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queryTables/queryTable7.xml" ContentType="application/vnd.openxmlformats-officedocument.spreadsheetml.queryTable+xml"/>
  <Override PartName="/xl/tables/table13.xml" ContentType="application/vnd.openxmlformats-officedocument.spreadsheetml.table+xml"/>
  <Override PartName="/xl/queryTables/queryTable8.xml" ContentType="application/vnd.openxmlformats-officedocument.spreadsheetml.queryTable+xml"/>
  <Override PartName="/xl/tables/table14.xml" ContentType="application/vnd.openxmlformats-officedocument.spreadsheetml.table+xml"/>
  <Override PartName="/xl/queryTables/queryTable9.xml" ContentType="application/vnd.openxmlformats-officedocument.spreadsheetml.queryTable+xml"/>
  <Override PartName="/xl/tables/table15.xml" ContentType="application/vnd.openxmlformats-officedocument.spreadsheetml.table+xml"/>
  <Override PartName="/xl/queryTables/queryTable10.xml" ContentType="application/vnd.openxmlformats-officedocument.spreadsheetml.queryTable+xml"/>
  <Override PartName="/xl/tables/table16.xml" ContentType="application/vnd.openxmlformats-officedocument.spreadsheetml.table+xml"/>
  <Override PartName="/xl/queryTables/queryTable11.xml" ContentType="application/vnd.openxmlformats-officedocument.spreadsheetml.queryTable+xml"/>
  <Override PartName="/xl/tables/table17.xml" ContentType="application/vnd.openxmlformats-officedocument.spreadsheetml.table+xml"/>
  <Override PartName="/xl/queryTables/queryTable12.xml" ContentType="application/vnd.openxmlformats-officedocument.spreadsheetml.queryTable+xml"/>
  <Override PartName="/xl/tables/table18.xml" ContentType="application/vnd.openxmlformats-officedocument.spreadsheetml.table+xml"/>
  <Override PartName="/xl/queryTables/queryTable13.xml" ContentType="application/vnd.openxmlformats-officedocument.spreadsheetml.queryTable+xml"/>
  <Override PartName="/xl/drawings/drawing1.xml" ContentType="application/vnd.openxmlformats-officedocument.drawing+xml"/>
  <Override PartName="/xl/tables/table19.xml" ContentType="application/vnd.openxmlformats-officedocument.spreadsheetml.table+xml"/>
  <Override PartName="/xl/queryTables/queryTable14.xml" ContentType="application/vnd.openxmlformats-officedocument.spreadsheetml.queryTable+xml"/>
  <Override PartName="/xl/drawings/drawing2.xml" ContentType="application/vnd.openxmlformats-officedocument.drawing+xml"/>
  <Override PartName="/xl/tables/table20.xml" ContentType="application/vnd.openxmlformats-officedocument.spreadsheetml.table+xml"/>
  <Override PartName="/xl/queryTables/queryTable15.xml" ContentType="application/vnd.openxmlformats-officedocument.spreadsheetml.queryTable+xml"/>
  <Override PartName="/xl/drawings/drawing3.xml" ContentType="application/vnd.openxmlformats-officedocument.drawing+xml"/>
  <Override PartName="/xl/tables/table21.xml" ContentType="application/vnd.openxmlformats-officedocument.spreadsheetml.table+xml"/>
  <Override PartName="/xl/queryTables/queryTable16.xml" ContentType="application/vnd.openxmlformats-officedocument.spreadsheetml.queryTable+xml"/>
  <Override PartName="/xl/drawings/drawing4.xml" ContentType="application/vnd.openxmlformats-officedocument.drawing+xml"/>
  <Override PartName="/xl/tables/table22.xml" ContentType="application/vnd.openxmlformats-officedocument.spreadsheetml.table+xml"/>
  <Override PartName="/xl/queryTables/queryTable17.xml" ContentType="application/vnd.openxmlformats-officedocument.spreadsheetml.queryTable+xml"/>
  <Override PartName="/xl/drawings/drawing5.xml" ContentType="application/vnd.openxmlformats-officedocument.drawing+xml"/>
  <Override PartName="/xl/tables/table23.xml" ContentType="application/vnd.openxmlformats-officedocument.spreadsheetml.table+xml"/>
  <Override PartName="/xl/queryTables/queryTable18.xml" ContentType="application/vnd.openxmlformats-officedocument.spreadsheetml.queryTable+xml"/>
  <Override PartName="/xl/drawings/drawing6.xml" ContentType="application/vnd.openxmlformats-officedocument.drawing+xml"/>
  <Override PartName="/xl/tables/table24.xml" ContentType="application/vnd.openxmlformats-officedocument.spreadsheetml.table+xml"/>
  <Override PartName="/xl/queryTables/queryTable19.xml" ContentType="application/vnd.openxmlformats-officedocument.spreadsheetml.queryTable+xml"/>
  <Override PartName="/xl/drawings/drawing7.xml" ContentType="application/vnd.openxmlformats-officedocument.drawing+xml"/>
  <Override PartName="/xl/tables/table25.xml" ContentType="application/vnd.openxmlformats-officedocument.spreadsheetml.table+xml"/>
  <Override PartName="/xl/queryTables/queryTable20.xml" ContentType="application/vnd.openxmlformats-officedocument.spreadsheetml.queryTable+xml"/>
  <Override PartName="/xl/drawings/drawing8.xml" ContentType="application/vnd.openxmlformats-officedocument.drawing+xml"/>
  <Override PartName="/xl/tables/table26.xml" ContentType="application/vnd.openxmlformats-officedocument.spreadsheetml.table+xml"/>
  <Override PartName="/xl/queryTables/queryTable21.xml" ContentType="application/vnd.openxmlformats-officedocument.spreadsheetml.queryTable+xml"/>
  <Override PartName="/xl/drawings/drawing9.xml" ContentType="application/vnd.openxmlformats-officedocument.drawing+xml"/>
  <Override PartName="/xl/tables/table27.xml" ContentType="application/vnd.openxmlformats-officedocument.spreadsheetml.table+xml"/>
  <Override PartName="/xl/queryTables/queryTable22.xml" ContentType="application/vnd.openxmlformats-officedocument.spreadsheetml.queryTable+xml"/>
  <Override PartName="/xl/drawings/drawing10.xml" ContentType="application/vnd.openxmlformats-officedocument.drawing+xml"/>
  <Override PartName="/xl/tables/table28.xml" ContentType="application/vnd.openxmlformats-officedocument.spreadsheetml.table+xml"/>
  <Override PartName="/xl/queryTables/queryTable23.xml" ContentType="application/vnd.openxmlformats-officedocument.spreadsheetml.queryTable+xml"/>
  <Override PartName="/xl/drawings/drawing11.xml" ContentType="application/vnd.openxmlformats-officedocument.drawing+xml"/>
  <Override PartName="/xl/tables/table29.xml" ContentType="application/vnd.openxmlformats-officedocument.spreadsheetml.table+xml"/>
  <Override PartName="/xl/queryTables/queryTable24.xml" ContentType="application/vnd.openxmlformats-officedocument.spreadsheetml.queryTable+xml"/>
  <Override PartName="/xl/tables/table30.xml" ContentType="application/vnd.openxmlformats-officedocument.spreadsheetml.table+xml"/>
  <Override PartName="/xl/queryTables/queryTable25.xml" ContentType="application/vnd.openxmlformats-officedocument.spreadsheetml.queryTable+xml"/>
  <Override PartName="/xl/tables/table31.xml" ContentType="application/vnd.openxmlformats-officedocument.spreadsheetml.table+xml"/>
  <Override PartName="/xl/queryTables/queryTable26.xml" ContentType="application/vnd.openxmlformats-officedocument.spreadsheetml.queryTable+xml"/>
  <Override PartName="/xl/drawings/drawing12.xml" ContentType="application/vnd.openxmlformats-officedocument.drawing+xml"/>
  <Override PartName="/xl/tables/table32.xml" ContentType="application/vnd.openxmlformats-officedocument.spreadsheetml.table+xml"/>
  <Override PartName="/xl/queryTables/queryTable27.xml" ContentType="application/vnd.openxmlformats-officedocument.spreadsheetml.queryTable+xml"/>
  <Override PartName="/xl/tables/table33.xml" ContentType="application/vnd.openxmlformats-officedocument.spreadsheetml.table+xml"/>
  <Override PartName="/xl/queryTables/queryTable28.xml" ContentType="application/vnd.openxmlformats-officedocument.spreadsheetml.queryTable+xml"/>
  <Override PartName="/xl/tables/table34.xml" ContentType="application/vnd.openxmlformats-officedocument.spreadsheetml.table+xml"/>
  <Override PartName="/xl/queryTables/queryTable29.xml" ContentType="application/vnd.openxmlformats-officedocument.spreadsheetml.queryTable+xml"/>
  <Override PartName="/xl/drawings/drawing13.xml" ContentType="application/vnd.openxmlformats-officedocument.drawing+xml"/>
  <Override PartName="/xl/tables/table35.xml" ContentType="application/vnd.openxmlformats-officedocument.spreadsheetml.table+xml"/>
  <Override PartName="/xl/queryTables/queryTable30.xml" ContentType="application/vnd.openxmlformats-officedocument.spreadsheetml.queryTable+xml"/>
  <Override PartName="/xl/drawings/drawing14.xml" ContentType="application/vnd.openxmlformats-officedocument.drawing+xml"/>
  <Override PartName="/xl/tables/table36.xml" ContentType="application/vnd.openxmlformats-officedocument.spreadsheetml.table+xml"/>
  <Override PartName="/xl/queryTables/queryTable31.xml" ContentType="application/vnd.openxmlformats-officedocument.spreadsheetml.queryTable+xml"/>
  <Override PartName="/xl/tables/table37.xml" ContentType="application/vnd.openxmlformats-officedocument.spreadsheetml.table+xml"/>
  <Override PartName="/xl/queryTables/queryTable32.xml" ContentType="application/vnd.openxmlformats-officedocument.spreadsheetml.queryTable+xml"/>
  <Override PartName="/xl/tables/table38.xml" ContentType="application/vnd.openxmlformats-officedocument.spreadsheetml.table+xml"/>
  <Override PartName="/xl/queryTables/queryTable33.xml" ContentType="application/vnd.openxmlformats-officedocument.spreadsheetml.queryTable+xml"/>
  <Override PartName="/xl/tables/table39.xml" ContentType="application/vnd.openxmlformats-officedocument.spreadsheetml.table+xml"/>
  <Override PartName="/xl/queryTables/queryTable34.xml" ContentType="application/vnd.openxmlformats-officedocument.spreadsheetml.queryTable+xml"/>
  <Override PartName="/xl/tables/table40.xml" ContentType="application/vnd.openxmlformats-officedocument.spreadsheetml.table+xml"/>
  <Override PartName="/xl/queryTables/queryTable35.xml" ContentType="application/vnd.openxmlformats-officedocument.spreadsheetml.queryTable+xml"/>
  <Override PartName="/xl/tables/table41.xml" ContentType="application/vnd.openxmlformats-officedocument.spreadsheetml.table+xml"/>
  <Override PartName="/xl/queryTables/queryTable36.xml" ContentType="application/vnd.openxmlformats-officedocument.spreadsheetml.queryTable+xml"/>
  <Override PartName="/xl/tables/table42.xml" ContentType="application/vnd.openxmlformats-officedocument.spreadsheetml.table+xml"/>
  <Override PartName="/xl/queryTables/queryTable37.xml" ContentType="application/vnd.openxmlformats-officedocument.spreadsheetml.queryTable+xml"/>
  <Override PartName="/xl/tables/table43.xml" ContentType="application/vnd.openxmlformats-officedocument.spreadsheetml.table+xml"/>
  <Override PartName="/xl/queryTables/queryTable38.xml" ContentType="application/vnd.openxmlformats-officedocument.spreadsheetml.queryTable+xml"/>
  <Override PartName="/xl/tables/table44.xml" ContentType="application/vnd.openxmlformats-officedocument.spreadsheetml.table+xml"/>
  <Override PartName="/xl/queryTables/queryTable39.xml" ContentType="application/vnd.openxmlformats-officedocument.spreadsheetml.queryTable+xml"/>
  <Override PartName="/xl/tables/table45.xml" ContentType="application/vnd.openxmlformats-officedocument.spreadsheetml.table+xml"/>
  <Override PartName="/xl/queryTables/queryTable40.xml" ContentType="application/vnd.openxmlformats-officedocument.spreadsheetml.queryTable+xml"/>
  <Override PartName="/xl/tables/table46.xml" ContentType="application/vnd.openxmlformats-officedocument.spreadsheetml.table+xml"/>
  <Override PartName="/xl/queryTables/queryTable41.xml" ContentType="application/vnd.openxmlformats-officedocument.spreadsheetml.queryTable+xml"/>
  <Override PartName="/xl/tables/table47.xml" ContentType="application/vnd.openxmlformats-officedocument.spreadsheetml.table+xml"/>
  <Override PartName="/xl/queryTables/queryTable4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V:\Finance\Regulatory\Filings\OEB\IRM\2026 IRM\Filings\04 - Second IR\"/>
    </mc:Choice>
  </mc:AlternateContent>
  <xr:revisionPtr revIDLastSave="0" documentId="13_ncr:1_{2DC2EC26-E6E0-4861-B7CC-AF207EE13AC3}" xr6:coauthVersionLast="47" xr6:coauthVersionMax="47" xr10:uidLastSave="{00000000-0000-0000-0000-000000000000}"/>
  <bookViews>
    <workbookView xWindow="-120" yWindow="-120" windowWidth="51840" windowHeight="21120" tabRatio="862" firstSheet="15" activeTab="32" xr2:uid="{00000000-000D-0000-FFFF-FFFF00000000}"/>
  </bookViews>
  <sheets>
    <sheet name="1586I 2024" sheetId="20" state="hidden" r:id="rId1"/>
    <sheet name="1586P 2024" sheetId="19" state="hidden" r:id="rId2"/>
    <sheet name="InterestChange Numbers" sheetId="46" state="hidden" r:id="rId3"/>
    <sheet name="Interest Numbers" sheetId="45" state="hidden" r:id="rId4"/>
    <sheet name="PrincipalChange Numbers" sheetId="44" state="hidden" r:id="rId5"/>
    <sheet name="Principal Numbers" sheetId="43" state="hidden" r:id="rId6"/>
    <sheet name="Instructions" sheetId="47" state="hidden" r:id="rId7"/>
    <sheet name="Main" sheetId="3" state="hidden" r:id="rId8"/>
    <sheet name="AccountTransactions" sheetId="6" state="hidden" r:id="rId9"/>
    <sheet name="BBF" sheetId="9" state="hidden" r:id="rId10"/>
    <sheet name="1589ClassAP 2020" sheetId="56" state="hidden" r:id="rId11"/>
    <sheet name="1589ClassAP 2024 all" sheetId="55" state="hidden" r:id="rId12"/>
    <sheet name="1589ClassAP 2024" sheetId="25" state="hidden" r:id="rId13"/>
    <sheet name="1589P 2025 for review" sheetId="60" state="hidden" r:id="rId14"/>
    <sheet name="1589P 2024 for review" sheetId="54" state="hidden" r:id="rId15"/>
    <sheet name="1588I 2023" sheetId="64" r:id="rId16"/>
    <sheet name="1588I 2024" sheetId="22" r:id="rId17"/>
    <sheet name="1588I 2025" sheetId="65" r:id="rId18"/>
    <sheet name="1588P 2023" sheetId="57" r:id="rId19"/>
    <sheet name="1588P 2024" sheetId="21" r:id="rId20"/>
    <sheet name="1588P 2025" sheetId="62" r:id="rId21"/>
    <sheet name="1589I 2023" sheetId="66" r:id="rId22"/>
    <sheet name="1589I 2024" sheetId="24" r:id="rId23"/>
    <sheet name="1589I 2025" sheetId="67" r:id="rId24"/>
    <sheet name="1589P 2023" sheetId="63" r:id="rId25"/>
    <sheet name="1589P 2024" sheetId="23" r:id="rId26"/>
    <sheet name="1588P 2021" sheetId="58" state="hidden" r:id="rId27"/>
    <sheet name="1588P 2022" sheetId="49" state="hidden" r:id="rId28"/>
    <sheet name="1588P 2024 for review" sheetId="53" state="hidden" r:id="rId29"/>
    <sheet name="4705 2022 all" sheetId="59" state="hidden" r:id="rId30"/>
    <sheet name="4705 2024 all" sheetId="48" state="hidden" r:id="rId31"/>
    <sheet name="1589P 2025" sheetId="52" r:id="rId32"/>
    <sheet name="Reconciliation" sheetId="68" r:id="rId33"/>
    <sheet name="1589P 2022" sheetId="50" state="hidden" r:id="rId34"/>
    <sheet name="1584P 2024" sheetId="17" state="hidden" r:id="rId35"/>
    <sheet name="1584I 2024" sheetId="18" state="hidden" r:id="rId36"/>
    <sheet name="1580ClassAP 2024" sheetId="14" state="hidden" r:id="rId37"/>
    <sheet name="1580ClassBP 2024" sheetId="15" state="hidden" r:id="rId38"/>
    <sheet name="1580ClassBI 2024" sheetId="16" state="hidden" r:id="rId39"/>
    <sheet name="1580P 2024" sheetId="12" state="hidden" r:id="rId40"/>
    <sheet name="1580I 2024" sheetId="13" state="hidden" r:id="rId41"/>
    <sheet name="1551P 2024" sheetId="10" state="hidden" r:id="rId42"/>
    <sheet name="1551I 2024" sheetId="11" state="hidden" r:id="rId43"/>
    <sheet name="1550I 2024" sheetId="8" state="hidden" r:id="rId44"/>
    <sheet name="1550P 2024" sheetId="7" state="hidden" r:id="rId45"/>
  </sheets>
  <externalReferences>
    <externalReference r:id="rId46"/>
    <externalReference r:id="rId47"/>
  </externalReferences>
  <definedNames>
    <definedName name="ExternalData_1" localSheetId="41" hidden="1">'1551P 2024'!$A$1:$M$23</definedName>
    <definedName name="ExternalData_1" localSheetId="19" hidden="1">'1588P 2024'!$A$1:$M$25</definedName>
    <definedName name="ExternalData_1" localSheetId="12" hidden="1">'1589ClassAP 2024'!$A$1:$M$22</definedName>
    <definedName name="ExternalData_1" localSheetId="31" hidden="1">'1589P 2025'!$A$1:$M$20</definedName>
    <definedName name="ExternalData_1" localSheetId="8" hidden="1">AccountTransactions!$A$1:$M$7</definedName>
    <definedName name="ExternalData_1" localSheetId="5" hidden="1">'Principal Numbers'!$A$1:$M$2</definedName>
    <definedName name="ExternalData_10" localSheetId="1" hidden="1">'1586P 2024'!$A$1:$M$29</definedName>
    <definedName name="ExternalData_11" localSheetId="0" hidden="1">'1586I 2024'!$A$1:$M$23</definedName>
    <definedName name="ExternalData_2" localSheetId="44" hidden="1">'1550P 2024'!$A$1:$M$29</definedName>
    <definedName name="ExternalData_2" localSheetId="42" hidden="1">'1551I 2024'!$A$1:$M$19</definedName>
    <definedName name="ExternalData_2" localSheetId="16" hidden="1">'1588I 2024'!$A$1:$M$22</definedName>
    <definedName name="ExternalData_2" localSheetId="18" hidden="1">'1588P 2023'!$A$1:$M$13</definedName>
    <definedName name="ExternalData_2" localSheetId="28" hidden="1">'1588P 2024 for review'!$A$1:$M$27</definedName>
    <definedName name="ExternalData_2" localSheetId="11" hidden="1">'1589ClassAP 2024 all'!$A$1:$M$23</definedName>
    <definedName name="ExternalData_2" localSheetId="25" hidden="1">'1589P 2024'!$A$1:$M$27</definedName>
    <definedName name="ExternalData_2" localSheetId="4" hidden="1">'PrincipalChange Numbers'!$A$1:$M$2884</definedName>
    <definedName name="ExternalData_3" localSheetId="43" hidden="1">'1550I 2024'!$A$1:$M$21</definedName>
    <definedName name="ExternalData_3" localSheetId="39" hidden="1">'1580P 2024'!$A$1:$M$23</definedName>
    <definedName name="ExternalData_3" localSheetId="26" hidden="1">'1588P 2021'!$A$1:$M$6</definedName>
    <definedName name="ExternalData_3" localSheetId="27" hidden="1">'1588P 2022'!$A$1:$M$6</definedName>
    <definedName name="ExternalData_3" localSheetId="20" hidden="1">'1588P 2025'!$A$1:$M$24</definedName>
    <definedName name="ExternalData_3" localSheetId="10" hidden="1">'1589ClassAP 2020'!$A$1:$M$6</definedName>
    <definedName name="ExternalData_3" localSheetId="22" hidden="1">'1589I 2024'!$A$1:$M$24</definedName>
    <definedName name="ExternalData_3" localSheetId="14" hidden="1">'1589P 2024 for review'!$A$1:$DT$28</definedName>
    <definedName name="ExternalData_3" localSheetId="3" hidden="1">'Interest Numbers'!$A$1:$M$2</definedName>
    <definedName name="ExternalData_4" localSheetId="40" hidden="1">'1580I 2024'!$A$1:$M$19</definedName>
    <definedName name="ExternalData_4" localSheetId="33" hidden="1">'1589P 2022'!$A$1:$M$7</definedName>
    <definedName name="ExternalData_4" localSheetId="24" hidden="1">'1589P 2023'!$A$1:$M$13</definedName>
    <definedName name="ExternalData_4" localSheetId="13" hidden="1">'1589P 2025 for review'!$A$1:$M$24</definedName>
    <definedName name="ExternalData_4" localSheetId="30" hidden="1">'4705 2024 all'!$A$1:$M$160</definedName>
    <definedName name="ExternalData_4" localSheetId="9" hidden="1">BBF!$A$1:$M$92</definedName>
    <definedName name="ExternalData_4" localSheetId="2" hidden="1">'InterestChange Numbers'!$A$1:$M$18</definedName>
    <definedName name="ExternalData_5" localSheetId="36" hidden="1">'1580ClassAP 2024'!$A$1:$M$22</definedName>
    <definedName name="ExternalData_5" localSheetId="15" hidden="1">'1588I 2023'!$A$1:$M$8</definedName>
    <definedName name="ExternalData_5" localSheetId="29" hidden="1">'4705 2022 all'!$A$1:$M$80</definedName>
    <definedName name="ExternalData_6" localSheetId="37" hidden="1">'1580ClassBP 2024'!$A$1:$M$23</definedName>
    <definedName name="ExternalData_6" localSheetId="17" hidden="1">'1588I 2025'!$A$1:$M$24</definedName>
    <definedName name="ExternalData_7" localSheetId="38" hidden="1">'1580ClassBI 2024'!$A$1:$M$19</definedName>
    <definedName name="ExternalData_7" localSheetId="21" hidden="1">'1589I 2023'!$A$1:$M$9</definedName>
    <definedName name="ExternalData_8" localSheetId="34" hidden="1">'1584P 2024'!$A$1:$M$29</definedName>
    <definedName name="ExternalData_8" localSheetId="23" hidden="1">'1589I 2025'!$A$1:$M$24</definedName>
    <definedName name="ExternalData_9" localSheetId="35" hidden="1">'1584I 2024'!$A$1:$M$22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1" i="68" l="1"/>
  <c r="F11" i="68"/>
  <c r="M15" i="68" l="1"/>
  <c r="L15" i="68"/>
  <c r="K15" i="68"/>
  <c r="G15" i="68"/>
  <c r="F15" i="68"/>
  <c r="E15" i="68"/>
  <c r="N13" i="68"/>
  <c r="L13" i="68"/>
  <c r="L17" i="68" s="1"/>
  <c r="H13" i="68"/>
  <c r="F13" i="68"/>
  <c r="F17" i="68" s="1"/>
  <c r="E11" i="68"/>
  <c r="E13" i="68" s="1"/>
  <c r="G13" i="68" l="1"/>
  <c r="E17" i="68"/>
  <c r="G11" i="68"/>
  <c r="I13" i="68" l="1"/>
  <c r="G17" i="68"/>
  <c r="K11" i="68" l="1"/>
  <c r="M11" i="68" l="1"/>
  <c r="K13" i="68"/>
  <c r="M13" i="68" l="1"/>
  <c r="K17" i="68"/>
  <c r="M17" i="68" l="1"/>
  <c r="O13" i="68"/>
  <c r="O17" i="68" l="1"/>
  <c r="M7" i="68"/>
  <c r="L9" i="68"/>
  <c r="K9" i="68"/>
  <c r="G9" i="68"/>
  <c r="F9" i="68"/>
  <c r="E9" i="68"/>
  <c r="G7" i="68"/>
  <c r="R5" i="68"/>
  <c r="G5" i="68"/>
  <c r="F5" i="68"/>
  <c r="N5" i="68"/>
  <c r="O5" i="68" s="1"/>
  <c r="H5" i="68"/>
  <c r="I5" i="68" s="1"/>
  <c r="E5" i="68"/>
  <c r="L5" i="68"/>
  <c r="K5" i="68"/>
  <c r="M5" i="68" s="1"/>
  <c r="M9" i="68" l="1"/>
  <c r="G25" i="52"/>
  <c r="G18" i="63"/>
  <c r="G29" i="67"/>
  <c r="G14" i="66"/>
  <c r="G29" i="62"/>
  <c r="G18" i="57"/>
  <c r="G29" i="65"/>
  <c r="G13" i="64"/>
  <c r="G27" i="22"/>
  <c r="G29" i="24"/>
  <c r="G32" i="23"/>
  <c r="G30" i="21"/>
  <c r="F35" i="53"/>
  <c r="F34" i="53"/>
  <c r="I31" i="54" l="1"/>
  <c r="I35" i="54" l="1"/>
  <c r="H33" i="54"/>
  <c r="H35" i="54" s="1"/>
  <c r="J35" i="54" s="1"/>
  <c r="I174" i="48" l="1"/>
  <c r="H28" i="55" l="1"/>
  <c r="H27" i="55"/>
  <c r="G15" i="3"/>
  <c r="F15" i="3"/>
  <c r="F31" i="3"/>
  <c r="H24" i="3"/>
  <c r="J15" i="50" l="1"/>
  <c r="D22" i="3" l="1"/>
  <c r="N20" i="3" l="1"/>
  <c r="N19" i="3"/>
  <c r="N17" i="3"/>
  <c r="F20" i="3" a="1"/>
  <c r="F20" i="3" s="1"/>
  <c r="F19" i="3" a="1"/>
  <c r="F19" i="3" s="1"/>
  <c r="F17" i="3" a="1"/>
  <c r="F17" i="3" s="1"/>
  <c r="L20" i="3"/>
  <c r="L19" i="3"/>
  <c r="L17" i="3"/>
  <c r="M20" i="3"/>
  <c r="M19" i="3"/>
  <c r="M17" i="3"/>
  <c r="H19" i="3"/>
  <c r="H17" i="3"/>
  <c r="H20" i="3"/>
  <c r="G20" i="3"/>
  <c r="G19" i="3"/>
  <c r="G17" i="3"/>
  <c r="P20" i="3" l="1"/>
  <c r="P19" i="3"/>
  <c r="P17" i="3"/>
  <c r="J20" i="3"/>
  <c r="J19" i="3"/>
  <c r="J17" i="3"/>
  <c r="G14" i="3" l="1"/>
  <c r="M15" i="3" l="1"/>
  <c r="M14" i="3"/>
  <c r="P14" i="3" l="1"/>
  <c r="H13" i="3"/>
  <c r="G13" i="3"/>
  <c r="N13" i="3"/>
  <c r="M13" i="3"/>
  <c r="N12" i="3"/>
  <c r="M12" i="3"/>
  <c r="H12" i="3"/>
  <c r="G12" i="3"/>
  <c r="N11" i="3"/>
  <c r="M11" i="3"/>
  <c r="H11" i="3"/>
  <c r="G11" i="3"/>
  <c r="G10" i="3"/>
  <c r="H10" i="3"/>
  <c r="P15" i="3"/>
  <c r="N9" i="3"/>
  <c r="M9" i="3"/>
  <c r="H9" i="3"/>
  <c r="G9" i="3"/>
  <c r="N8" i="3"/>
  <c r="M8" i="3"/>
  <c r="H8" i="3"/>
  <c r="G8" i="3"/>
  <c r="J15" i="3"/>
  <c r="J14" i="3" l="1"/>
  <c r="J10" i="3"/>
  <c r="L8" i="3" l="1"/>
  <c r="P8" i="3" s="1"/>
  <c r="L9" i="3"/>
  <c r="P9" i="3" s="1"/>
  <c r="L10" i="3"/>
  <c r="L11" i="3"/>
  <c r="P11" i="3" s="1"/>
  <c r="L12" i="3"/>
  <c r="P12" i="3" s="1"/>
  <c r="L13" i="3"/>
  <c r="P13" i="3" s="1"/>
  <c r="F8" i="3"/>
  <c r="J8" i="3" s="1"/>
  <c r="F9" i="3"/>
  <c r="J9" i="3" s="1"/>
  <c r="F11" i="3"/>
  <c r="J11" i="3" s="1"/>
  <c r="F12" i="3"/>
  <c r="J12" i="3" s="1"/>
  <c r="F13" i="3"/>
  <c r="J13" i="3" s="1"/>
  <c r="L7" i="3"/>
  <c r="F7" i="3"/>
  <c r="N7" i="3"/>
  <c r="M7" i="3"/>
  <c r="H7" i="3"/>
  <c r="G7" i="3"/>
  <c r="P3" i="3"/>
  <c r="O3" i="3"/>
  <c r="N3" i="3"/>
  <c r="M3" i="3"/>
  <c r="L3" i="3"/>
  <c r="J3" i="3"/>
  <c r="I3" i="3"/>
  <c r="H3" i="3"/>
  <c r="G3" i="3"/>
  <c r="F3" i="3"/>
  <c r="I26" i="8"/>
  <c r="I36" i="7"/>
  <c r="P7" i="3" l="1"/>
  <c r="J7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B3657B8-041A-4EAF-8F57-B5C8A3067E61}" keepAlive="1" name="Query - 1550I 2024" description="Connection to the '1550I 2024' query in the workbook." type="5" refreshedVersion="8" background="1" saveData="1">
    <dbPr connection="Provider=Microsoft.Mashup.OleDb.1;Data Source=$Workbook$;Location=&quot;1550I 2024&quot;;Extended Properties=&quot;&quot;" command="SELECT * FROM [1550I 2024]"/>
  </connection>
  <connection id="2" xr16:uid="{213D38A7-CB81-415F-8847-1C8C394F0B62}" keepAlive="1" name="Query - 1550P 2024" description="Connection to the '1550P 2024' query in the workbook." type="5" refreshedVersion="8" background="1" saveData="1">
    <dbPr connection="Provider=Microsoft.Mashup.OleDb.1;Data Source=$Workbook$;Location=&quot;1550P 2024&quot;;Extended Properties=&quot;&quot;" command="SELECT * FROM [1550P 2024]"/>
  </connection>
  <connection id="3" xr16:uid="{E3D73D01-12C1-4CFC-B3D8-8D0411328930}" keepAlive="1" name="Query - 1551I 2024" description="Connection to the '1551I 2024' query in the workbook." type="5" refreshedVersion="8" background="1" saveData="1">
    <dbPr connection="Provider=Microsoft.Mashup.OleDb.1;Data Source=$Workbook$;Location=&quot;1551I 2024&quot;;Extended Properties=&quot;&quot;" command="SELECT * FROM [1551I 2024]"/>
  </connection>
  <connection id="4" xr16:uid="{E9442700-C23B-4815-9EE8-D9051FA3BDDE}" keepAlive="1" name="Query - 1551P 2024" description="Connection to the '1551P 2024' query in the workbook." type="5" refreshedVersion="8" background="1" saveData="1">
    <dbPr connection="Provider=Microsoft.Mashup.OleDb.1;Data Source=$Workbook$;Location=&quot;1551P 2024&quot;;Extended Properties=&quot;&quot;" command="SELECT * FROM [1551P 2024]"/>
  </connection>
  <connection id="5" xr16:uid="{8591F762-F9A4-47C6-8E41-76BE534DE88B}" keepAlive="1" name="Query - 1580ClassAP 2024" description="Connection to the '1580ClassAP 2024' query in the workbook." type="5" refreshedVersion="8" background="1" saveData="1">
    <dbPr connection="Provider=Microsoft.Mashup.OleDb.1;Data Source=$Workbook$;Location=&quot;1580ClassAP 2024&quot;;Extended Properties=&quot;&quot;" command="SELECT * FROM [1580ClassAP 2024]"/>
  </connection>
  <connection id="6" xr16:uid="{3D9D345F-7153-47CD-852A-C1ED12C720C9}" keepAlive="1" name="Query - 1580ClassBI 2024" description="Connection to the '1580ClassBI 2024' query in the workbook." type="5" refreshedVersion="8" background="1" saveData="1">
    <dbPr connection="Provider=Microsoft.Mashup.OleDb.1;Data Source=$Workbook$;Location=&quot;1580ClassBI 2024&quot;;Extended Properties=&quot;&quot;" command="SELECT * FROM [1580ClassBI 2024]"/>
  </connection>
  <connection id="7" xr16:uid="{C79F5DFC-34A4-4A90-AA0D-81073A3EF76E}" keepAlive="1" name="Query - 1580ClassBP 2024" description="Connection to the '1580ClassBP 2024' query in the workbook." type="5" refreshedVersion="8" background="1" saveData="1">
    <dbPr connection="Provider=Microsoft.Mashup.OleDb.1;Data Source=$Workbook$;Location=&quot;1580ClassBP 2024&quot;;Extended Properties=&quot;&quot;" command="SELECT * FROM [1580ClassBP 2024]"/>
  </connection>
  <connection id="8" xr16:uid="{2C74DD4C-61C3-44CA-8F47-26F41C20DC03}" keepAlive="1" name="Query - 1580I 2024" description="Connection to the '1580I 2024' query in the workbook." type="5" refreshedVersion="8" background="1" saveData="1">
    <dbPr connection="Provider=Microsoft.Mashup.OleDb.1;Data Source=$Workbook$;Location=&quot;1580I 2024&quot;;Extended Properties=&quot;&quot;" command="SELECT * FROM [1580I 2024]"/>
  </connection>
  <connection id="9" xr16:uid="{7E86B982-21B7-491E-B232-3C3F585FAA85}" keepAlive="1" name="Query - 1580P 2024" description="Connection to the '1580P 2024' query in the workbook." type="5" refreshedVersion="8" background="1" saveData="1">
    <dbPr connection="Provider=Microsoft.Mashup.OleDb.1;Data Source=$Workbook$;Location=&quot;1580P 2024&quot;;Extended Properties=&quot;&quot;" command="SELECT * FROM [1580P 2024]"/>
  </connection>
  <connection id="10" xr16:uid="{4F69AED2-F445-4B99-A3C1-79180992A571}" keepAlive="1" name="Query - 1584I 2024" description="Connection to the '1584I 2024' query in the workbook." type="5" refreshedVersion="8" background="1" saveData="1">
    <dbPr connection="Provider=Microsoft.Mashup.OleDb.1;Data Source=$Workbook$;Location=&quot;1584I 2024&quot;;Extended Properties=&quot;&quot;" command="SELECT * FROM [1584I 2024]"/>
  </connection>
  <connection id="11" xr16:uid="{46843C36-A941-415F-A424-4FCCEBCC9B94}" keepAlive="1" name="Query - 1584P 2024" description="Connection to the '1584P 2024' query in the workbook." type="5" refreshedVersion="8" background="1" saveData="1">
    <dbPr connection="Provider=Microsoft.Mashup.OleDb.1;Data Source=$Workbook$;Location=&quot;1584P 2024&quot;;Extended Properties=&quot;&quot;" command="SELECT * FROM [1584P 2024]"/>
  </connection>
  <connection id="12" xr16:uid="{BFA93315-4B9B-4964-93A1-F0EF78000959}" keepAlive="1" name="Query - 1586I 2024" description="Connection to the '1586I 2024' query in the workbook." type="5" refreshedVersion="8" background="1" saveData="1">
    <dbPr connection="Provider=Microsoft.Mashup.OleDb.1;Data Source=$Workbook$;Location=&quot;1586I 2024&quot;;Extended Properties=&quot;&quot;" command="SELECT * FROM [1586I 2024]"/>
  </connection>
  <connection id="13" xr16:uid="{0A95B7A9-55BC-43BB-87DE-EEA417A3275E}" keepAlive="1" name="Query - 1586P 2024" description="Connection to the '1586P 2024' query in the workbook." type="5" refreshedVersion="8" background="1" saveData="1">
    <dbPr connection="Provider=Microsoft.Mashup.OleDb.1;Data Source=$Workbook$;Location=&quot;1586P 2024&quot;;Extended Properties=&quot;&quot;" command="SELECT * FROM [1586P 2024]"/>
  </connection>
  <connection id="14" xr16:uid="{3F25D425-DCB6-47E0-9EF4-90DB045AFB9A}" keepAlive="1" name="Query - 1588I 2023" description="Connection to the '1588I 2023' query in the workbook." type="5" refreshedVersion="8" background="1" saveData="1">
    <dbPr connection="Provider=Microsoft.Mashup.OleDb.1;Data Source=$Workbook$;Location=&quot;1588I 2023&quot;;Extended Properties=&quot;&quot;" command="SELECT * FROM [1588I 2023]"/>
  </connection>
  <connection id="15" xr16:uid="{4BEDC04F-2C52-4B91-8004-3B75FDD3D445}" keepAlive="1" name="Query - 1588I 2024" description="Connection to the '1588I 2024' query in the workbook." type="5" refreshedVersion="8" background="1" saveData="1">
    <dbPr connection="Provider=Microsoft.Mashup.OleDb.1;Data Source=$Workbook$;Location=&quot;1588I 2024&quot;;Extended Properties=&quot;&quot;" command="SELECT * FROM [1588I 2024]"/>
  </connection>
  <connection id="16" xr16:uid="{A1E5A0CF-4033-4985-B2DC-D3494E6E26AB}" keepAlive="1" name="Query - 1588I 2025" description="Connection to the '1588I 2025' query in the workbook." type="5" refreshedVersion="8" background="1" saveData="1">
    <dbPr connection="Provider=Microsoft.Mashup.OleDb.1;Data Source=$Workbook$;Location=&quot;1588I 2025&quot;;Extended Properties=&quot;&quot;" command="SELECT * FROM [1588I 2025]"/>
  </connection>
  <connection id="17" xr16:uid="{871E7F85-766D-4E72-8E31-788FBB61C7EC}" keepAlive="1" name="Query - 1588P 2021" description="Connection to the '1588P 2021' query in the workbook." type="5" refreshedVersion="8" background="1" saveData="1">
    <dbPr connection="Provider=Microsoft.Mashup.OleDb.1;Data Source=$Workbook$;Location=&quot;1588P 2021&quot;;Extended Properties=&quot;&quot;" command="SELECT * FROM [1588P 2021]"/>
  </connection>
  <connection id="18" xr16:uid="{D193D590-DFEE-4659-91FF-AF55CE849D7E}" keepAlive="1" name="Query - 1588P 2022" description="Connection to the '1588P 2022' query in the workbook." type="5" refreshedVersion="8" background="1" saveData="1">
    <dbPr connection="Provider=Microsoft.Mashup.OleDb.1;Data Source=$Workbook$;Location=&quot;1588P 2022&quot;;Extended Properties=&quot;&quot;" command="SELECT * FROM [1588P 2022]"/>
  </connection>
  <connection id="19" xr16:uid="{A0F3B88F-3A90-4820-A6E4-80E33BDEA3A9}" keepAlive="1" name="Query - 1588P 2023" description="Connection to the '1588P 2023' query in the workbook." type="5" refreshedVersion="8" background="1" saveData="1">
    <dbPr connection="Provider=Microsoft.Mashup.OleDb.1;Data Source=$Workbook$;Location=&quot;1588P 2023&quot;;Extended Properties=&quot;&quot;" command="SELECT * FROM [1588P 2023]"/>
  </connection>
  <connection id="20" xr16:uid="{AE8E54BD-4E8F-403F-9697-51324B6040DE}" keepAlive="1" name="Query - 1588P 2024" description="Connection to the '1588P 2024' query in the workbook." type="5" refreshedVersion="8" background="1" saveData="1">
    <dbPr connection="Provider=Microsoft.Mashup.OleDb.1;Data Source=$Workbook$;Location=&quot;1588P 2024&quot;;Extended Properties=&quot;&quot;" command="SELECT * FROM [1588P 2024]"/>
  </connection>
  <connection id="21" xr16:uid="{5B5AF49A-7246-4FB3-82ED-3C5767697D5A}" keepAlive="1" name="Query - 1588P 2024 for review" description="Connection to the '1588P 2024 for review' query in the workbook." type="5" refreshedVersion="8" background="1" saveData="1">
    <dbPr connection="Provider=Microsoft.Mashup.OleDb.1;Data Source=$Workbook$;Location=&quot;1588P 2024 for review&quot;;Extended Properties=&quot;&quot;" command="SELECT * FROM [1588P 2024 for review]"/>
  </connection>
  <connection id="22" xr16:uid="{105E01A2-11EE-470C-AB8E-04F1040EBAF5}" keepAlive="1" name="Query - 1588P 2025" description="Connection to the '1588P 2025' query in the workbook." type="5" refreshedVersion="8" background="1" saveData="1">
    <dbPr connection="Provider=Microsoft.Mashup.OleDb.1;Data Source=$Workbook$;Location=&quot;1588P 2025&quot;;Extended Properties=&quot;&quot;" command="SELECT * FROM [1588P 2025]"/>
  </connection>
  <connection id="23" xr16:uid="{530DA1A3-4A16-47AD-A0FB-7311D41D7EFB}" keepAlive="1" name="Query - 1589ClassAP 2020" description="Connection to the '1589ClassAP 2020' query in the workbook." type="5" refreshedVersion="8" background="1" saveData="1">
    <dbPr connection="Provider=Microsoft.Mashup.OleDb.1;Data Source=$Workbook$;Location=&quot;1589ClassAP 2020&quot;;Extended Properties=&quot;&quot;" command="SELECT * FROM [1589ClassAP 2020]"/>
  </connection>
  <connection id="24" xr16:uid="{E2FD0ACA-A50D-47E4-8C38-61537A143E9D}" keepAlive="1" name="Query - 1589ClassAP 2024" description="Connection to the '1589ClassAP 2024' query in the workbook." type="5" refreshedVersion="8" background="1" saveData="1">
    <dbPr connection="Provider=Microsoft.Mashup.OleDb.1;Data Source=$Workbook$;Location=&quot;1589ClassAP 2024&quot;;Extended Properties=&quot;&quot;" command="SELECT * FROM [1589ClassAP 2024]"/>
  </connection>
  <connection id="25" xr16:uid="{1BD28DF7-BD41-486D-9815-47875B05DA82}" keepAlive="1" name="Query - 1589ClassAP 2024 all" description="Connection to the '1589ClassAP 2024 all' query in the workbook." type="5" refreshedVersion="8" background="1" saveData="1">
    <dbPr connection="Provider=Microsoft.Mashup.OleDb.1;Data Source=$Workbook$;Location=&quot;1589ClassAP 2024 all&quot;;Extended Properties=&quot;&quot;" command="SELECT * FROM [1589ClassAP 2024 all]"/>
  </connection>
  <connection id="26" xr16:uid="{EA11F20F-D3F9-482E-8B94-7653F6A872C0}" keepAlive="1" name="Query - 1589I 2023" description="Connection to the '1589I 2023' query in the workbook." type="5" refreshedVersion="8" background="1" saveData="1">
    <dbPr connection="Provider=Microsoft.Mashup.OleDb.1;Data Source=$Workbook$;Location=&quot;1589I 2023&quot;;Extended Properties=&quot;&quot;" command="SELECT * FROM [1589I 2023]"/>
  </connection>
  <connection id="27" xr16:uid="{9537944E-0E2F-4E8D-B376-BF6D58BDFDD9}" keepAlive="1" name="Query - 1589I 2024" description="Connection to the '1589I 2024' query in the workbook." type="5" refreshedVersion="8" background="1" saveData="1">
    <dbPr connection="Provider=Microsoft.Mashup.OleDb.1;Data Source=$Workbook$;Location=&quot;1589I 2024&quot;;Extended Properties=&quot;&quot;" command="SELECT * FROM [1589I 2024]"/>
  </connection>
  <connection id="28" xr16:uid="{01D5F3EB-0F45-4750-AF74-518BDF8EC617}" keepAlive="1" name="Query - 1589I 2025" description="Connection to the '1589I 2025' query in the workbook." type="5" refreshedVersion="8" background="1" saveData="1">
    <dbPr connection="Provider=Microsoft.Mashup.OleDb.1;Data Source=$Workbook$;Location=&quot;1589I 2025&quot;;Extended Properties=&quot;&quot;" command="SELECT * FROM [1589I 2025]"/>
  </connection>
  <connection id="29" xr16:uid="{40A04827-37FC-401B-8C0A-6F1CA4BE2F92}" keepAlive="1" name="Query - 1589P 2022" description="Connection to the '1589P 2022' query in the workbook." type="5" refreshedVersion="8" background="1" saveData="1">
    <dbPr connection="Provider=Microsoft.Mashup.OleDb.1;Data Source=$Workbook$;Location=&quot;1589P 2022&quot;;Extended Properties=&quot;&quot;" command="SELECT * FROM [1589P 2022]"/>
  </connection>
  <connection id="30" xr16:uid="{C036CEA9-A892-4391-AD04-7CF412DCCB34}" keepAlive="1" name="Query - 1589P 2023" description="Connection to the '1589P 2023' query in the workbook." type="5" refreshedVersion="8" background="1" saveData="1">
    <dbPr connection="Provider=Microsoft.Mashup.OleDb.1;Data Source=$Workbook$;Location=&quot;1589P 2023&quot;;Extended Properties=&quot;&quot;" command="SELECT * FROM [1589P 2023]"/>
  </connection>
  <connection id="31" xr16:uid="{AF9E355B-E48A-4154-AD3C-0B3DB0AEE69E}" keepAlive="1" name="Query - 1589P 2024" description="Connection to the '1589P 2024' query in the workbook." type="5" refreshedVersion="8" background="1" saveData="1">
    <dbPr connection="Provider=Microsoft.Mashup.OleDb.1;Data Source=$Workbook$;Location=&quot;1589P 2024&quot;;Extended Properties=&quot;&quot;" command="SELECT * FROM [1589P 2024]"/>
  </connection>
  <connection id="32" xr16:uid="{B83ABCCE-0EAF-4E43-94B5-CBA1F38EBF99}" keepAlive="1" name="Query - 1589P 2024 for review" description="Connection to the '1589P 2024 for review' query in the workbook." type="5" refreshedVersion="8" background="1" saveData="1">
    <dbPr connection="Provider=Microsoft.Mashup.OleDb.1;Data Source=$Workbook$;Location=&quot;1589P 2024 for review&quot;;Extended Properties=&quot;&quot;" command="SELECT * FROM [1589P 2024 for review]"/>
  </connection>
  <connection id="33" xr16:uid="{5A81BF70-77A1-429C-B2C8-4B827CB90CC6}" keepAlive="1" name="Query - 1589P 2025" description="Connection to the '1589P 2025' query in the workbook." type="5" refreshedVersion="8" background="1" saveData="1">
    <dbPr connection="Provider=Microsoft.Mashup.OleDb.1;Data Source=$Workbook$;Location=&quot;1589P 2025&quot;;Extended Properties=&quot;&quot;" command="SELECT * FROM [1589P 2025]"/>
  </connection>
  <connection id="34" xr16:uid="{BEF704E0-D94F-45C6-B3FC-F179E0E10EBE}" keepAlive="1" name="Query - 1589P 2025 for review" description="Connection to the '1589P 2025 for review' query in the workbook." type="5" refreshedVersion="8" background="1" saveData="1">
    <dbPr connection="Provider=Microsoft.Mashup.OleDb.1;Data Source=$Workbook$;Location=&quot;1589P 2025 for review&quot;;Extended Properties=&quot;&quot;" command="SELECT * FROM [1589P 2025 for review]"/>
  </connection>
  <connection id="35" xr16:uid="{CF26729E-596A-4BCE-9987-A956AC6EE028}" keepAlive="1" name="Query - 4705 2022 all" description="Connection to the '4705 2022 all' query in the workbook." type="5" refreshedVersion="8" background="1" saveData="1">
    <dbPr connection="Provider=Microsoft.Mashup.OleDb.1;Data Source=$Workbook$;Location=&quot;4705 2022 all&quot;;Extended Properties=&quot;&quot;" command="SELECT * FROM [4705 2022 all]"/>
  </connection>
  <connection id="36" xr16:uid="{F068D83E-83D5-4EF4-8768-80AA3108C8FD}" keepAlive="1" name="Query - 4705 2024 all" description="Connection to the '4705 2024 all' query in the workbook." type="5" refreshedVersion="8" background="1" saveData="1">
    <dbPr connection="Provider=Microsoft.Mashup.OleDb.1;Data Source=$Workbook$;Location=&quot;4705 2024 all&quot;;Extended Properties=&quot;&quot;" command="SELECT * FROM [4705 2024 all]"/>
  </connection>
  <connection id="37" xr16:uid="{3B75D54B-8A42-4D99-B617-C52B40AEC43D}" keepAlive="1" name="Query - AccountTransactions" description="Connection to the 'AccountTransactions' query in the workbook." type="5" refreshedVersion="8" background="1" saveData="1">
    <dbPr connection="Provider=Microsoft.Mashup.OleDb.1;Data Source=$Workbook$;Location=AccountTransactions;Extended Properties=&quot;&quot;" command="SELECT * FROM [AccountTransactions]"/>
  </connection>
  <connection id="38" xr16:uid="{E80FD612-1874-4A34-9E78-B53C9A2212BF}" keepAlive="1" name="Query - BBF" description="Connection to the 'BBF' query in the workbook." type="5" refreshedVersion="8" background="1" saveData="1">
    <dbPr connection="Provider=Microsoft.Mashup.OleDb.1;Data Source=$Workbook$;Location=BBF;Extended Properties=&quot;&quot;" command="SELECT * FROM [BBF]"/>
  </connection>
  <connection id="39" xr16:uid="{C653F937-47BA-4A15-8321-07C4CB006276}" keepAlive="1" name="Query - Interest" description="Connection to the 'Interest' query in the workbook." type="5" refreshedVersion="0" background="1">
    <dbPr connection="Provider=Microsoft.Mashup.OleDb.1;Data Source=$Workbook$;Location=Interest;Extended Properties=&quot;&quot;" command="SELECT * FROM [Interest]"/>
  </connection>
  <connection id="40" xr16:uid="{DBA17BB1-E05C-4712-88FA-3F7D37BE30CF}" keepAlive="1" name="Query - Interest Numbers" description="Connection to the 'Interest Numbers' query in the workbook." type="5" refreshedVersion="8" background="1" saveData="1">
    <dbPr connection="Provider=Microsoft.Mashup.OleDb.1;Data Source=$Workbook$;Location=&quot;Interest Numbers&quot;;Extended Properties=&quot;&quot;" command="SELECT * FROM [Interest Numbers]"/>
  </connection>
  <connection id="41" xr16:uid="{7123E6CA-73D3-46F1-8F0B-99E22F87B267}" keepAlive="1" name="Query - InterestChange" description="Connection to the 'InterestChange' query in the workbook." type="5" refreshedVersion="0" background="1">
    <dbPr connection="Provider=Microsoft.Mashup.OleDb.1;Data Source=$Workbook$;Location=InterestChange;Extended Properties=&quot;&quot;" command="SELECT * FROM [InterestChange]"/>
  </connection>
  <connection id="42" xr16:uid="{8CC12CF4-9CE2-4F6C-84B1-6EDD4680FE14}" keepAlive="1" name="Query - InterestChange Numbers" description="Connection to the 'InterestChange Numbers' query in the workbook." type="5" refreshedVersion="8" background="1" saveData="1">
    <dbPr connection="Provider=Microsoft.Mashup.OleDb.1;Data Source=$Workbook$;Location=&quot;InterestChange Numbers&quot;;Extended Properties=&quot;&quot;" command="SELECT * FROM [InterestChange Numbers]"/>
  </connection>
  <connection id="43" xr16:uid="{981259CC-6757-471C-AB5D-C786BD987A9C}" keepAlive="1" name="Query - Principal" description="Connection to the 'Principal' query in the workbook." type="5" refreshedVersion="0" background="1">
    <dbPr connection="Provider=Microsoft.Mashup.OleDb.1;Data Source=$Workbook$;Location=Principal;Extended Properties=&quot;&quot;" command="SELECT * FROM [Principal]"/>
  </connection>
  <connection id="44" xr16:uid="{B4E2C968-3E04-4EA9-ABF3-ACA9D61319BC}" keepAlive="1" name="Query - Principal Numbers" description="Connection to the 'Principal Numbers' query in the workbook." type="5" refreshedVersion="8" background="1" saveData="1">
    <dbPr connection="Provider=Microsoft.Mashup.OleDb.1;Data Source=$Workbook$;Location=&quot;Principal Numbers&quot;;Extended Properties=&quot;&quot;" command="SELECT * FROM [Principal Numbers]"/>
  </connection>
  <connection id="45" xr16:uid="{EC0A4CCB-D7F9-4C74-9147-9819679D5E2F}" keepAlive="1" name="Query - PrincipalChange" description="Connection to the 'PrincipalChange' query in the workbook." type="5" refreshedVersion="0" background="1">
    <dbPr connection="Provider=Microsoft.Mashup.OleDb.1;Data Source=$Workbook$;Location=PrincipalChange;Extended Properties=&quot;&quot;" command="SELECT * FROM [PrincipalChange]"/>
  </connection>
  <connection id="46" xr16:uid="{E960DEA1-556B-4C48-8CC6-D53997E8E2E0}" keepAlive="1" name="Query - PrincipalChange Numbers" description="Connection to the 'PrincipalChange Numbers' query in the workbook." type="5" refreshedVersion="8" background="1" saveData="1">
    <dbPr connection="Provider=Microsoft.Mashup.OleDb.1;Data Source=$Workbook$;Location=&quot;PrincipalChange Numbers&quot;;Extended Properties=&quot;&quot;" command="SELECT * FROM [PrincipalChange Numbers]"/>
  </connection>
  <connection id="47" xr16:uid="{DD3797FC-A07F-4F17-A109-EC3FD1A5A788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<sst xmlns="http://schemas.openxmlformats.org/spreadsheetml/2006/main" count="29440" uniqueCount="636">
  <si>
    <t>Total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</si>
  <si>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</si>
  <si>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</si>
  <si>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</si>
  <si>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</si>
  <si>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</si>
  <si>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</si>
  <si>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</si>
  <si>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Account Category Number</t>
  </si>
  <si>
    <t>Account Description from Account Master</t>
  </si>
  <si>
    <t>Reference</t>
  </si>
  <si>
    <t>Source Document</t>
  </si>
  <si>
    <t>Year</t>
  </si>
  <si>
    <t>Financial</t>
  </si>
  <si>
    <t>02-100-1550-0000</t>
  </si>
  <si>
    <t>LOW VOLTAGE VARIANCE PRINCIPAL</t>
  </si>
  <si>
    <t>Other Assets &amp; Deferred Charges</t>
  </si>
  <si>
    <t>2024 IRM Disposition</t>
  </si>
  <si>
    <t>GJ</t>
  </si>
  <si>
    <t>DVA Q1 2024 REVISION</t>
  </si>
  <si>
    <t>Q1 2024 DVA TRUE-UP</t>
  </si>
  <si>
    <t>DVA TRUE-UP MAY 24 YTD</t>
  </si>
  <si>
    <t>DVA</t>
  </si>
  <si>
    <t>JUN24 DVA</t>
  </si>
  <si>
    <t>August DVA Adjustment</t>
  </si>
  <si>
    <t>AUG24 DVA</t>
  </si>
  <si>
    <t>SEPT24 DVA</t>
  </si>
  <si>
    <t>OCT24 DVA</t>
  </si>
  <si>
    <t>NOV24 DVA</t>
  </si>
  <si>
    <t>Revised entry</t>
  </si>
  <si>
    <t>DEC24 DVA</t>
  </si>
  <si>
    <t>TO remove the Dec24 entry</t>
  </si>
  <si>
    <t>DVAD DISPOSITION - COS</t>
  </si>
  <si>
    <t>1550 DISPOSITION</t>
  </si>
  <si>
    <t>1550 Q1</t>
  </si>
  <si>
    <t>1550 Q2</t>
  </si>
  <si>
    <t>1550 Q3</t>
  </si>
  <si>
    <t>1550 Q4</t>
  </si>
  <si>
    <t>02-100-1550-1000</t>
  </si>
  <si>
    <t>LOW VOLTAGE VARIANCE - INTEREST</t>
  </si>
  <si>
    <t>Balance Brought Forward</t>
  </si>
  <si>
    <t>BBF</t>
  </si>
  <si>
    <t>BT.09 Audit Adj IESO rcvb, COP</t>
  </si>
  <si>
    <t>BT.12 Audit Adj PILS DVA Accou</t>
  </si>
  <si>
    <t>02-100-1508-0000</t>
  </si>
  <si>
    <t>HYDONE INCREMTL CAPTL CHG</t>
  </si>
  <si>
    <t>02-100-1518-0000</t>
  </si>
  <si>
    <t>RCVA RETAIL</t>
  </si>
  <si>
    <t>02-100-1548-0000</t>
  </si>
  <si>
    <t>RCVA STR</t>
  </si>
  <si>
    <t>02-100-1580-0000</t>
  </si>
  <si>
    <t>RSVA WMS PRINCIPAL</t>
  </si>
  <si>
    <t>02-100-1584-0000</t>
  </si>
  <si>
    <t>RSVA NETWORK PRINCIPAL</t>
  </si>
  <si>
    <t>02-100-1586-0000</t>
  </si>
  <si>
    <t>RSVA CONNECTION PRINCIPAL</t>
  </si>
  <si>
    <t>02-100-1588-0000</t>
  </si>
  <si>
    <t>RSVA POWER PRINCIPAL</t>
  </si>
  <si>
    <t>BT.13 Audit 1588,1589 YE Adj</t>
  </si>
  <si>
    <t>PYREC02 Rcls 1588, 1589</t>
  </si>
  <si>
    <t>02-100-1589-0000</t>
  </si>
  <si>
    <t>RSVA GLOBAL ADJUSTMENT PRINCIPAL</t>
  </si>
  <si>
    <t>02-100-1592-0000</t>
  </si>
  <si>
    <t>PILS &amp; TAX PST SAVINGS</t>
  </si>
  <si>
    <t>02-100-1551-0000</t>
  </si>
  <si>
    <t>SME VARIANCE ACCOUNT</t>
  </si>
  <si>
    <t>02-100-1580-1000</t>
  </si>
  <si>
    <t>RSVA WMS INTEREST</t>
  </si>
  <si>
    <t>02-100-1584-1000</t>
  </si>
  <si>
    <t>RSVA NETWORK INTEREST</t>
  </si>
  <si>
    <t>02-100-1586-1000</t>
  </si>
  <si>
    <t>RSVA CONNECTION INTEREST</t>
  </si>
  <si>
    <t>02-100-1588-1000</t>
  </si>
  <si>
    <t>RSVA POWER INTEREST</t>
  </si>
  <si>
    <t>02-100-1589-1000</t>
  </si>
  <si>
    <t>RSVA GLOBAL ADJUSTMENT INTEREST</t>
  </si>
  <si>
    <t>02-100-1551-1000</t>
  </si>
  <si>
    <t>SME VARIANCE ACCOUNT INTEREST</t>
  </si>
  <si>
    <t>02-100-1518-1000</t>
  </si>
  <si>
    <t>RCVA RETAIL INTEREST</t>
  </si>
  <si>
    <t>02-100-1548-1000</t>
  </si>
  <si>
    <t>RCVA STR INTEREST</t>
  </si>
  <si>
    <t>02-100-1508-1000</t>
  </si>
  <si>
    <t>OTHER REGULATORY ASSETS - ENERGY EAST CONSULTATION</t>
  </si>
  <si>
    <t>02-100-1580-2000</t>
  </si>
  <si>
    <t>RSVA WMS CBDR CLASS B</t>
  </si>
  <si>
    <t>02-100-1508-3000</t>
  </si>
  <si>
    <t>COST ASSESSMENT - OVER BOARD-APPROVED</t>
  </si>
  <si>
    <t>02-100-1508-1001</t>
  </si>
  <si>
    <t>OTHER REGULATORY ASSETS - INTEREST</t>
  </si>
  <si>
    <t>02-100-1580-3000</t>
  </si>
  <si>
    <t>RSVA WMS CBDR CLASS B INTEREST</t>
  </si>
  <si>
    <t>02-100-1595-1700</t>
  </si>
  <si>
    <t>2017 COS Principal Disposition 2017 - 2018</t>
  </si>
  <si>
    <t>02-100-1595-1702</t>
  </si>
  <si>
    <t>2017 COS Disposition Interest</t>
  </si>
  <si>
    <t>02-100-1595-1703</t>
  </si>
  <si>
    <t>2017 COS Interest</t>
  </si>
  <si>
    <t>02-100-1589-2000</t>
  </si>
  <si>
    <t>RSVA GLOBAL ADJUSTMENT A - PRINCIPAL</t>
  </si>
  <si>
    <t>02-100-1580-4000</t>
  </si>
  <si>
    <t>RSVA WMS CBDR CLASS A</t>
  </si>
  <si>
    <t>02-100-1508-1500</t>
  </si>
  <si>
    <t>OTHER REGULATORY ASSETS - WIRELESS POLE ATTACHMENT</t>
  </si>
  <si>
    <t>02-100-1509-0000</t>
  </si>
  <si>
    <t>COVID-19 - Loss Revenue</t>
  </si>
  <si>
    <t>02-100-1592-1000</t>
  </si>
  <si>
    <t>PILS &amp; TAX PST SAVINGS INTEREST</t>
  </si>
  <si>
    <t>02-100-1509-1000</t>
  </si>
  <si>
    <t>COVID-19 LOSS REVENUE INTEREST</t>
  </si>
  <si>
    <t>Intangible Assets</t>
  </si>
  <si>
    <t>02-100-1595-2200</t>
  </si>
  <si>
    <t>2022 COS PRINCIPAL</t>
  </si>
  <si>
    <t>02-100-1595-2201</t>
  </si>
  <si>
    <t>2022 COS DISPOSITION INTEREST</t>
  </si>
  <si>
    <t>02-100-1595-2210</t>
  </si>
  <si>
    <t>RESIDENTIAL</t>
  </si>
  <si>
    <t>02-100-1595-2211</t>
  </si>
  <si>
    <t>GS&lt;50</t>
  </si>
  <si>
    <t>02-100-1595-2212</t>
  </si>
  <si>
    <t>GS 50-2999 KW</t>
  </si>
  <si>
    <t>02-100-1595-2213</t>
  </si>
  <si>
    <t>GS 3000-4999 KW</t>
  </si>
  <si>
    <t>02-100-1595-2214</t>
  </si>
  <si>
    <t>UNMETERED SCATTERED LOAD</t>
  </si>
  <si>
    <t>02-100-1595-2215</t>
  </si>
  <si>
    <t>SENTINEL LIGHTING</t>
  </si>
  <si>
    <t>02-100-1595-2216</t>
  </si>
  <si>
    <t>STREET LIGHTING</t>
  </si>
  <si>
    <t>02-100-1595-2217</t>
  </si>
  <si>
    <t>RESIDENTIAL - GROUP 2</t>
  </si>
  <si>
    <t>02-100-1595-2218</t>
  </si>
  <si>
    <t>GS&lt;50 - GROUP 2</t>
  </si>
  <si>
    <t>02-100-1595-2219</t>
  </si>
  <si>
    <t>GS 50-2999 - GROUP 2</t>
  </si>
  <si>
    <t>02-100-1595-2220</t>
  </si>
  <si>
    <t>GS 3000-4999 - GROUP 2</t>
  </si>
  <si>
    <t>02-100-1595-2221</t>
  </si>
  <si>
    <t>UNMTERED SCATTERED LOAD - GROUP 2</t>
  </si>
  <si>
    <t>02-100-1595-2222</t>
  </si>
  <si>
    <t>SENTINEL LIGHTING - GROUP 2</t>
  </si>
  <si>
    <t>02-100-1595-2223</t>
  </si>
  <si>
    <t>STREET LIGHTING - GROUP 2</t>
  </si>
  <si>
    <t>02-100-1595-2224</t>
  </si>
  <si>
    <t>GS&lt;50 - LRAMVA</t>
  </si>
  <si>
    <t>02-100-1595-2225</t>
  </si>
  <si>
    <t>GS 50-2999 - LRAMVA</t>
  </si>
  <si>
    <t>02-100-1595-2226</t>
  </si>
  <si>
    <t>GS 50-2999 - CLASS B</t>
  </si>
  <si>
    <t>02-100-1595-2229</t>
  </si>
  <si>
    <t>STREET LIGHTING - CLASS B</t>
  </si>
  <si>
    <t>02-100-1595-2250</t>
  </si>
  <si>
    <t>2022 COS PRINCIPAL - ACCOUNT 1550</t>
  </si>
  <si>
    <t>02-100-1595-2260</t>
  </si>
  <si>
    <t>RESIDENTIAL - ACCOUNT 1550</t>
  </si>
  <si>
    <t>02-100-1595-2261</t>
  </si>
  <si>
    <t>GS&lt;50 - ACCOUNT 1550</t>
  </si>
  <si>
    <t>02-100-1595-2262</t>
  </si>
  <si>
    <t>GS 50-2999 - ACCOUNT 1550</t>
  </si>
  <si>
    <t>02-100-1595-2263</t>
  </si>
  <si>
    <t>GS 3000-4999 - ACCOUNT 1550</t>
  </si>
  <si>
    <t>02-100-1595-2264</t>
  </si>
  <si>
    <t>UNMTERED SCATTERED LOAD - ACCOUNT 1550</t>
  </si>
  <si>
    <t>02-100-1595-2265</t>
  </si>
  <si>
    <t>SENTINEL LIGHTING - ACCOUNT 1550</t>
  </si>
  <si>
    <t>02-100-1595-2266</t>
  </si>
  <si>
    <t>STREET LIGHTING - ACCOUNT 1550</t>
  </si>
  <si>
    <t>02-100-1595-2202</t>
  </si>
  <si>
    <t>2022 COS INTEREST</t>
  </si>
  <si>
    <t>02-100-1595-2300</t>
  </si>
  <si>
    <t>2023 IRM PRINCIPAL</t>
  </si>
  <si>
    <t>02-100-1595-2301</t>
  </si>
  <si>
    <t>2023 IRM DISPOSITION INTEREST</t>
  </si>
  <si>
    <t>02-100-1595-2310</t>
  </si>
  <si>
    <t>02-100-1595-2311</t>
  </si>
  <si>
    <t>02-100-1595-2312</t>
  </si>
  <si>
    <t>GS 50-2999</t>
  </si>
  <si>
    <t>02-100-1595-2313</t>
  </si>
  <si>
    <t>GS 3000-4999</t>
  </si>
  <si>
    <t>02-100-1595-2314</t>
  </si>
  <si>
    <t>UNMTERED SCATTERED LOAD</t>
  </si>
  <si>
    <t>02-100-1595-2315</t>
  </si>
  <si>
    <t>SENTINEL LIGHTS</t>
  </si>
  <si>
    <t>02-100-1595-2316</t>
  </si>
  <si>
    <t>02-100-1595-2317</t>
  </si>
  <si>
    <t>RESIDENTIAL - CLASS B</t>
  </si>
  <si>
    <t>02-100-1595-2318</t>
  </si>
  <si>
    <t>GS&lt;50 - CLASS B</t>
  </si>
  <si>
    <t>02-100-1595-2319</t>
  </si>
  <si>
    <t>02-100-1595-2321</t>
  </si>
  <si>
    <t>USL - CLASS B</t>
  </si>
  <si>
    <t>02-100-1595-2322</t>
  </si>
  <si>
    <t>SENTINEL - CLASS B</t>
  </si>
  <si>
    <t>02-100-1595-2323</t>
  </si>
  <si>
    <t>02-100-1508-5000</t>
  </si>
  <si>
    <t>GREEN BUTTON INITIATIVE COSTS</t>
  </si>
  <si>
    <t>02-100-1595-2302</t>
  </si>
  <si>
    <t>2023 IRM INTERST</t>
  </si>
  <si>
    <t>02-100-1508-6000</t>
  </si>
  <si>
    <t>ULO IMPLEMENTATION</t>
  </si>
  <si>
    <t>Main</t>
  </si>
  <si>
    <t>Interest</t>
  </si>
  <si>
    <t>LV Variance Account</t>
  </si>
  <si>
    <t>Smart Metering Entity Charge Variance Account</t>
  </si>
  <si>
    <t>RSVA - Retail Transmission Network Charge</t>
  </si>
  <si>
    <t>RSVA - Retail Transmission Connection Charge</t>
  </si>
  <si>
    <t>RSVA - Wholesale Market Service Charge</t>
  </si>
  <si>
    <t>Variance WMS – Sub-account CBR Class A</t>
  </si>
  <si>
    <t>Variance WMS – Sub-account CBR Class B</t>
  </si>
  <si>
    <t>Remove 2024 entires</t>
  </si>
  <si>
    <t>1584 ADJ 2024</t>
  </si>
  <si>
    <t>Remove Dec24 entry</t>
  </si>
  <si>
    <t>1586 ADJ 2024</t>
  </si>
  <si>
    <t>Add back 2023 BBF</t>
  </si>
  <si>
    <t>1588 ADJ</t>
  </si>
  <si>
    <t>True Up GA Split 2024</t>
  </si>
  <si>
    <t>1588/1589 OEB Review</t>
  </si>
  <si>
    <t>Int Adj 1588 2024</t>
  </si>
  <si>
    <t>Back Out Journal Entry 16588</t>
  </si>
  <si>
    <t>16-23 DVA INT ADJ - 1588</t>
  </si>
  <si>
    <t>Q1 2024 DVA ADJ</t>
  </si>
  <si>
    <t>BBF 2023 1589 Fix</t>
  </si>
  <si>
    <t>Back Out Journal Entry 16601</t>
  </si>
  <si>
    <t>16-23 DVA INT ADJ - 1589</t>
  </si>
  <si>
    <t>Int Adj 1589 2024</t>
  </si>
  <si>
    <t>02-235-4705-0000</t>
  </si>
  <si>
    <t>POWER PURCHASED</t>
  </si>
  <si>
    <t>Selling Expense</t>
  </si>
  <si>
    <t>JAN 2024 IESO INV</t>
  </si>
  <si>
    <t>IESO INV</t>
  </si>
  <si>
    <t>FEB 2024 IESO</t>
  </si>
  <si>
    <t>Accrue Mar24 Consump invoice</t>
  </si>
  <si>
    <t>Accrual April IESO invoice</t>
  </si>
  <si>
    <t>Jun invoice IESO</t>
  </si>
  <si>
    <t>Accrual IESO June 2024 consump</t>
  </si>
  <si>
    <t>Reverse Jul24 reversing accr</t>
  </si>
  <si>
    <t>IESO July Consumption</t>
  </si>
  <si>
    <t>August 2024 IESO Consumption</t>
  </si>
  <si>
    <t>IESO Sept Consumption</t>
  </si>
  <si>
    <t>October IESO Consumption</t>
  </si>
  <si>
    <t>November Consumption</t>
  </si>
  <si>
    <t>IESO Dec 24 Cons billed Jan 25</t>
  </si>
  <si>
    <t>Account 4705 - Power Purchased</t>
  </si>
  <si>
    <t>02-100-1595-2400</t>
  </si>
  <si>
    <t>02-100-1595-2410</t>
  </si>
  <si>
    <t>02-100-1595-2411</t>
  </si>
  <si>
    <t>02-100-1595-2412</t>
  </si>
  <si>
    <t>02-100-1595-2413</t>
  </si>
  <si>
    <t>02-100-1595-2414</t>
  </si>
  <si>
    <t>02-100-1595-2415</t>
  </si>
  <si>
    <t>02-100-1595-2416</t>
  </si>
  <si>
    <t>02-100-1595-2417</t>
  </si>
  <si>
    <t>02-100-1595-2418</t>
  </si>
  <si>
    <t>02-100-1595-2419</t>
  </si>
  <si>
    <t>02-100-1595-2421</t>
  </si>
  <si>
    <t>02-100-1595-2422</t>
  </si>
  <si>
    <t>02-100-1595-2423</t>
  </si>
  <si>
    <t>02-100-1595-2401</t>
  </si>
  <si>
    <t>02-100-1595-2402</t>
  </si>
  <si>
    <t>RSVA - Global Adjustment</t>
  </si>
  <si>
    <t>RSVA - Power</t>
  </si>
  <si>
    <t>2024 IRM PRINCIPAL</t>
  </si>
  <si>
    <t>RESIDENTIAL - DVA 2024</t>
  </si>
  <si>
    <t>UNBILLED FEB 2024</t>
  </si>
  <si>
    <t>STREET LIGHTING - DVA 2024 - CLASS B</t>
  </si>
  <si>
    <t>SENTINEL - DVA 2024 - CLASS B</t>
  </si>
  <si>
    <t>USL - DVA 2024 - CLASS B</t>
  </si>
  <si>
    <t>GS 50-2999 - DVA 2024 - CLASS B</t>
  </si>
  <si>
    <t>RESIDENTIAL - DVA 2024 - CLASS B</t>
  </si>
  <si>
    <t>STREETLIGHT - DVA 2024</t>
  </si>
  <si>
    <t>SENTINEL - DVA 2024</t>
  </si>
  <si>
    <t>GS&lt;50 - DVA 2024 - CLASS B</t>
  </si>
  <si>
    <t>GS 3000-4999 - DVA 2024</t>
  </si>
  <si>
    <t>GS&lt;50 - DVA 2024</t>
  </si>
  <si>
    <t>USL - DVA 2024</t>
  </si>
  <si>
    <t>GS 50-2999 - DVA 2024</t>
  </si>
  <si>
    <t>Unbilled Mar 2024</t>
  </si>
  <si>
    <t>UNBILLED REVENUE APRIL 2024</t>
  </si>
  <si>
    <t>UNBILLED MAY24</t>
  </si>
  <si>
    <t>Reverse initial Jun24 unbilled</t>
  </si>
  <si>
    <t>Correct Jun24 Unbilled alloc.</t>
  </si>
  <si>
    <t>Unbilled</t>
  </si>
  <si>
    <t>UInbilled</t>
  </si>
  <si>
    <t>TO REVERSE PRIOR UNBILLED</t>
  </si>
  <si>
    <t>2024 IRM DISPOSITION INTEREST</t>
  </si>
  <si>
    <t>2024 IRM INTEREST</t>
  </si>
  <si>
    <t>Disposition and Recovery/Refund of Regulatory Balances (2024)</t>
  </si>
  <si>
    <t>Disposition and Recovery/Refund of Regulatory Balances (2023)</t>
  </si>
  <si>
    <t>Disposition and Recovery/Refund of Regulatory Balances (2022)</t>
  </si>
  <si>
    <t>Principal Account</t>
  </si>
  <si>
    <t>Principal Change</t>
  </si>
  <si>
    <t>Interest Account</t>
  </si>
  <si>
    <t>Interest Change</t>
  </si>
  <si>
    <t>Purchasing</t>
  </si>
  <si>
    <t>DEC 2023 IESO</t>
  </si>
  <si>
    <t>PMTRX</t>
  </si>
  <si>
    <t>JAN 2024 IESO</t>
  </si>
  <si>
    <t>Feb consumption</t>
  </si>
  <si>
    <t>March consumption</t>
  </si>
  <si>
    <t>1595 Year</t>
  </si>
  <si>
    <t>NS BJ  POST: JAN/2024</t>
  </si>
  <si>
    <t>NSBJ</t>
  </si>
  <si>
    <t>NS BJ  POST: FEB/2024</t>
  </si>
  <si>
    <t>NS BJ  POST: MAR/2024</t>
  </si>
  <si>
    <t>NS BJ  POST: APR/2024</t>
  </si>
  <si>
    <t>NS AJ  POST: APR/2024</t>
  </si>
  <si>
    <t>NSAJ</t>
  </si>
  <si>
    <t>NS AJ  POST: JAN/2024</t>
  </si>
  <si>
    <t>NS AJ  POST: MAR/2024</t>
  </si>
  <si>
    <t>NS AJ  POST: FEB/2024</t>
  </si>
  <si>
    <t>NS BJ  POST: MAY/2024</t>
  </si>
  <si>
    <t>NS AJ  POST: MAY/2024</t>
  </si>
  <si>
    <t>NS BJ  POST: JUN/2024</t>
  </si>
  <si>
    <t>NS AJ  POST: JUN/2024</t>
  </si>
  <si>
    <t>NS BJ  POST: JUL/2024</t>
  </si>
  <si>
    <t>NS AJ  POST: JUL/2024</t>
  </si>
  <si>
    <t>NS BJ  POST: AUG/2024</t>
  </si>
  <si>
    <t>NS AJ  POST: AUG/2024</t>
  </si>
  <si>
    <t>NS BJ  POST: SEP/2024</t>
  </si>
  <si>
    <t>NS AJ  POST: SEP/2024</t>
  </si>
  <si>
    <t>NS BJ  POST: OCT/2024</t>
  </si>
  <si>
    <t>NS EC  POST: OCT/2024</t>
  </si>
  <si>
    <t>NSEC</t>
  </si>
  <si>
    <t>NS BJ  POST: NOV/2024</t>
  </si>
  <si>
    <t>NS AJ  POST: NOV/2024</t>
  </si>
  <si>
    <t>NS AJ  POST: DEC/2024</t>
  </si>
  <si>
    <t>NS BJ  POST: DEC/2024</t>
  </si>
  <si>
    <t>Instructions</t>
  </si>
  <si>
    <t>-&gt;</t>
  </si>
  <si>
    <t>This file is for the '3. Continuity Schedule' in the IRM Rate Generator file</t>
  </si>
  <si>
    <t>columns G-H and M-N have manual formulas (except for 1595)</t>
  </si>
  <si>
    <t>**</t>
  </si>
  <si>
    <t>Will have to manual update</t>
  </si>
  <si>
    <t>In the main tab, there are a bunch of manul things that need to be changed each year</t>
  </si>
  <si>
    <t>First being 1595, remove years that aren't needed and add the new year</t>
  </si>
  <si>
    <t>The tables in columns A and B need to be updated with needed accounts and there respective years</t>
  </si>
  <si>
    <t>Update the year table</t>
  </si>
  <si>
    <t>*******</t>
  </si>
  <si>
    <t>Combine all separate 15XX query into one</t>
  </si>
  <si>
    <t>Refresh all</t>
  </si>
  <si>
    <t>Update the formulas in columns G-H and M-N so that the disposition entry is seperated into columns H and N</t>
  </si>
  <si>
    <t>** if there were any adjustments to opening balance then these might need to be left out of both columns</t>
  </si>
  <si>
    <t>02-235-4705-0001</t>
  </si>
  <si>
    <t>RPP SETTLEMENT AMOUNT - IESO</t>
  </si>
  <si>
    <t>02-235-4705-0002</t>
  </si>
  <si>
    <t>RPP PORTION OF GA</t>
  </si>
  <si>
    <t>02-235-4705-1000</t>
  </si>
  <si>
    <t>LUI - EXPENSES - COP /FIT/MICROFIT</t>
  </si>
  <si>
    <t>Cost of Goods Sold</t>
  </si>
  <si>
    <t>02-235-4705-0003</t>
  </si>
  <si>
    <t>DVAD QUARTERLY/ANNUAL ADJUSTMENT</t>
  </si>
  <si>
    <t>Administrative Expense</t>
  </si>
  <si>
    <t>1588 Q1</t>
  </si>
  <si>
    <t>1588 Q2</t>
  </si>
  <si>
    <t>1588 Q3</t>
  </si>
  <si>
    <t>1588 Q4</t>
  </si>
  <si>
    <t>1588/1589 SPLIT</t>
  </si>
  <si>
    <t>REALLOCATE INTERST TO PRINCIPA</t>
  </si>
  <si>
    <t>1589 Q1</t>
  </si>
  <si>
    <t>1589 Q2</t>
  </si>
  <si>
    <t>1589 Q3</t>
  </si>
  <si>
    <t>1589 Q4 2022</t>
  </si>
  <si>
    <t>**Note</t>
  </si>
  <si>
    <t>GA 2024 tab in the commodity workform comes from NS</t>
  </si>
  <si>
    <t>Class B is the one that's formula'd</t>
  </si>
  <si>
    <t>Global adjustment class A</t>
  </si>
  <si>
    <t>Reverse Dec24 Jan25 Reversal</t>
  </si>
  <si>
    <t>JAN25 DVA</t>
  </si>
  <si>
    <t>FEB25 DVA</t>
  </si>
  <si>
    <t>MAR25 DVA</t>
  </si>
  <si>
    <t>APR25 DVA</t>
  </si>
  <si>
    <t>Back Out Journal Entry 20214</t>
  </si>
  <si>
    <t>MAY25 DVA</t>
  </si>
  <si>
    <t>JUN25 DVA</t>
  </si>
  <si>
    <t>JUL25 DVA</t>
  </si>
  <si>
    <t>2025 IRM Disposition</t>
  </si>
  <si>
    <t>1589 CLASS A Q1</t>
  </si>
  <si>
    <t>1589 CLASS A - Q2</t>
  </si>
  <si>
    <t>1589 A - Q3</t>
  </si>
  <si>
    <t>1589Q4</t>
  </si>
  <si>
    <t>Q2 DVAD ENTRIES</t>
  </si>
  <si>
    <t>DVA True-Up September 2023</t>
  </si>
  <si>
    <t>DVA DECEMBER 2023</t>
  </si>
  <si>
    <t>1588Q2</t>
  </si>
  <si>
    <t>UPDATE 1588/1589 SPLIT</t>
  </si>
  <si>
    <t>NS BJ  POST: JAN/2022</t>
  </si>
  <si>
    <t>JAN 2022</t>
  </si>
  <si>
    <t>NS BJ  POST: FEB/2022</t>
  </si>
  <si>
    <t>FEB 2022</t>
  </si>
  <si>
    <t>NS BJ  POST: MAR/2022</t>
  </si>
  <si>
    <t>MAR 2022</t>
  </si>
  <si>
    <t>NS BJ  POST: APR/2022</t>
  </si>
  <si>
    <t>APR 2022</t>
  </si>
  <si>
    <t>NS BJ  POST: MAY/2022</t>
  </si>
  <si>
    <t>MAY 2022</t>
  </si>
  <si>
    <t>NS BJ  POST: JUN/2022</t>
  </si>
  <si>
    <t>JUNE 2022</t>
  </si>
  <si>
    <t>NS BJ  POST: JUL/2022</t>
  </si>
  <si>
    <t>JULY 2022</t>
  </si>
  <si>
    <t>NS BJ  POST: AUG/2022</t>
  </si>
  <si>
    <t>AUG 2022</t>
  </si>
  <si>
    <t>NS BJ  POST: SEP/2022</t>
  </si>
  <si>
    <t>SEPT 2022</t>
  </si>
  <si>
    <t>NS BJ  POST: OCT/2022</t>
  </si>
  <si>
    <t>OCT 2022 IESO</t>
  </si>
  <si>
    <t>NS BJ  POST: NOV/2022</t>
  </si>
  <si>
    <t>NOV 2022 IESO</t>
  </si>
  <si>
    <t>NS BJ  POST: DEC/2022</t>
  </si>
  <si>
    <t>DEC 2022 IESO</t>
  </si>
  <si>
    <t>UNBILLED REVENUE REVERSAL</t>
  </si>
  <si>
    <t>UNBILLED REV 2022</t>
  </si>
  <si>
    <t>AUG25 DVA</t>
  </si>
  <si>
    <t>SEP25 DVA</t>
  </si>
  <si>
    <t>Account Index</t>
  </si>
  <si>
    <t>Account Type</t>
  </si>
  <si>
    <t>Account Type from Account Master</t>
  </si>
  <si>
    <t>Active</t>
  </si>
  <si>
    <t>Adjust for Inflation</t>
  </si>
  <si>
    <t>Back Out JE</t>
  </si>
  <si>
    <t>Balance For Calculation</t>
  </si>
  <si>
    <t>Balance For Calculation from Account Master</t>
  </si>
  <si>
    <t>Batch Number</t>
  </si>
  <si>
    <t>Batch Source</t>
  </si>
  <si>
    <t>Closed Year</t>
  </si>
  <si>
    <t>Conversion Method</t>
  </si>
  <si>
    <t>Correcting JE</t>
  </si>
  <si>
    <t>CorrespondingUnit</t>
  </si>
  <si>
    <t>Created Date</t>
  </si>
  <si>
    <t>Currency ID</t>
  </si>
  <si>
    <t>Currency Index</t>
  </si>
  <si>
    <t>DTA Control Number</t>
  </si>
  <si>
    <t>DTA GL Status</t>
  </si>
  <si>
    <t>DTA Index</t>
  </si>
  <si>
    <t>DTA TRX Type</t>
  </si>
  <si>
    <t>Decimal Places</t>
  </si>
  <si>
    <t>Decimal Places from Account Master</t>
  </si>
  <si>
    <t>Denomination Exchange Rate</t>
  </si>
  <si>
    <t>Description</t>
  </si>
  <si>
    <t>Document Date</t>
  </si>
  <si>
    <t>Document Status</t>
  </si>
  <si>
    <t>Error State</t>
  </si>
  <si>
    <t>Exchange Date</t>
  </si>
  <si>
    <t>Exchange Rate</t>
  </si>
  <si>
    <t>Exchange Table ID</t>
  </si>
  <si>
    <t>Fixed Or Variable</t>
  </si>
  <si>
    <t>Fixed Or Variable from Account Master</t>
  </si>
  <si>
    <t>Historical Rate</t>
  </si>
  <si>
    <t>History TRX</t>
  </si>
  <si>
    <t>History Year</t>
  </si>
  <si>
    <t>ICDists</t>
  </si>
  <si>
    <t>IC TRX</t>
  </si>
  <si>
    <t>Inflation Equity Account Index</t>
  </si>
  <si>
    <t>Inflation Revenue Account Index</t>
  </si>
  <si>
    <t>Intercompany ID</t>
  </si>
  <si>
    <t>Last Date Edited</t>
  </si>
  <si>
    <t>Last User</t>
  </si>
  <si>
    <t>Line Status</t>
  </si>
  <si>
    <t>MC Transaction State</t>
  </si>
  <si>
    <t>Main Account Segment</t>
  </si>
  <si>
    <t>Modified Date</t>
  </si>
  <si>
    <t>Note Index</t>
  </si>
  <si>
    <t>Note Index from Account Master</t>
  </si>
  <si>
    <t>Open Year</t>
  </si>
  <si>
    <t>Original JE</t>
  </si>
  <si>
    <t>Originating Company ID</t>
  </si>
  <si>
    <t>Originating Control Number</t>
  </si>
  <si>
    <t>Originating Credit Amount</t>
  </si>
  <si>
    <t>Originating DTA Series</t>
  </si>
  <si>
    <t>Originating Debit Amount</t>
  </si>
  <si>
    <t>Originating Document Number</t>
  </si>
  <si>
    <t>Originating Journal Entry</t>
  </si>
  <si>
    <t>Originating Master ID</t>
  </si>
  <si>
    <t>Originating Master Name</t>
  </si>
  <si>
    <t>Originating Posted Date</t>
  </si>
  <si>
    <t>Originating Sequence Number</t>
  </si>
  <si>
    <t>Originating Source</t>
  </si>
  <si>
    <t>Originating TRX Source</t>
  </si>
  <si>
    <t>Originating TRX Type</t>
  </si>
  <si>
    <t>Originating Type</t>
  </si>
  <si>
    <t>Period ID</t>
  </si>
  <si>
    <t>Period Posting Number</t>
  </si>
  <si>
    <t>Approval User ID</t>
  </si>
  <si>
    <t>Approval Date</t>
  </si>
  <si>
    <t>Polled Transaction</t>
  </si>
  <si>
    <t>Post Inventory In</t>
  </si>
  <si>
    <t>Post Payroll In</t>
  </si>
  <si>
    <t>Post Purchasing In</t>
  </si>
  <si>
    <t>Post Sales In</t>
  </si>
  <si>
    <t>Posting Number</t>
  </si>
  <si>
    <t>Posting Type</t>
  </si>
  <si>
    <t>Posting Type from Account Master</t>
  </si>
  <si>
    <t>Printing Status</t>
  </si>
  <si>
    <t>Quick Offset</t>
  </si>
  <si>
    <t>Rate Calculation Method</t>
  </si>
  <si>
    <t>Rate Type ID</t>
  </si>
  <si>
    <t>Recurring TRX</t>
  </si>
  <si>
    <t>Recurring TRX Sequence</t>
  </si>
  <si>
    <t>Reversing Closed Year</t>
  </si>
  <si>
    <t>Reversing Date</t>
  </si>
  <si>
    <t>Reversing History TRX</t>
  </si>
  <si>
    <t>Reversing Period ID</t>
  </si>
  <si>
    <t>Reversing TRX Source</t>
  </si>
  <si>
    <t>Reversing Year</t>
  </si>
  <si>
    <t>Segment1</t>
  </si>
  <si>
    <t>Segment2</t>
  </si>
  <si>
    <t>Segment3</t>
  </si>
  <si>
    <t>Segment4</t>
  </si>
  <si>
    <t>Sequence Number</t>
  </si>
  <si>
    <t>TRX Source</t>
  </si>
  <si>
    <t>Tax Date</t>
  </si>
  <si>
    <t>Time</t>
  </si>
  <si>
    <t>Transaction Type</t>
  </si>
  <si>
    <t>Typical Balance</t>
  </si>
  <si>
    <t>User Defined 1</t>
  </si>
  <si>
    <t>User Defined 2</t>
  </si>
  <si>
    <t>User Who Posted</t>
  </si>
  <si>
    <t>Voided</t>
  </si>
  <si>
    <t>Segments</t>
  </si>
  <si>
    <t>Workflow Approval Status</t>
  </si>
  <si>
    <t>Workflow Priority</t>
  </si>
  <si>
    <t>Ledger Name</t>
  </si>
  <si>
    <t>Ledger Description</t>
  </si>
  <si>
    <t>Account Index For Drillback</t>
  </si>
  <si>
    <t>Journal Entry For Drillback</t>
  </si>
  <si>
    <t>Posting Account</t>
  </si>
  <si>
    <t>Yes</t>
  </si>
  <si>
    <t>No</t>
  </si>
  <si>
    <t>Net Change</t>
  </si>
  <si>
    <t>Current</t>
  </si>
  <si>
    <t/>
  </si>
  <si>
    <t>CAD</t>
  </si>
  <si>
    <t>DVA_Adj_Unmtrd GA</t>
  </si>
  <si>
    <t>History</t>
  </si>
  <si>
    <t>vmiller</t>
  </si>
  <si>
    <t>No Euro</t>
  </si>
  <si>
    <t>1589</t>
  </si>
  <si>
    <t>All</t>
  </si>
  <si>
    <t>GLTRX00064087</t>
  </si>
  <si>
    <t>Reversing</t>
  </si>
  <si>
    <t>Normal</t>
  </si>
  <si>
    <t xml:space="preserve">               </t>
  </si>
  <si>
    <t>Detail</t>
  </si>
  <si>
    <t>Balance Sheet</t>
  </si>
  <si>
    <t>Multiply</t>
  </si>
  <si>
    <t xml:space="preserve">02     </t>
  </si>
  <si>
    <t xml:space="preserve">100    </t>
  </si>
  <si>
    <t xml:space="preserve">1589   </t>
  </si>
  <si>
    <t xml:space="preserve">0000   </t>
  </si>
  <si>
    <t>Debit</t>
  </si>
  <si>
    <t>4</t>
  </si>
  <si>
    <t xml:space="preserve">BASE           </t>
  </si>
  <si>
    <t xml:space="preserve">Base Ledger                    </t>
  </si>
  <si>
    <t>dgpp://DGPB/?Db=&amp;Srv=LUSI-GP03&amp;Cmp=LGC&amp;Prod=0&amp;Act=OPEN&amp;Func=OpenAcctIndx&amp;ACTINDX=692</t>
  </si>
  <si>
    <t>dgpp://DGPB/?Db=&amp;Srv=LUSI-GP03&amp;Cmp=LGC&amp;Prod=0&amp;Act=OPEN&amp;Func=OpenJournalInq&amp;JRNENTRY=9651&amp;RCTRXSEQ=0&amp;YEAR1=2024&amp;TRXDATE=03/31/2024</t>
  </si>
  <si>
    <t>Q1 2024 DVA FINAL</t>
  </si>
  <si>
    <t>ddsouza</t>
  </si>
  <si>
    <t>GLTRX00064085</t>
  </si>
  <si>
    <t>dgpp://DGPB/?Db=&amp;Srv=LUSI-GP03&amp;Cmp=LGC&amp;Prod=0&amp;Act=OPEN&amp;Func=OpenJournalInq&amp;JRNENTRY=9650&amp;RCTRXSEQ=0&amp;YEAR1=2024&amp;TRXDATE=03/31/2024</t>
  </si>
  <si>
    <t>GLTRX00063750</t>
  </si>
  <si>
    <t>dgpp://DGPB/?Db=&amp;Srv=LUSI-GP03&amp;Cmp=LGC&amp;Prod=0&amp;Act=OPEN&amp;Func=OpenJournalInq&amp;JRNENTRY=8729&amp;RCTRXSEQ=0&amp;YEAR1=2024&amp;TRXDATE=03/31/2024</t>
  </si>
  <si>
    <t>Q1 2024 DVA REVERSAL</t>
  </si>
  <si>
    <t>GLREV00064085</t>
  </si>
  <si>
    <t>dgpp://DGPB/?Db=&amp;Srv=LUSI-GP03&amp;Cmp=LGC&amp;Prod=0&amp;Act=OPEN&amp;Func=OpenJournalInq&amp;JRNENTRY=9650&amp;RCTRXSEQ=1&amp;YEAR1=2024&amp;TRXDATE=04/01/2024</t>
  </si>
  <si>
    <t>GLREV00064087</t>
  </si>
  <si>
    <t>dgpp://DGPB/?Db=&amp;Srv=LUSI-GP03&amp;Cmp=LGC&amp;Prod=0&amp;Act=OPEN&amp;Func=OpenJournalInq&amp;JRNENTRY=9651&amp;RCTRXSEQ=1&amp;YEAR1=2024&amp;TRXDATE=04/01/2024</t>
  </si>
  <si>
    <t>GLREV00063750</t>
  </si>
  <si>
    <t>dgpp://DGPB/?Db=&amp;Srv=LUSI-GP03&amp;Cmp=LGC&amp;Prod=0&amp;Act=OPEN&amp;Func=OpenJournalInq&amp;JRNENTRY=8729&amp;RCTRXSEQ=1&amp;YEAR1=2024&amp;TRXDATE=04/01/2024</t>
  </si>
  <si>
    <t>202405 DVA True-Up</t>
  </si>
  <si>
    <t>GLTRX00064706</t>
  </si>
  <si>
    <t>dgpp://DGPB/?Db=&amp;Srv=LUSI-GP03&amp;Cmp=LGC&amp;Prod=0&amp;Act=OPEN&amp;Func=OpenJournalInq&amp;JRNENTRY=10748&amp;RCTRXSEQ=0&amp;YEAR1=2024&amp;TRXDATE=05/31/2024</t>
  </si>
  <si>
    <t>GLREV00064706</t>
  </si>
  <si>
    <t>dgpp://DGPB/?Db=&amp;Srv=LUSI-GP03&amp;Cmp=LGC&amp;Prod=0&amp;Act=OPEN&amp;Func=OpenJournalInq&amp;JRNENTRY=10748&amp;RCTRXSEQ=1&amp;YEAR1=2024&amp;TRXDATE=06/01/2024</t>
  </si>
  <si>
    <t>202406 DVA True-Up</t>
  </si>
  <si>
    <t>rurabe</t>
  </si>
  <si>
    <t>GLTRX00065069</t>
  </si>
  <si>
    <t>dgpp://DGPB/?Db=&amp;Srv=LUSI-GP03&amp;Cmp=LGC&amp;Prod=0&amp;Act=OPEN&amp;Func=OpenJournalInq&amp;JRNENTRY=11582&amp;RCTRXSEQ=0&amp;YEAR1=2024&amp;TRXDATE=06/30/2024</t>
  </si>
  <si>
    <t>GLREV00065069</t>
  </si>
  <si>
    <t>dgpp://DGPB/?Db=&amp;Srv=LUSI-GP03&amp;Cmp=LGC&amp;Prod=0&amp;Act=OPEN&amp;Func=OpenJournalInq&amp;JRNENTRY=11582&amp;RCTRXSEQ=1&amp;YEAR1=2024&amp;TRXDATE=07/01/2024</t>
  </si>
  <si>
    <t>202407 DVA True-Up</t>
  </si>
  <si>
    <t>GLTRX00065750</t>
  </si>
  <si>
    <t>celliot</t>
  </si>
  <si>
    <t>dgpp://DGPB/?Db=&amp;Srv=LUSI-GP03&amp;Cmp=LGC&amp;Prod=0&amp;Act=OPEN&amp;Func=OpenJournalInq&amp;JRNENTRY=12366&amp;RCTRXSEQ=0&amp;YEAR1=2024&amp;TRXDATE=07/31/2024</t>
  </si>
  <si>
    <t>GLREV00065750</t>
  </si>
  <si>
    <t>dgpp://DGPB/?Db=&amp;Srv=LUSI-GP03&amp;Cmp=LGC&amp;Prod=0&amp;Act=OPEN&amp;Func=OpenJournalInq&amp;JRNENTRY=12366&amp;RCTRXSEQ=1&amp;YEAR1=2024&amp;TRXDATE=08/01/2024</t>
  </si>
  <si>
    <t>202408 DVA True-Up</t>
  </si>
  <si>
    <t>GLTRX00065883</t>
  </si>
  <si>
    <t>dgpp://DGPB/?Db=&amp;Srv=LUSI-GP03&amp;Cmp=LGC&amp;Prod=0&amp;Act=OPEN&amp;Func=OpenJournalInq&amp;JRNENTRY=13205&amp;RCTRXSEQ=0&amp;YEAR1=2024&amp;TRXDATE=08/31/2024</t>
  </si>
  <si>
    <t>GLREV00065883</t>
  </si>
  <si>
    <t>dgpp://DGPB/?Db=&amp;Srv=LUSI-GP03&amp;Cmp=LGC&amp;Prod=0&amp;Act=OPEN&amp;Func=OpenJournalInq&amp;JRNENTRY=13205&amp;RCTRXSEQ=1&amp;YEAR1=2024&amp;TRXDATE=09/01/2024</t>
  </si>
  <si>
    <t>202409 DVA True-Up</t>
  </si>
  <si>
    <t>GLTRX00066315</t>
  </si>
  <si>
    <t>dgpp://DGPB/?Db=&amp;Srv=LUSI-GP03&amp;Cmp=LGC&amp;Prod=0&amp;Act=OPEN&amp;Func=OpenJournalInq&amp;JRNENTRY=14217&amp;RCTRXSEQ=0&amp;YEAR1=2024&amp;TRXDATE=09/30/2024</t>
  </si>
  <si>
    <t>GLREV00066315</t>
  </si>
  <si>
    <t>dgpp://DGPB/?Db=&amp;Srv=LUSI-GP03&amp;Cmp=LGC&amp;Prod=0&amp;Act=OPEN&amp;Func=OpenJournalInq&amp;JRNENTRY=14217&amp;RCTRXSEQ=1&amp;YEAR1=2024&amp;TRXDATE=10/01/2024</t>
  </si>
  <si>
    <t>202410 DVA True-Up</t>
  </si>
  <si>
    <t>GLTRX00066644</t>
  </si>
  <si>
    <t>dgpp://DGPB/?Db=&amp;Srv=LUSI-GP03&amp;Cmp=LGC&amp;Prod=0&amp;Act=OPEN&amp;Func=OpenJournalInq&amp;JRNENTRY=14824&amp;RCTRXSEQ=0&amp;YEAR1=2024&amp;TRXDATE=10/31/2024</t>
  </si>
  <si>
    <t>GLREV00066644</t>
  </si>
  <si>
    <t>dgpp://DGPB/?Db=&amp;Srv=LUSI-GP03&amp;Cmp=LGC&amp;Prod=0&amp;Act=OPEN&amp;Func=OpenJournalInq&amp;JRNENTRY=14824&amp;RCTRXSEQ=1&amp;YEAR1=2024&amp;TRXDATE=11/01/2024</t>
  </si>
  <si>
    <t>202411 DVA True-Up</t>
  </si>
  <si>
    <t>GLTRX00066844</t>
  </si>
  <si>
    <t>dgpp://DGPB/?Db=&amp;Srv=LUSI-GP03&amp;Cmp=LGC&amp;Prod=0&amp;Act=OPEN&amp;Func=OpenJournalInq&amp;JRNENTRY=15638&amp;RCTRXSEQ=0&amp;YEAR1=2024&amp;TRXDATE=11/30/2024</t>
  </si>
  <si>
    <t>GLREV00066844</t>
  </si>
  <si>
    <t>dgpp://DGPB/?Db=&amp;Srv=LUSI-GP03&amp;Cmp=LGC&amp;Prod=0&amp;Act=OPEN&amp;Func=OpenJournalInq&amp;JRNENTRY=15638&amp;RCTRXSEQ=1&amp;YEAR1=2024&amp;TRXDATE=12/01/2024</t>
  </si>
  <si>
    <t>GLTRX00067437</t>
  </si>
  <si>
    <t>Standard</t>
  </si>
  <si>
    <t>dgpp://DGPB/?Db=&amp;Srv=LUSI-GP03&amp;Cmp=LGC&amp;Prod=0&amp;Act=OPEN&amp;Func=OpenJournalInq&amp;JRNENTRY=17031&amp;RCTRXSEQ=0&amp;YEAR1=2024&amp;TRXDATE=12/31/2024</t>
  </si>
  <si>
    <t>202412 DVA True-Up</t>
  </si>
  <si>
    <t>GLTRX00067381</t>
  </si>
  <si>
    <t>dgpp://DGPB/?Db=&amp;Srv=LUSI-GP03&amp;Cmp=LGC&amp;Prod=0&amp;Act=OPEN&amp;Func=OpenJournalInq&amp;JRNENTRY=16420&amp;RCTRXSEQ=0&amp;YEAR1=2024&amp;TRXDATE=12/31/2024</t>
  </si>
  <si>
    <t>GLTRX00068157</t>
  </si>
  <si>
    <t>dgpp://DGPB/?Db=&amp;Srv=LUSI-GP03&amp;Cmp=LGC&amp;Prod=0&amp;Act=OPEN&amp;Func=OpenJournalInq&amp;JRNENTRY=18657&amp;RCTRXSEQ=0&amp;YEAR1=2024&amp;TRXDATE=12/31/2024</t>
  </si>
  <si>
    <t>GLTRX00067412</t>
  </si>
  <si>
    <t>dgpp://DGPB/?Db=&amp;Srv=LUSI-GP03&amp;Cmp=LGC&amp;Prod=0&amp;Act=OPEN&amp;Func=OpenJournalInq&amp;JRNENTRY=16806&amp;RCTRXSEQ=0&amp;YEAR1=2024&amp;TRXDATE=12/31/2024</t>
  </si>
  <si>
    <t>Open</t>
  </si>
  <si>
    <t>jwheatley</t>
  </si>
  <si>
    <t>2025</t>
  </si>
  <si>
    <t>CLOSE</t>
  </si>
  <si>
    <t>GLTRX00068341</t>
  </si>
  <si>
    <t>dgpp://DGPB/?Db=&amp;Srv=LUSI-GP03&amp;Cmp=LGC&amp;Prod=0&amp;Act=OPEN&amp;Func=OpenJournalInq&amp;JRNENTRY=19059&amp;RCTRXSEQ=0&amp;YEAR1=2025&amp;TRXDATE=12/31/2024</t>
  </si>
  <si>
    <t>2024 beginning balance</t>
  </si>
  <si>
    <t>2024 ending balance</t>
  </si>
  <si>
    <t>2023 DVA ADJUSTMENT</t>
  </si>
  <si>
    <t>DVA Interest September 2023</t>
  </si>
  <si>
    <t>Principal</t>
  </si>
  <si>
    <t>OEB RRR</t>
  </si>
  <si>
    <t>Diff</t>
  </si>
  <si>
    <t>Per Insp</t>
  </si>
  <si>
    <t>Adjusted Closing Balance 2023</t>
  </si>
  <si>
    <t>? Diff</t>
  </si>
  <si>
    <t>2024 Transactions</t>
  </si>
  <si>
    <t>Closing Balance 2024</t>
  </si>
  <si>
    <t>Required Adjustment</t>
  </si>
  <si>
    <t>2023 GL Closing Balance</t>
  </si>
  <si>
    <t>2024 GL Closing Balance</t>
  </si>
  <si>
    <t>I &amp; E Adjustment Required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</si>
</sst>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 #,##0;[Red]\(#,##0\)"/>
    <numFmt numFmtId="165" formatCode="&quot;$&quot;#,##0.00_);[Red]\(&quot;$&quot;#,##0.00\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sz val="8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medium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 style="medium">
        <color indexed="64"/>
      </right>
      <top/>
      <bottom style="medium">
        <color indexed="12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40">
    <xf numFmtId="0" fontId="0" fillId="0" borderId="0" xfId="0"/>
    <xf numFmtId="164" fontId="3" fillId="0" borderId="2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22" fontId="0" fillId="0" borderId="0" xfId="0" applyNumberFormat="1"/>
    <xf numFmtId="43" fontId="0" fillId="0" borderId="0" xfId="1" applyFont="1"/>
    <xf numFmtId="43" fontId="0" fillId="2" borderId="0" xfId="1" applyFont="1" applyFill="1"/>
    <xf numFmtId="0" fontId="0" fillId="0" borderId="0" xfId="0" applyAlignment="1">
      <alignment horizontal="right"/>
    </xf>
    <xf numFmtId="0" fontId="0" fillId="3" borderId="0" xfId="0" applyFill="1"/>
    <xf numFmtId="43" fontId="0" fillId="3" borderId="0" xfId="1" applyFont="1" applyFill="1"/>
    <xf numFmtId="43" fontId="1" fillId="2" borderId="0" xfId="1" applyFont="1" applyFill="1"/>
    <xf numFmtId="0" fontId="0" fillId="0" borderId="0" xfId="0" quotePrefix="1"/>
    <xf numFmtId="0" fontId="0" fillId="0" borderId="0" xfId="0" applyAlignment="1">
      <alignment horizontal="left" indent="1"/>
    </xf>
    <xf numFmtId="43" fontId="0" fillId="0" borderId="0" xfId="0" applyNumberFormat="1"/>
    <xf numFmtId="0" fontId="0" fillId="2" borderId="0" xfId="0" applyFill="1"/>
    <xf numFmtId="43" fontId="0" fillId="4" borderId="0" xfId="1" applyFont="1" applyFill="1"/>
    <xf numFmtId="43" fontId="0" fillId="4" borderId="9" xfId="1" applyFont="1" applyFill="1" applyBorder="1"/>
    <xf numFmtId="43" fontId="0" fillId="0" borderId="9" xfId="1" applyFont="1" applyBorder="1"/>
    <xf numFmtId="43" fontId="0" fillId="5" borderId="0" xfId="1" applyFont="1" applyFill="1"/>
    <xf numFmtId="0" fontId="0" fillId="0" borderId="0" xfId="0" applyAlignment="1">
      <alignment horizontal="center"/>
    </xf>
    <xf numFmtId="164" fontId="0" fillId="0" borderId="0" xfId="0" applyNumberFormat="1"/>
    <xf numFmtId="0" fontId="6" fillId="6" borderId="10" xfId="0" applyFont="1" applyFill="1" applyBorder="1" applyAlignment="1">
      <alignment horizontal="centerContinuous" wrapText="1"/>
    </xf>
    <xf numFmtId="0" fontId="6" fillId="6" borderId="11" xfId="0" applyFont="1" applyFill="1" applyBorder="1" applyAlignment="1">
      <alignment horizontal="centerContinuous" wrapText="1"/>
    </xf>
    <xf numFmtId="0" fontId="6" fillId="6" borderId="12" xfId="0" applyFont="1" applyFill="1" applyBorder="1" applyAlignment="1">
      <alignment horizontal="centerContinuous" wrapText="1"/>
    </xf>
    <xf numFmtId="164" fontId="0" fillId="0" borderId="13" xfId="0" applyNumberFormat="1" applyBorder="1"/>
    <xf numFmtId="164" fontId="0" fillId="7" borderId="0" xfId="0" applyNumberFormat="1" applyFill="1"/>
    <xf numFmtId="164" fontId="3" fillId="0" borderId="2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64" fontId="3" fillId="0" borderId="7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4" xfId="0" applyNumberFormat="1" applyFont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3" fillId="0" borderId="7" xfId="0" applyNumberFormat="1" applyFont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 xr:uid="{1D7D70CB-0288-4C32-98F0-4D7C36E0B293}"/>
  </cellStyles>
  <dxfs count="438"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FFC000"/>
        </patternFill>
      </fill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:mm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5.png"/><Relationship Id="rId7" Type="http://schemas.openxmlformats.org/officeDocument/2006/relationships/image" Target="cid:c26132b3-6731-4944-9f17-3c91bebc1d89" TargetMode="External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cid:a7217c15-81a3-4813-a75f-7ccaf6a29286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1076325</xdr:colOff>
      <xdr:row>8</xdr:row>
      <xdr:rowOff>146388</xdr:rowOff>
    </xdr:from>
    <xdr:to>
      <xdr:col>10</xdr:col>
      <xdr:colOff>381836</xdr:colOff>
      <xdr:row>29</xdr:row>
      <xdr:rowOff>77004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A4BE8-88D1-86DC-05CF-36F955C5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63050" y="1670388"/>
          <a:ext cx="4087061" cy="3931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760646</xdr:colOff>
      <xdr:row>14</xdr:row>
      <xdr:rowOff>114299</xdr:rowOff>
    </xdr:from>
    <xdr:to>
      <xdr:col>10</xdr:col>
      <xdr:colOff>109904</xdr:colOff>
      <xdr:row>35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7DA0D-8505-8366-D218-4A41D537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7496" y="2781299"/>
          <a:ext cx="4130808" cy="3914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72575</xdr:colOff>
      <xdr:row>2</xdr:row>
      <xdr:rowOff>114299</xdr:rowOff>
    </xdr:from>
    <xdr:to>
      <xdr:col>26</xdr:col>
      <xdr:colOff>428625</xdr:colOff>
      <xdr:row>37</xdr:row>
      <xdr:rowOff>171647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E63F9-DB52-0B77-C252-A24B85BA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98700" y="495299"/>
          <a:ext cx="7061650" cy="67248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27</xdr:row>
      <xdr:rowOff>153144</xdr:rowOff>
    </xdr:from>
    <xdr:to>
      <xdr:col>9</xdr:col>
      <xdr:colOff>2077284</xdr:colOff>
      <xdr:row>50</xdr:row>
      <xdr:rowOff>67471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DC444-2CA3-335A-612F-2308EC3C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5296644"/>
          <a:ext cx="4496634" cy="4295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470535</xdr:colOff>
      <xdr:row>17</xdr:row>
      <xdr:rowOff>28575</xdr:rowOff>
    </xdr:from>
    <xdr:to>
      <xdr:col>23</xdr:col>
      <xdr:colOff>524713</xdr:colOff>
      <xdr:row>38</xdr:row>
      <xdr:rowOff>143673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69245E-8E72-0BB8-6736-45B8CA96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68185" y="3267075"/>
          <a:ext cx="4321378" cy="41155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209549</xdr:colOff>
      <xdr:row>0</xdr:row>
      <xdr:rowOff>47625</xdr:rowOff>
    </xdr:from>
    <xdr:to>
      <xdr:col>30</xdr:col>
      <xdr:colOff>390524</xdr:colOff>
      <xdr:row>30</xdr:row>
      <xdr:rowOff>89928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C527D-C670-130F-4F52-2235E389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31074" y="47625"/>
          <a:ext cx="6276975" cy="5947803"/>
        </a:xfrm>
        <a:prstGeom prst="rect">
          <a:avLst/>
        </a:prstGeom>
      </xdr:spPr>
    </xdr:pic>
    <xdr:clientData/>
  </xdr:twoCellAnchor>
  <xdr:twoCellAnchor editAs="oneCell">
    <xdr:from>
      <xdr:col>31</xdr:col>
      <xdr:colOff>180975</xdr:colOff>
      <xdr:row>13</xdr:row>
      <xdr:rowOff>180975</xdr:rowOff>
    </xdr:from>
    <xdr:to>
      <xdr:col>45</xdr:col>
      <xdr:colOff>525114</xdr:colOff>
      <xdr:row>26</xdr:row>
      <xdr:rowOff>124164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7C6820-5BBE-ED71-AA92-DAD341454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31400" y="2838450"/>
          <a:ext cx="8878539" cy="2429214"/>
        </a:xfrm>
        <a:prstGeom prst="rect">
          <a:avLst/>
        </a:prstGeom>
      </xdr:spPr>
    </xdr:pic>
    <xdr:clientData/>
  </xdr:twoCellAnchor>
  <xdr:twoCellAnchor editAs="oneCell">
    <xdr:from>
      <xdr:col>31</xdr:col>
      <xdr:colOff>228600</xdr:colOff>
      <xdr:row>1</xdr:row>
      <xdr:rowOff>66675</xdr:rowOff>
    </xdr:from>
    <xdr:to>
      <xdr:col>48</xdr:col>
      <xdr:colOff>96678</xdr:colOff>
      <xdr:row>12</xdr:row>
      <xdr:rowOff>181306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66C14B-0CCD-F1E8-D94F-3F99A3BA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79025" y="266700"/>
          <a:ext cx="10231278" cy="2372056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476250</xdr:colOff>
      <xdr:row>31</xdr:row>
      <xdr:rowOff>95250</xdr:rowOff>
    </xdr:from>
    <xdr:to>
      <xdr:col>56</xdr:col>
      <xdr:colOff>155662</xdr:colOff>
      <xdr:row>53</xdr:row>
      <xdr:rowOff>152993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E447DD-CE09-8B09-392C-D9C6DB8C6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468475" y="6191250"/>
          <a:ext cx="23377612" cy="42487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56</xdr:row>
      <xdr:rowOff>0</xdr:rowOff>
    </xdr:from>
    <xdr:to>
      <xdr:col>55</xdr:col>
      <xdr:colOff>222254</xdr:colOff>
      <xdr:row>78</xdr:row>
      <xdr:rowOff>143480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CCD02F2-4B7F-0943-0BC2-0529D8B25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25625" y="10858500"/>
          <a:ext cx="22777454" cy="4334480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81</xdr:row>
      <xdr:rowOff>0</xdr:rowOff>
    </xdr:from>
    <xdr:to>
      <xdr:col>25</xdr:col>
      <xdr:colOff>533400</xdr:colOff>
      <xdr:row>104</xdr:row>
      <xdr:rowOff>180975</xdr:rowOff>
    </xdr:to>
    <xdr:pic>
      <xdr:nvPicPr>
        <xdr:cNvPr id="7" name="image_0">
          <a:extLst>
            <a:ext uri="{FF2B5EF4-FFF2-40B4-BE49-F238E27FC236}">
              <a16:creationId xmlns:a16="http://schemas.microsoft.com/office/drawing/2014/main" id="{A4DC6828-9E29-8674-4331-19F09C94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25" y="15621000"/>
          <a:ext cx="4800600" cy="456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152400</xdr:colOff>
      <xdr:row>80</xdr:row>
      <xdr:rowOff>152400</xdr:rowOff>
    </xdr:from>
    <xdr:to>
      <xdr:col>35</xdr:col>
      <xdr:colOff>76200</xdr:colOff>
      <xdr:row>104</xdr:row>
      <xdr:rowOff>142875</xdr:rowOff>
    </xdr:to>
    <xdr:pic>
      <xdr:nvPicPr>
        <xdr:cNvPr id="8" name="image_0_0">
          <a:extLst>
            <a:ext uri="{FF2B5EF4-FFF2-40B4-BE49-F238E27FC236}">
              <a16:creationId xmlns:a16="http://schemas.microsoft.com/office/drawing/2014/main" id="{BD9CAA66-D31B-E35F-8E80-23305EA91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64425" y="15582900"/>
          <a:ext cx="4800600" cy="456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1288139</xdr:colOff>
      <xdr:row>22</xdr:row>
      <xdr:rowOff>123825</xdr:rowOff>
    </xdr:from>
    <xdr:to>
      <xdr:col>10</xdr:col>
      <xdr:colOff>981906</xdr:colOff>
      <xdr:row>45</xdr:row>
      <xdr:rowOff>10319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33641-D06D-68FD-AEB1-AD14063E6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4864" y="4314825"/>
          <a:ext cx="4475317" cy="4267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1225720</xdr:colOff>
      <xdr:row>25</xdr:row>
      <xdr:rowOff>142875</xdr:rowOff>
    </xdr:from>
    <xdr:to>
      <xdr:col>10</xdr:col>
      <xdr:colOff>867606</xdr:colOff>
      <xdr:row>48</xdr:row>
      <xdr:rowOff>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5AE7ED-2E58-DE7C-7726-64726524C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6245" y="4905375"/>
          <a:ext cx="4423436" cy="42394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1200151</xdr:colOff>
      <xdr:row>14</xdr:row>
      <xdr:rowOff>114299</xdr:rowOff>
    </xdr:from>
    <xdr:to>
      <xdr:col>10</xdr:col>
      <xdr:colOff>300539</xdr:colOff>
      <xdr:row>34</xdr:row>
      <xdr:rowOff>794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485BF-CA08-341B-FA31-2827DFD4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1" y="2781299"/>
          <a:ext cx="3881938" cy="3696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809625</xdr:colOff>
      <xdr:row>25</xdr:row>
      <xdr:rowOff>85725</xdr:rowOff>
    </xdr:from>
    <xdr:to>
      <xdr:col>10</xdr:col>
      <xdr:colOff>524709</xdr:colOff>
      <xdr:row>48</xdr:row>
      <xdr:rowOff>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2E18E2-6C69-4CF8-AEFB-051E98B9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34475" y="4838700"/>
          <a:ext cx="4496634" cy="42958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916602</xdr:colOff>
      <xdr:row>25</xdr:row>
      <xdr:rowOff>0</xdr:rowOff>
    </xdr:from>
    <xdr:to>
      <xdr:col>10</xdr:col>
      <xdr:colOff>867609</xdr:colOff>
      <xdr:row>48</xdr:row>
      <xdr:rowOff>124619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22C86-5B43-12A9-D24D-EADB599A3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0502" y="4762500"/>
          <a:ext cx="4732557" cy="45061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889519</xdr:colOff>
      <xdr:row>21</xdr:row>
      <xdr:rowOff>47624</xdr:rowOff>
    </xdr:from>
    <xdr:to>
      <xdr:col>11</xdr:col>
      <xdr:colOff>308654</xdr:colOff>
      <xdr:row>41</xdr:row>
      <xdr:rowOff>38099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498586-7673-7838-0204-C8A0EB711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1369" y="4048124"/>
          <a:ext cx="3991135" cy="3800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980644</xdr:colOff>
      <xdr:row>24</xdr:row>
      <xdr:rowOff>85725</xdr:rowOff>
    </xdr:from>
    <xdr:to>
      <xdr:col>10</xdr:col>
      <xdr:colOff>572338</xdr:colOff>
      <xdr:row>46</xdr:row>
      <xdr:rowOff>38894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B8D7B-EBE7-E0A6-25C9-5DA83FDB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91294" y="4657725"/>
          <a:ext cx="4373244" cy="41441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797614</xdr:colOff>
      <xdr:row>25</xdr:row>
      <xdr:rowOff>28575</xdr:rowOff>
    </xdr:from>
    <xdr:to>
      <xdr:col>10</xdr:col>
      <xdr:colOff>191337</xdr:colOff>
      <xdr:row>45</xdr:row>
      <xdr:rowOff>181770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00668-8986-776F-5CC9-8FA89985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08264" y="4791075"/>
          <a:ext cx="4175273" cy="39631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Finance\Regulatory\Filings\OEB\IRM\2026%20IRM\Filings\04%20-%20Second%20IR\OEB%20OD%20TB%20All%20Accounts.xlsx" TargetMode="External"/><Relationship Id="rId1" Type="http://schemas.openxmlformats.org/officeDocument/2006/relationships/externalLinkPath" Target="OEB%20OD%20TB%20All%20Account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lusi-my.sharepoint.com/personal/mbenum_lusi_on_ca/Documents/Documents/IESO%20RPP%20Settlement%20Workbook%20%202024%20Annual.xlsm" TargetMode="External"/><Relationship Id="rId1" Type="http://schemas.openxmlformats.org/officeDocument/2006/relationships/externalLinkPath" Target="https://lusi-my.sharepoint.com/personal/mbenum_lusi_on_ca/Documents/Documents/IESO%20RPP%20Settlement%20Workbook%20%202024%20Annu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3_All_Accounts_AllYears (2"/>
      <sheetName val="Table3_All_Accounts_AllYears"/>
      <sheetName val="Sheet1"/>
    </sheetNames>
    <sheetDataSet>
      <sheetData sheetId="0">
        <row r="10">
          <cell r="E10">
            <v>-1395574.56</v>
          </cell>
        </row>
        <row r="11">
          <cell r="E11">
            <v>599968.92000000004</v>
          </cell>
        </row>
      </sheetData>
      <sheetData sheetId="1">
        <row r="10">
          <cell r="E10">
            <v>183398.12</v>
          </cell>
        </row>
        <row r="11">
          <cell r="E11">
            <v>1180708.46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n"/>
      <sheetName val="IESO Submission"/>
      <sheetName val="I1 Reconciliation"/>
      <sheetName val="GL Reconciliation"/>
      <sheetName val="I1a ER Summary"/>
      <sheetName val="I2 Input 01 Trueup Sett "/>
      <sheetName val="I3 Input Rev 01 Init"/>
      <sheetName val="I4 Input 02 Trueup Sett"/>
      <sheetName val="I5 Input Rev 02 Init"/>
      <sheetName val="I6 Input 03 Trueup Sett"/>
      <sheetName val="I7 Input Rev 03 Init"/>
      <sheetName val="I8 Input 04 Trueup Sett"/>
      <sheetName val="I9 Input Rev 04 Init"/>
      <sheetName val="I10 Input 05 Trueup Sett"/>
      <sheetName val="I11 Input Rev 05 Init"/>
      <sheetName val="I12 Input 06 Trueup Sett"/>
      <sheetName val="I13 Input Rev 06 Init"/>
      <sheetName val="I14 Input 07 Trueup Sett"/>
      <sheetName val="I15 Input Rev 07 Init"/>
      <sheetName val="I16 Input 08 Trueup Sett"/>
      <sheetName val="I17 Input Rev 08 Init"/>
      <sheetName val="I18 Input 09 Trueup Sett"/>
      <sheetName val="I19 Input Rev 09 Init"/>
      <sheetName val="I20 Input 10 Trueup Sett"/>
      <sheetName val="I21 Input Rev 10 Init"/>
      <sheetName val="I22 Input 11 Trueup Sett"/>
      <sheetName val="I23 Input Rev 11 Init"/>
      <sheetName val="I24 Input 12 Trueup Sett"/>
      <sheetName val="I25 Input Rev 12 Init"/>
      <sheetName val="Rec1 1588 Commodity"/>
      <sheetName val="Rec2 1589 Class B"/>
      <sheetName val="Rec3 1589 Class A"/>
      <sheetName val="Rev1UFE"/>
      <sheetName val="Rev2 GA Purchases"/>
      <sheetName val="Rev3 GA Analysis "/>
      <sheetName val="UploadToPQ"/>
      <sheetName val="UploadToPQ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0">
          <cell r="L20">
            <v>213751.15004572109</v>
          </cell>
          <cell r="S20">
            <v>35332.673489519148</v>
          </cell>
        </row>
      </sheetData>
      <sheetData sheetId="30">
        <row r="20">
          <cell r="K20">
            <v>400455.6799561712</v>
          </cell>
          <cell r="R20">
            <v>14316.571775640767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1" connectionId="12" xr16:uid="{B8527A86-1DC7-4188-9978-80EEC06C71D3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5" xr16:uid="{385822A9-561B-4EEF-9963-CF6B21D745E9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4" xr16:uid="{D6BB7149-C26B-435A-8194-B688DD23CB06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34" xr16:uid="{F166FD6E-3A83-461A-88B5-770F79C99FA3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32" xr16:uid="{F9B0894B-24A0-4EE1-92F6-9A5120E7AD38}" autoFormatId="16" applyNumberFormats="0" applyBorderFormats="0" applyFontFormats="0" applyPatternFormats="0" applyAlignmentFormats="0" applyWidthHeightFormats="0">
  <queryTableRefresh nextId="236">
    <queryTableFields count="124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4" name="Account Index" tableColumnId="14"/>
      <queryTableField id="15" name="Account Type" tableColumnId="15"/>
      <queryTableField id="16" name="Account Type from Account Master" tableColumnId="16"/>
      <queryTableField id="17" name="Active" tableColumnId="17"/>
      <queryTableField id="18" name="Adjust for Inflation" tableColumnId="18"/>
      <queryTableField id="19" name="Back Out JE" tableColumnId="19"/>
      <queryTableField id="20" name="Balance For Calculation" tableColumnId="20"/>
      <queryTableField id="21" name="Balance For Calculation from Account Master" tableColumnId="21"/>
      <queryTableField id="22" name="Batch Number" tableColumnId="22"/>
      <queryTableField id="23" name="Batch Source" tableColumnId="23"/>
      <queryTableField id="24" name="Closed Year" tableColumnId="24"/>
      <queryTableField id="25" name="Conversion Method" tableColumnId="25"/>
      <queryTableField id="26" name="Correcting JE" tableColumnId="26"/>
      <queryTableField id="27" name="CorrespondingUnit" tableColumnId="27"/>
      <queryTableField id="28" name="Created Date" tableColumnId="28"/>
      <queryTableField id="29" name="Currency ID" tableColumnId="29"/>
      <queryTableField id="30" name="Currency Index" tableColumnId="30"/>
      <queryTableField id="31" name="DTA Control Number" tableColumnId="31"/>
      <queryTableField id="32" name="DTA GL Status" tableColumnId="32"/>
      <queryTableField id="33" name="DTA Index" tableColumnId="33"/>
      <queryTableField id="34" name="DTA TRX Type" tableColumnId="34"/>
      <queryTableField id="35" name="Decimal Places" tableColumnId="35"/>
      <queryTableField id="36" name="Decimal Places from Account Master" tableColumnId="36"/>
      <queryTableField id="37" name="Denomination Exchange Rate" tableColumnId="37"/>
      <queryTableField id="38" name="Description" tableColumnId="38"/>
      <queryTableField id="39" name="Document Date" tableColumnId="39"/>
      <queryTableField id="40" name="Document Status" tableColumnId="40"/>
      <queryTableField id="41" name="Error State" tableColumnId="41"/>
      <queryTableField id="42" name="Exchange Date" tableColumnId="42"/>
      <queryTableField id="43" name="Exchange Rate" tableColumnId="43"/>
      <queryTableField id="44" name="Exchange Table ID" tableColumnId="44"/>
      <queryTableField id="45" name="Fixed Or Variable" tableColumnId="45"/>
      <queryTableField id="46" name="Fixed Or Variable from Account Master" tableColumnId="46"/>
      <queryTableField id="47" name="Historical Rate" tableColumnId="47"/>
      <queryTableField id="48" name="History TRX" tableColumnId="48"/>
      <queryTableField id="49" name="History Year" tableColumnId="49"/>
      <queryTableField id="50" name="ICDists" tableColumnId="50"/>
      <queryTableField id="51" name="IC TRX" tableColumnId="51"/>
      <queryTableField id="52" name="Inflation Equity Account Index" tableColumnId="52"/>
      <queryTableField id="53" name="Inflation Revenue Account Index" tableColumnId="53"/>
      <queryTableField id="54" name="Intercompany ID" tableColumnId="54"/>
      <queryTableField id="55" name="Last Date Edited" tableColumnId="55"/>
      <queryTableField id="56" name="Last User" tableColumnId="56"/>
      <queryTableField id="57" name="Line Status" tableColumnId="57"/>
      <queryTableField id="58" name="MC Transaction State" tableColumnId="58"/>
      <queryTableField id="59" name="Main Account Segment" tableColumnId="59"/>
      <queryTableField id="60" name="Modified Date" tableColumnId="60"/>
      <queryTableField id="61" name="Note Index" tableColumnId="61"/>
      <queryTableField id="62" name="Note Index from Account Master" tableColumnId="62"/>
      <queryTableField id="63" name="Open Year" tableColumnId="63"/>
      <queryTableField id="64" name="Original JE" tableColumnId="64"/>
      <queryTableField id="65" name="Originating Company ID" tableColumnId="65"/>
      <queryTableField id="66" name="Originating Control Number" tableColumnId="66"/>
      <queryTableField id="67" name="Originating Credit Amount" tableColumnId="67"/>
      <queryTableField id="68" name="Originating DTA Series" tableColumnId="68"/>
      <queryTableField id="69" name="Originating Debit Amount" tableColumnId="69"/>
      <queryTableField id="70" name="Originating Document Number" tableColumnId="70"/>
      <queryTableField id="71" name="Originating Journal Entry" tableColumnId="71"/>
      <queryTableField id="72" name="Originating Master ID" tableColumnId="72"/>
      <queryTableField id="73" name="Originating Master Name" tableColumnId="73"/>
      <queryTableField id="74" name="Originating Posted Date" tableColumnId="74"/>
      <queryTableField id="75" name="Originating Sequence Number" tableColumnId="75"/>
      <queryTableField id="76" name="Originating Source" tableColumnId="76"/>
      <queryTableField id="77" name="Originating TRX Source" tableColumnId="77"/>
      <queryTableField id="78" name="Originating TRX Type" tableColumnId="78"/>
      <queryTableField id="79" name="Originating Type" tableColumnId="79"/>
      <queryTableField id="80" name="Period ID" tableColumnId="80"/>
      <queryTableField id="81" name="Period Posting Number" tableColumnId="81"/>
      <queryTableField id="82" name="Approval User ID" tableColumnId="82"/>
      <queryTableField id="83" name="Approval Date" tableColumnId="83"/>
      <queryTableField id="84" name="Polled Transaction" tableColumnId="84"/>
      <queryTableField id="85" name="Post Inventory In" tableColumnId="85"/>
      <queryTableField id="86" name="Post Payroll In" tableColumnId="86"/>
      <queryTableField id="87" name="Post Purchasing In" tableColumnId="87"/>
      <queryTableField id="88" name="Post Sales In" tableColumnId="88"/>
      <queryTableField id="89" name="Posting Number" tableColumnId="89"/>
      <queryTableField id="90" name="Posting Type" tableColumnId="90"/>
      <queryTableField id="91" name="Posting Type from Account Master" tableColumnId="91"/>
      <queryTableField id="92" name="Printing Status" tableColumnId="92"/>
      <queryTableField id="93" name="Quick Offset" tableColumnId="93"/>
      <queryTableField id="94" name="Rate Calculation Method" tableColumnId="94"/>
      <queryTableField id="95" name="Rate Type ID" tableColumnId="95"/>
      <queryTableField id="96" name="Recurring TRX" tableColumnId="96"/>
      <queryTableField id="97" name="Recurring TRX Sequence" tableColumnId="97"/>
      <queryTableField id="10" name="Account Description from Account Master" tableColumnId="10"/>
      <queryTableField id="98" name="Reversing Closed Year" tableColumnId="98"/>
      <queryTableField id="99" name="Reversing Date" tableColumnId="99"/>
      <queryTableField id="100" name="Reversing History TRX" tableColumnId="100"/>
      <queryTableField id="101" name="Reversing Period ID" tableColumnId="101"/>
      <queryTableField id="102" name="Reversing TRX Source" tableColumnId="102"/>
      <queryTableField id="103" name="Reversing Year" tableColumnId="103"/>
      <queryTableField id="104" name="Segment1" tableColumnId="104"/>
      <queryTableField id="105" name="Segment2" tableColumnId="105"/>
      <queryTableField id="106" name="Segment3" tableColumnId="106"/>
      <queryTableField id="107" name="Segment4" tableColumnId="107"/>
      <queryTableField id="108" name="Sequence Number" tableColumnId="108"/>
      <queryTableField id="11" name="Reference" tableColumnId="11"/>
      <queryTableField id="109" name="TRX Source" tableColumnId="109"/>
      <queryTableField id="110" name="Tax Date" tableColumnId="110"/>
      <queryTableField id="111" name="Time" tableColumnId="111"/>
      <queryTableField id="112" name="Transaction Type" tableColumnId="112"/>
      <queryTableField id="113" name="Typical Balance" tableColumnId="113"/>
      <queryTableField id="114" name="User Defined 1" tableColumnId="114"/>
      <queryTableField id="115" name="User Defined 2" tableColumnId="115"/>
      <queryTableField id="116" name="User Who Posted" tableColumnId="116"/>
      <queryTableField id="117" name="Voided" tableColumnId="117"/>
      <queryTableField id="118" name="Segments" tableColumnId="118"/>
      <queryTableField id="119" name="Workflow Approval Status" tableColumnId="119"/>
      <queryTableField id="120" name="Workflow Priority" tableColumnId="120"/>
      <queryTableField id="121" name="Ledger Name" tableColumnId="121"/>
      <queryTableField id="122" name="Ledger Description" tableColumnId="122"/>
      <queryTableField id="123" name="Account Index For Drillback" tableColumnId="123"/>
      <queryTableField id="124" name="Journal Entry For Drillback" tableColumnId="124"/>
      <queryTableField id="12" name="Source Document" tableColumnId="12"/>
      <queryTableField id="13" name="Year" tableColumnId="13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4" xr16:uid="{9E4BADB5-D3CD-4192-9081-9F5E896B5B23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5" xr16:uid="{18EEC775-EF3A-4986-AE10-EEDB3C44AFE4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16" xr16:uid="{3CEA2FA9-21C6-4184-99C2-FA141273221F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19" xr16:uid="{838F8D90-81C7-4406-885C-150D477DC807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0" xr16:uid="{26118677-A532-49AE-B747-A0B384F81BE8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2" xr16:uid="{28FC2892-67C9-4278-945D-3E279CA0004D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0" connectionId="13" xr16:uid="{2EFB8A89-09B2-4796-811E-4C502B1ED980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26" xr16:uid="{842D0F73-B609-45A5-A3CD-A642252A3BF4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7" xr16:uid="{16C30A6E-7B07-4EFF-AF82-50C8411C89F3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28" xr16:uid="{A1FA92DA-010B-4F0C-BB0B-78D08DFBB25D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30" xr16:uid="{C2F28AAC-ADF4-44AB-BEE9-C721200F5E16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1" xr16:uid="{71E419BA-F07F-4706-AE41-551FE6E34BBD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17" xr16:uid="{F8972480-113A-4333-BBD0-4C3F2E8593A4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18" xr16:uid="{2F9C0954-AFCB-42C9-8C8B-32B3640406A6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1" xr16:uid="{22E467DE-890B-4BF9-B27B-7105B127B78A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5" xr16:uid="{A12A7826-E89A-41A0-A05F-7F1BA0C93C4A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36" xr16:uid="{1F9ACB65-E358-448C-B280-3C817DFB5FA3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42" xr16:uid="{FACB2F2F-BF85-4197-9655-C33574285745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1595 Year" tableColumnId="13"/>
    </queryTableFields>
  </queryTableRefresh>
</queryTable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3" xr16:uid="{49DE5476-C046-4091-9557-2BBB5A5E6BE1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29" xr16:uid="{297A6DB5-8F2B-4DDB-8A7B-CFD806D4E229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11" xr16:uid="{EA5B006B-5BC2-4872-928A-5D4F8C594E25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9" connectionId="10" xr16:uid="{0EB43766-7739-4FF7-A425-D01954EA360E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5" xr16:uid="{3DC75853-54BE-4C20-99EB-8D2FE8FD8413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7" xr16:uid="{7C0C5B9C-13E3-4268-9BBE-8568F5DE53BD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6" xr16:uid="{72301734-0D4D-490C-83AE-B08E895F4B8C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9" xr16:uid="{C164E134-4924-42EC-9DC4-EABC5AB0DEE0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8" xr16:uid="{4F4FFB6E-D44F-4DDC-AF76-B613BE61C3F1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459E1C76-DEB3-4DA2-A5D3-867A67DD44B9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40" xr16:uid="{4BA30FE1-82C2-4CB0-8252-2751BD061BF7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1595 Year" tableColumnId="13"/>
    </queryTableFields>
  </queryTableRefresh>
</queryTable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" xr16:uid="{592CBF44-E296-4B43-8578-3CF124D7E411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1" xr16:uid="{CD78E688-2D16-4067-B749-E005F3D03F88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B6077BD3-963C-4552-B26F-01AF016BC1B8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6" xr16:uid="{1D81F57F-E78C-492D-A48F-0B54838B0C9C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1595 Year" tableColumnId="1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4" xr16:uid="{9C69073D-F01C-40FB-8CC3-8C03A6C96595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1595 Year" tableColumnId="1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7" xr16:uid="{04794760-2A03-432A-9AF6-FEDBCEC7B93C}" autoFormatId="16" applyNumberFormats="0" applyBorderFormats="0" applyFontFormats="0" applyPatternFormats="0" applyAlignmentFormats="0" applyWidthHeightFormats="0">
  <queryTableRefresh nextId="15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13" name="Total" tableColumnId="13"/>
      <queryTableField id="8" name="Account Category Number" tableColumnId="8"/>
      <queryTableField id="9" name="Account Description from Account Master" tableColumnId="9"/>
      <queryTableField id="10" name="Reference" tableColumnId="10"/>
      <queryTableField id="11" name="Source Document" tableColumnId="11"/>
      <queryTableField id="12" name="Year" tableColumnId="1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38" xr16:uid="{B397E8D6-34E8-4160-A3F2-95F2FACF5679}" autoFormatId="16" applyNumberFormats="0" applyBorderFormats="0" applyFontFormats="0" applyPatternFormats="0" applyAlignmentFormats="0" applyWidthHeightFormats="0">
  <queryTableRefresh nextId="15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13" name="Total" tableColumnId="13"/>
      <queryTableField id="8" name="Account Category Number" tableColumnId="8"/>
      <queryTableField id="9" name="Account Description from Account Master" tableColumnId="9"/>
      <queryTableField id="10" name="Reference" tableColumnId="10"/>
      <queryTableField id="11" name="Source Document" tableColumnId="11"/>
      <queryTableField id="12" name="Year" tableColumnId="1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23" xr16:uid="{AF6B2845-FE62-49A9-99F2-188F3C76B8F6}" autoFormatId="16" applyNumberFormats="0" applyBorderFormats="0" applyFontFormats="0" applyPatternFormats="0" applyAlignmentFormats="0" applyWidthHeightFormats="0">
  <queryTableRefresh nextId="14">
    <queryTableFields count="13">
      <queryTableField id="1" name="Journal Entry" tableColumnId="1"/>
      <queryTableField id="2" name="Series" tableColumnId="2"/>
      <queryTableField id="3" name="TRX Date" tableColumnId="3"/>
      <queryTableField id="4" name="Account Number" tableColumnId="4"/>
      <queryTableField id="5" name="Account Description" tableColumnId="5"/>
      <queryTableField id="6" name="Debit Amount" tableColumnId="6"/>
      <queryTableField id="7" name="Credit Amount" tableColumnId="7"/>
      <queryTableField id="8" name="Total" tableColumnId="8"/>
      <queryTableField id="9" name="Account Category Number" tableColumnId="9"/>
      <queryTableField id="10" name="Account Description from Account Master" tableColumnId="10"/>
      <queryTableField id="11" name="Reference" tableColumnId="11"/>
      <queryTableField id="12" name="Source Document" tableColumnId="12"/>
      <queryTableField id="13" name="Year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tables/_rels/table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tables/_rels/table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tables/_rels/table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tables/_rels/table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4A44C38-F859-4402-A2F7-06434B7FFEEE}" name="_1586I_2024" displayName="_1586I_2024" ref="A1:M23" tableType="queryTable" totalsRowShown="0">
  <autoFilter ref="A1:M23" xr:uid="{54A44C38-F859-4402-A2F7-06434B7FFEEE}"/>
  <tableColumns count="13">
    <tableColumn id="1" xr3:uid="{34008A50-6006-496A-BDF9-9F461BFB1569}" uniqueName="1" name="Journal Entry" queryTableFieldId="1"/>
    <tableColumn id="2" xr3:uid="{13B8D06B-341D-42B4-A692-6290B19A30E8}" uniqueName="2" name="Series" queryTableFieldId="2" dataDxfId="437"/>
    <tableColumn id="3" xr3:uid="{F3CBE65C-EEAF-4252-AEB4-EA65E9C0DC02}" uniqueName="3" name="TRX Date" queryTableFieldId="3" dataDxfId="436"/>
    <tableColumn id="4" xr3:uid="{3F06F96B-6B29-41A3-9A98-0C14124CFA4E}" uniqueName="4" name="Account Number" queryTableFieldId="4" dataDxfId="435"/>
    <tableColumn id="5" xr3:uid="{F6166EAF-C64E-435C-BCC9-421E02DB3752}" uniqueName="5" name="Account Description" queryTableFieldId="5" dataDxfId="434"/>
    <tableColumn id="6" xr3:uid="{0B9439E6-C4E0-4FF4-BA4C-3891B2541F1B}" uniqueName="6" name="Debit Amount" queryTableFieldId="6"/>
    <tableColumn id="7" xr3:uid="{3B0EAAE8-0B08-459D-BE16-9184AB6EC98B}" uniqueName="7" name="Credit Amount" queryTableFieldId="7"/>
    <tableColumn id="8" xr3:uid="{74F33250-7066-4E7F-8C33-B8C267882209}" uniqueName="8" name="Total" queryTableFieldId="8"/>
    <tableColumn id="9" xr3:uid="{C9481C5F-ECE3-4EDB-951E-373294CE52A5}" uniqueName="9" name="Account Category Number" queryTableFieldId="9" dataDxfId="433"/>
    <tableColumn id="10" xr3:uid="{3363EA3B-0FA8-4B40-9DCA-3335758F53EE}" uniqueName="10" name="Account Description from Account Master" queryTableFieldId="10" dataDxfId="432"/>
    <tableColumn id="11" xr3:uid="{327D4902-0A62-4554-AB3E-DE03CFE933F1}" uniqueName="11" name="Reference" queryTableFieldId="11" dataDxfId="431"/>
    <tableColumn id="12" xr3:uid="{FC848EC8-E303-42C3-BF06-7FE0154528C5}" uniqueName="12" name="Source Document" queryTableFieldId="12" dataDxfId="430"/>
    <tableColumn id="13" xr3:uid="{88367E3B-11CE-4ECB-98DC-9321E9CEB7D2}" uniqueName="13" name="Year" queryTableFieldId="13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80BBA804-1D73-4D1F-A2D2-CD34562758ED}" name="InterestChange" displayName="InterestChange" ref="A91:B94" totalsRowShown="0">
  <autoFilter ref="A91:B94" xr:uid="{80BBA804-1D73-4D1F-A2D2-CD34562758ED}"/>
  <tableColumns count="2">
    <tableColumn id="1" xr3:uid="{E29A46E9-8018-4B49-BBCA-062173362CF0}" name="Year"/>
    <tableColumn id="2" xr3:uid="{C8587B2A-A812-4E12-A479-BF88FDC5E378}" name="Interest Change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8D3E24AF-4CAC-4128-82D5-B02C32BEB768}" name="Year" displayName="Year" ref="A2:A3" totalsRowShown="0">
  <autoFilter ref="A2:A3" xr:uid="{8D3E24AF-4CAC-4128-82D5-B02C32BEB768}"/>
  <tableColumns count="1">
    <tableColumn id="1" xr3:uid="{AEAF608C-F904-42F5-9D11-9C522B993144}" name="Year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1E6304-670A-4E85-B41F-621CCD360269}" name="AccountTransactions" displayName="AccountTransactions" ref="A1:M7" tableType="queryTable" totalsRowShown="0">
  <autoFilter ref="A1:M7" xr:uid="{421E6304-670A-4E85-B41F-621CCD360269}"/>
  <tableColumns count="13">
    <tableColumn id="1" xr3:uid="{C83F7F0D-E6ED-4961-A084-70095EA3F25D}" uniqueName="1" name="Journal Entry" queryTableFieldId="1"/>
    <tableColumn id="2" xr3:uid="{61EA44C7-FE17-4DB9-90D9-93B18B85B299}" uniqueName="2" name="Series" queryTableFieldId="2" dataDxfId="389"/>
    <tableColumn id="3" xr3:uid="{E41AB983-FA1F-4CF4-8D92-5FE39444A3CF}" uniqueName="3" name="TRX Date" queryTableFieldId="3" dataDxfId="388"/>
    <tableColumn id="4" xr3:uid="{4AABA13B-E3E8-4DE1-9027-026C8540D348}" uniqueName="4" name="Account Number" queryTableFieldId="4" dataDxfId="387"/>
    <tableColumn id="5" xr3:uid="{92318C68-1F6E-4842-90B4-1E34C062B8E2}" uniqueName="5" name="Account Description" queryTableFieldId="5" dataDxfId="386"/>
    <tableColumn id="6" xr3:uid="{56BDF339-9BF8-4C8D-A41B-BA063E5B0CBC}" uniqueName="6" name="Debit Amount" queryTableFieldId="6" dataDxfId="385" dataCellStyle="Comma"/>
    <tableColumn id="7" xr3:uid="{64FBFA2F-A1D1-496C-9CD8-FA671B3C106D}" uniqueName="7" name="Credit Amount" queryTableFieldId="7" dataDxfId="384" dataCellStyle="Comma"/>
    <tableColumn id="13" xr3:uid="{647CBFF5-3820-4CA0-B384-1856E3BCEBD4}" uniqueName="13" name="Total" queryTableFieldId="13" dataDxfId="383" dataCellStyle="Comma"/>
    <tableColumn id="8" xr3:uid="{AAF87116-5F25-4FE7-801C-F26BA847894F}" uniqueName="8" name="Account Category Number" queryTableFieldId="8" dataDxfId="382"/>
    <tableColumn id="9" xr3:uid="{EAFCDBCB-03C9-4986-95F4-7F68BB3E1626}" uniqueName="9" name="Account Description from Account Master" queryTableFieldId="9" dataDxfId="381"/>
    <tableColumn id="10" xr3:uid="{D467A1A4-4EDC-4D87-8040-97A46B355804}" uniqueName="10" name="Reference" queryTableFieldId="10" dataDxfId="380"/>
    <tableColumn id="11" xr3:uid="{9D2849B1-4F41-4066-8541-CB6586C46D42}" uniqueName="11" name="Source Document" queryTableFieldId="11" dataDxfId="379"/>
    <tableColumn id="12" xr3:uid="{809053F0-9B43-42C4-A7AE-E3478C8BC9B0}" uniqueName="12" name="Year" queryTableFieldId="12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19B7A8F-C165-4611-8293-4A3D951E3684}" name="BBF" displayName="BBF" ref="A1:M92" tableType="queryTable" totalsRowShown="0">
  <autoFilter ref="A1:M92" xr:uid="{419B7A8F-C165-4611-8293-4A3D951E3684}"/>
  <tableColumns count="13">
    <tableColumn id="1" xr3:uid="{4C51F86E-BE1F-44EE-BF73-5948AA5E8629}" uniqueName="1" name="Journal Entry" queryTableFieldId="1"/>
    <tableColumn id="2" xr3:uid="{F7ABEBAF-9110-4919-9953-8BDE167E60A2}" uniqueName="2" name="Series" queryTableFieldId="2" dataDxfId="378"/>
    <tableColumn id="3" xr3:uid="{B71130ED-5C68-4D0D-B6A0-01807EAFB276}" uniqueName="3" name="TRX Date" queryTableFieldId="3" dataDxfId="377"/>
    <tableColumn id="4" xr3:uid="{866A4E54-0507-4B16-9794-4713761ABB80}" uniqueName="4" name="Account Number" queryTableFieldId="4" dataDxfId="376"/>
    <tableColumn id="5" xr3:uid="{74E06C89-0923-479B-BB59-D8F9AD361E8B}" uniqueName="5" name="Account Description" queryTableFieldId="5" dataDxfId="375"/>
    <tableColumn id="6" xr3:uid="{6B857D44-D9E0-4C00-8B61-7CBA2BA64EA8}" uniqueName="6" name="Debit Amount" queryTableFieldId="6"/>
    <tableColumn id="7" xr3:uid="{82AC2641-AF34-4512-B5E9-B2A9AAE985F3}" uniqueName="7" name="Credit Amount" queryTableFieldId="7"/>
    <tableColumn id="13" xr3:uid="{F90BDF39-6D5E-445A-80AB-8ECE27B72791}" uniqueName="13" name="Total" queryTableFieldId="13"/>
    <tableColumn id="8" xr3:uid="{12D5DD1B-4996-4FC8-AE85-14E70F432270}" uniqueName="8" name="Account Category Number" queryTableFieldId="8" dataDxfId="374"/>
    <tableColumn id="9" xr3:uid="{D148A3EA-70B3-45E8-86EB-2DB3E28AC028}" uniqueName="9" name="Account Description from Account Master" queryTableFieldId="9" dataDxfId="373"/>
    <tableColumn id="10" xr3:uid="{949EBCFA-051C-4CEB-9A7A-DC44E558BC58}" uniqueName="10" name="Reference" queryTableFieldId="10" dataDxfId="372"/>
    <tableColumn id="11" xr3:uid="{41D6417A-7119-460E-B223-2FC4A2084023}" uniqueName="11" name="Source Document" queryTableFieldId="11" dataDxfId="371"/>
    <tableColumn id="12" xr3:uid="{1BF6A0BA-280B-4D15-99B2-19D923900F40}" uniqueName="12" name="Year" queryTableFieldId="12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2809117F-BAF0-4A13-BC81-B5580578B488}" name="_1589ClassAP_2020" displayName="_1589ClassAP_2020" ref="A1:M6" tableType="queryTable" totalsRowShown="0">
  <autoFilter ref="A1:M6" xr:uid="{2809117F-BAF0-4A13-BC81-B5580578B488}"/>
  <tableColumns count="13">
    <tableColumn id="1" xr3:uid="{975B7C00-C1C2-4533-83CE-50A38CCD3EE8}" uniqueName="1" name="Journal Entry" queryTableFieldId="1"/>
    <tableColumn id="2" xr3:uid="{2A8F4AEF-393D-4955-94BD-7F2FF95AA5D5}" uniqueName="2" name="Series" queryTableFieldId="2" dataDxfId="370"/>
    <tableColumn id="3" xr3:uid="{13FA7511-F46B-4D1A-B067-3B29CD275E63}" uniqueName="3" name="TRX Date" queryTableFieldId="3" dataDxfId="369"/>
    <tableColumn id="4" xr3:uid="{E433CF73-64DF-46A5-8B6B-36687941D2D6}" uniqueName="4" name="Account Number" queryTableFieldId="4" dataDxfId="368"/>
    <tableColumn id="5" xr3:uid="{3C247E7E-38B3-42F1-A598-25E9CD85538F}" uniqueName="5" name="Account Description" queryTableFieldId="5" dataDxfId="367"/>
    <tableColumn id="6" xr3:uid="{024BC438-D3E4-4C37-B687-0457881D44C7}" uniqueName="6" name="Debit Amount" queryTableFieldId="6"/>
    <tableColumn id="7" xr3:uid="{1D35CE0E-F719-4C18-8D29-E18D1B107533}" uniqueName="7" name="Credit Amount" queryTableFieldId="7"/>
    <tableColumn id="8" xr3:uid="{8D3489B5-AEFF-426F-B6F0-5BECBF49A5B2}" uniqueName="8" name="Total" queryTableFieldId="8"/>
    <tableColumn id="9" xr3:uid="{5145CB71-DE2E-4E69-A7FE-25743353A3E7}" uniqueName="9" name="Account Category Number" queryTableFieldId="9" dataDxfId="366"/>
    <tableColumn id="10" xr3:uid="{2DB4C312-6508-4C95-9710-AB616845F1F1}" uniqueName="10" name="Account Description from Account Master" queryTableFieldId="10" dataDxfId="365"/>
    <tableColumn id="11" xr3:uid="{7C032B29-06C7-4186-853A-96CF92FC68DD}" uniqueName="11" name="Reference" queryTableFieldId="11" dataDxfId="364"/>
    <tableColumn id="12" xr3:uid="{CB20EA58-28B8-4E7A-AB0B-CFAF79B1A1E1}" uniqueName="12" name="Source Document" queryTableFieldId="12" dataDxfId="363"/>
    <tableColumn id="13" xr3:uid="{D0F08C83-1424-4BC5-AFAC-72FD47D93EF0}" uniqueName="13" name="Year" queryTableFieldId="13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26402EEE-464C-4996-8C2E-9DCBB85797E6}" name="_1589ClassAP_2024_all" displayName="_1589ClassAP_2024_all" ref="A1:M23" tableType="queryTable" totalsRowShown="0">
  <autoFilter ref="A1:M23" xr:uid="{26402EEE-464C-4996-8C2E-9DCBB85797E6}"/>
  <tableColumns count="13">
    <tableColumn id="1" xr3:uid="{11495FE1-2A74-47AF-820C-0D825BC602DE}" uniqueName="1" name="Journal Entry" queryTableFieldId="1"/>
    <tableColumn id="2" xr3:uid="{B4723F0B-259F-40A5-BE71-FF3679F88E1E}" uniqueName="2" name="Series" queryTableFieldId="2" dataDxfId="362"/>
    <tableColumn id="3" xr3:uid="{6F18AE08-2EE8-484C-AD9D-3E9DA88AFDC0}" uniqueName="3" name="TRX Date" queryTableFieldId="3" dataDxfId="361"/>
    <tableColumn id="4" xr3:uid="{1B3E2849-13EF-4396-BCEC-7290368C1422}" uniqueName="4" name="Account Number" queryTableFieldId="4" dataDxfId="360"/>
    <tableColumn id="5" xr3:uid="{05C38EDC-E0A6-43D6-94AC-9C7839430715}" uniqueName="5" name="Account Description" queryTableFieldId="5" dataDxfId="359"/>
    <tableColumn id="6" xr3:uid="{9868EECA-C84A-4A22-B479-3FA41407A63B}" uniqueName="6" name="Debit Amount" queryTableFieldId="6"/>
    <tableColumn id="7" xr3:uid="{FC2F9D1D-B019-4BC2-8F7A-28A7C3ECED3B}" uniqueName="7" name="Credit Amount" queryTableFieldId="7"/>
    <tableColumn id="8" xr3:uid="{DC2ED6DF-D8E8-4B1A-8FC8-EAAE7D4C3E99}" uniqueName="8" name="Total" queryTableFieldId="8"/>
    <tableColumn id="9" xr3:uid="{F68C0567-9F3E-44A5-BB7D-A963118A7DE1}" uniqueName="9" name="Account Category Number" queryTableFieldId="9" dataDxfId="358"/>
    <tableColumn id="10" xr3:uid="{5B3127AB-BE06-47AC-BC3A-58C3259C52AF}" uniqueName="10" name="Account Description from Account Master" queryTableFieldId="10" dataDxfId="357"/>
    <tableColumn id="11" xr3:uid="{C3A70AD4-C2E0-4EB7-AEBA-31DCB199EDF6}" uniqueName="11" name="Reference" queryTableFieldId="11" dataDxfId="356"/>
    <tableColumn id="12" xr3:uid="{87DAE8A1-144C-42B4-B775-363C3A95B1F9}" uniqueName="12" name="Source Document" queryTableFieldId="12" dataDxfId="355"/>
    <tableColumn id="13" xr3:uid="{594C18D5-7B21-4D96-9E0F-3B58C6B881E9}" uniqueName="13" name="Year" queryTableFieldId="13"/>
  </tableColumns>
  <tableStyleInfo name="TableStyleMedium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D2820AF3-E3A5-4325-A632-A3CD1269EBBC}" name="_1589ClassAP_2024" displayName="_1589ClassAP_2024" ref="A1:M22" tableType="queryTable" totalsRowShown="0">
  <autoFilter ref="A1:M22" xr:uid="{D2820AF3-E3A5-4325-A632-A3CD1269EBBC}"/>
  <tableColumns count="13">
    <tableColumn id="1" xr3:uid="{92D31BC1-BBEB-468D-B498-DB84980F2D52}" uniqueName="1" name="Journal Entry" queryTableFieldId="1"/>
    <tableColumn id="2" xr3:uid="{4420E1F4-8867-4E68-AB63-F560D0907034}" uniqueName="2" name="Series" queryTableFieldId="2" dataDxfId="354"/>
    <tableColumn id="3" xr3:uid="{646E617D-5516-4DFF-8DEA-D8316BA64D8A}" uniqueName="3" name="TRX Date" queryTableFieldId="3" dataDxfId="353"/>
    <tableColumn id="4" xr3:uid="{9A553350-C6FF-4F8B-ABEF-8DDD2052FA61}" uniqueName="4" name="Account Number" queryTableFieldId="4" dataDxfId="352"/>
    <tableColumn id="5" xr3:uid="{D06602BA-FFFD-4016-9686-1AD0EA5E3C2F}" uniqueName="5" name="Account Description" queryTableFieldId="5" dataDxfId="351"/>
    <tableColumn id="6" xr3:uid="{D4A0075E-A0E0-4AED-824E-CC343A639B61}" uniqueName="6" name="Debit Amount" queryTableFieldId="6"/>
    <tableColumn id="7" xr3:uid="{CB895AE1-C2DE-4215-84C6-79180BEC7BA7}" uniqueName="7" name="Credit Amount" queryTableFieldId="7"/>
    <tableColumn id="8" xr3:uid="{2F42046B-8075-4B78-9F10-98DDAC6F96A2}" uniqueName="8" name="Total" queryTableFieldId="8"/>
    <tableColumn id="9" xr3:uid="{C5734F43-E30A-475E-B4B0-BF0BA381A272}" uniqueName="9" name="Account Category Number" queryTableFieldId="9" dataDxfId="350"/>
    <tableColumn id="10" xr3:uid="{674A4EF0-D9F2-42C5-8BF6-A5DB95B1EEE6}" uniqueName="10" name="Account Description from Account Master" queryTableFieldId="10" dataDxfId="349"/>
    <tableColumn id="11" xr3:uid="{D85C3B09-4D39-484B-8695-27B5C2AFBE55}" uniqueName="11" name="Reference" queryTableFieldId="11" dataDxfId="348"/>
    <tableColumn id="12" xr3:uid="{BCBCCF8C-48F8-4250-B2CA-CAA643EB0C03}" uniqueName="12" name="Source Document" queryTableFieldId="12" dataDxfId="347"/>
    <tableColumn id="13" xr3:uid="{E51904AE-2996-4F31-A5D4-CE0A0BA9071C}" uniqueName="13" name="Year" queryTableFieldId="13"/>
  </tableColumns>
  <tableStyleInfo name="TableStyleMedium7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57CCBAD0-100F-42EA-B365-65B482C2F181}" name="_1589P_2025_for_review" displayName="_1589P_2025_for_review" ref="A1:M24" tableType="queryTable" totalsRowShown="0">
  <autoFilter ref="A1:M24" xr:uid="{57CCBAD0-100F-42EA-B365-65B482C2F181}"/>
  <tableColumns count="13">
    <tableColumn id="1" xr3:uid="{F0F60BAD-2BBE-4B8D-B0E3-1EB2278F57FC}" uniqueName="1" name="Journal Entry" queryTableFieldId="1"/>
    <tableColumn id="2" xr3:uid="{BD285BA9-B059-4878-82AB-A6E5B771F283}" uniqueName="2" name="Series" queryTableFieldId="2" dataDxfId="346"/>
    <tableColumn id="3" xr3:uid="{25A5CC1D-2D27-4E9E-80B3-BF1E70DCB21C}" uniqueName="3" name="TRX Date" queryTableFieldId="3" dataDxfId="345"/>
    <tableColumn id="4" xr3:uid="{264F035D-2519-416F-B14A-8E3C4D0BAB28}" uniqueName="4" name="Account Number" queryTableFieldId="4" dataDxfId="344"/>
    <tableColumn id="5" xr3:uid="{ECD3BA9A-09E6-40FE-9142-FE9ECCC1C59A}" uniqueName="5" name="Account Description" queryTableFieldId="5" dataDxfId="343"/>
    <tableColumn id="6" xr3:uid="{F8C05925-43F7-4591-B637-72275F766629}" uniqueName="6" name="Debit Amount" queryTableFieldId="6"/>
    <tableColumn id="7" xr3:uid="{3D7A994F-625C-4C50-A16C-F6782DF53C3D}" uniqueName="7" name="Credit Amount" queryTableFieldId="7"/>
    <tableColumn id="8" xr3:uid="{C6C7D9E0-86F5-4C02-A292-68ADC6A8DA1A}" uniqueName="8" name="Total" queryTableFieldId="8"/>
    <tableColumn id="9" xr3:uid="{AD0BC796-FC7F-470B-9886-4EFE10ADA65D}" uniqueName="9" name="Account Category Number" queryTableFieldId="9" dataDxfId="342"/>
    <tableColumn id="10" xr3:uid="{9463F736-E14E-4E74-8E6A-7283A038559E}" uniqueName="10" name="Account Description from Account Master" queryTableFieldId="10" dataDxfId="341"/>
    <tableColumn id="11" xr3:uid="{8E4B2485-D948-4C46-B0A6-D67E7C33A7C4}" uniqueName="11" name="Reference" queryTableFieldId="11" dataDxfId="340"/>
    <tableColumn id="12" xr3:uid="{734F9244-8F49-4518-A7A3-D6C6F8EBAECE}" uniqueName="12" name="Source Document" queryTableFieldId="12" dataDxfId="339"/>
    <tableColumn id="13" xr3:uid="{AAA744A1-F728-453E-A9D3-7B86B43693BF}" uniqueName="13" name="Year" queryTableFieldId="13"/>
  </tableColumns>
  <tableStyleInfo name="TableStyleMedium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D78A74B-3F26-461C-AE9B-3D2412EEF369}" name="_1589P_2024_for_review" displayName="_1589P_2024_for_review" ref="A1:DT28" tableType="queryTable" totalsRowShown="0">
  <autoFilter ref="A1:DT28" xr:uid="{6D78A74B-3F26-461C-AE9B-3D2412EEF369}"/>
  <tableColumns count="124">
    <tableColumn id="1" xr3:uid="{F77271DD-2EDC-4F26-9A5A-4D5A017E4A22}" uniqueName="1" name="Journal Entry" queryTableFieldId="1"/>
    <tableColumn id="2" xr3:uid="{34BF3750-4C51-4AE2-9CC2-515ED77F115E}" uniqueName="2" name="Series" queryTableFieldId="2" dataDxfId="338"/>
    <tableColumn id="3" xr3:uid="{FAE2D403-05B2-492F-8892-3C5607D3D4A4}" uniqueName="3" name="TRX Date" queryTableFieldId="3" dataDxfId="337"/>
    <tableColumn id="4" xr3:uid="{DB36D030-C074-4BEA-8F04-3563F7CCAB4C}" uniqueName="4" name="Account Number" queryTableFieldId="4" dataDxfId="336"/>
    <tableColumn id="5" xr3:uid="{E4654FA1-D78B-4A32-9EDD-210F722F5C0A}" uniqueName="5" name="Account Description" queryTableFieldId="5" dataDxfId="335"/>
    <tableColumn id="6" xr3:uid="{5EF5CAA6-72E2-4423-81AE-AF2F67744666}" uniqueName="6" name="Debit Amount" queryTableFieldId="6" dataDxfId="334" dataCellStyle="Comma"/>
    <tableColumn id="7" xr3:uid="{44E937C5-AB48-4C7D-8782-9BBE4089784A}" uniqueName="7" name="Credit Amount" queryTableFieldId="7" dataDxfId="333" dataCellStyle="Comma"/>
    <tableColumn id="8" xr3:uid="{E61C246A-38C8-4CAF-9591-115BFFE505E5}" uniqueName="8" name="Total" queryTableFieldId="8" dataDxfId="332" dataCellStyle="Comma"/>
    <tableColumn id="9" xr3:uid="{78B5FF06-6CB2-4A85-93BC-CAE2660E6DCD}" uniqueName="9" name="Account Category Number" queryTableFieldId="9" dataDxfId="331"/>
    <tableColumn id="14" xr3:uid="{7FC13CCD-BEEC-478F-AF78-671A0486B23A}" uniqueName="14" name="Account Index" queryTableFieldId="14"/>
    <tableColumn id="15" xr3:uid="{50B23267-7C95-43E9-91BB-8F80A1466ECB}" uniqueName="15" name="Account Type" queryTableFieldId="15" dataDxfId="330"/>
    <tableColumn id="16" xr3:uid="{D07CBD32-2269-4712-A95A-9B3F02B54E77}" uniqueName="16" name="Account Type from Account Master" queryTableFieldId="16" dataDxfId="329"/>
    <tableColumn id="17" xr3:uid="{E818946E-568D-4C5C-85DD-7CD329953FAB}" uniqueName="17" name="Active" queryTableFieldId="17" dataDxfId="328"/>
    <tableColumn id="18" xr3:uid="{9078154E-AE50-426C-8356-1BC89C69EA6C}" uniqueName="18" name="Adjust for Inflation" queryTableFieldId="18" dataDxfId="327"/>
    <tableColumn id="19" xr3:uid="{AD2410B1-1FC3-48F3-B664-4F1DF7A8D46C}" uniqueName="19" name="Back Out JE" queryTableFieldId="19"/>
    <tableColumn id="20" xr3:uid="{6F62EE17-BD3F-4EFA-AC87-AFD642681C33}" uniqueName="20" name="Balance For Calculation" queryTableFieldId="20" dataDxfId="326"/>
    <tableColumn id="21" xr3:uid="{09565754-5B4E-4BC7-B2D9-25493C32C46E}" uniqueName="21" name="Balance For Calculation from Account Master" queryTableFieldId="21" dataDxfId="325"/>
    <tableColumn id="22" xr3:uid="{B01946F9-4F97-494C-891C-8A53A7EAD75B}" uniqueName="22" name="Batch Number" queryTableFieldId="22" dataDxfId="324"/>
    <tableColumn id="23" xr3:uid="{60A8533A-5D86-48AE-A467-A19AF30A7232}" uniqueName="23" name="Batch Source" queryTableFieldId="23" dataDxfId="323"/>
    <tableColumn id="24" xr3:uid="{9E54D226-DB56-4BE4-983C-FA3BD84E4F59}" uniqueName="24" name="Closed Year" queryTableFieldId="24" dataDxfId="322"/>
    <tableColumn id="25" xr3:uid="{E72D61DB-D554-49CA-94EA-7D4E5F5E57C1}" uniqueName="25" name="Conversion Method" queryTableFieldId="25" dataDxfId="321"/>
    <tableColumn id="26" xr3:uid="{8C136A9C-3EBE-4311-A7D6-469CCF03289A}" uniqueName="26" name="Correcting JE" queryTableFieldId="26"/>
    <tableColumn id="27" xr3:uid="{E824A664-D7D6-400B-8FB6-EF0AB4307DEB}" uniqueName="27" name="CorrespondingUnit" queryTableFieldId="27" dataDxfId="320"/>
    <tableColumn id="28" xr3:uid="{19044BA2-598B-4D4B-862E-52EA0A2CD7F8}" uniqueName="28" name="Created Date" queryTableFieldId="28" dataDxfId="319"/>
    <tableColumn id="29" xr3:uid="{CAD165EE-4420-4179-9010-6FBB1C9D0D1F}" uniqueName="29" name="Currency ID" queryTableFieldId="29" dataDxfId="318"/>
    <tableColumn id="30" xr3:uid="{C69C7CF8-F42D-4C98-B513-203434A68C21}" uniqueName="30" name="Currency Index" queryTableFieldId="30"/>
    <tableColumn id="31" xr3:uid="{8B4483A7-32C7-4188-AFF1-CF8FDF315B67}" uniqueName="31" name="DTA Control Number" queryTableFieldId="31" dataDxfId="317"/>
    <tableColumn id="32" xr3:uid="{D7ACEC08-A177-4252-8DB6-C579DAB0508C}" uniqueName="32" name="DTA GL Status" queryTableFieldId="32"/>
    <tableColumn id="33" xr3:uid="{6F55CF5E-BBF9-41B1-A023-5223B929EA29}" uniqueName="33" name="DTA Index" queryTableFieldId="33"/>
    <tableColumn id="34" xr3:uid="{DE9B860F-D948-4216-91C9-E138B3EC30CB}" uniqueName="34" name="DTA TRX Type" queryTableFieldId="34"/>
    <tableColumn id="35" xr3:uid="{9A219DD2-820A-4086-8DAA-391FCD155902}" uniqueName="35" name="Decimal Places" queryTableFieldId="35" dataDxfId="316"/>
    <tableColumn id="36" xr3:uid="{43C7ECA9-0510-4BDB-8555-44F56458351E}" uniqueName="36" name="Decimal Places from Account Master" queryTableFieldId="36" dataDxfId="315"/>
    <tableColumn id="37" xr3:uid="{1C04A157-A8EF-482B-962E-7E0379EA613C}" uniqueName="37" name="Denomination Exchange Rate" queryTableFieldId="37"/>
    <tableColumn id="38" xr3:uid="{273C0F29-94CD-4513-8AAF-EB2CFA0706F7}" uniqueName="38" name="Description" queryTableFieldId="38" dataDxfId="314"/>
    <tableColumn id="39" xr3:uid="{56B847A8-B5DE-43C3-AFEA-BCA901EEEED7}" uniqueName="39" name="Document Date" queryTableFieldId="39" dataDxfId="313"/>
    <tableColumn id="40" xr3:uid="{8156E0AD-949A-43EB-9AFE-5A260C795AAA}" uniqueName="40" name="Document Status" queryTableFieldId="40" dataDxfId="312"/>
    <tableColumn id="41" xr3:uid="{BE5CF0FE-1B53-4211-8742-FFF030083DE8}" uniqueName="41" name="Error State" queryTableFieldId="41"/>
    <tableColumn id="42" xr3:uid="{A266F3FE-3729-4E8D-8EAC-660675FB10EA}" uniqueName="42" name="Exchange Date" queryTableFieldId="42" dataDxfId="311"/>
    <tableColumn id="43" xr3:uid="{46408F21-98C6-4F44-A645-D619F182634A}" uniqueName="43" name="Exchange Rate" queryTableFieldId="43"/>
    <tableColumn id="44" xr3:uid="{21FD5336-3AE2-4958-ABCE-5834A75FD8FC}" uniqueName="44" name="Exchange Table ID" queryTableFieldId="44" dataDxfId="310"/>
    <tableColumn id="45" xr3:uid="{722B5F1B-4320-44A3-94A3-9BF62B2461D1}" uniqueName="45" name="Fixed Or Variable" queryTableFieldId="45" dataDxfId="309"/>
    <tableColumn id="46" xr3:uid="{61D4583A-91B1-4FE0-B9D8-48296F6E6DC0}" uniqueName="46" name="Fixed Or Variable from Account Master" queryTableFieldId="46" dataDxfId="308"/>
    <tableColumn id="47" xr3:uid="{EECD4790-363B-410A-88E7-44A3C1F9E9AE}" uniqueName="47" name="Historical Rate" queryTableFieldId="47"/>
    <tableColumn id="48" xr3:uid="{6DE4F5F8-33B9-4845-BFE6-39915E73C105}" uniqueName="48" name="History TRX" queryTableFieldId="48" dataDxfId="307"/>
    <tableColumn id="49" xr3:uid="{3DC7883E-EA65-440F-BD84-35F08A26D061}" uniqueName="49" name="History Year" queryTableFieldId="49"/>
    <tableColumn id="50" xr3:uid="{3CBDC368-79B0-4F89-BEA3-88E15CE69941}" uniqueName="50" name="ICDists" queryTableFieldId="50" dataDxfId="306"/>
    <tableColumn id="51" xr3:uid="{DF001193-BAB5-44EC-9136-C8304627872A}" uniqueName="51" name="IC TRX" queryTableFieldId="51" dataDxfId="305"/>
    <tableColumn id="52" xr3:uid="{272C2C35-9963-42E8-AB49-EEB689D4E095}" uniqueName="52" name="Inflation Equity Account Index" queryTableFieldId="52"/>
    <tableColumn id="53" xr3:uid="{3D02383F-6F1D-47FB-A23A-AE96898B02DE}" uniqueName="53" name="Inflation Revenue Account Index" queryTableFieldId="53"/>
    <tableColumn id="54" xr3:uid="{C1626BAE-3547-4565-9BD2-23124780A552}" uniqueName="54" name="Intercompany ID" queryTableFieldId="54" dataDxfId="304"/>
    <tableColumn id="55" xr3:uid="{D3AD8EB1-78CC-4BDB-8FD4-2867E7526F40}" uniqueName="55" name="Last Date Edited" queryTableFieldId="55" dataDxfId="303"/>
    <tableColumn id="56" xr3:uid="{D2C23688-10AF-4A53-BA18-B912410F11C7}" uniqueName="56" name="Last User" queryTableFieldId="56" dataDxfId="302"/>
    <tableColumn id="57" xr3:uid="{4754B2CC-D44C-444B-954C-E4838A40A875}" uniqueName="57" name="Line Status" queryTableFieldId="57" dataDxfId="301"/>
    <tableColumn id="58" xr3:uid="{8513FBEF-1F0F-4A4E-9197-5DE4E97CA26A}" uniqueName="58" name="MC Transaction State" queryTableFieldId="58" dataDxfId="300"/>
    <tableColumn id="59" xr3:uid="{6738F71C-FC79-4523-97FE-CAFE1E6BFD91}" uniqueName="59" name="Main Account Segment" queryTableFieldId="59" dataDxfId="299"/>
    <tableColumn id="60" xr3:uid="{329938CD-7C7B-4424-806C-9FCFE91ABD59}" uniqueName="60" name="Modified Date" queryTableFieldId="60" dataDxfId="298"/>
    <tableColumn id="61" xr3:uid="{3B555D18-2048-49AA-BB2B-88CD418F76EA}" uniqueName="61" name="Note Index" queryTableFieldId="61"/>
    <tableColumn id="62" xr3:uid="{DCA40307-2455-4702-AF45-4E587A6131A6}" uniqueName="62" name="Note Index from Account Master" queryTableFieldId="62"/>
    <tableColumn id="63" xr3:uid="{CC44BBA0-BB2C-4769-B25D-8ABC94C9B333}" uniqueName="63" name="Open Year" queryTableFieldId="63" dataDxfId="297"/>
    <tableColumn id="64" xr3:uid="{D04AB717-0F1D-4EE6-9C52-C1886B1D8923}" uniqueName="64" name="Original JE" queryTableFieldId="64"/>
    <tableColumn id="65" xr3:uid="{FA3E62A5-0885-408A-B687-7449F6B62318}" uniqueName="65" name="Originating Company ID" queryTableFieldId="65" dataDxfId="296"/>
    <tableColumn id="66" xr3:uid="{5D00EEB3-FA04-4569-B168-FCF81BB63D07}" uniqueName="66" name="Originating Control Number" queryTableFieldId="66" dataDxfId="295"/>
    <tableColumn id="67" xr3:uid="{A28BC8CB-BC8A-44B4-B6D9-0A947FF66E0B}" uniqueName="67" name="Originating Credit Amount" queryTableFieldId="67"/>
    <tableColumn id="68" xr3:uid="{8C4FB382-9DEE-4465-A43C-F1CA1164B2F3}" uniqueName="68" name="Originating DTA Series" queryTableFieldId="68" dataDxfId="294"/>
    <tableColumn id="69" xr3:uid="{4722B894-B125-498E-9EDD-218D52412A2E}" uniqueName="69" name="Originating Debit Amount" queryTableFieldId="69"/>
    <tableColumn id="70" xr3:uid="{4F2A3E0E-D5A9-4D8D-88AB-5A5E2DEB4902}" uniqueName="70" name="Originating Document Number" queryTableFieldId="70" dataDxfId="293"/>
    <tableColumn id="71" xr3:uid="{50662391-532C-40E9-880F-570398D3D93C}" uniqueName="71" name="Originating Journal Entry" queryTableFieldId="71"/>
    <tableColumn id="72" xr3:uid="{76FDFA47-1846-4C07-AC88-4868BFD53DEC}" uniqueName="72" name="Originating Master ID" queryTableFieldId="72" dataDxfId="292"/>
    <tableColumn id="73" xr3:uid="{42B9FC26-DFB0-4362-A833-96F7E3632C71}" uniqueName="73" name="Originating Master Name" queryTableFieldId="73" dataDxfId="291"/>
    <tableColumn id="74" xr3:uid="{812F8E3C-718D-448C-8165-C7E731902AD2}" uniqueName="74" name="Originating Posted Date" queryTableFieldId="74" dataDxfId="290"/>
    <tableColumn id="75" xr3:uid="{D4890313-412F-47A1-AD20-AE24CFB3ABED}" uniqueName="75" name="Originating Sequence Number" queryTableFieldId="75"/>
    <tableColumn id="76" xr3:uid="{C2DA26B9-28B2-4508-ADB9-356A26541062}" uniqueName="76" name="Originating Source" queryTableFieldId="76" dataDxfId="289"/>
    <tableColumn id="77" xr3:uid="{63CDB637-6B84-43DA-A2DB-19E9ADD4D749}" uniqueName="77" name="Originating TRX Source" queryTableFieldId="77" dataDxfId="288"/>
    <tableColumn id="78" xr3:uid="{2D076519-3ACF-401A-A5EB-4D2B5841CBC1}" uniqueName="78" name="Originating TRX Type" queryTableFieldId="78" dataDxfId="287"/>
    <tableColumn id="79" xr3:uid="{E36E6BD7-4C0D-4B5D-A6F2-A0A43CE637FB}" uniqueName="79" name="Originating Type" queryTableFieldId="79" dataDxfId="286"/>
    <tableColumn id="80" xr3:uid="{452BAB73-A673-4D82-BE04-77522BF6DF46}" uniqueName="80" name="Period ID" queryTableFieldId="80"/>
    <tableColumn id="81" xr3:uid="{89D462C1-BD23-486E-82A2-C4495E782D3F}" uniqueName="81" name="Period Posting Number" queryTableFieldId="81"/>
    <tableColumn id="82" xr3:uid="{F7B60830-FE7B-44FD-ADDD-2DF66185855E}" uniqueName="82" name="Approval User ID" queryTableFieldId="82" dataDxfId="285"/>
    <tableColumn id="83" xr3:uid="{B7766BA0-AD71-4349-871F-86960BF5B7CA}" uniqueName="83" name="Approval Date" queryTableFieldId="83" dataDxfId="284"/>
    <tableColumn id="84" xr3:uid="{B2AC4008-1ECF-40CD-9A8D-BC3DF58861E4}" uniqueName="84" name="Polled Transaction" queryTableFieldId="84" dataDxfId="283"/>
    <tableColumn id="85" xr3:uid="{684769B7-EF5C-41B3-AEBB-E029C6D6B722}" uniqueName="85" name="Post Inventory In" queryTableFieldId="85" dataDxfId="282"/>
    <tableColumn id="86" xr3:uid="{F4EC1919-9D61-43E7-936E-B234E18E1071}" uniqueName="86" name="Post Payroll In" queryTableFieldId="86" dataDxfId="281"/>
    <tableColumn id="87" xr3:uid="{A6B27C24-ABEB-4E40-99F9-443EFE07247A}" uniqueName="87" name="Post Purchasing In" queryTableFieldId="87" dataDxfId="280"/>
    <tableColumn id="88" xr3:uid="{B4DB852F-AC53-4747-8095-1C92AC11A23F}" uniqueName="88" name="Post Sales In" queryTableFieldId="88" dataDxfId="279"/>
    <tableColumn id="89" xr3:uid="{8492612F-16CF-4AD0-97D8-18C559B3B315}" uniqueName="89" name="Posting Number" queryTableFieldId="89"/>
    <tableColumn id="90" xr3:uid="{1D1CD5D6-6CE6-439F-985C-C59644C3E673}" uniqueName="90" name="Posting Type" queryTableFieldId="90" dataDxfId="278"/>
    <tableColumn id="91" xr3:uid="{4CC249EC-6297-4C8B-ABCD-BA9C73928CDA}" uniqueName="91" name="Posting Type from Account Master" queryTableFieldId="91" dataDxfId="277"/>
    <tableColumn id="92" xr3:uid="{D36262AC-EC85-4F3D-AF7E-8B7CC4D30CD1}" uniqueName="92" name="Printing Status" queryTableFieldId="92" dataDxfId="276"/>
    <tableColumn id="93" xr3:uid="{9E6E3672-9C39-4A00-B2D2-E35561382CCD}" uniqueName="93" name="Quick Offset" queryTableFieldId="93"/>
    <tableColumn id="94" xr3:uid="{7626282B-48CF-48AD-A9F5-BE9EAF7D2BCE}" uniqueName="94" name="Rate Calculation Method" queryTableFieldId="94" dataDxfId="275"/>
    <tableColumn id="95" xr3:uid="{37A1904B-E0D4-4A2F-BC8F-CB02C2670B5C}" uniqueName="95" name="Rate Type ID" queryTableFieldId="95" dataDxfId="274"/>
    <tableColumn id="96" xr3:uid="{3A1FFEC0-0C02-4C27-9E9A-B90AF788F11E}" uniqueName="96" name="Recurring TRX" queryTableFieldId="96" dataDxfId="273"/>
    <tableColumn id="97" xr3:uid="{631E52F9-9235-4BA6-B233-6069A8FBA718}" uniqueName="97" name="Recurring TRX Sequence" queryTableFieldId="97"/>
    <tableColumn id="10" xr3:uid="{1391F1CC-FEF4-4673-8887-4C9080299938}" uniqueName="10" name="Account Description from Account Master" queryTableFieldId="10" dataDxfId="272"/>
    <tableColumn id="98" xr3:uid="{7874C615-A49F-4A7E-830E-21807CB81C44}" uniqueName="98" name="Reversing Closed Year" queryTableFieldId="98" dataDxfId="271"/>
    <tableColumn id="99" xr3:uid="{BC4BE02F-5D17-44FD-AA8D-36C2D35B4676}" uniqueName="99" name="Reversing Date" queryTableFieldId="99" dataDxfId="270"/>
    <tableColumn id="100" xr3:uid="{6F356E50-8B5E-48AC-9996-76DA5F49105F}" uniqueName="100" name="Reversing History TRX" queryTableFieldId="100" dataDxfId="269"/>
    <tableColumn id="101" xr3:uid="{94ABB40A-D84F-4FBB-9225-C315DB62EED5}" uniqueName="101" name="Reversing Period ID" queryTableFieldId="101"/>
    <tableColumn id="102" xr3:uid="{7F77B3C6-A0C7-4A42-977B-A824A0893018}" uniqueName="102" name="Reversing TRX Source" queryTableFieldId="102" dataDxfId="268"/>
    <tableColumn id="103" xr3:uid="{4F90EAD5-616D-4DDC-B566-90C1FC51B72E}" uniqueName="103" name="Reversing Year" queryTableFieldId="103" dataDxfId="267"/>
    <tableColumn id="104" xr3:uid="{97FA162E-CEC7-44FF-B9EB-5FD09467AC75}" uniqueName="104" name="Segment1" queryTableFieldId="104" dataDxfId="266"/>
    <tableColumn id="105" xr3:uid="{A8E647EB-3CE5-4ED3-81E5-C569EF10FBCB}" uniqueName="105" name="Segment2" queryTableFieldId="105" dataDxfId="265"/>
    <tableColumn id="106" xr3:uid="{B8E95E97-C8FF-4D3E-A47F-F822FEF5CEC4}" uniqueName="106" name="Segment3" queryTableFieldId="106" dataDxfId="264"/>
    <tableColumn id="107" xr3:uid="{1F930E17-20FE-4AE7-BC39-01A2234ECE03}" uniqueName="107" name="Segment4" queryTableFieldId="107" dataDxfId="263"/>
    <tableColumn id="108" xr3:uid="{D2554908-DF80-4AFB-9756-8F771F986CBF}" uniqueName="108" name="Sequence Number" queryTableFieldId="108"/>
    <tableColumn id="11" xr3:uid="{CAC23BDB-1DF0-49A7-A8C8-F495FD86B70A}" uniqueName="11" name="Reference" queryTableFieldId="11" dataDxfId="262"/>
    <tableColumn id="109" xr3:uid="{36EEDAF9-9CD6-45D5-AF27-A93F52A597C7}" uniqueName="109" name="TRX Source" queryTableFieldId="109" dataDxfId="261"/>
    <tableColumn id="110" xr3:uid="{4848326E-DE3A-4DBD-B2F1-2E4A1E6EA493}" uniqueName="110" name="Tax Date" queryTableFieldId="110" dataDxfId="260"/>
    <tableColumn id="111" xr3:uid="{CF03C632-4822-4349-B66A-F3EF12DB1EA0}" uniqueName="111" name="Time" queryTableFieldId="111" dataDxfId="259"/>
    <tableColumn id="112" xr3:uid="{C5B4E5CE-2A46-49CE-A951-9981B2812A4A}" uniqueName="112" name="Transaction Type" queryTableFieldId="112" dataDxfId="258"/>
    <tableColumn id="113" xr3:uid="{7CF44272-4776-4DD1-83CE-9A3252A7C9A1}" uniqueName="113" name="Typical Balance" queryTableFieldId="113" dataDxfId="257"/>
    <tableColumn id="114" xr3:uid="{2697E33B-7231-4048-8A5C-0A57F9A4581B}" uniqueName="114" name="User Defined 1" queryTableFieldId="114" dataDxfId="256"/>
    <tableColumn id="115" xr3:uid="{29F7324E-F1E6-49AF-B480-A855ED8BF407}" uniqueName="115" name="User Defined 2" queryTableFieldId="115" dataDxfId="255"/>
    <tableColumn id="116" xr3:uid="{BB2D5532-9370-4954-9AFF-80CC1044B711}" uniqueName="116" name="User Who Posted" queryTableFieldId="116" dataDxfId="254"/>
    <tableColumn id="117" xr3:uid="{6575F204-2D9A-4D18-9988-3429BFCF1B86}" uniqueName="117" name="Voided" queryTableFieldId="117" dataDxfId="253"/>
    <tableColumn id="118" xr3:uid="{3FF154AC-2255-459F-88A8-EEB4B1CF13E5}" uniqueName="118" name="Segments" queryTableFieldId="118" dataDxfId="252"/>
    <tableColumn id="119" xr3:uid="{30B15709-43E9-4DC1-85BE-2B9485C12E14}" uniqueName="119" name="Workflow Approval Status" queryTableFieldId="119" dataDxfId="251"/>
    <tableColumn id="120" xr3:uid="{769D7FA9-5F74-48A2-9106-98ACA6FACC1E}" uniqueName="120" name="Workflow Priority" queryTableFieldId="120" dataDxfId="250"/>
    <tableColumn id="121" xr3:uid="{A906075C-272F-4F3D-9046-66830DA4F3D2}" uniqueName="121" name="Ledger Name" queryTableFieldId="121" dataDxfId="249"/>
    <tableColumn id="122" xr3:uid="{666F3807-3D37-419F-B473-53BBA8A7E20E}" uniqueName="122" name="Ledger Description" queryTableFieldId="122" dataDxfId="248"/>
    <tableColumn id="123" xr3:uid="{2A7B6CCA-2A38-4583-BEA8-0A3042277D79}" uniqueName="123" name="Account Index For Drillback" queryTableFieldId="123" dataDxfId="247"/>
    <tableColumn id="124" xr3:uid="{1ACF3517-8064-4DB5-913E-92A2481F0FD6}" uniqueName="124" name="Journal Entry For Drillback" queryTableFieldId="124" dataDxfId="246"/>
    <tableColumn id="12" xr3:uid="{5B99CAE1-B233-405A-8A68-6B8A996BE847}" uniqueName="12" name="Source Document" queryTableFieldId="12" dataDxfId="245"/>
    <tableColumn id="13" xr3:uid="{AF1C15EC-0B4B-455D-AF5F-2590DF8E41CD}" uniqueName="13" name="Year" queryTableFieldId="13"/>
  </tableColumns>
  <tableStyleInfo name="TableStyleMedium7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FF4D9660-BDE6-45D7-9E8B-3B8BE4A33061}" name="_1588I_2023" displayName="_1588I_2023" ref="A1:M8" tableType="queryTable" totalsRowShown="0">
  <autoFilter ref="A1:M8" xr:uid="{FF4D9660-BDE6-45D7-9E8B-3B8BE4A33061}"/>
  <tableColumns count="13">
    <tableColumn id="1" xr3:uid="{EC089A96-92C2-4237-B737-043E4155DA61}" uniqueName="1" name="Journal Entry" queryTableFieldId="1"/>
    <tableColumn id="2" xr3:uid="{BD554B95-429B-46CC-80B4-C59C8894AB96}" uniqueName="2" name="Series" queryTableFieldId="2" dataDxfId="244"/>
    <tableColumn id="3" xr3:uid="{B1EC0073-BDA2-4E00-A2B9-0B858A559940}" uniqueName="3" name="TRX Date" queryTableFieldId="3" dataDxfId="243"/>
    <tableColumn id="4" xr3:uid="{8BE542CB-C9D4-4BF5-9762-5CB182F292CE}" uniqueName="4" name="Account Number" queryTableFieldId="4" dataDxfId="242"/>
    <tableColumn id="5" xr3:uid="{0922F691-C03E-4CE8-A8B0-593F6A3CF448}" uniqueName="5" name="Account Description" queryTableFieldId="5" dataDxfId="241"/>
    <tableColumn id="6" xr3:uid="{BE3C99E2-80D5-4459-B80A-2E0B32FFFC2B}" uniqueName="6" name="Debit Amount" queryTableFieldId="6" dataCellStyle="Comma"/>
    <tableColumn id="7" xr3:uid="{6F75C904-4D32-4864-A1DD-EC13E584FD0B}" uniqueName="7" name="Credit Amount" queryTableFieldId="7" dataCellStyle="Comma"/>
    <tableColumn id="8" xr3:uid="{E84FA346-C48B-4D46-9225-9B23A1E50B7F}" uniqueName="8" name="Total" queryTableFieldId="8" dataDxfId="240" dataCellStyle="Comma"/>
    <tableColumn id="9" xr3:uid="{C1DFD03D-A58A-4B03-A323-CDF0EDFE6FA6}" uniqueName="9" name="Account Category Number" queryTableFieldId="9" dataDxfId="239"/>
    <tableColumn id="10" xr3:uid="{4E7ADF35-1B81-4205-B200-238A0A1FEFB2}" uniqueName="10" name="Account Description from Account Master" queryTableFieldId="10" dataDxfId="238"/>
    <tableColumn id="11" xr3:uid="{C1DBC131-4E62-4CFF-8DC9-539750BE8CDB}" uniqueName="11" name="Reference" queryTableFieldId="11" dataDxfId="237"/>
    <tableColumn id="12" xr3:uid="{72E1FC68-3B01-4FC3-9F24-E6FE82B99A15}" uniqueName="12" name="Source Document" queryTableFieldId="12" dataDxfId="236"/>
    <tableColumn id="13" xr3:uid="{292F4D9C-CE12-4715-8E28-9FD06099625D}" uniqueName="13" name="Year" queryTableFieldId="1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CD4DF3A-5920-40DB-82F9-8B17270F808F}" name="_1586P_2024" displayName="_1586P_2024" ref="A1:M29" tableType="queryTable" totalsRowShown="0">
  <autoFilter ref="A1:M29" xr:uid="{7CD4DF3A-5920-40DB-82F9-8B17270F808F}"/>
  <tableColumns count="13">
    <tableColumn id="1" xr3:uid="{6BCD7187-8464-4645-9AB8-233C5723AE77}" uniqueName="1" name="Journal Entry" queryTableFieldId="1"/>
    <tableColumn id="2" xr3:uid="{468A3307-843C-41C2-8696-DCC6EB6B8A98}" uniqueName="2" name="Series" queryTableFieldId="2" dataDxfId="429"/>
    <tableColumn id="3" xr3:uid="{DAFE203D-2EDF-478D-B193-0B719657A386}" uniqueName="3" name="TRX Date" queryTableFieldId="3" dataDxfId="428"/>
    <tableColumn id="4" xr3:uid="{DE85E6DC-A5DB-4C9D-BAF5-02BF0CFE73B3}" uniqueName="4" name="Account Number" queryTableFieldId="4" dataDxfId="427"/>
    <tableColumn id="5" xr3:uid="{C83A861B-49CB-4A52-8721-71EBC5FACCEE}" uniqueName="5" name="Account Description" queryTableFieldId="5" dataDxfId="426"/>
    <tableColumn id="6" xr3:uid="{2DB413E1-E109-40AC-8EA3-78E71E0A5563}" uniqueName="6" name="Debit Amount" queryTableFieldId="6"/>
    <tableColumn id="7" xr3:uid="{85B02640-60D2-4E09-BD12-3E1810CFCCAC}" uniqueName="7" name="Credit Amount" queryTableFieldId="7"/>
    <tableColumn id="8" xr3:uid="{E959144D-90D1-421C-ACD6-A4D437B4722D}" uniqueName="8" name="Total" queryTableFieldId="8"/>
    <tableColumn id="9" xr3:uid="{00B7887C-21E2-44D0-87FB-DC297392FBC2}" uniqueName="9" name="Account Category Number" queryTableFieldId="9" dataDxfId="425"/>
    <tableColumn id="10" xr3:uid="{553F7E10-7A1D-47F7-A771-9BB6BC363AF2}" uniqueName="10" name="Account Description from Account Master" queryTableFieldId="10" dataDxfId="424"/>
    <tableColumn id="11" xr3:uid="{C538AC20-F356-4BF6-8DA1-637388C05C09}" uniqueName="11" name="Reference" queryTableFieldId="11" dataDxfId="423"/>
    <tableColumn id="12" xr3:uid="{16F1BF4D-B40A-479C-8BCC-BBE45C2ACBE8}" uniqueName="12" name="Source Document" queryTableFieldId="12" dataDxfId="422"/>
    <tableColumn id="13" xr3:uid="{964DE3AC-BC59-4B8A-B324-F895898EB5B1}" uniqueName="13" name="Year" queryTableFieldId="13"/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57468C3-84D4-4523-ACF5-A5B7BF45BF35}" name="_1588I_2024" displayName="_1588I_2024" ref="A1:M22" tableType="queryTable" totalsRowShown="0">
  <autoFilter ref="A1:M22" xr:uid="{B57468C3-84D4-4523-ACF5-A5B7BF45BF35}"/>
  <tableColumns count="13">
    <tableColumn id="1" xr3:uid="{A24082FC-24B2-4D8A-A184-8423119FA401}" uniqueName="1" name="Journal Entry" queryTableFieldId="1"/>
    <tableColumn id="2" xr3:uid="{FC832531-F880-4B80-8A75-3E4B670BF274}" uniqueName="2" name="Series" queryTableFieldId="2" dataDxfId="235"/>
    <tableColumn id="3" xr3:uid="{8D5AA248-8993-4BB6-9E21-624A4A9D8AFC}" uniqueName="3" name="TRX Date" queryTableFieldId="3" dataDxfId="234"/>
    <tableColumn id="4" xr3:uid="{D4E92320-A6C6-433C-875B-7FB1D17D88B5}" uniqueName="4" name="Account Number" queryTableFieldId="4" dataDxfId="233"/>
    <tableColumn id="5" xr3:uid="{91513E01-7073-40C5-A165-69A8C047AA0F}" uniqueName="5" name="Account Description" queryTableFieldId="5" dataDxfId="232"/>
    <tableColumn id="6" xr3:uid="{983158FD-0542-402E-8AC8-7F8ECA3A15FC}" uniqueName="6" name="Debit Amount" queryTableFieldId="6" dataCellStyle="Comma"/>
    <tableColumn id="7" xr3:uid="{ACBA061F-BF1D-452A-85F9-39E5D27A0ACB}" uniqueName="7" name="Credit Amount" queryTableFieldId="7" dataCellStyle="Comma"/>
    <tableColumn id="8" xr3:uid="{50F99348-67B6-4BD4-B03F-93CBF2968B4B}" uniqueName="8" name="Total" queryTableFieldId="8" dataDxfId="231" dataCellStyle="Comma"/>
    <tableColumn id="9" xr3:uid="{F4099208-AFDD-4FB3-BD7E-FAA465BF90C3}" uniqueName="9" name="Account Category Number" queryTableFieldId="9" dataDxfId="230"/>
    <tableColumn id="10" xr3:uid="{AA3C930E-BB53-4761-B74E-FCA26CA4293A}" uniqueName="10" name="Account Description from Account Master" queryTableFieldId="10" dataDxfId="229"/>
    <tableColumn id="11" xr3:uid="{EAC8D1AD-50B8-498D-BC37-EAB8AAC71474}" uniqueName="11" name="Reference" queryTableFieldId="11" dataDxfId="228"/>
    <tableColumn id="12" xr3:uid="{72C174A3-B058-4B57-9E3D-98A1EC6F8270}" uniqueName="12" name="Source Document" queryTableFieldId="12" dataDxfId="227"/>
    <tableColumn id="13" xr3:uid="{8E752A9A-B9BF-46C8-B6FC-B0B893A12A74}" uniqueName="13" name="Year" queryTableFieldId="13"/>
  </tableColumns>
  <tableStyleInfo name="TableStyleMedium7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1BA8BBA3-24BE-4028-AA43-B1F88952CB0D}" name="_1588I_2025" displayName="_1588I_2025" ref="A1:M24" tableType="queryTable" totalsRowShown="0">
  <autoFilter ref="A1:M24" xr:uid="{1BA8BBA3-24BE-4028-AA43-B1F88952CB0D}"/>
  <tableColumns count="13">
    <tableColumn id="1" xr3:uid="{EABD1F51-E323-4433-8672-BC50B9A203D1}" uniqueName="1" name="Journal Entry" queryTableFieldId="1"/>
    <tableColumn id="2" xr3:uid="{75A20B6A-CA08-4646-B3EA-FC6C0180B558}" uniqueName="2" name="Series" queryTableFieldId="2" dataDxfId="226"/>
    <tableColumn id="3" xr3:uid="{81DA2EEA-27D0-46E6-BDBD-258130021092}" uniqueName="3" name="TRX Date" queryTableFieldId="3" dataDxfId="225"/>
    <tableColumn id="4" xr3:uid="{DBFC762E-EED5-4403-A273-C09A62438EAD}" uniqueName="4" name="Account Number" queryTableFieldId="4" dataDxfId="224"/>
    <tableColumn id="5" xr3:uid="{D86452B6-35B7-40C5-8DA0-0B56489517AC}" uniqueName="5" name="Account Description" queryTableFieldId="5" dataDxfId="223"/>
    <tableColumn id="6" xr3:uid="{E64B60D9-BC67-48A2-B075-735E69FEE5D9}" uniqueName="6" name="Debit Amount" queryTableFieldId="6" dataCellStyle="Comma"/>
    <tableColumn id="7" xr3:uid="{B39CC739-1D3F-4066-A1FF-72B3B696499C}" uniqueName="7" name="Credit Amount" queryTableFieldId="7" dataCellStyle="Comma"/>
    <tableColumn id="8" xr3:uid="{ABBC27DA-82A9-4F61-8223-425C9BDD289D}" uniqueName="8" name="Total" queryTableFieldId="8" dataDxfId="222" dataCellStyle="Comma"/>
    <tableColumn id="9" xr3:uid="{1A53B936-434D-468D-AF81-9A2449F0743B}" uniqueName="9" name="Account Category Number" queryTableFieldId="9" dataDxfId="221"/>
    <tableColumn id="10" xr3:uid="{94D3E05C-742D-4308-900C-FB15C65D9415}" uniqueName="10" name="Account Description from Account Master" queryTableFieldId="10" dataDxfId="220"/>
    <tableColumn id="11" xr3:uid="{3E80AC47-7B92-44A8-9FC3-F6971579B521}" uniqueName="11" name="Reference" queryTableFieldId="11" dataDxfId="219"/>
    <tableColumn id="12" xr3:uid="{165D25D5-5579-4B9E-A3C5-91335FAFE3FB}" uniqueName="12" name="Source Document" queryTableFieldId="12" dataDxfId="218"/>
    <tableColumn id="13" xr3:uid="{A9FB2054-A8FE-4CEE-B554-5D656AEDA8DD}" uniqueName="13" name="Year" queryTableFieldId="13"/>
  </tableColumns>
  <tableStyleInfo name="TableStyleMedium7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A9977E07-4B75-4F3F-85D7-DE4398BC829B}" name="_1588P_2023" displayName="_1588P_2023" ref="A1:M13" tableType="queryTable" totalsRowShown="0">
  <autoFilter ref="A1:M13" xr:uid="{A9977E07-4B75-4F3F-85D7-DE4398BC829B}"/>
  <tableColumns count="13">
    <tableColumn id="1" xr3:uid="{39090284-540E-4972-A592-362D4FAD4143}" uniqueName="1" name="Journal Entry" queryTableFieldId="1"/>
    <tableColumn id="2" xr3:uid="{5960DD9D-0DD8-44D7-B9BE-ED7E64867604}" uniqueName="2" name="Series" queryTableFieldId="2" dataDxfId="217"/>
    <tableColumn id="3" xr3:uid="{84027A63-A933-4628-9F42-4AE581D0AACE}" uniqueName="3" name="TRX Date" queryTableFieldId="3" dataDxfId="216"/>
    <tableColumn id="4" xr3:uid="{5D7C71F8-BFB3-4945-81DF-1709A383F616}" uniqueName="4" name="Account Number" queryTableFieldId="4" dataDxfId="215"/>
    <tableColumn id="5" xr3:uid="{8EC10FF7-2466-419B-8D0E-75C1C10B2669}" uniqueName="5" name="Account Description" queryTableFieldId="5" dataDxfId="214"/>
    <tableColumn id="6" xr3:uid="{1132E40D-7C1E-4BCD-826A-219EAE639C38}" uniqueName="6" name="Debit Amount" queryTableFieldId="6" dataCellStyle="Comma"/>
    <tableColumn id="7" xr3:uid="{2ABF5F76-69B7-4B79-BD9C-1C53BF67098B}" uniqueName="7" name="Credit Amount" queryTableFieldId="7" dataCellStyle="Comma"/>
    <tableColumn id="8" xr3:uid="{538F0E56-7690-4B62-AFFA-817234F0A6C9}" uniqueName="8" name="Total" queryTableFieldId="8" dataDxfId="213" dataCellStyle="Comma"/>
    <tableColumn id="9" xr3:uid="{6497014D-AF27-4F71-821A-95B0C3E2B780}" uniqueName="9" name="Account Category Number" queryTableFieldId="9" dataDxfId="212"/>
    <tableColumn id="10" xr3:uid="{B6D7F914-B0AC-4C41-AC5D-349C19094A8D}" uniqueName="10" name="Account Description from Account Master" queryTableFieldId="10" dataDxfId="211"/>
    <tableColumn id="11" xr3:uid="{1C9FCD4D-5D71-4D9B-BAB9-405A57C87214}" uniqueName="11" name="Reference" queryTableFieldId="11" dataDxfId="210"/>
    <tableColumn id="12" xr3:uid="{84FB63A9-E62C-450F-9A16-F1D361F096FD}" uniqueName="12" name="Source Document" queryTableFieldId="12" dataDxfId="209"/>
    <tableColumn id="13" xr3:uid="{759709B2-388E-478F-87DE-304CE8C6EB62}" uniqueName="13" name="Year" queryTableFieldId="13"/>
  </tableColumns>
  <tableStyleInfo name="TableStyleMedium7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FDD952E-068A-49E5-8C91-34BFB530ADDB}" name="_1588P_2024" displayName="_1588P_2024" ref="A1:M25" tableType="queryTable" totalsRowShown="0">
  <autoFilter ref="A1:M25" xr:uid="{EFDD952E-068A-49E5-8C91-34BFB530ADDB}"/>
  <tableColumns count="13">
    <tableColumn id="1" xr3:uid="{B0CFCAEB-0907-4E28-9F31-D8372C3DD97A}" uniqueName="1" name="Journal Entry" queryTableFieldId="1"/>
    <tableColumn id="2" xr3:uid="{8D7C29AD-50D8-441C-AF40-FC9438B266D1}" uniqueName="2" name="Series" queryTableFieldId="2" dataDxfId="208"/>
    <tableColumn id="3" xr3:uid="{CE2F557A-A24E-4BE1-ADBF-8BB8626587CF}" uniqueName="3" name="TRX Date" queryTableFieldId="3" dataDxfId="207"/>
    <tableColumn id="4" xr3:uid="{2C66798E-7C1F-4BF1-B581-DCD29012C8DA}" uniqueName="4" name="Account Number" queryTableFieldId="4" dataDxfId="206"/>
    <tableColumn id="5" xr3:uid="{32E24CC7-B987-473F-A1F7-CFC866E6C788}" uniqueName="5" name="Account Description" queryTableFieldId="5" dataDxfId="205"/>
    <tableColumn id="6" xr3:uid="{BE2FA9E1-CDA9-41C9-88CE-89EF7D8041BA}" uniqueName="6" name="Debit Amount" queryTableFieldId="6"/>
    <tableColumn id="7" xr3:uid="{89EBAFF8-AF70-4657-88BD-750912965B12}" uniqueName="7" name="Credit Amount" queryTableFieldId="7"/>
    <tableColumn id="8" xr3:uid="{0E08299A-C5B1-4191-AE5B-0801A5598E19}" uniqueName="8" name="Total" queryTableFieldId="8" dataDxfId="204" dataCellStyle="Comma"/>
    <tableColumn id="9" xr3:uid="{E8250495-8B5A-45F2-BE30-AE4AA5A28957}" uniqueName="9" name="Account Category Number" queryTableFieldId="9" dataDxfId="203"/>
    <tableColumn id="10" xr3:uid="{DCC7984E-A8E9-4BBB-BCDF-0E07CF57F6FE}" uniqueName="10" name="Account Description from Account Master" queryTableFieldId="10" dataDxfId="202"/>
    <tableColumn id="11" xr3:uid="{7A87C5BE-401F-45BA-A3C3-A7E6EF4C72CD}" uniqueName="11" name="Reference" queryTableFieldId="11" dataDxfId="201"/>
    <tableColumn id="12" xr3:uid="{094AD7B8-1B8F-4F48-980D-0DAD9A3525E9}" uniqueName="12" name="Source Document" queryTableFieldId="12" dataDxfId="200"/>
    <tableColumn id="13" xr3:uid="{1CE66137-72D5-48A2-A8D6-77EBB8A1DD94}" uniqueName="13" name="Year" queryTableFieldId="13"/>
  </tableColumns>
  <tableStyleInfo name="TableStyleMedium7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A8E83E9-F9C3-4450-8129-8DCF176B0973}" name="_1588P_2025" displayName="_1588P_2025" ref="A1:M24" tableType="queryTable" totalsRowShown="0">
  <autoFilter ref="A1:M24" xr:uid="{DA8E83E9-F9C3-4450-8129-8DCF176B0973}"/>
  <tableColumns count="13">
    <tableColumn id="1" xr3:uid="{22AC7F60-5CC2-4475-BEA5-FAF85793F6E3}" uniqueName="1" name="Journal Entry" queryTableFieldId="1"/>
    <tableColumn id="2" xr3:uid="{6102CA86-EFC5-41AE-BFC5-50132270D758}" uniqueName="2" name="Series" queryTableFieldId="2" dataDxfId="199"/>
    <tableColumn id="3" xr3:uid="{8DBCC3A6-9C4B-4803-A3E6-6E12D40D2836}" uniqueName="3" name="TRX Date" queryTableFieldId="3" dataDxfId="198"/>
    <tableColumn id="4" xr3:uid="{D8DD1726-C119-4737-B179-EE844D7708A2}" uniqueName="4" name="Account Number" queryTableFieldId="4" dataDxfId="197"/>
    <tableColumn id="5" xr3:uid="{51719B47-29AA-4CA7-A517-8E8C5252D094}" uniqueName="5" name="Account Description" queryTableFieldId="5" dataDxfId="196"/>
    <tableColumn id="6" xr3:uid="{D6A7695A-EB4A-42F5-8CBE-B7DA77170D12}" uniqueName="6" name="Debit Amount" queryTableFieldId="6" dataCellStyle="Comma"/>
    <tableColumn id="7" xr3:uid="{C7CFC0A8-CC21-4AB0-966F-8579B57E0313}" uniqueName="7" name="Credit Amount" queryTableFieldId="7" dataCellStyle="Comma"/>
    <tableColumn id="8" xr3:uid="{31304DC7-E00A-407E-B67C-B528C00364ED}" uniqueName="8" name="Total" queryTableFieldId="8" dataDxfId="195" dataCellStyle="Comma"/>
    <tableColumn id="9" xr3:uid="{B88C760D-3A8A-48DA-8970-70B9554A1E16}" uniqueName="9" name="Account Category Number" queryTableFieldId="9" dataDxfId="194"/>
    <tableColumn id="10" xr3:uid="{D4627EB7-F91A-4ACA-8503-5C808595D4BE}" uniqueName="10" name="Account Description from Account Master" queryTableFieldId="10" dataDxfId="193"/>
    <tableColumn id="11" xr3:uid="{936BFA35-346B-40BD-AED8-0512C32920EA}" uniqueName="11" name="Reference" queryTableFieldId="11" dataDxfId="192"/>
    <tableColumn id="12" xr3:uid="{279F60D3-0375-4C3F-ABC5-E8A1E295E0AB}" uniqueName="12" name="Source Document" queryTableFieldId="12" dataDxfId="191"/>
    <tableColumn id="13" xr3:uid="{8D2E1D17-1CE7-4D5F-AD16-FE865751B2BA}" uniqueName="13" name="Year" queryTableFieldId="13"/>
  </tableColumns>
  <tableStyleInfo name="TableStyleMedium7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55756CB0-E9D2-4F1F-8E95-5B056C7CFBA0}" name="_1589I_2023" displayName="_1589I_2023" ref="A1:M9" tableType="queryTable" totalsRowShown="0">
  <autoFilter ref="A1:M9" xr:uid="{55756CB0-E9D2-4F1F-8E95-5B056C7CFBA0}"/>
  <tableColumns count="13">
    <tableColumn id="1" xr3:uid="{3CAF6A83-70C8-4BFF-BF74-A986441DE1B3}" uniqueName="1" name="Journal Entry" queryTableFieldId="1"/>
    <tableColumn id="2" xr3:uid="{D415C08E-5CFC-4D59-B7D5-55AE34E92F40}" uniqueName="2" name="Series" queryTableFieldId="2" dataDxfId="190"/>
    <tableColumn id="3" xr3:uid="{EFF9FFE7-2F44-4927-8640-DEE2CD6541FA}" uniqueName="3" name="TRX Date" queryTableFieldId="3" dataDxfId="189"/>
    <tableColumn id="4" xr3:uid="{88E2852B-824C-4766-B199-BDC895D3EB35}" uniqueName="4" name="Account Number" queryTableFieldId="4" dataDxfId="188"/>
    <tableColumn id="5" xr3:uid="{33AA44A2-3B96-40B6-A2B8-087393B80519}" uniqueName="5" name="Account Description" queryTableFieldId="5" dataDxfId="187"/>
    <tableColumn id="6" xr3:uid="{650598F5-87D1-440D-A7FD-F963D2613EC7}" uniqueName="6" name="Debit Amount" queryTableFieldId="6" dataCellStyle="Comma"/>
    <tableColumn id="7" xr3:uid="{11830018-65A1-4032-ABC0-E4D589EAE30A}" uniqueName="7" name="Credit Amount" queryTableFieldId="7" dataCellStyle="Comma"/>
    <tableColumn id="8" xr3:uid="{0838C131-8B71-411C-8622-9760F71ACB3A}" uniqueName="8" name="Total" queryTableFieldId="8" dataDxfId="186" dataCellStyle="Comma"/>
    <tableColumn id="9" xr3:uid="{FB9C0C38-9FD4-41CB-AA68-7582B6CF108E}" uniqueName="9" name="Account Category Number" queryTableFieldId="9" dataDxfId="185"/>
    <tableColumn id="10" xr3:uid="{D04BBF79-8738-4A72-928A-36B4BF0280CC}" uniqueName="10" name="Account Description from Account Master" queryTableFieldId="10" dataDxfId="184"/>
    <tableColumn id="11" xr3:uid="{32C5738A-76A7-473A-829A-7026F38A473E}" uniqueName="11" name="Reference" queryTableFieldId="11" dataDxfId="183"/>
    <tableColumn id="12" xr3:uid="{3737ABD0-8C8B-4CD8-92D5-D719F9C03CB7}" uniqueName="12" name="Source Document" queryTableFieldId="12" dataDxfId="182"/>
    <tableColumn id="13" xr3:uid="{BFEA8AD7-18AE-4018-A6A8-472C08DFA23B}" uniqueName="13" name="Year" queryTableFieldId="13"/>
  </tableColumns>
  <tableStyleInfo name="TableStyleMedium7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451449B-C1DA-4E0C-AD82-E8D379D7813F}" name="_1589I_2024" displayName="_1589I_2024" ref="A1:M24" tableType="queryTable" totalsRowShown="0">
  <autoFilter ref="A1:M24" xr:uid="{9451449B-C1DA-4E0C-AD82-E8D379D7813F}"/>
  <tableColumns count="13">
    <tableColumn id="1" xr3:uid="{F87AACB8-AAE7-4D8D-A2E3-7755C3F672BD}" uniqueName="1" name="Journal Entry" queryTableFieldId="1"/>
    <tableColumn id="2" xr3:uid="{1438B5AC-982E-4291-8A9D-B3D2821A2A74}" uniqueName="2" name="Series" queryTableFieldId="2" dataDxfId="181"/>
    <tableColumn id="3" xr3:uid="{E2E3F669-688E-4480-AFFF-63550813F375}" uniqueName="3" name="TRX Date" queryTableFieldId="3" dataDxfId="180"/>
    <tableColumn id="4" xr3:uid="{A989B21E-3F40-40F0-9255-B3A648CCD5C3}" uniqueName="4" name="Account Number" queryTableFieldId="4" dataDxfId="179"/>
    <tableColumn id="5" xr3:uid="{0E0FDCF0-9A8B-40B4-A460-236A386684E5}" uniqueName="5" name="Account Description" queryTableFieldId="5" dataDxfId="178"/>
    <tableColumn id="6" xr3:uid="{36470BC1-D8C9-4711-A85A-EA0B06143B7B}" uniqueName="6" name="Debit Amount" queryTableFieldId="6" dataCellStyle="Comma"/>
    <tableColumn id="7" xr3:uid="{EA0400C5-EC63-4858-8FAE-C0F9EEF9BA12}" uniqueName="7" name="Credit Amount" queryTableFieldId="7" dataCellStyle="Comma"/>
    <tableColumn id="8" xr3:uid="{0956B265-F81E-492F-AF0D-A190FAD2441D}" uniqueName="8" name="Total" queryTableFieldId="8" dataDxfId="177" dataCellStyle="Comma"/>
    <tableColumn id="9" xr3:uid="{731FB0F4-5509-40A3-B9F4-D390AB0A54B4}" uniqueName="9" name="Account Category Number" queryTableFieldId="9" dataDxfId="176"/>
    <tableColumn id="10" xr3:uid="{95F222B1-02A3-4A4F-934A-0E7CE95C85DE}" uniqueName="10" name="Account Description from Account Master" queryTableFieldId="10" dataDxfId="175"/>
    <tableColumn id="11" xr3:uid="{1DB3C025-53F4-4F17-9F6A-69F128732350}" uniqueName="11" name="Reference" queryTableFieldId="11" dataDxfId="174"/>
    <tableColumn id="12" xr3:uid="{9FBD1D1A-774B-4499-9FA0-3AC8F66D45BE}" uniqueName="12" name="Source Document" queryTableFieldId="12" dataDxfId="173"/>
    <tableColumn id="13" xr3:uid="{E7C73449-5FD3-4E09-8CD8-4829829D54D7}" uniqueName="13" name="Year" queryTableFieldId="13"/>
  </tableColumns>
  <tableStyleInfo name="TableStyleMedium7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7BFF834C-8816-4D83-B7C0-45124B8642AE}" name="_1589I_2025" displayName="_1589I_2025" ref="A1:M24" tableType="queryTable" totalsRowShown="0">
  <autoFilter ref="A1:M24" xr:uid="{7BFF834C-8816-4D83-B7C0-45124B8642AE}"/>
  <tableColumns count="13">
    <tableColumn id="1" xr3:uid="{AA45E851-6D6A-40DE-87A0-F81ED0B3FD6F}" uniqueName="1" name="Journal Entry" queryTableFieldId="1"/>
    <tableColumn id="2" xr3:uid="{35B5101D-754C-4A47-A890-558CFEEDBDCF}" uniqueName="2" name="Series" queryTableFieldId="2" dataDxfId="172"/>
    <tableColumn id="3" xr3:uid="{A5E0E023-2B21-42F9-96B4-5D8AA7FFEA27}" uniqueName="3" name="TRX Date" queryTableFieldId="3" dataDxfId="171"/>
    <tableColumn id="4" xr3:uid="{A9FA8356-53DA-45C5-9A7A-8A21CC9A0E2F}" uniqueName="4" name="Account Number" queryTableFieldId="4" dataDxfId="170"/>
    <tableColumn id="5" xr3:uid="{684560AE-5953-4440-BE1B-91847BA0914A}" uniqueName="5" name="Account Description" queryTableFieldId="5" dataDxfId="169"/>
    <tableColumn id="6" xr3:uid="{0E470B99-843C-4BD6-AA36-30E6AC9FE56C}" uniqueName="6" name="Debit Amount" queryTableFieldId="6" dataCellStyle="Comma"/>
    <tableColumn id="7" xr3:uid="{29C713DD-377D-4BCB-8A5E-D778722537B6}" uniqueName="7" name="Credit Amount" queryTableFieldId="7" dataCellStyle="Comma"/>
    <tableColumn id="8" xr3:uid="{CB1B123B-BC77-44CF-9E0E-28AB49ABC953}" uniqueName="8" name="Total" queryTableFieldId="8" dataDxfId="168" dataCellStyle="Comma"/>
    <tableColumn id="9" xr3:uid="{1C5466F1-93FD-417D-88FD-9988D72A24CB}" uniqueName="9" name="Account Category Number" queryTableFieldId="9" dataDxfId="167"/>
    <tableColumn id="10" xr3:uid="{A4F0DDFB-1BEF-40A6-9E03-CCB121873333}" uniqueName="10" name="Account Description from Account Master" queryTableFieldId="10" dataDxfId="166"/>
    <tableColumn id="11" xr3:uid="{5834F0E7-B57A-4D2F-A97B-5BB8599DE40D}" uniqueName="11" name="Reference" queryTableFieldId="11" dataDxfId="165"/>
    <tableColumn id="12" xr3:uid="{6E37AA32-1DF2-46B4-9151-8C04ADD53D64}" uniqueName="12" name="Source Document" queryTableFieldId="12" dataDxfId="164"/>
    <tableColumn id="13" xr3:uid="{136E6236-5EE8-448A-A56E-F7133DA18BDC}" uniqueName="13" name="Year" queryTableFieldId="13"/>
  </tableColumns>
  <tableStyleInfo name="TableStyleMedium7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770330BD-5F96-4BF5-BE6B-55305A7DD866}" name="_1589P_2023" displayName="_1589P_2023" ref="A1:M13" tableType="queryTable" totalsRowShown="0">
  <autoFilter ref="A1:M13" xr:uid="{770330BD-5F96-4BF5-BE6B-55305A7DD866}"/>
  <tableColumns count="13">
    <tableColumn id="1" xr3:uid="{F65996D8-9657-499C-956C-C4DDD40732E9}" uniqueName="1" name="Journal Entry" queryTableFieldId="1"/>
    <tableColumn id="2" xr3:uid="{E10EF0DA-2C8B-4992-89B1-EA7C477F0299}" uniqueName="2" name="Series" queryTableFieldId="2" dataDxfId="163"/>
    <tableColumn id="3" xr3:uid="{0476B091-2F5F-4C8E-AE64-BC66A29851D2}" uniqueName="3" name="TRX Date" queryTableFieldId="3" dataDxfId="162"/>
    <tableColumn id="4" xr3:uid="{D5366380-C921-4EE6-9A99-F3705EA2EDBE}" uniqueName="4" name="Account Number" queryTableFieldId="4" dataDxfId="161"/>
    <tableColumn id="5" xr3:uid="{D810D449-4F98-438D-86B6-73C149143A81}" uniqueName="5" name="Account Description" queryTableFieldId="5" dataDxfId="160"/>
    <tableColumn id="6" xr3:uid="{3F73B2BA-D3B1-4D92-93A7-7030F478C686}" uniqueName="6" name="Debit Amount" queryTableFieldId="6" dataCellStyle="Comma"/>
    <tableColumn id="7" xr3:uid="{EFB8F65A-993E-4A1B-91E6-1E7ADC871A30}" uniqueName="7" name="Credit Amount" queryTableFieldId="7" dataCellStyle="Comma"/>
    <tableColumn id="8" xr3:uid="{9A66AB51-7633-407C-8C24-B0766826E7B6}" uniqueName="8" name="Total" queryTableFieldId="8" dataDxfId="159" dataCellStyle="Comma"/>
    <tableColumn id="9" xr3:uid="{9FB826A7-D367-4F2C-9927-972A1B35A8B6}" uniqueName="9" name="Account Category Number" queryTableFieldId="9" dataDxfId="158"/>
    <tableColumn id="10" xr3:uid="{5565C11F-AC05-4761-97A4-E5C9E89E78F4}" uniqueName="10" name="Account Description from Account Master" queryTableFieldId="10" dataDxfId="157"/>
    <tableColumn id="11" xr3:uid="{AFF02316-EBF7-4483-AAD5-C26CD1D4E92D}" uniqueName="11" name="Reference" queryTableFieldId="11" dataDxfId="156"/>
    <tableColumn id="12" xr3:uid="{F7CE7357-9025-45A2-81B2-6EBBCC515F80}" uniqueName="12" name="Source Document" queryTableFieldId="12" dataDxfId="155"/>
    <tableColumn id="13" xr3:uid="{8E8A319B-5BC8-493C-89F5-3F9F1216E093}" uniqueName="13" name="Year" queryTableFieldId="13"/>
  </tableColumns>
  <tableStyleInfo name="TableStyleMedium7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846C7A62-25A0-4DA4-87FB-B40EB4B9DAC8}" name="_1589P_2024" displayName="_1589P_2024" ref="A1:M27" tableType="queryTable" totalsRowShown="0">
  <autoFilter ref="A1:M27" xr:uid="{846C7A62-25A0-4DA4-87FB-B40EB4B9DAC8}"/>
  <tableColumns count="13">
    <tableColumn id="1" xr3:uid="{FFCF6ACC-33B9-4A0D-BA7D-0B055BED89B5}" uniqueName="1" name="Journal Entry" queryTableFieldId="1"/>
    <tableColumn id="2" xr3:uid="{EEFF47E9-BC1E-4318-8761-0D9122C83694}" uniqueName="2" name="Series" queryTableFieldId="2" dataDxfId="154"/>
    <tableColumn id="3" xr3:uid="{605B2356-9BA1-4CD5-940B-CE929AE1E881}" uniqueName="3" name="TRX Date" queryTableFieldId="3" dataDxfId="153"/>
    <tableColumn id="4" xr3:uid="{0A2B68D3-002C-48B8-A5B4-408F4049201B}" uniqueName="4" name="Account Number" queryTableFieldId="4" dataDxfId="152"/>
    <tableColumn id="5" xr3:uid="{B7631FA5-336B-4282-B94B-07FD67FEC33E}" uniqueName="5" name="Account Description" queryTableFieldId="5" dataDxfId="151"/>
    <tableColumn id="6" xr3:uid="{0A13B1EC-ACFF-44EF-9CE5-C4662FEF2EF7}" uniqueName="6" name="Debit Amount" queryTableFieldId="6"/>
    <tableColumn id="7" xr3:uid="{4C54FEEC-B36C-4E73-ABD5-50E29DD5594B}" uniqueName="7" name="Credit Amount" queryTableFieldId="7"/>
    <tableColumn id="8" xr3:uid="{2FC9DD11-5350-4C22-A94D-4A0C1AA1EC7B}" uniqueName="8" name="Total" queryTableFieldId="8" dataDxfId="150" dataCellStyle="Comma"/>
    <tableColumn id="9" xr3:uid="{290DF208-C075-4156-93D0-20129B89CF46}" uniqueName="9" name="Account Category Number" queryTableFieldId="9" dataDxfId="149"/>
    <tableColumn id="10" xr3:uid="{6EC7411A-A0FD-40E4-9944-959FB726C6B0}" uniqueName="10" name="Account Description from Account Master" queryTableFieldId="10" dataDxfId="148"/>
    <tableColumn id="11" xr3:uid="{6BE1C986-BC3C-4E08-91C4-735F8E2DB507}" uniqueName="11" name="Reference" queryTableFieldId="11" dataDxfId="147"/>
    <tableColumn id="12" xr3:uid="{8E751325-4582-4612-9EA2-B5D1341125F1}" uniqueName="12" name="Source Document" queryTableFieldId="12" dataDxfId="146"/>
    <tableColumn id="13" xr3:uid="{78EC1F39-880D-4C90-A787-180A60F538A6}" uniqueName="13" name="Year" queryTableFieldId="1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87EB518D-82D9-4CE7-990B-7FA402B58224}" name="InterestChange_Numbers" displayName="InterestChange_Numbers" ref="A1:M18" tableType="queryTable" totalsRowShown="0">
  <autoFilter ref="A1:M18" xr:uid="{87EB518D-82D9-4CE7-990B-7FA402B58224}"/>
  <tableColumns count="13">
    <tableColumn id="1" xr3:uid="{B5F1D115-546A-4411-BB2B-7A807721755D}" uniqueName="1" name="Journal Entry" queryTableFieldId="1"/>
    <tableColumn id="2" xr3:uid="{B2CC21E3-F235-4F4D-97F8-9BEC7BAEF6A3}" uniqueName="2" name="Series" queryTableFieldId="2" dataDxfId="421"/>
    <tableColumn id="3" xr3:uid="{A2F7B904-D087-44F6-8C24-327386F146B3}" uniqueName="3" name="TRX Date" queryTableFieldId="3" dataDxfId="420"/>
    <tableColumn id="4" xr3:uid="{9037DD2B-C22A-4F98-B6F3-2C41B3DF2192}" uniqueName="4" name="Account Number" queryTableFieldId="4" dataDxfId="419"/>
    <tableColumn id="5" xr3:uid="{9FC0534D-B2CD-4C3D-A031-E395514AE716}" uniqueName="5" name="Account Description" queryTableFieldId="5" dataDxfId="418"/>
    <tableColumn id="6" xr3:uid="{ECD03532-2F3E-485C-B824-43FEE1A4A11A}" uniqueName="6" name="Debit Amount" queryTableFieldId="6"/>
    <tableColumn id="7" xr3:uid="{A7F0AD14-3FCA-4920-96B3-F28318679C54}" uniqueName="7" name="Credit Amount" queryTableFieldId="7"/>
    <tableColumn id="8" xr3:uid="{A86B3E31-2AF5-4B94-B0D5-559A36F7F723}" uniqueName="8" name="Total" queryTableFieldId="8"/>
    <tableColumn id="9" xr3:uid="{42F9BE33-3BB8-4424-ACA0-67CBAE37B0BF}" uniqueName="9" name="Account Category Number" queryTableFieldId="9" dataDxfId="417"/>
    <tableColumn id="10" xr3:uid="{6A9BD9B2-220A-47CF-A1D6-3F2A373ACFCC}" uniqueName="10" name="Account Description from Account Master" queryTableFieldId="10" dataDxfId="416"/>
    <tableColumn id="11" xr3:uid="{966950F5-DEFB-48EE-9E83-1EEC4E2A3D89}" uniqueName="11" name="Reference" queryTableFieldId="11" dataDxfId="415"/>
    <tableColumn id="12" xr3:uid="{FC63C665-906D-4A82-B9C8-4100A92D8D95}" uniqueName="12" name="Source Document" queryTableFieldId="12" dataDxfId="414"/>
    <tableColumn id="13" xr3:uid="{A9318836-4350-49FC-9D83-DCAC707CD1EA}" uniqueName="13" name="1595 Year" queryTableFieldId="13"/>
  </tableColumns>
  <tableStyleInfo name="TableStyleMedium7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A494481C-143F-45D6-AC03-2C98086EC183}" name="_1588P_2021" displayName="_1588P_2021" ref="A1:M6" tableType="queryTable" totalsRowShown="0">
  <autoFilter ref="A1:M6" xr:uid="{A494481C-143F-45D6-AC03-2C98086EC183}"/>
  <tableColumns count="13">
    <tableColumn id="1" xr3:uid="{A2E6F15E-8BAD-488C-AEA7-21B1445EEA8C}" uniqueName="1" name="Journal Entry" queryTableFieldId="1"/>
    <tableColumn id="2" xr3:uid="{7A45C8AC-3A15-43F8-A22F-E6A076F15D02}" uniqueName="2" name="Series" queryTableFieldId="2" dataDxfId="145"/>
    <tableColumn id="3" xr3:uid="{33F42B11-D35F-4240-A889-7AEB73CDA932}" uniqueName="3" name="TRX Date" queryTableFieldId="3" dataDxfId="144"/>
    <tableColumn id="4" xr3:uid="{C62599EC-5767-4082-9A9D-75093011EE71}" uniqueName="4" name="Account Number" queryTableFieldId="4" dataDxfId="143"/>
    <tableColumn id="5" xr3:uid="{97A951D0-BB37-4703-8E17-C1A8E79A56EA}" uniqueName="5" name="Account Description" queryTableFieldId="5" dataDxfId="142"/>
    <tableColumn id="6" xr3:uid="{E90CA452-A8BB-4271-ADD1-3BF8E6041F75}" uniqueName="6" name="Debit Amount" queryTableFieldId="6"/>
    <tableColumn id="7" xr3:uid="{45637484-6928-4734-9671-A4F19E1D20C1}" uniqueName="7" name="Credit Amount" queryTableFieldId="7"/>
    <tableColumn id="8" xr3:uid="{DCB6D380-38BB-484A-9A71-6E67E076747E}" uniqueName="8" name="Total" queryTableFieldId="8"/>
    <tableColumn id="9" xr3:uid="{24E07FB1-66D1-4A17-A75A-690B7667605E}" uniqueName="9" name="Account Category Number" queryTableFieldId="9" dataDxfId="141"/>
    <tableColumn id="10" xr3:uid="{1EAD4BB6-21B4-42E9-82FB-B3F76392E214}" uniqueName="10" name="Account Description from Account Master" queryTableFieldId="10" dataDxfId="140"/>
    <tableColumn id="11" xr3:uid="{6A3F6DC1-635B-4C05-A0D2-DF8B85D2E757}" uniqueName="11" name="Reference" queryTableFieldId="11" dataDxfId="139"/>
    <tableColumn id="12" xr3:uid="{92C8E961-1E5E-4E31-B522-A603A3FD7A87}" uniqueName="12" name="Source Document" queryTableFieldId="12" dataDxfId="138"/>
    <tableColumn id="13" xr3:uid="{0E16F0DB-8045-4BC3-8D7F-0637C21CF77D}" uniqueName="13" name="Year" queryTableFieldId="13"/>
  </tableColumns>
  <tableStyleInfo name="TableStyleMedium7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4B5AAE2-80E3-4F82-BE6F-0B45F4A53B2D}" name="_1588P_2022" displayName="_1588P_2022" ref="A1:M6" tableType="queryTable" totalsRowShown="0">
  <autoFilter ref="A1:M6" xr:uid="{84B5AAE2-80E3-4F82-BE6F-0B45F4A53B2D}"/>
  <tableColumns count="13">
    <tableColumn id="1" xr3:uid="{18371925-2ECF-481A-BD3B-ACF6FB84307B}" uniqueName="1" name="Journal Entry" queryTableFieldId="1"/>
    <tableColumn id="2" xr3:uid="{D2039CB6-1FB3-4B35-900E-AD2B8223EE15}" uniqueName="2" name="Series" queryTableFieldId="2" dataDxfId="137"/>
    <tableColumn id="3" xr3:uid="{0F36E251-4C62-47AC-8B32-66A7CC33C776}" uniqueName="3" name="TRX Date" queryTableFieldId="3" dataDxfId="136"/>
    <tableColumn id="4" xr3:uid="{A489BA6F-F8A4-4331-8A0E-F16760679AC3}" uniqueName="4" name="Account Number" queryTableFieldId="4" dataDxfId="135"/>
    <tableColumn id="5" xr3:uid="{F42B5E0A-5B0B-4712-9EEA-06211E89EE87}" uniqueName="5" name="Account Description" queryTableFieldId="5" dataDxfId="134"/>
    <tableColumn id="6" xr3:uid="{6F27859C-E58C-4B3F-940B-BB978111C699}" uniqueName="6" name="Debit Amount" queryTableFieldId="6"/>
    <tableColumn id="7" xr3:uid="{5F4112D2-2B7F-4434-AD99-268B14FC3975}" uniqueName="7" name="Credit Amount" queryTableFieldId="7"/>
    <tableColumn id="8" xr3:uid="{E1BDCB1D-9EEC-4F52-99EB-EA5202AE5DCB}" uniqueName="8" name="Total" queryTableFieldId="8"/>
    <tableColumn id="9" xr3:uid="{C3AC1E03-2AB7-4D6B-9D39-002FE06C3EF9}" uniqueName="9" name="Account Category Number" queryTableFieldId="9" dataDxfId="133"/>
    <tableColumn id="10" xr3:uid="{9B5A46EE-5A39-4CF1-AD51-1B71FD5D5659}" uniqueName="10" name="Account Description from Account Master" queryTableFieldId="10" dataDxfId="132"/>
    <tableColumn id="11" xr3:uid="{ABD470A9-8E57-4059-A646-9B2650A50C11}" uniqueName="11" name="Reference" queryTableFieldId="11" dataDxfId="131"/>
    <tableColumn id="12" xr3:uid="{0917BCA0-ADA6-4847-981D-E982C00FFF12}" uniqueName="12" name="Source Document" queryTableFieldId="12" dataDxfId="130"/>
    <tableColumn id="13" xr3:uid="{C5A10138-1E64-4B41-A9D6-C4B4E3110945}" uniqueName="13" name="Year" queryTableFieldId="13"/>
  </tableColumns>
  <tableStyleInfo name="TableStyleMedium7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DC9D0A13-94DD-41D0-846F-3E764B6EDBBF}" name="_1588P_2024_for_review" displayName="_1588P_2024_for_review" ref="A1:M27" tableType="queryTable" totalsRowShown="0">
  <autoFilter ref="A1:M27" xr:uid="{DC9D0A13-94DD-41D0-846F-3E764B6EDBBF}"/>
  <tableColumns count="13">
    <tableColumn id="1" xr3:uid="{F05796BC-62A5-4BBA-9554-D26AD003DB87}" uniqueName="1" name="Journal Entry" queryTableFieldId="1"/>
    <tableColumn id="2" xr3:uid="{A87DBAC7-88FE-4973-8E94-1B9092932173}" uniqueName="2" name="Series" queryTableFieldId="2" dataDxfId="129"/>
    <tableColumn id="3" xr3:uid="{CA4E9EFE-A39F-42E4-8DC8-BB3BC06A8F12}" uniqueName="3" name="TRX Date" queryTableFieldId="3" dataDxfId="128"/>
    <tableColumn id="4" xr3:uid="{6145750F-7727-4F81-81CD-EF3A9F5823D3}" uniqueName="4" name="Account Number" queryTableFieldId="4" dataDxfId="127"/>
    <tableColumn id="5" xr3:uid="{752B1664-9F59-4EED-BF57-649C185F12DF}" uniqueName="5" name="Account Description" queryTableFieldId="5" dataDxfId="126"/>
    <tableColumn id="6" xr3:uid="{D4DC30A8-DC67-4B11-84FE-A02F984BB355}" uniqueName="6" name="Debit Amount" queryTableFieldId="6" dataCellStyle="Comma"/>
    <tableColumn id="7" xr3:uid="{670DE9D6-4986-4775-B749-03B536EF23A7}" uniqueName="7" name="Credit Amount" queryTableFieldId="7" dataCellStyle="Comma"/>
    <tableColumn id="8" xr3:uid="{72833EF0-EFC7-4821-AF00-F82220E3DEC9}" uniqueName="8" name="Total" queryTableFieldId="8" dataCellStyle="Comma"/>
    <tableColumn id="9" xr3:uid="{929363F8-F3B0-4887-A48B-B4AFC22535D4}" uniqueName="9" name="Account Category Number" queryTableFieldId="9" dataDxfId="125"/>
    <tableColumn id="10" xr3:uid="{49E1BBF0-4AF5-4C4D-847A-0ED386374227}" uniqueName="10" name="Account Description from Account Master" queryTableFieldId="10" dataDxfId="124"/>
    <tableColumn id="11" xr3:uid="{35254561-FCA5-4847-9F78-1DA7255E4833}" uniqueName="11" name="Reference" queryTableFieldId="11" dataDxfId="123"/>
    <tableColumn id="12" xr3:uid="{034CCD8D-083F-47F1-9574-6FFF65E4D7BF}" uniqueName="12" name="Source Document" queryTableFieldId="12" dataDxfId="122"/>
    <tableColumn id="13" xr3:uid="{F2B60BAA-25C4-4AAA-8706-A68CB6B817AC}" uniqueName="13" name="Year" queryTableFieldId="13"/>
  </tableColumns>
  <tableStyleInfo name="TableStyleMedium7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B926C43B-C635-404C-B2C0-F0132EC68FEC}" name="_4705_2022_all" displayName="_4705_2022_all" ref="A1:M80" tableType="queryTable" totalsRowShown="0">
  <autoFilter ref="A1:M80" xr:uid="{B926C43B-C635-404C-B2C0-F0132EC68FEC}"/>
  <tableColumns count="13">
    <tableColumn id="1" xr3:uid="{AA6E5270-4BA3-43A3-856F-8176354D6B50}" uniqueName="1" name="Journal Entry" queryTableFieldId="1"/>
    <tableColumn id="2" xr3:uid="{D80AAB12-5772-4F7A-AABB-6C72C1A1D1DF}" uniqueName="2" name="Series" queryTableFieldId="2" dataDxfId="121"/>
    <tableColumn id="3" xr3:uid="{69C900FB-6796-4958-82BF-EE9A8742AB95}" uniqueName="3" name="TRX Date" queryTableFieldId="3" dataDxfId="120"/>
    <tableColumn id="4" xr3:uid="{365655C1-4BD1-4A33-AEB9-A19F91D8A250}" uniqueName="4" name="Account Number" queryTableFieldId="4" dataDxfId="119"/>
    <tableColumn id="5" xr3:uid="{0D5C52F1-9FFF-4A16-919E-FDCD416E2719}" uniqueName="5" name="Account Description" queryTableFieldId="5" dataDxfId="118"/>
    <tableColumn id="6" xr3:uid="{5FA0ABCD-7A73-40BE-8785-3E0D519DCB4A}" uniqueName="6" name="Debit Amount" queryTableFieldId="6"/>
    <tableColumn id="7" xr3:uid="{02ED29EB-B9D1-4082-98D5-C88E6B13400F}" uniqueName="7" name="Credit Amount" queryTableFieldId="7"/>
    <tableColumn id="8" xr3:uid="{A72003DB-2315-44C5-A950-11C8BC18A03F}" uniqueName="8" name="Total" queryTableFieldId="8"/>
    <tableColumn id="9" xr3:uid="{9F8D6016-7CA0-4F85-A5A1-568F77E0DB38}" uniqueName="9" name="Account Category Number" queryTableFieldId="9" dataDxfId="117"/>
    <tableColumn id="10" xr3:uid="{6D1C7E7E-185A-4663-97C6-94C2972D8CD5}" uniqueName="10" name="Account Description from Account Master" queryTableFieldId="10" dataDxfId="116"/>
    <tableColumn id="11" xr3:uid="{AF01EE62-D2DE-43EF-B2FD-03EA53F20077}" uniqueName="11" name="Reference" queryTableFieldId="11" dataDxfId="115"/>
    <tableColumn id="12" xr3:uid="{D0CB6761-8EF7-4804-B948-97D09AE8C000}" uniqueName="12" name="Source Document" queryTableFieldId="12" dataDxfId="114"/>
    <tableColumn id="13" xr3:uid="{456376FE-9819-40C6-BBAE-0716EBE74DF4}" uniqueName="13" name="Year" queryTableFieldId="13"/>
  </tableColumns>
  <tableStyleInfo name="TableStyleMedium7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0DCDE2B-8BF9-4B86-AEE9-B1D04724B678}" name="_4705_2024_all" displayName="_4705_2024_all" ref="A1:M160" tableType="queryTable" totalsRowShown="0">
  <autoFilter ref="A1:M160" xr:uid="{E0DCDE2B-8BF9-4B86-AEE9-B1D04724B678}">
    <filterColumn colId="10">
      <filters>
        <filter val="1588 ADJ"/>
      </filters>
    </filterColumn>
  </autoFilter>
  <tableColumns count="13">
    <tableColumn id="1" xr3:uid="{0E5C0F2C-6A19-4409-9BCF-53E967F318CC}" uniqueName="1" name="Journal Entry" queryTableFieldId="1"/>
    <tableColumn id="2" xr3:uid="{FEA266EC-9841-43DE-AC7B-F8BAAAED0D86}" uniqueName="2" name="Series" queryTableFieldId="2" dataDxfId="113"/>
    <tableColumn id="3" xr3:uid="{C3A58943-9B32-4018-8135-B6F978B45BEB}" uniqueName="3" name="TRX Date" queryTableFieldId="3" dataDxfId="112"/>
    <tableColumn id="4" xr3:uid="{F100DB6E-C0CC-48F8-94EB-088681A04A00}" uniqueName="4" name="Account Number" queryTableFieldId="4" dataDxfId="111"/>
    <tableColumn id="5" xr3:uid="{AA59C85D-3F0C-4539-9ACC-C8E710A8F015}" uniqueName="5" name="Account Description" queryTableFieldId="5" dataDxfId="110"/>
    <tableColumn id="6" xr3:uid="{23A1259A-696C-4961-A26D-705086344D5B}" uniqueName="6" name="Debit Amount" queryTableFieldId="6" dataCellStyle="Comma"/>
    <tableColumn id="7" xr3:uid="{2A915DCD-BFBA-493E-B899-FFFE9E6C063B}" uniqueName="7" name="Credit Amount" queryTableFieldId="7" dataCellStyle="Comma"/>
    <tableColumn id="8" xr3:uid="{1AA28D20-77FA-488B-AAFF-BC27C080F560}" uniqueName="8" name="Total" queryTableFieldId="8" dataCellStyle="Comma"/>
    <tableColumn id="9" xr3:uid="{EB2B6171-929B-4291-87ED-9F64F3EF79E2}" uniqueName="9" name="Account Category Number" queryTableFieldId="9" dataDxfId="109"/>
    <tableColumn id="10" xr3:uid="{730073C6-1216-4435-8B88-6C23B7DDF371}" uniqueName="10" name="Account Description from Account Master" queryTableFieldId="10" dataDxfId="108"/>
    <tableColumn id="11" xr3:uid="{8C012B5B-C77F-4331-9756-7A4992CB4D0D}" uniqueName="11" name="Reference" queryTableFieldId="11" dataDxfId="107"/>
    <tableColumn id="12" xr3:uid="{48719A04-7599-4C6F-BD2B-553A624DAC43}" uniqueName="12" name="Source Document" queryTableFieldId="12" dataDxfId="106"/>
    <tableColumn id="13" xr3:uid="{74144DD9-5C3A-4621-BE70-6A55F64EA09A}" uniqueName="13" name="Year" queryTableFieldId="13"/>
  </tableColumns>
  <tableStyleInfo name="TableStyleMedium7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B2C77B0-BB99-425C-A1FC-83C72CFA4708}" name="_1589P_2025" displayName="_1589P_2025" ref="A1:M20" tableType="queryTable" totalsRowShown="0">
  <autoFilter ref="A1:M20" xr:uid="{9B2C77B0-BB99-425C-A1FC-83C72CFA4708}"/>
  <tableColumns count="13">
    <tableColumn id="1" xr3:uid="{6372E5D2-7A3A-42B3-92A9-97775ECB0FE4}" uniqueName="1" name="Journal Entry" queryTableFieldId="1"/>
    <tableColumn id="2" xr3:uid="{EC82648E-535E-498A-A211-1DF1AF3E8719}" uniqueName="2" name="Series" queryTableFieldId="2" dataDxfId="105"/>
    <tableColumn id="3" xr3:uid="{DD96BF47-91D3-4B7E-A3DC-368ED2EC302F}" uniqueName="3" name="TRX Date" queryTableFieldId="3" dataDxfId="104"/>
    <tableColumn id="4" xr3:uid="{EF0E26CC-A965-4C0D-AC6A-79C97FD89B20}" uniqueName="4" name="Account Number" queryTableFieldId="4" dataDxfId="103"/>
    <tableColumn id="5" xr3:uid="{43FC6804-6B35-499F-AF71-C5CE1C08C532}" uniqueName="5" name="Account Description" queryTableFieldId="5" dataDxfId="102"/>
    <tableColumn id="6" xr3:uid="{90FA2C11-2F5A-4EAF-BB5A-BF5D537BCFFF}" uniqueName="6" name="Debit Amount" queryTableFieldId="6" dataCellStyle="Comma"/>
    <tableColumn id="7" xr3:uid="{E7029C22-E55A-4B17-AE20-790C920A550B}" uniqueName="7" name="Credit Amount" queryTableFieldId="7" dataCellStyle="Comma"/>
    <tableColumn id="8" xr3:uid="{06031FDA-DFB5-4C5B-A5CE-696881762087}" uniqueName="8" name="Total" queryTableFieldId="8" dataDxfId="101" dataCellStyle="Comma"/>
    <tableColumn id="9" xr3:uid="{FD66CF96-799A-400E-B2D3-CB01B4EAC2B4}" uniqueName="9" name="Account Category Number" queryTableFieldId="9" dataDxfId="100"/>
    <tableColumn id="10" xr3:uid="{321D02DC-ACD2-463C-9C09-443A0BC87B0E}" uniqueName="10" name="Account Description from Account Master" queryTableFieldId="10" dataDxfId="99"/>
    <tableColumn id="11" xr3:uid="{8762C390-9513-4CA8-ACCB-548119B3D125}" uniqueName="11" name="Reference" queryTableFieldId="11" dataDxfId="98"/>
    <tableColumn id="12" xr3:uid="{6FFB1813-38C3-409B-AD04-F4306B1A4C3A}" uniqueName="12" name="Source Document" queryTableFieldId="12" dataDxfId="97"/>
    <tableColumn id="13" xr3:uid="{96215EEB-2A99-44E9-BC79-53F75424D569}" uniqueName="13" name="Year" queryTableFieldId="13"/>
  </tableColumns>
  <tableStyleInfo name="TableStyleMedium7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156C4AD-4849-457E-8544-67EBF8705E3F}" name="_1589P_2022" displayName="_1589P_2022" ref="A1:M7" tableType="queryTable" totalsRowShown="0">
  <autoFilter ref="A1:M7" xr:uid="{2156C4AD-4849-457E-8544-67EBF8705E3F}"/>
  <tableColumns count="13">
    <tableColumn id="1" xr3:uid="{11AF517A-DD0F-4E9D-BF55-0AB4D0103E74}" uniqueName="1" name="Journal Entry" queryTableFieldId="1"/>
    <tableColumn id="2" xr3:uid="{24E620AA-92E2-4022-AD46-EF810707F9CC}" uniqueName="2" name="Series" queryTableFieldId="2" dataDxfId="96"/>
    <tableColumn id="3" xr3:uid="{5D0B2327-6A4A-413E-91F3-2FD6134DFD29}" uniqueName="3" name="TRX Date" queryTableFieldId="3" dataDxfId="95"/>
    <tableColumn id="4" xr3:uid="{8076F989-5B2B-4508-BE57-A301EA2700B7}" uniqueName="4" name="Account Number" queryTableFieldId="4" dataDxfId="94"/>
    <tableColumn id="5" xr3:uid="{6C077A21-4FCD-4906-B52A-8B35CB1DC710}" uniqueName="5" name="Account Description" queryTableFieldId="5" dataDxfId="93"/>
    <tableColumn id="6" xr3:uid="{E9167926-63C1-4E3D-A79A-20E5C0B2481C}" uniqueName="6" name="Debit Amount" queryTableFieldId="6"/>
    <tableColumn id="7" xr3:uid="{C5D0E13A-A88F-48F2-9B6C-AD92B1B8C939}" uniqueName="7" name="Credit Amount" queryTableFieldId="7"/>
    <tableColumn id="8" xr3:uid="{EFAD3A75-99D6-43CC-A046-3252E9737F3E}" uniqueName="8" name="Total" queryTableFieldId="8"/>
    <tableColumn id="9" xr3:uid="{8CD36196-5F3B-4062-AB23-DD5BB42CA811}" uniqueName="9" name="Account Category Number" queryTableFieldId="9" dataDxfId="92"/>
    <tableColumn id="10" xr3:uid="{E902308C-06EF-477C-91E9-CB59DD265A07}" uniqueName="10" name="Account Description from Account Master" queryTableFieldId="10" dataDxfId="91"/>
    <tableColumn id="11" xr3:uid="{C6150F0A-B800-47C7-B369-AD9DACCF6AA9}" uniqueName="11" name="Reference" queryTableFieldId="11" dataDxfId="90"/>
    <tableColumn id="12" xr3:uid="{87124AA6-9E69-4FC5-88B7-CF2DAEA5C1A9}" uniqueName="12" name="Source Document" queryTableFieldId="12" dataDxfId="89"/>
    <tableColumn id="13" xr3:uid="{A1808F3F-8173-4685-9D3C-5C74093D999E}" uniqueName="13" name="Year" queryTableFieldId="13"/>
  </tableColumns>
  <tableStyleInfo name="TableStyleMedium7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E2B5B20-0FE8-4CB3-8068-8D2EEAB32EA8}" name="_1584P_2024" displayName="_1584P_2024" ref="A1:M29" tableType="queryTable" totalsRowShown="0">
  <autoFilter ref="A1:M29" xr:uid="{3E2B5B20-0FE8-4CB3-8068-8D2EEAB32EA8}"/>
  <tableColumns count="13">
    <tableColumn id="1" xr3:uid="{5A475913-B356-4C30-A8DB-3E05664A85CB}" uniqueName="1" name="Journal Entry" queryTableFieldId="1"/>
    <tableColumn id="2" xr3:uid="{667D7087-F1B2-4DD5-94D2-643562F2DA47}" uniqueName="2" name="Series" queryTableFieldId="2" dataDxfId="88"/>
    <tableColumn id="3" xr3:uid="{CE412D83-3512-43CB-9F38-B12D4FAA5B4A}" uniqueName="3" name="TRX Date" queryTableFieldId="3" dataDxfId="87"/>
    <tableColumn id="4" xr3:uid="{56033B33-E677-4602-87FF-BBA5279BEB96}" uniqueName="4" name="Account Number" queryTableFieldId="4" dataDxfId="86"/>
    <tableColumn id="5" xr3:uid="{3547007F-F7A6-4861-9375-E82587E98E7A}" uniqueName="5" name="Account Description" queryTableFieldId="5" dataDxfId="85"/>
    <tableColumn id="6" xr3:uid="{337F93EE-7787-4B77-AF3C-5C8166616B7B}" uniqueName="6" name="Debit Amount" queryTableFieldId="6"/>
    <tableColumn id="7" xr3:uid="{8B218AED-E17F-44A4-A9E6-5ED8C6C7A33B}" uniqueName="7" name="Credit Amount" queryTableFieldId="7"/>
    <tableColumn id="8" xr3:uid="{D8968B84-928C-48E5-A40F-8EC3C2C6DF2C}" uniqueName="8" name="Total" queryTableFieldId="8"/>
    <tableColumn id="9" xr3:uid="{6C2485D5-C41F-4BCC-8F59-74F798F85A50}" uniqueName="9" name="Account Category Number" queryTableFieldId="9" dataDxfId="84"/>
    <tableColumn id="10" xr3:uid="{DB036F9F-9BB2-402F-A8BC-1209D38072BA}" uniqueName="10" name="Account Description from Account Master" queryTableFieldId="10" dataDxfId="83"/>
    <tableColumn id="11" xr3:uid="{2CCB2696-FB9C-4827-983B-38FF5BC8123C}" uniqueName="11" name="Reference" queryTableFieldId="11" dataDxfId="82"/>
    <tableColumn id="12" xr3:uid="{51A3C9FF-DE0E-48FA-94B1-EB7F7B2237A8}" uniqueName="12" name="Source Document" queryTableFieldId="12" dataDxfId="81"/>
    <tableColumn id="13" xr3:uid="{5CE930FC-A5D0-450C-9CC4-0D9777186990}" uniqueName="13" name="Year" queryTableFieldId="13"/>
  </tableColumns>
  <tableStyleInfo name="TableStyleMedium7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08EC75E-0751-4558-BE9F-314A21A3A1A3}" name="_1584I_2024" displayName="_1584I_2024" ref="A1:M22" tableType="queryTable" totalsRowShown="0">
  <autoFilter ref="A1:M22" xr:uid="{E08EC75E-0751-4558-BE9F-314A21A3A1A3}"/>
  <tableColumns count="13">
    <tableColumn id="1" xr3:uid="{1820102F-BD61-4CCE-A944-E1FB2ED0A808}" uniqueName="1" name="Journal Entry" queryTableFieldId="1"/>
    <tableColumn id="2" xr3:uid="{10C296E4-32A7-401D-B93A-63D795087CB5}" uniqueName="2" name="Series" queryTableFieldId="2" dataDxfId="80"/>
    <tableColumn id="3" xr3:uid="{922DF4AC-FCFB-4782-9290-B908C1B1DFEA}" uniqueName="3" name="TRX Date" queryTableFieldId="3" dataDxfId="79"/>
    <tableColumn id="4" xr3:uid="{2B89D1FB-7E7C-4D79-91EF-7C6286AF1B3E}" uniqueName="4" name="Account Number" queryTableFieldId="4" dataDxfId="78"/>
    <tableColumn id="5" xr3:uid="{ECF1D739-3627-48AD-B1CF-A96AC81EE299}" uniqueName="5" name="Account Description" queryTableFieldId="5" dataDxfId="77"/>
    <tableColumn id="6" xr3:uid="{742C9B5E-EC62-41FA-934B-04B62769F581}" uniqueName="6" name="Debit Amount" queryTableFieldId="6"/>
    <tableColumn id="7" xr3:uid="{180B9BF5-77EA-4B28-9AAA-B35052EE42BB}" uniqueName="7" name="Credit Amount" queryTableFieldId="7"/>
    <tableColumn id="8" xr3:uid="{858023ED-CE88-403A-80E0-5B1DF0E43014}" uniqueName="8" name="Total" queryTableFieldId="8"/>
    <tableColumn id="9" xr3:uid="{C6E80536-1091-4F95-A361-6C262050858C}" uniqueName="9" name="Account Category Number" queryTableFieldId="9" dataDxfId="76"/>
    <tableColumn id="10" xr3:uid="{859704AF-6DD4-43DF-AB9D-CB4D451D57D2}" uniqueName="10" name="Account Description from Account Master" queryTableFieldId="10" dataDxfId="75"/>
    <tableColumn id="11" xr3:uid="{98128080-3B3B-4094-BE83-7CC962FD7727}" uniqueName="11" name="Reference" queryTableFieldId="11" dataDxfId="74"/>
    <tableColumn id="12" xr3:uid="{E24F8698-9426-4D01-9FEF-CA32C1FC7BAA}" uniqueName="12" name="Source Document" queryTableFieldId="12" dataDxfId="73"/>
    <tableColumn id="13" xr3:uid="{93688EB7-7F29-4302-BF57-755FC6B52927}" uniqueName="13" name="Year" queryTableFieldId="13"/>
  </tableColumns>
  <tableStyleInfo name="TableStyleMedium7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0E45909-E315-4A86-8014-180813887AF9}" name="_1580ClassAP_2024" displayName="_1580ClassAP_2024" ref="A1:M22" tableType="queryTable" totalsRowShown="0">
  <autoFilter ref="A1:M22" xr:uid="{A0E45909-E315-4A86-8014-180813887AF9}"/>
  <tableColumns count="13">
    <tableColumn id="1" xr3:uid="{883895DE-467C-4A56-8166-926BDA575CE7}" uniqueName="1" name="Journal Entry" queryTableFieldId="1"/>
    <tableColumn id="2" xr3:uid="{1DFA552D-E52E-4CC5-BD3F-42D646DA1C90}" uniqueName="2" name="Series" queryTableFieldId="2" dataDxfId="72"/>
    <tableColumn id="3" xr3:uid="{7828D79E-8649-4467-A5C0-02EDFAB2C4B9}" uniqueName="3" name="TRX Date" queryTableFieldId="3" dataDxfId="71"/>
    <tableColumn id="4" xr3:uid="{E61D8EDE-72A4-42C2-B1F8-F16FC4F20047}" uniqueName="4" name="Account Number" queryTableFieldId="4" dataDxfId="70"/>
    <tableColumn id="5" xr3:uid="{477A9919-D4C1-4B71-8E3E-F9A09B8591DC}" uniqueName="5" name="Account Description" queryTableFieldId="5" dataDxfId="69"/>
    <tableColumn id="6" xr3:uid="{688B71DA-553D-425D-8953-0434D1D4A255}" uniqueName="6" name="Debit Amount" queryTableFieldId="6"/>
    <tableColumn id="7" xr3:uid="{EB6B3A1A-076C-4084-94C0-2309F7F64122}" uniqueName="7" name="Credit Amount" queryTableFieldId="7"/>
    <tableColumn id="8" xr3:uid="{5C6DA66C-78B4-47E1-BC9E-D7A3DB1D1FC8}" uniqueName="8" name="Total" queryTableFieldId="8"/>
    <tableColumn id="9" xr3:uid="{DBB7F302-DFD6-4470-9628-F93D20F16EE3}" uniqueName="9" name="Account Category Number" queryTableFieldId="9" dataDxfId="68"/>
    <tableColumn id="10" xr3:uid="{E7B93B0B-7782-4176-BC61-E473CDABEC75}" uniqueName="10" name="Account Description from Account Master" queryTableFieldId="10" dataDxfId="67"/>
    <tableColumn id="11" xr3:uid="{4D17C53D-D981-4AD0-B330-E1F63F760226}" uniqueName="11" name="Reference" queryTableFieldId="11" dataDxfId="66"/>
    <tableColumn id="12" xr3:uid="{12CD370B-70BC-4A19-ACA8-3DAAE5233888}" uniqueName="12" name="Source Document" queryTableFieldId="12" dataDxfId="65"/>
    <tableColumn id="13" xr3:uid="{11A1825A-C35E-4744-8EC7-FE0790558E90}" uniqueName="13" name="Year" queryTableFieldId="1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9D68D402-D76F-44F4-970A-3D5A827EA6AF}" name="Interest_Numbers" displayName="Interest_Numbers" ref="A1:M2" tableType="queryTable" totalsRowShown="0">
  <autoFilter ref="A1:M2" xr:uid="{9D68D402-D76F-44F4-970A-3D5A827EA6AF}"/>
  <tableColumns count="13">
    <tableColumn id="1" xr3:uid="{9569EDC1-9918-4DD9-94DA-83821795BA38}" uniqueName="1" name="Journal Entry" queryTableFieldId="1"/>
    <tableColumn id="2" xr3:uid="{5ACA3B47-1CC5-4FA5-A99B-F881DB5EAC84}" uniqueName="2" name="Series" queryTableFieldId="2" dataDxfId="413"/>
    <tableColumn id="3" xr3:uid="{D92F2735-CE3F-43F1-B1FD-F349203FB6F7}" uniqueName="3" name="TRX Date" queryTableFieldId="3" dataDxfId="412"/>
    <tableColumn id="4" xr3:uid="{B1D37B64-F69F-4B1F-AE2B-A59D4DD111A6}" uniqueName="4" name="Account Number" queryTableFieldId="4" dataDxfId="411"/>
    <tableColumn id="5" xr3:uid="{004BAF58-677E-4350-95FB-D6357258DBD6}" uniqueName="5" name="Account Description" queryTableFieldId="5" dataDxfId="410"/>
    <tableColumn id="6" xr3:uid="{E53D1926-B2D8-45B2-9154-6B10CF7463BD}" uniqueName="6" name="Debit Amount" queryTableFieldId="6"/>
    <tableColumn id="7" xr3:uid="{5788139D-5512-4842-B0AC-974E503A9C1E}" uniqueName="7" name="Credit Amount" queryTableFieldId="7"/>
    <tableColumn id="8" xr3:uid="{3B94EBF9-CE86-4443-9EBC-4ABA73B4658F}" uniqueName="8" name="Total" queryTableFieldId="8"/>
    <tableColumn id="9" xr3:uid="{AC6E10DD-7708-407E-8700-D0EEEB44C3AE}" uniqueName="9" name="Account Category Number" queryTableFieldId="9" dataDxfId="409"/>
    <tableColumn id="10" xr3:uid="{B2D80FEE-3E85-4237-9A22-75EB3DB898B6}" uniqueName="10" name="Account Description from Account Master" queryTableFieldId="10" dataDxfId="408"/>
    <tableColumn id="11" xr3:uid="{C1D83A7B-B953-4317-A6F9-2D55963F690E}" uniqueName="11" name="Reference" queryTableFieldId="11" dataDxfId="407"/>
    <tableColumn id="12" xr3:uid="{88CA6FB9-A535-4FD1-8D92-03FB84D0FCBD}" uniqueName="12" name="Source Document" queryTableFieldId="12" dataDxfId="406"/>
    <tableColumn id="13" xr3:uid="{92ECC1B6-BAAC-410C-8724-5DBEB8539FEE}" uniqueName="13" name="1595 Year" queryTableFieldId="13"/>
  </tableColumns>
  <tableStyleInfo name="TableStyleMedium7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1F3EC74-D210-465D-8723-A3F1D83C90EF}" name="_1580ClassBP_2024" displayName="_1580ClassBP_2024" ref="A1:M23" tableType="queryTable" totalsRowShown="0">
  <autoFilter ref="A1:M23" xr:uid="{41F3EC74-D210-465D-8723-A3F1D83C90EF}"/>
  <tableColumns count="13">
    <tableColumn id="1" xr3:uid="{AC6ACB49-4845-41B3-91B4-194A7721C65A}" uniqueName="1" name="Journal Entry" queryTableFieldId="1"/>
    <tableColumn id="2" xr3:uid="{9325532F-53F2-4F53-AE51-3C629665C69B}" uniqueName="2" name="Series" queryTableFieldId="2" dataDxfId="64"/>
    <tableColumn id="3" xr3:uid="{6FD70AEF-5136-4104-91D5-E5016B6EB8EB}" uniqueName="3" name="TRX Date" queryTableFieldId="3" dataDxfId="63"/>
    <tableColumn id="4" xr3:uid="{222F270E-5E54-43BC-B96D-1E3895BB1957}" uniqueName="4" name="Account Number" queryTableFieldId="4" dataDxfId="62"/>
    <tableColumn id="5" xr3:uid="{EFB7E003-E9D0-4C92-80D5-8864F56A2CB7}" uniqueName="5" name="Account Description" queryTableFieldId="5" dataDxfId="61"/>
    <tableColumn id="6" xr3:uid="{13EB41C0-CC75-49A9-9D61-C40F2C74F1DA}" uniqueName="6" name="Debit Amount" queryTableFieldId="6"/>
    <tableColumn id="7" xr3:uid="{4FD28D92-654A-41E6-AEC6-DE3BAC59578C}" uniqueName="7" name="Credit Amount" queryTableFieldId="7"/>
    <tableColumn id="8" xr3:uid="{6EBB25E6-2481-484F-AAEC-B71F96E645A4}" uniqueName="8" name="Total" queryTableFieldId="8"/>
    <tableColumn id="9" xr3:uid="{69EE41FD-DBB6-43D6-AD24-B4D6262F69AC}" uniqueName="9" name="Account Category Number" queryTableFieldId="9" dataDxfId="60"/>
    <tableColumn id="10" xr3:uid="{3B667897-AB0B-4B61-80EA-864A6A287BA1}" uniqueName="10" name="Account Description from Account Master" queryTableFieldId="10" dataDxfId="59"/>
    <tableColumn id="11" xr3:uid="{8CAE831C-7657-430E-B73D-E5A10321061E}" uniqueName="11" name="Reference" queryTableFieldId="11" dataDxfId="58"/>
    <tableColumn id="12" xr3:uid="{9FDFA470-4DE5-4B40-870B-5649A213E6A2}" uniqueName="12" name="Source Document" queryTableFieldId="12" dataDxfId="57"/>
    <tableColumn id="13" xr3:uid="{1B50D756-B1F8-4D7A-9823-47D4F1DABEB4}" uniqueName="13" name="Year" queryTableFieldId="13"/>
  </tableColumns>
  <tableStyleInfo name="TableStyleMedium7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A54F3D6-1B40-4763-AEFA-4DF9DF3E5476}" name="_1580ClassBI_2024" displayName="_1580ClassBI_2024" ref="A1:M19" tableType="queryTable" totalsRowShown="0">
  <autoFilter ref="A1:M19" xr:uid="{6A54F3D6-1B40-4763-AEFA-4DF9DF3E5476}"/>
  <tableColumns count="13">
    <tableColumn id="1" xr3:uid="{7FD551B3-5AC7-4B36-BC33-3FC81DAC3470}" uniqueName="1" name="Journal Entry" queryTableFieldId="1"/>
    <tableColumn id="2" xr3:uid="{643C6CFD-36FC-4EB4-B626-6D516B8A1938}" uniqueName="2" name="Series" queryTableFieldId="2" dataDxfId="56"/>
    <tableColumn id="3" xr3:uid="{A85AE725-3DBC-466D-BB39-638A3DAD5881}" uniqueName="3" name="TRX Date" queryTableFieldId="3" dataDxfId="55"/>
    <tableColumn id="4" xr3:uid="{9A064284-445A-49F2-91C5-836AAF1D6E25}" uniqueName="4" name="Account Number" queryTableFieldId="4" dataDxfId="54"/>
    <tableColumn id="5" xr3:uid="{BCA050F9-98AA-47C6-B1E0-8B83992A8E60}" uniqueName="5" name="Account Description" queryTableFieldId="5" dataDxfId="53"/>
    <tableColumn id="6" xr3:uid="{466B4D57-A311-4D2D-AFBF-8E53E69EAC6D}" uniqueName="6" name="Debit Amount" queryTableFieldId="6"/>
    <tableColumn id="7" xr3:uid="{CFA10F09-F471-4BDC-A825-0CD240A9BD65}" uniqueName="7" name="Credit Amount" queryTableFieldId="7"/>
    <tableColumn id="8" xr3:uid="{C79CA3BA-119A-4CEE-9A83-541BFF3DF29A}" uniqueName="8" name="Total" queryTableFieldId="8"/>
    <tableColumn id="9" xr3:uid="{9320EB45-1A68-4199-8CE8-6E51740EFA58}" uniqueName="9" name="Account Category Number" queryTableFieldId="9" dataDxfId="52"/>
    <tableColumn id="10" xr3:uid="{CF2F43F9-864D-4BE4-AECF-368E6B3BE1CB}" uniqueName="10" name="Account Description from Account Master" queryTableFieldId="10" dataDxfId="51"/>
    <tableColumn id="11" xr3:uid="{1A24C530-3786-4C63-8F1E-2C0D638E3855}" uniqueName="11" name="Reference" queryTableFieldId="11" dataDxfId="50"/>
    <tableColumn id="12" xr3:uid="{24037C1C-67DC-45F5-B133-660033B1B302}" uniqueName="12" name="Source Document" queryTableFieldId="12" dataDxfId="49"/>
    <tableColumn id="13" xr3:uid="{9AD395AD-8C11-4C99-90EE-4E17F77BE267}" uniqueName="13" name="Year" queryTableFieldId="13"/>
  </tableColumns>
  <tableStyleInfo name="TableStyleMedium7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9A189FA-E757-47A9-84B3-35E3BAA46D66}" name="_1580P_2024" displayName="_1580P_2024" ref="A1:M23" tableType="queryTable" totalsRowShown="0">
  <autoFilter ref="A1:M23" xr:uid="{79A189FA-E757-47A9-84B3-35E3BAA46D66}"/>
  <tableColumns count="13">
    <tableColumn id="1" xr3:uid="{6446C5C9-BF19-48C0-9CD8-8386DAEB0E80}" uniqueName="1" name="Journal Entry" queryTableFieldId="1"/>
    <tableColumn id="2" xr3:uid="{7E0852DE-0DC2-42F7-91E6-645ADA5C38D1}" uniqueName="2" name="Series" queryTableFieldId="2" dataDxfId="48"/>
    <tableColumn id="3" xr3:uid="{C7789A4D-7457-4248-A910-F652D1DB499D}" uniqueName="3" name="TRX Date" queryTableFieldId="3" dataDxfId="47"/>
    <tableColumn id="4" xr3:uid="{2CD9C511-64F3-4048-8507-B91DE06BCE5A}" uniqueName="4" name="Account Number" queryTableFieldId="4" dataDxfId="46"/>
    <tableColumn id="5" xr3:uid="{B48D99FD-1C24-464B-ABF2-B64CB57C14A6}" uniqueName="5" name="Account Description" queryTableFieldId="5" dataDxfId="45"/>
    <tableColumn id="6" xr3:uid="{2337E425-4C44-4223-B83D-9CDEDCB79DEC}" uniqueName="6" name="Debit Amount" queryTableFieldId="6"/>
    <tableColumn id="7" xr3:uid="{7B585BF5-35F2-4828-8C30-52026967BD9A}" uniqueName="7" name="Credit Amount" queryTableFieldId="7"/>
    <tableColumn id="8" xr3:uid="{2EBDC823-C4A8-4806-9C43-7F8625B8B436}" uniqueName="8" name="Total" queryTableFieldId="8"/>
    <tableColumn id="9" xr3:uid="{16816882-8086-416B-90D4-DCA7ECBCEB74}" uniqueName="9" name="Account Category Number" queryTableFieldId="9" dataDxfId="44"/>
    <tableColumn id="10" xr3:uid="{7F22F77A-19AC-4309-BDAB-F4F9D33C9BD9}" uniqueName="10" name="Account Description from Account Master" queryTableFieldId="10" dataDxfId="43"/>
    <tableColumn id="11" xr3:uid="{F6513113-F2C9-4365-A18B-27F6A7FF4409}" uniqueName="11" name="Reference" queryTableFieldId="11" dataDxfId="42"/>
    <tableColumn id="12" xr3:uid="{57134DFB-BDBE-44DF-ACA3-D97940545E1E}" uniqueName="12" name="Source Document" queryTableFieldId="12" dataDxfId="41"/>
    <tableColumn id="13" xr3:uid="{1CFA9ED4-E044-46C8-A6B5-408357E1176E}" uniqueName="13" name="Year" queryTableFieldId="13"/>
  </tableColumns>
  <tableStyleInfo name="TableStyleMedium7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E79ED87-9A56-4DDE-924C-67BC869021EF}" name="_1580I_2024" displayName="_1580I_2024" ref="A1:M19" tableType="queryTable" totalsRowShown="0">
  <autoFilter ref="A1:M19" xr:uid="{BE79ED87-9A56-4DDE-924C-67BC869021EF}"/>
  <tableColumns count="13">
    <tableColumn id="1" xr3:uid="{86BA85DE-F4B4-42A5-A2AC-CACEC2E481E5}" uniqueName="1" name="Journal Entry" queryTableFieldId="1"/>
    <tableColumn id="2" xr3:uid="{25DE45AE-290A-460C-964C-94FA718E6042}" uniqueName="2" name="Series" queryTableFieldId="2" dataDxfId="40"/>
    <tableColumn id="3" xr3:uid="{8C33C8EA-C398-4BF1-86F6-14D18DC5DC5E}" uniqueName="3" name="TRX Date" queryTableFieldId="3" dataDxfId="39"/>
    <tableColumn id="4" xr3:uid="{611903D6-32F3-4185-BF91-6FB5F792F94D}" uniqueName="4" name="Account Number" queryTableFieldId="4" dataDxfId="38"/>
    <tableColumn id="5" xr3:uid="{474ACDCC-649C-4512-AAF9-638AF0E6E823}" uniqueName="5" name="Account Description" queryTableFieldId="5" dataDxfId="37"/>
    <tableColumn id="6" xr3:uid="{5A6E6D60-AEBC-42D2-B786-307CB6E20317}" uniqueName="6" name="Debit Amount" queryTableFieldId="6"/>
    <tableColumn id="7" xr3:uid="{FB1C2348-52C9-4BA5-905A-9ED5E706D124}" uniqueName="7" name="Credit Amount" queryTableFieldId="7"/>
    <tableColumn id="8" xr3:uid="{92738B45-129A-457B-BF79-06799C10BA94}" uniqueName="8" name="Total" queryTableFieldId="8"/>
    <tableColumn id="9" xr3:uid="{483A8D90-8E68-453C-809C-878B2E2AC1D8}" uniqueName="9" name="Account Category Number" queryTableFieldId="9" dataDxfId="36"/>
    <tableColumn id="10" xr3:uid="{47D270F7-B418-49C8-B591-AB2D405797A4}" uniqueName="10" name="Account Description from Account Master" queryTableFieldId="10" dataDxfId="35"/>
    <tableColumn id="11" xr3:uid="{6AAE558C-F9A1-4CB5-89DB-089F640D1221}" uniqueName="11" name="Reference" queryTableFieldId="11" dataDxfId="34"/>
    <tableColumn id="12" xr3:uid="{40271FA6-D23E-493E-9436-E491E99D85C4}" uniqueName="12" name="Source Document" queryTableFieldId="12" dataDxfId="33"/>
    <tableColumn id="13" xr3:uid="{1CF2CA34-5006-4232-B442-2A83FEA9B4D8}" uniqueName="13" name="Year" queryTableFieldId="13"/>
  </tableColumns>
  <tableStyleInfo name="TableStyleMedium7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6A3CD21-16E1-446B-B7E6-533219A1C92A}" name="_1551P_2024" displayName="_1551P_2024" ref="A1:M23" tableType="queryTable" totalsRowShown="0">
  <autoFilter ref="A1:M23" xr:uid="{36A3CD21-16E1-446B-B7E6-533219A1C92A}"/>
  <tableColumns count="13">
    <tableColumn id="1" xr3:uid="{24C42857-A2B8-48E2-980F-99B9CB260BEB}" uniqueName="1" name="Journal Entry" queryTableFieldId="1"/>
    <tableColumn id="2" xr3:uid="{DB4F83B1-6132-4B42-874B-87B8D8EB3C19}" uniqueName="2" name="Series" queryTableFieldId="2" dataDxfId="32"/>
    <tableColumn id="3" xr3:uid="{1AF2C326-CA69-4319-9795-104B2A0A2839}" uniqueName="3" name="TRX Date" queryTableFieldId="3" dataDxfId="31"/>
    <tableColumn id="4" xr3:uid="{2F3ED5FD-5683-430C-9477-55993E48AB0D}" uniqueName="4" name="Account Number" queryTableFieldId="4" dataDxfId="30"/>
    <tableColumn id="5" xr3:uid="{F3B58155-7845-4183-BA85-8DEA1ED9AD6E}" uniqueName="5" name="Account Description" queryTableFieldId="5" dataDxfId="29"/>
    <tableColumn id="6" xr3:uid="{3EAB08CC-A210-42D7-8FF8-E45C0099BF1A}" uniqueName="6" name="Debit Amount" queryTableFieldId="6"/>
    <tableColumn id="7" xr3:uid="{7D08A78C-4F8C-4DE1-B179-1FB54C2ED4AD}" uniqueName="7" name="Credit Amount" queryTableFieldId="7"/>
    <tableColumn id="8" xr3:uid="{121ED1AF-A66E-42AF-846E-CF12E57A37D3}" uniqueName="8" name="Total" queryTableFieldId="8"/>
    <tableColumn id="9" xr3:uid="{61BD0A65-CA36-4576-ABC5-4F928D3D2E87}" uniqueName="9" name="Account Category Number" queryTableFieldId="9" dataDxfId="28"/>
    <tableColumn id="10" xr3:uid="{3335906C-AC57-40E2-94BB-369A23C0F7CB}" uniqueName="10" name="Account Description from Account Master" queryTableFieldId="10" dataDxfId="27"/>
    <tableColumn id="11" xr3:uid="{7BA78EAF-3D46-451F-B38E-BC48FD48919E}" uniqueName="11" name="Reference" queryTableFieldId="11" dataDxfId="26"/>
    <tableColumn id="12" xr3:uid="{EC0028F6-0633-421D-A12B-4E270F4FEE4C}" uniqueName="12" name="Source Document" queryTableFieldId="12" dataDxfId="25"/>
    <tableColumn id="13" xr3:uid="{D5B2239D-1466-45B5-8A70-3EEF214123FD}" uniqueName="13" name="Year" queryTableFieldId="13"/>
  </tableColumns>
  <tableStyleInfo name="TableStyleMedium7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A09A9F3-29A9-4263-B0F0-6A315E5A7A21}" name="_1551I_2024" displayName="_1551I_2024" ref="A1:M19" tableType="queryTable" totalsRowShown="0">
  <autoFilter ref="A1:M19" xr:uid="{CA09A9F3-29A9-4263-B0F0-6A315E5A7A21}"/>
  <tableColumns count="13">
    <tableColumn id="1" xr3:uid="{CEB481D4-8460-43B5-9127-D30076F06888}" uniqueName="1" name="Journal Entry" queryTableFieldId="1"/>
    <tableColumn id="2" xr3:uid="{F9889682-267E-418C-BA5D-004E38996543}" uniqueName="2" name="Series" queryTableFieldId="2" dataDxfId="24"/>
    <tableColumn id="3" xr3:uid="{F3F71DF8-E81E-4AD0-85FC-5B8C997D362F}" uniqueName="3" name="TRX Date" queryTableFieldId="3" dataDxfId="23"/>
    <tableColumn id="4" xr3:uid="{4DFA905B-368C-4C68-9DF4-58A846598819}" uniqueName="4" name="Account Number" queryTableFieldId="4" dataDxfId="22"/>
    <tableColumn id="5" xr3:uid="{4874D997-1AF1-42CC-8B90-77881F490108}" uniqueName="5" name="Account Description" queryTableFieldId="5" dataDxfId="21"/>
    <tableColumn id="6" xr3:uid="{8C9449A7-A2E5-4476-9609-FF1D54F97704}" uniqueName="6" name="Debit Amount" queryTableFieldId="6"/>
    <tableColumn id="7" xr3:uid="{5DC5F2FC-6CB2-4EA7-AAB3-C1EBC326DBD8}" uniqueName="7" name="Credit Amount" queryTableFieldId="7"/>
    <tableColumn id="8" xr3:uid="{10DDFA6C-11E2-402A-AAD8-E2ED17B1E434}" uniqueName="8" name="Total" queryTableFieldId="8"/>
    <tableColumn id="9" xr3:uid="{3CE8CCB5-D297-4D50-999C-1B8C36245E0D}" uniqueName="9" name="Account Category Number" queryTableFieldId="9" dataDxfId="20"/>
    <tableColumn id="10" xr3:uid="{D7C202B5-CA01-48FB-96F8-5B31701F403C}" uniqueName="10" name="Account Description from Account Master" queryTableFieldId="10" dataDxfId="19"/>
    <tableColumn id="11" xr3:uid="{3894804E-1A0B-4B84-A495-00C996D2F295}" uniqueName="11" name="Reference" queryTableFieldId="11" dataDxfId="18"/>
    <tableColumn id="12" xr3:uid="{FE57B014-9F6D-47E8-B740-B6FDD320434F}" uniqueName="12" name="Source Document" queryTableFieldId="12" dataDxfId="17"/>
    <tableColumn id="13" xr3:uid="{2A651C00-CCD1-4D79-98BC-E6FFBE5B7A1D}" uniqueName="13" name="Year" queryTableFieldId="13"/>
  </tableColumns>
  <tableStyleInfo name="TableStyleMedium7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DC027FF-6A14-46F5-A5AC-251F9B3BAE57}" name="_1550I_2024" displayName="_1550I_2024" ref="A1:M21" tableType="queryTable" totalsRowShown="0">
  <autoFilter ref="A1:M21" xr:uid="{CDC027FF-6A14-46F5-A5AC-251F9B3BAE57}"/>
  <tableColumns count="13">
    <tableColumn id="1" xr3:uid="{9E9FCA65-43F8-4A5E-B59C-B233F19FE68E}" uniqueName="1" name="Journal Entry" queryTableFieldId="1"/>
    <tableColumn id="2" xr3:uid="{36BB254F-81C5-4BCA-868E-39CDDAF9384B}" uniqueName="2" name="Series" queryTableFieldId="2" dataDxfId="16"/>
    <tableColumn id="3" xr3:uid="{745823DA-F55F-4F52-91B1-3FA1875614D2}" uniqueName="3" name="TRX Date" queryTableFieldId="3" dataDxfId="15"/>
    <tableColumn id="4" xr3:uid="{FB561343-E1D5-4B9D-89AA-C5CE33F38CC3}" uniqueName="4" name="Account Number" queryTableFieldId="4" dataDxfId="14"/>
    <tableColumn id="5" xr3:uid="{19334D11-695E-4722-8781-C54D5C1FED5C}" uniqueName="5" name="Account Description" queryTableFieldId="5" dataDxfId="13"/>
    <tableColumn id="6" xr3:uid="{ECBB8B0E-44BD-4201-8DD0-02992FAED642}" uniqueName="6" name="Debit Amount" queryTableFieldId="6"/>
    <tableColumn id="7" xr3:uid="{05A869C0-CF9C-4C16-B5A3-4D560ECAFE2A}" uniqueName="7" name="Credit Amount" queryTableFieldId="7"/>
    <tableColumn id="8" xr3:uid="{1704FBD0-84F9-4D07-98E8-93F8E12219E4}" uniqueName="8" name="Total" queryTableFieldId="8"/>
    <tableColumn id="9" xr3:uid="{B98E0B67-E3E4-4DF4-B8BD-515C7735A99A}" uniqueName="9" name="Account Category Number" queryTableFieldId="9" dataDxfId="12"/>
    <tableColumn id="10" xr3:uid="{78D0B360-1431-4347-AD43-DC5F429DC23B}" uniqueName="10" name="Account Description from Account Master" queryTableFieldId="10" dataDxfId="11"/>
    <tableColumn id="11" xr3:uid="{B8014413-289C-4329-9E73-4A8367C369EE}" uniqueName="11" name="Reference" queryTableFieldId="11" dataDxfId="10"/>
    <tableColumn id="12" xr3:uid="{386E546F-B30F-4032-8682-B410C45E705C}" uniqueName="12" name="Source Document" queryTableFieldId="12" dataDxfId="9"/>
    <tableColumn id="13" xr3:uid="{DD49465A-366F-455D-8F82-EAA0F570270B}" uniqueName="13" name="Year" queryTableFieldId="13"/>
  </tableColumns>
  <tableStyleInfo name="TableStyleMedium7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C048F6-11F4-4EDC-8E7C-FC22AF481C32}" name="_1550P_2024" displayName="_1550P_2024" ref="A1:M29" tableType="queryTable" totalsRowShown="0">
  <autoFilter ref="A1:M29" xr:uid="{39C048F6-11F4-4EDC-8E7C-FC22AF481C32}"/>
  <tableColumns count="13">
    <tableColumn id="1" xr3:uid="{AA7744E6-5A14-4F5B-A298-834591FAC0D5}" uniqueName="1" name="Journal Entry" queryTableFieldId="1"/>
    <tableColumn id="2" xr3:uid="{015FB4AB-B241-4184-9082-2B26E32FC005}" uniqueName="2" name="Series" queryTableFieldId="2" dataDxfId="8"/>
    <tableColumn id="3" xr3:uid="{4019E890-1815-44FA-902D-588E96E1E895}" uniqueName="3" name="TRX Date" queryTableFieldId="3" dataDxfId="7"/>
    <tableColumn id="4" xr3:uid="{70EAF367-E5C0-46A1-A093-565000401595}" uniqueName="4" name="Account Number" queryTableFieldId="4" dataDxfId="6"/>
    <tableColumn id="5" xr3:uid="{11721CEA-29D7-48CF-9CDD-EA47D965D396}" uniqueName="5" name="Account Description" queryTableFieldId="5" dataDxfId="5"/>
    <tableColumn id="6" xr3:uid="{2076F4F3-AB3B-406A-A43B-38CF5896D790}" uniqueName="6" name="Debit Amount" queryTableFieldId="6"/>
    <tableColumn id="7" xr3:uid="{89538D62-6413-4890-A7E8-D2FCCF16E008}" uniqueName="7" name="Credit Amount" queryTableFieldId="7"/>
    <tableColumn id="8" xr3:uid="{AFF8BE41-06CE-4FB6-8975-9D59B4EBCD0C}" uniqueName="8" name="Total" queryTableFieldId="8"/>
    <tableColumn id="9" xr3:uid="{2243916C-0758-47BC-BF73-3EFE9CAB1BF5}" uniqueName="9" name="Account Category Number" queryTableFieldId="9" dataDxfId="4"/>
    <tableColumn id="10" xr3:uid="{9C9AB921-FEEA-4075-8855-EF3EAAA4E988}" uniqueName="10" name="Account Description from Account Master" queryTableFieldId="10" dataDxfId="3"/>
    <tableColumn id="11" xr3:uid="{A8016D3B-5405-43ED-BE7C-B75612D0F99B}" uniqueName="11" name="Reference" queryTableFieldId="11" dataDxfId="2"/>
    <tableColumn id="12" xr3:uid="{5D1520CA-9800-4578-9D3B-37D0DE8CFEC3}" uniqueName="12" name="Source Document" queryTableFieldId="12" dataDxfId="1"/>
    <tableColumn id="13" xr3:uid="{6177AB51-F44E-48CE-AE8F-20D1868514FD}" uniqueName="13" name="Year" queryTableFieldId="1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BAD2E203-B2D3-4386-B49B-E3B98DCAFE96}" name="PrincipalChange_Numbers" displayName="PrincipalChange_Numbers" ref="A1:M2884" tableType="queryTable" totalsRowShown="0">
  <autoFilter ref="A1:M2884" xr:uid="{BAD2E203-B2D3-4386-B49B-E3B98DCAFE96}">
    <filterColumn colId="12">
      <filters>
        <filter val="2022"/>
      </filters>
    </filterColumn>
  </autoFilter>
  <tableColumns count="13">
    <tableColumn id="1" xr3:uid="{B952FF66-66A4-4F50-927A-E36B25753A25}" uniqueName="1" name="Journal Entry" queryTableFieldId="1"/>
    <tableColumn id="2" xr3:uid="{FB6CCD1D-EBCD-4C46-BB7D-0F453A963BE4}" uniqueName="2" name="Series" queryTableFieldId="2" dataDxfId="405"/>
    <tableColumn id="3" xr3:uid="{AD0F519D-056A-4297-A73E-C5C5522FA307}" uniqueName="3" name="TRX Date" queryTableFieldId="3" dataDxfId="404"/>
    <tableColumn id="4" xr3:uid="{49B60968-FAEB-4471-BDC0-41E06EF157D8}" uniqueName="4" name="Account Number" queryTableFieldId="4" dataDxfId="403"/>
    <tableColumn id="5" xr3:uid="{279AF99C-6107-406E-AF52-C38A5EA4D12B}" uniqueName="5" name="Account Description" queryTableFieldId="5" dataDxfId="402"/>
    <tableColumn id="6" xr3:uid="{66DB8B25-B235-422F-B2A0-53D18F4AAE98}" uniqueName="6" name="Debit Amount" queryTableFieldId="6"/>
    <tableColumn id="7" xr3:uid="{68808AEA-DEA3-46AE-ABB7-11836A2F1574}" uniqueName="7" name="Credit Amount" queryTableFieldId="7"/>
    <tableColumn id="8" xr3:uid="{6E4AC03D-BF5E-4135-B26E-E6E0AD065D2F}" uniqueName="8" name="Total" queryTableFieldId="8"/>
    <tableColumn id="9" xr3:uid="{58C165E2-2659-4DA2-B169-A17DC749AF53}" uniqueName="9" name="Account Category Number" queryTableFieldId="9" dataDxfId="401"/>
    <tableColumn id="10" xr3:uid="{2DB2E8C8-D041-4574-9D8E-E69828338E28}" uniqueName="10" name="Account Description from Account Master" queryTableFieldId="10" dataDxfId="400"/>
    <tableColumn id="11" xr3:uid="{CF750F44-A18C-473C-B8A5-CA1167CF455A}" uniqueName="11" name="Reference" queryTableFieldId="11" dataDxfId="399"/>
    <tableColumn id="12" xr3:uid="{9C8B0A12-C612-4140-BF80-5D4DE992D335}" uniqueName="12" name="Source Document" queryTableFieldId="12" dataDxfId="398"/>
    <tableColumn id="13" xr3:uid="{48545728-A595-4003-91AC-17D89106B784}" uniqueName="13" name="1595 Year" queryTableFieldId="13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44534413-35D1-4476-916E-90E2F8FD4545}" name="Principal_Numbers" displayName="Principal_Numbers" ref="A1:M2" tableType="queryTable" totalsRowShown="0">
  <autoFilter ref="A1:M2" xr:uid="{44534413-35D1-4476-916E-90E2F8FD4545}"/>
  <tableColumns count="13">
    <tableColumn id="1" xr3:uid="{7396E34C-155A-4AB5-9928-A8D058E72976}" uniqueName="1" name="Journal Entry" queryTableFieldId="1"/>
    <tableColumn id="2" xr3:uid="{81E0AC21-1020-4CBA-B30C-03077146D29B}" uniqueName="2" name="Series" queryTableFieldId="2" dataDxfId="397"/>
    <tableColumn id="3" xr3:uid="{A280DBCF-2ABD-471F-B1FC-CD5360B0D58B}" uniqueName="3" name="TRX Date" queryTableFieldId="3" dataDxfId="396"/>
    <tableColumn id="4" xr3:uid="{4954B800-0AEB-4517-8678-0275519B9E4F}" uniqueName="4" name="Account Number" queryTableFieldId="4" dataDxfId="395"/>
    <tableColumn id="5" xr3:uid="{6FEE4FD5-9565-4F9C-86C1-915893408B59}" uniqueName="5" name="Account Description" queryTableFieldId="5" dataDxfId="394"/>
    <tableColumn id="6" xr3:uid="{917FBE93-F872-4408-AF6C-68ADB8EB2040}" uniqueName="6" name="Debit Amount" queryTableFieldId="6"/>
    <tableColumn id="7" xr3:uid="{EDB2BF88-26AA-4E05-82C8-2318494D635C}" uniqueName="7" name="Credit Amount" queryTableFieldId="7"/>
    <tableColumn id="8" xr3:uid="{71A89265-9824-430A-81AB-2B710EF00D9F}" uniqueName="8" name="Total" queryTableFieldId="8"/>
    <tableColumn id="9" xr3:uid="{EE56C9D9-19C7-4690-B229-E12F9E1A5E0F}" uniqueName="9" name="Account Category Number" queryTableFieldId="9" dataDxfId="393"/>
    <tableColumn id="10" xr3:uid="{48A9BF15-4581-4652-A651-D4F729CFD234}" uniqueName="10" name="Account Description from Account Master" queryTableFieldId="10" dataDxfId="392"/>
    <tableColumn id="11" xr3:uid="{D30E8C81-9C2A-416F-8619-9FBE0B047E26}" uniqueName="11" name="Reference" queryTableFieldId="11" dataDxfId="391"/>
    <tableColumn id="12" xr3:uid="{B6CFA0C0-D115-4B0D-991C-D67B39B6CDE6}" uniqueName="12" name="Source Document" queryTableFieldId="12" dataDxfId="390"/>
    <tableColumn id="13" xr3:uid="{43597876-37E0-4E82-A93E-6280EC0EBA26}" uniqueName="13" name="1595 Year" queryTableFieldId="13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5C7651B-86A4-4C93-BCF4-1E8AB972E491}" name="Principal" displayName="Principal" ref="A24:B28" totalsRowShown="0">
  <autoFilter ref="A24:B28" xr:uid="{65C7651B-86A4-4C93-BCF4-1E8AB972E491}"/>
  <tableColumns count="2">
    <tableColumn id="1" xr3:uid="{975B36B5-36FD-4249-ADF8-0F59992AC5AA}" name="Year"/>
    <tableColumn id="2" xr3:uid="{426BA1DE-8A32-454C-891C-07044BA865C4}" name="Principal Account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D57F11E-B19A-449C-9C4C-A2B615D0F47D}" name="PrincipalChange" displayName="PrincipalChange" ref="A31:B82" totalsRowShown="0">
  <autoFilter ref="A31:B82" xr:uid="{0D57F11E-B19A-449C-9C4C-A2B615D0F47D}"/>
  <tableColumns count="2">
    <tableColumn id="1" xr3:uid="{667FD2C7-E37D-45BE-911E-6202FA415598}" name="Year"/>
    <tableColumn id="2" xr3:uid="{8F3B876C-E391-4427-8E4E-7F8300BD4506}" name="Principal Chang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EF01BD4-D21F-40CB-B0FE-BDAF39A07A58}" name="Interest" displayName="Interest" ref="A85:B88" totalsRowShown="0">
  <autoFilter ref="A85:B88" xr:uid="{6EF01BD4-D21F-40CB-B0FE-BDAF39A07A58}"/>
  <tableColumns count="2">
    <tableColumn id="1" xr3:uid="{45AD49B3-EEF8-490A-8F81-A0137C577805}" name="Year"/>
    <tableColumn id="2" xr3:uid="{477EBDEA-8E5E-423E-896C-2A2C349DD130}" name="Interest Accou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6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drawing" Target="../drawings/drawing7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9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1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1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1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table" Target="../tables/table7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361A2-4FEF-4A72-A77A-674BBD29B1B9}">
  <dimension ref="A1:M23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7.28515625" bestFit="1" customWidth="1"/>
    <col min="6" max="6" width="15.85546875" bestFit="1" customWidth="1"/>
    <col min="7" max="7" width="16.42578125" bestFit="1" customWidth="1"/>
    <col min="8" max="8" width="9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70</v>
      </c>
      <c r="E2" t="s">
        <v>71</v>
      </c>
      <c r="F2">
        <v>0</v>
      </c>
      <c r="G2">
        <v>8341</v>
      </c>
      <c r="H2">
        <v>-8341</v>
      </c>
      <c r="I2" t="s">
        <v>16</v>
      </c>
      <c r="J2" t="s">
        <v>71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70</v>
      </c>
      <c r="E3" t="s">
        <v>71</v>
      </c>
      <c r="F3">
        <v>937.1</v>
      </c>
      <c r="G3">
        <v>0</v>
      </c>
      <c r="H3">
        <v>937.1</v>
      </c>
      <c r="I3" t="s">
        <v>16</v>
      </c>
      <c r="J3" t="s">
        <v>71</v>
      </c>
      <c r="K3" t="s">
        <v>20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45383</v>
      </c>
      <c r="D4" t="s">
        <v>70</v>
      </c>
      <c r="E4" t="s">
        <v>71</v>
      </c>
      <c r="F4">
        <v>0</v>
      </c>
      <c r="G4">
        <v>937.1</v>
      </c>
      <c r="H4">
        <v>-937.1</v>
      </c>
      <c r="I4" t="s">
        <v>16</v>
      </c>
      <c r="J4" t="s">
        <v>71</v>
      </c>
      <c r="K4" t="s">
        <v>20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45443</v>
      </c>
      <c r="D5" t="s">
        <v>70</v>
      </c>
      <c r="E5" t="s">
        <v>71</v>
      </c>
      <c r="F5">
        <v>2071.98</v>
      </c>
      <c r="G5">
        <v>0</v>
      </c>
      <c r="H5">
        <v>2071.98</v>
      </c>
      <c r="I5" t="s">
        <v>16</v>
      </c>
      <c r="J5" t="s">
        <v>71</v>
      </c>
      <c r="K5" t="s">
        <v>21</v>
      </c>
      <c r="L5" t="s">
        <v>18</v>
      </c>
      <c r="M5">
        <v>2024</v>
      </c>
    </row>
    <row r="6" spans="1:13" x14ac:dyDescent="0.25">
      <c r="A6">
        <v>10748</v>
      </c>
      <c r="B6" t="s">
        <v>13</v>
      </c>
      <c r="C6" s="4">
        <v>45444</v>
      </c>
      <c r="D6" t="s">
        <v>70</v>
      </c>
      <c r="E6" t="s">
        <v>71</v>
      </c>
      <c r="F6">
        <v>0</v>
      </c>
      <c r="G6">
        <v>2071.98</v>
      </c>
      <c r="H6">
        <v>-2071.98</v>
      </c>
      <c r="I6" t="s">
        <v>16</v>
      </c>
      <c r="J6" t="s">
        <v>71</v>
      </c>
      <c r="K6" t="s">
        <v>21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45473</v>
      </c>
      <c r="D7" t="s">
        <v>70</v>
      </c>
      <c r="E7" t="s">
        <v>71</v>
      </c>
      <c r="F7">
        <v>2909.62</v>
      </c>
      <c r="G7">
        <v>0</v>
      </c>
      <c r="H7">
        <v>2909.62</v>
      </c>
      <c r="I7" t="s">
        <v>16</v>
      </c>
      <c r="J7" t="s">
        <v>71</v>
      </c>
      <c r="K7" t="s">
        <v>22</v>
      </c>
      <c r="L7" t="s">
        <v>18</v>
      </c>
      <c r="M7">
        <v>2024</v>
      </c>
    </row>
    <row r="8" spans="1:13" x14ac:dyDescent="0.25">
      <c r="A8">
        <v>11582</v>
      </c>
      <c r="B8" t="s">
        <v>13</v>
      </c>
      <c r="C8" s="4">
        <v>45474</v>
      </c>
      <c r="D8" t="s">
        <v>70</v>
      </c>
      <c r="E8" t="s">
        <v>71</v>
      </c>
      <c r="F8">
        <v>0</v>
      </c>
      <c r="G8">
        <v>2909.62</v>
      </c>
      <c r="H8">
        <v>-2909.62</v>
      </c>
      <c r="I8" t="s">
        <v>16</v>
      </c>
      <c r="J8" t="s">
        <v>71</v>
      </c>
      <c r="K8" t="s">
        <v>22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45504</v>
      </c>
      <c r="D9" t="s">
        <v>70</v>
      </c>
      <c r="E9" t="s">
        <v>71</v>
      </c>
      <c r="F9">
        <v>3703.02</v>
      </c>
      <c r="G9">
        <v>0</v>
      </c>
      <c r="H9">
        <v>3703.02</v>
      </c>
      <c r="I9" t="s">
        <v>16</v>
      </c>
      <c r="J9" t="s">
        <v>71</v>
      </c>
      <c r="K9" t="s">
        <v>23</v>
      </c>
      <c r="L9" t="s">
        <v>18</v>
      </c>
      <c r="M9">
        <v>2024</v>
      </c>
    </row>
    <row r="10" spans="1:13" x14ac:dyDescent="0.25">
      <c r="A10">
        <v>12366</v>
      </c>
      <c r="B10" t="s">
        <v>13</v>
      </c>
      <c r="C10" s="4">
        <v>45505</v>
      </c>
      <c r="D10" t="s">
        <v>70</v>
      </c>
      <c r="E10" t="s">
        <v>71</v>
      </c>
      <c r="F10">
        <v>0</v>
      </c>
      <c r="G10">
        <v>3703.02</v>
      </c>
      <c r="H10">
        <v>-3703.02</v>
      </c>
      <c r="I10" t="s">
        <v>16</v>
      </c>
      <c r="J10" t="s">
        <v>71</v>
      </c>
      <c r="K10" t="s">
        <v>23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45535</v>
      </c>
      <c r="D11" t="s">
        <v>70</v>
      </c>
      <c r="E11" t="s">
        <v>71</v>
      </c>
      <c r="F11">
        <v>5098.7</v>
      </c>
      <c r="G11">
        <v>0</v>
      </c>
      <c r="H11">
        <v>5098.7</v>
      </c>
      <c r="I11" t="s">
        <v>16</v>
      </c>
      <c r="J11" t="s">
        <v>71</v>
      </c>
      <c r="K11" t="s">
        <v>25</v>
      </c>
      <c r="L11" t="s">
        <v>18</v>
      </c>
      <c r="M11">
        <v>2024</v>
      </c>
    </row>
    <row r="12" spans="1:13" x14ac:dyDescent="0.25">
      <c r="A12">
        <v>13205</v>
      </c>
      <c r="B12" t="s">
        <v>13</v>
      </c>
      <c r="C12" s="4">
        <v>45536</v>
      </c>
      <c r="D12" t="s">
        <v>70</v>
      </c>
      <c r="E12" t="s">
        <v>71</v>
      </c>
      <c r="F12">
        <v>0</v>
      </c>
      <c r="G12">
        <v>5098.7</v>
      </c>
      <c r="H12">
        <v>-5098.7</v>
      </c>
      <c r="I12" t="s">
        <v>16</v>
      </c>
      <c r="J12" t="s">
        <v>71</v>
      </c>
      <c r="K12" t="s">
        <v>25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45565</v>
      </c>
      <c r="D13" t="s">
        <v>70</v>
      </c>
      <c r="E13" t="s">
        <v>71</v>
      </c>
      <c r="F13">
        <v>6494.38</v>
      </c>
      <c r="G13">
        <v>0</v>
      </c>
      <c r="H13">
        <v>6494.38</v>
      </c>
      <c r="I13" t="s">
        <v>16</v>
      </c>
      <c r="J13" t="s">
        <v>71</v>
      </c>
      <c r="K13" t="s">
        <v>26</v>
      </c>
      <c r="L13" t="s">
        <v>18</v>
      </c>
      <c r="M13">
        <v>2024</v>
      </c>
    </row>
    <row r="14" spans="1:13" x14ac:dyDescent="0.25">
      <c r="A14">
        <v>14217</v>
      </c>
      <c r="B14" t="s">
        <v>13</v>
      </c>
      <c r="C14" s="4">
        <v>45566</v>
      </c>
      <c r="D14" t="s">
        <v>70</v>
      </c>
      <c r="E14" t="s">
        <v>71</v>
      </c>
      <c r="F14">
        <v>0</v>
      </c>
      <c r="G14">
        <v>6494.38</v>
      </c>
      <c r="H14">
        <v>-6494.38</v>
      </c>
      <c r="I14" t="s">
        <v>16</v>
      </c>
      <c r="J14" t="s">
        <v>71</v>
      </c>
      <c r="K14" t="s">
        <v>26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45596</v>
      </c>
      <c r="D15" t="s">
        <v>70</v>
      </c>
      <c r="E15" t="s">
        <v>71</v>
      </c>
      <c r="F15">
        <v>7676.42</v>
      </c>
      <c r="G15">
        <v>0</v>
      </c>
      <c r="H15">
        <v>7676.42</v>
      </c>
      <c r="I15" t="s">
        <v>16</v>
      </c>
      <c r="J15" t="s">
        <v>71</v>
      </c>
      <c r="K15" t="s">
        <v>27</v>
      </c>
      <c r="L15" t="s">
        <v>18</v>
      </c>
      <c r="M15">
        <v>2024</v>
      </c>
    </row>
    <row r="16" spans="1:13" x14ac:dyDescent="0.25">
      <c r="A16">
        <v>14824</v>
      </c>
      <c r="B16" t="s">
        <v>13</v>
      </c>
      <c r="C16" s="4">
        <v>45597</v>
      </c>
      <c r="D16" t="s">
        <v>70</v>
      </c>
      <c r="E16" t="s">
        <v>71</v>
      </c>
      <c r="F16">
        <v>0</v>
      </c>
      <c r="G16">
        <v>7676.42</v>
      </c>
      <c r="H16">
        <v>-7676.42</v>
      </c>
      <c r="I16" t="s">
        <v>16</v>
      </c>
      <c r="J16" t="s">
        <v>71</v>
      </c>
      <c r="K16" t="s">
        <v>27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45626</v>
      </c>
      <c r="D17" t="s">
        <v>70</v>
      </c>
      <c r="E17" t="s">
        <v>71</v>
      </c>
      <c r="F17">
        <v>8858.4500000000007</v>
      </c>
      <c r="G17">
        <v>0</v>
      </c>
      <c r="H17">
        <v>8858.4500000000007</v>
      </c>
      <c r="I17" t="s">
        <v>16</v>
      </c>
      <c r="J17" t="s">
        <v>71</v>
      </c>
      <c r="K17" t="s">
        <v>28</v>
      </c>
      <c r="L17" t="s">
        <v>18</v>
      </c>
      <c r="M17">
        <v>2024</v>
      </c>
    </row>
    <row r="18" spans="1:13" x14ac:dyDescent="0.25">
      <c r="A18">
        <v>15638</v>
      </c>
      <c r="B18" t="s">
        <v>13</v>
      </c>
      <c r="C18" s="4">
        <v>45627</v>
      </c>
      <c r="D18" t="s">
        <v>70</v>
      </c>
      <c r="E18" t="s">
        <v>71</v>
      </c>
      <c r="F18">
        <v>0</v>
      </c>
      <c r="G18">
        <v>8858.4500000000007</v>
      </c>
      <c r="H18">
        <v>-8858.4500000000007</v>
      </c>
      <c r="I18" t="s">
        <v>16</v>
      </c>
      <c r="J18" t="s">
        <v>71</v>
      </c>
      <c r="K18" t="s">
        <v>28</v>
      </c>
      <c r="L18" t="s">
        <v>18</v>
      </c>
      <c r="M18">
        <v>2024</v>
      </c>
    </row>
    <row r="19" spans="1:13" x14ac:dyDescent="0.25">
      <c r="A19">
        <v>18658</v>
      </c>
      <c r="B19" t="s">
        <v>13</v>
      </c>
      <c r="C19" s="4">
        <v>45657</v>
      </c>
      <c r="D19" t="s">
        <v>70</v>
      </c>
      <c r="E19" t="s">
        <v>71</v>
      </c>
      <c r="F19">
        <v>0</v>
      </c>
      <c r="G19">
        <v>172.16</v>
      </c>
      <c r="H19">
        <v>-172.16</v>
      </c>
      <c r="I19" t="s">
        <v>16</v>
      </c>
      <c r="J19" t="s">
        <v>71</v>
      </c>
      <c r="K19" t="s">
        <v>211</v>
      </c>
      <c r="L19" t="s">
        <v>18</v>
      </c>
      <c r="M19">
        <v>2024</v>
      </c>
    </row>
    <row r="20" spans="1:13" x14ac:dyDescent="0.25">
      <c r="A20">
        <v>16926</v>
      </c>
      <c r="B20" t="s">
        <v>13</v>
      </c>
      <c r="C20" s="4">
        <v>45657</v>
      </c>
      <c r="D20" t="s">
        <v>70</v>
      </c>
      <c r="E20" t="s">
        <v>71</v>
      </c>
      <c r="F20">
        <v>0</v>
      </c>
      <c r="G20">
        <v>19804.47</v>
      </c>
      <c r="H20">
        <v>-19804.47</v>
      </c>
      <c r="I20" t="s">
        <v>16</v>
      </c>
      <c r="J20" t="s">
        <v>71</v>
      </c>
      <c r="K20" t="s">
        <v>212</v>
      </c>
      <c r="L20" t="s">
        <v>18</v>
      </c>
      <c r="M20">
        <v>2024</v>
      </c>
    </row>
    <row r="21" spans="1:13" x14ac:dyDescent="0.25">
      <c r="A21">
        <v>18659</v>
      </c>
      <c r="B21" t="s">
        <v>13</v>
      </c>
      <c r="C21" s="4">
        <v>45657</v>
      </c>
      <c r="D21" t="s">
        <v>70</v>
      </c>
      <c r="E21" t="s">
        <v>71</v>
      </c>
      <c r="F21">
        <v>1010.48</v>
      </c>
      <c r="G21">
        <v>0</v>
      </c>
      <c r="H21">
        <v>1010.48</v>
      </c>
      <c r="I21" t="s">
        <v>16</v>
      </c>
      <c r="J21" t="s">
        <v>71</v>
      </c>
      <c r="K21" t="s">
        <v>29</v>
      </c>
      <c r="L21" t="s">
        <v>18</v>
      </c>
      <c r="M21">
        <v>2024</v>
      </c>
    </row>
    <row r="22" spans="1:13" x14ac:dyDescent="0.25">
      <c r="A22">
        <v>18655</v>
      </c>
      <c r="B22" t="s">
        <v>13</v>
      </c>
      <c r="C22" s="4">
        <v>45657</v>
      </c>
      <c r="D22" t="s">
        <v>70</v>
      </c>
      <c r="E22" t="s">
        <v>71</v>
      </c>
      <c r="F22">
        <v>9936.14</v>
      </c>
      <c r="G22">
        <v>0</v>
      </c>
      <c r="H22">
        <v>9936.14</v>
      </c>
      <c r="I22" t="s">
        <v>16</v>
      </c>
      <c r="J22" t="s">
        <v>71</v>
      </c>
      <c r="K22" t="s">
        <v>213</v>
      </c>
      <c r="L22" t="s">
        <v>18</v>
      </c>
      <c r="M22">
        <v>2024</v>
      </c>
    </row>
    <row r="23" spans="1:13" x14ac:dyDescent="0.25">
      <c r="A23">
        <v>16420</v>
      </c>
      <c r="B23" t="s">
        <v>13</v>
      </c>
      <c r="C23" s="4">
        <v>45657</v>
      </c>
      <c r="D23" t="s">
        <v>70</v>
      </c>
      <c r="E23" t="s">
        <v>71</v>
      </c>
      <c r="F23">
        <v>10040.49</v>
      </c>
      <c r="G23">
        <v>0</v>
      </c>
      <c r="H23">
        <v>10040.49</v>
      </c>
      <c r="I23" t="s">
        <v>16</v>
      </c>
      <c r="J23" t="s">
        <v>71</v>
      </c>
      <c r="K23" t="s">
        <v>30</v>
      </c>
      <c r="L23" t="s">
        <v>18</v>
      </c>
      <c r="M23">
        <v>2024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F8ECD-0688-4C49-BF8E-4F567C9B4857}">
  <dimension ref="A1:M92"/>
  <sheetViews>
    <sheetView workbookViewId="0">
      <selection activeCell="D34" sqref="D34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54.28515625" bestFit="1" customWidth="1"/>
    <col min="6" max="6" width="15.85546875" bestFit="1" customWidth="1"/>
    <col min="7" max="7" width="16.42578125" bestFit="1" customWidth="1"/>
    <col min="8" max="8" width="11.7109375" bestFit="1" customWidth="1"/>
    <col min="9" max="9" width="30.7109375" bestFit="1" customWidth="1"/>
    <col min="10" max="10" width="54.28515625" bestFit="1" customWidth="1"/>
    <col min="11" max="11" width="29" bestFit="1" customWidth="1"/>
    <col min="12" max="12" width="19" bestFit="1" customWidth="1"/>
    <col min="13" max="13" width="7.28515625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7844</v>
      </c>
      <c r="B2" t="s">
        <v>13</v>
      </c>
      <c r="C2" s="4">
        <v>45291</v>
      </c>
      <c r="D2" t="s">
        <v>44</v>
      </c>
      <c r="E2" t="s">
        <v>45</v>
      </c>
      <c r="F2">
        <v>0</v>
      </c>
      <c r="G2">
        <v>4.4800000000000004</v>
      </c>
      <c r="H2">
        <v>-4.4800000000000004</v>
      </c>
      <c r="I2" t="s">
        <v>16</v>
      </c>
      <c r="J2" t="s">
        <v>45</v>
      </c>
      <c r="K2" t="s">
        <v>40</v>
      </c>
      <c r="L2" t="s">
        <v>41</v>
      </c>
      <c r="M2">
        <v>2023</v>
      </c>
    </row>
    <row r="3" spans="1:13" x14ac:dyDescent="0.25">
      <c r="A3">
        <v>7844</v>
      </c>
      <c r="B3" t="s">
        <v>13</v>
      </c>
      <c r="C3" s="4">
        <v>45291</v>
      </c>
      <c r="D3" t="s">
        <v>82</v>
      </c>
      <c r="E3" t="s">
        <v>83</v>
      </c>
      <c r="F3">
        <v>0.24</v>
      </c>
      <c r="G3">
        <v>0</v>
      </c>
      <c r="H3">
        <v>0.24</v>
      </c>
      <c r="I3" t="s">
        <v>16</v>
      </c>
      <c r="J3" t="s">
        <v>83</v>
      </c>
      <c r="K3" t="s">
        <v>40</v>
      </c>
      <c r="L3" t="s">
        <v>41</v>
      </c>
      <c r="M3">
        <v>2023</v>
      </c>
    </row>
    <row r="4" spans="1:13" x14ac:dyDescent="0.25">
      <c r="A4">
        <v>7844</v>
      </c>
      <c r="B4" t="s">
        <v>13</v>
      </c>
      <c r="C4" s="4">
        <v>45291</v>
      </c>
      <c r="D4" t="s">
        <v>88</v>
      </c>
      <c r="E4" t="s">
        <v>89</v>
      </c>
      <c r="F4">
        <v>0</v>
      </c>
      <c r="G4">
        <v>3398.37</v>
      </c>
      <c r="H4">
        <v>-3398.37</v>
      </c>
      <c r="I4" t="s">
        <v>16</v>
      </c>
      <c r="J4" t="s">
        <v>89</v>
      </c>
      <c r="K4" t="s">
        <v>40</v>
      </c>
      <c r="L4" t="s">
        <v>41</v>
      </c>
      <c r="M4">
        <v>2023</v>
      </c>
    </row>
    <row r="5" spans="1:13" x14ac:dyDescent="0.25">
      <c r="A5">
        <v>7844</v>
      </c>
      <c r="B5" t="s">
        <v>13</v>
      </c>
      <c r="C5" s="4">
        <v>45291</v>
      </c>
      <c r="D5" t="s">
        <v>102</v>
      </c>
      <c r="E5" t="s">
        <v>103</v>
      </c>
      <c r="F5">
        <v>0</v>
      </c>
      <c r="G5">
        <v>85321.64</v>
      </c>
      <c r="H5">
        <v>-85321.64</v>
      </c>
      <c r="I5" t="s">
        <v>16</v>
      </c>
      <c r="J5" t="s">
        <v>103</v>
      </c>
      <c r="K5" t="s">
        <v>40</v>
      </c>
      <c r="L5" t="s">
        <v>41</v>
      </c>
      <c r="M5">
        <v>2023</v>
      </c>
    </row>
    <row r="6" spans="1:13" x14ac:dyDescent="0.25">
      <c r="A6">
        <v>7844</v>
      </c>
      <c r="B6" t="s">
        <v>13</v>
      </c>
      <c r="C6" s="4">
        <v>45291</v>
      </c>
      <c r="D6" t="s">
        <v>86</v>
      </c>
      <c r="E6" t="s">
        <v>87</v>
      </c>
      <c r="F6">
        <v>13396</v>
      </c>
      <c r="G6">
        <v>0</v>
      </c>
      <c r="H6">
        <v>13396</v>
      </c>
      <c r="I6" t="s">
        <v>16</v>
      </c>
      <c r="J6" t="s">
        <v>87</v>
      </c>
      <c r="K6" t="s">
        <v>40</v>
      </c>
      <c r="L6" t="s">
        <v>41</v>
      </c>
      <c r="M6">
        <v>2023</v>
      </c>
    </row>
    <row r="7" spans="1:13" x14ac:dyDescent="0.25">
      <c r="A7">
        <v>7844</v>
      </c>
      <c r="B7" t="s">
        <v>13</v>
      </c>
      <c r="C7" s="4">
        <v>45291</v>
      </c>
      <c r="D7" t="s">
        <v>194</v>
      </c>
      <c r="E7" t="s">
        <v>195</v>
      </c>
      <c r="F7">
        <v>55372.09</v>
      </c>
      <c r="G7">
        <v>0</v>
      </c>
      <c r="H7">
        <v>55372.09</v>
      </c>
      <c r="I7" t="s">
        <v>16</v>
      </c>
      <c r="J7" t="s">
        <v>195</v>
      </c>
      <c r="K7" t="s">
        <v>40</v>
      </c>
      <c r="L7" t="s">
        <v>41</v>
      </c>
      <c r="M7">
        <v>2023</v>
      </c>
    </row>
    <row r="8" spans="1:13" x14ac:dyDescent="0.25">
      <c r="A8">
        <v>7844</v>
      </c>
      <c r="B8" t="s">
        <v>13</v>
      </c>
      <c r="C8" s="4">
        <v>45291</v>
      </c>
      <c r="D8" t="s">
        <v>198</v>
      </c>
      <c r="E8" t="s">
        <v>199</v>
      </c>
      <c r="F8">
        <v>4837.5</v>
      </c>
      <c r="G8">
        <v>0</v>
      </c>
      <c r="H8">
        <v>4837.5</v>
      </c>
      <c r="I8" t="s">
        <v>16</v>
      </c>
      <c r="J8" t="s">
        <v>199</v>
      </c>
      <c r="K8" t="s">
        <v>40</v>
      </c>
      <c r="L8" t="s">
        <v>41</v>
      </c>
      <c r="M8">
        <v>2023</v>
      </c>
    </row>
    <row r="9" spans="1:13" x14ac:dyDescent="0.25">
      <c r="A9">
        <v>7844</v>
      </c>
      <c r="B9" t="s">
        <v>13</v>
      </c>
      <c r="C9" s="4">
        <v>45291</v>
      </c>
      <c r="D9" t="s">
        <v>104</v>
      </c>
      <c r="E9" t="s">
        <v>105</v>
      </c>
      <c r="F9">
        <v>28823.360000000001</v>
      </c>
      <c r="G9">
        <v>0</v>
      </c>
      <c r="H9">
        <v>28823.360000000001</v>
      </c>
      <c r="I9" t="s">
        <v>16</v>
      </c>
      <c r="J9" t="s">
        <v>105</v>
      </c>
      <c r="K9" t="s">
        <v>40</v>
      </c>
      <c r="L9" t="s">
        <v>41</v>
      </c>
      <c r="M9">
        <v>2023</v>
      </c>
    </row>
    <row r="10" spans="1:13" x14ac:dyDescent="0.25">
      <c r="A10">
        <v>7844</v>
      </c>
      <c r="B10" t="s">
        <v>13</v>
      </c>
      <c r="C10" s="4">
        <v>45291</v>
      </c>
      <c r="D10" t="s">
        <v>108</v>
      </c>
      <c r="E10" t="s">
        <v>109</v>
      </c>
      <c r="F10">
        <v>2174.75</v>
      </c>
      <c r="G10">
        <v>0</v>
      </c>
      <c r="H10">
        <v>2174.75</v>
      </c>
      <c r="I10" t="s">
        <v>110</v>
      </c>
      <c r="J10" t="s">
        <v>109</v>
      </c>
      <c r="K10" t="s">
        <v>40</v>
      </c>
      <c r="L10" t="s">
        <v>41</v>
      </c>
      <c r="M10">
        <v>2023</v>
      </c>
    </row>
    <row r="11" spans="1:13" x14ac:dyDescent="0.25">
      <c r="A11">
        <v>7844</v>
      </c>
      <c r="B11" t="s">
        <v>13</v>
      </c>
      <c r="C11" s="4">
        <v>45291</v>
      </c>
      <c r="D11" t="s">
        <v>46</v>
      </c>
      <c r="E11" t="s">
        <v>47</v>
      </c>
      <c r="F11">
        <v>0</v>
      </c>
      <c r="G11">
        <v>598.29</v>
      </c>
      <c r="H11">
        <v>-598.29</v>
      </c>
      <c r="I11" t="s">
        <v>16</v>
      </c>
      <c r="J11" t="s">
        <v>47</v>
      </c>
      <c r="K11" t="s">
        <v>40</v>
      </c>
      <c r="L11" t="s">
        <v>41</v>
      </c>
      <c r="M11">
        <v>2023</v>
      </c>
    </row>
    <row r="12" spans="1:13" x14ac:dyDescent="0.25">
      <c r="A12">
        <v>7844</v>
      </c>
      <c r="B12" t="s">
        <v>13</v>
      </c>
      <c r="C12" s="4">
        <v>45291</v>
      </c>
      <c r="D12" t="s">
        <v>78</v>
      </c>
      <c r="E12" t="s">
        <v>79</v>
      </c>
      <c r="F12">
        <v>0</v>
      </c>
      <c r="G12">
        <v>22.14</v>
      </c>
      <c r="H12">
        <v>-22.14</v>
      </c>
      <c r="I12" t="s">
        <v>16</v>
      </c>
      <c r="J12" t="s">
        <v>79</v>
      </c>
      <c r="K12" t="s">
        <v>40</v>
      </c>
      <c r="L12" t="s">
        <v>41</v>
      </c>
      <c r="M12">
        <v>2023</v>
      </c>
    </row>
    <row r="13" spans="1:13" x14ac:dyDescent="0.25">
      <c r="A13">
        <v>7844</v>
      </c>
      <c r="B13" t="s">
        <v>13</v>
      </c>
      <c r="C13" s="4">
        <v>45291</v>
      </c>
      <c r="D13" t="s">
        <v>48</v>
      </c>
      <c r="E13" t="s">
        <v>49</v>
      </c>
      <c r="F13">
        <v>3086.51</v>
      </c>
      <c r="G13">
        <v>0</v>
      </c>
      <c r="H13">
        <v>3086.51</v>
      </c>
      <c r="I13" t="s">
        <v>16</v>
      </c>
      <c r="J13" t="s">
        <v>49</v>
      </c>
      <c r="K13" t="s">
        <v>40</v>
      </c>
      <c r="L13" t="s">
        <v>41</v>
      </c>
      <c r="M13">
        <v>2023</v>
      </c>
    </row>
    <row r="14" spans="1:13" x14ac:dyDescent="0.25">
      <c r="A14">
        <v>7844</v>
      </c>
      <c r="B14" t="s">
        <v>13</v>
      </c>
      <c r="C14" s="4">
        <v>45291</v>
      </c>
      <c r="D14" t="s">
        <v>80</v>
      </c>
      <c r="E14" t="s">
        <v>81</v>
      </c>
      <c r="F14">
        <v>256.98</v>
      </c>
      <c r="G14">
        <v>0</v>
      </c>
      <c r="H14">
        <v>256.98</v>
      </c>
      <c r="I14" t="s">
        <v>16</v>
      </c>
      <c r="J14" t="s">
        <v>81</v>
      </c>
      <c r="K14" t="s">
        <v>40</v>
      </c>
      <c r="L14" t="s">
        <v>41</v>
      </c>
      <c r="M14">
        <v>2023</v>
      </c>
    </row>
    <row r="15" spans="1:13" x14ac:dyDescent="0.25">
      <c r="A15">
        <v>7844</v>
      </c>
      <c r="B15" t="s">
        <v>13</v>
      </c>
      <c r="C15" s="4">
        <v>45291</v>
      </c>
      <c r="D15" t="s">
        <v>14</v>
      </c>
      <c r="E15" t="s">
        <v>15</v>
      </c>
      <c r="F15">
        <v>0</v>
      </c>
      <c r="G15">
        <v>768512.26</v>
      </c>
      <c r="H15">
        <v>-768512.26</v>
      </c>
      <c r="I15" t="s">
        <v>16</v>
      </c>
      <c r="J15" t="s">
        <v>15</v>
      </c>
      <c r="K15" t="s">
        <v>40</v>
      </c>
      <c r="L15" t="s">
        <v>41</v>
      </c>
      <c r="M15">
        <v>2023</v>
      </c>
    </row>
    <row r="16" spans="1:13" x14ac:dyDescent="0.25">
      <c r="A16">
        <v>7844</v>
      </c>
      <c r="B16" t="s">
        <v>13</v>
      </c>
      <c r="C16" s="4">
        <v>45291</v>
      </c>
      <c r="D16" t="s">
        <v>38</v>
      </c>
      <c r="E16" t="s">
        <v>39</v>
      </c>
      <c r="F16">
        <v>0</v>
      </c>
      <c r="G16">
        <v>17477.78</v>
      </c>
      <c r="H16">
        <v>-17477.78</v>
      </c>
      <c r="I16" t="s">
        <v>16</v>
      </c>
      <c r="J16" t="s">
        <v>39</v>
      </c>
      <c r="K16" t="s">
        <v>40</v>
      </c>
      <c r="L16" t="s">
        <v>41</v>
      </c>
      <c r="M16">
        <v>2023</v>
      </c>
    </row>
    <row r="17" spans="1:13" x14ac:dyDescent="0.25">
      <c r="A17">
        <v>7844</v>
      </c>
      <c r="B17" t="s">
        <v>13</v>
      </c>
      <c r="C17" s="4">
        <v>45291</v>
      </c>
      <c r="D17" t="s">
        <v>64</v>
      </c>
      <c r="E17" t="s">
        <v>65</v>
      </c>
      <c r="F17">
        <v>0</v>
      </c>
      <c r="G17">
        <v>51755.87</v>
      </c>
      <c r="H17">
        <v>-51755.87</v>
      </c>
      <c r="I17" t="s">
        <v>16</v>
      </c>
      <c r="J17" t="s">
        <v>65</v>
      </c>
      <c r="K17" t="s">
        <v>40</v>
      </c>
      <c r="L17" t="s">
        <v>41</v>
      </c>
      <c r="M17">
        <v>2023</v>
      </c>
    </row>
    <row r="18" spans="1:13" x14ac:dyDescent="0.25">
      <c r="A18">
        <v>7844</v>
      </c>
      <c r="B18" t="s">
        <v>13</v>
      </c>
      <c r="C18" s="4">
        <v>45291</v>
      </c>
      <c r="D18" t="s">
        <v>76</v>
      </c>
      <c r="E18" t="s">
        <v>77</v>
      </c>
      <c r="F18">
        <v>0</v>
      </c>
      <c r="G18">
        <v>2410.35</v>
      </c>
      <c r="H18">
        <v>-2410.35</v>
      </c>
      <c r="I18" t="s">
        <v>16</v>
      </c>
      <c r="J18" t="s">
        <v>77</v>
      </c>
      <c r="K18" t="s">
        <v>40</v>
      </c>
      <c r="L18" t="s">
        <v>41</v>
      </c>
      <c r="M18">
        <v>2023</v>
      </c>
    </row>
    <row r="19" spans="1:13" x14ac:dyDescent="0.25">
      <c r="A19">
        <v>7844</v>
      </c>
      <c r="B19" t="s">
        <v>13</v>
      </c>
      <c r="C19" s="4">
        <v>45291</v>
      </c>
      <c r="D19" t="s">
        <v>50</v>
      </c>
      <c r="E19" t="s">
        <v>51</v>
      </c>
      <c r="F19">
        <v>277296.84000000003</v>
      </c>
      <c r="G19">
        <v>0</v>
      </c>
      <c r="H19">
        <v>277296.84000000003</v>
      </c>
      <c r="I19" t="s">
        <v>16</v>
      </c>
      <c r="J19" t="s">
        <v>51</v>
      </c>
      <c r="K19" t="s">
        <v>40</v>
      </c>
      <c r="L19" t="s">
        <v>41</v>
      </c>
      <c r="M19">
        <v>2023</v>
      </c>
    </row>
    <row r="20" spans="1:13" x14ac:dyDescent="0.25">
      <c r="A20">
        <v>7844</v>
      </c>
      <c r="B20" t="s">
        <v>13</v>
      </c>
      <c r="C20" s="4">
        <v>45291</v>
      </c>
      <c r="D20" t="s">
        <v>66</v>
      </c>
      <c r="E20" t="s">
        <v>67</v>
      </c>
      <c r="F20">
        <v>32121.81</v>
      </c>
      <c r="G20">
        <v>0</v>
      </c>
      <c r="H20">
        <v>32121.81</v>
      </c>
      <c r="I20" t="s">
        <v>16</v>
      </c>
      <c r="J20" t="s">
        <v>67</v>
      </c>
      <c r="K20" t="s">
        <v>40</v>
      </c>
      <c r="L20" t="s">
        <v>41</v>
      </c>
      <c r="M20">
        <v>2023</v>
      </c>
    </row>
    <row r="21" spans="1:13" x14ac:dyDescent="0.25">
      <c r="A21">
        <v>7844</v>
      </c>
      <c r="B21" t="s">
        <v>13</v>
      </c>
      <c r="C21" s="4">
        <v>45291</v>
      </c>
      <c r="D21" t="s">
        <v>84</v>
      </c>
      <c r="E21" t="s">
        <v>85</v>
      </c>
      <c r="F21">
        <v>8499.36</v>
      </c>
      <c r="G21">
        <v>0</v>
      </c>
      <c r="H21">
        <v>8499.36</v>
      </c>
      <c r="I21" t="s">
        <v>16</v>
      </c>
      <c r="J21" t="s">
        <v>85</v>
      </c>
      <c r="K21" t="s">
        <v>40</v>
      </c>
      <c r="L21" t="s">
        <v>41</v>
      </c>
      <c r="M21">
        <v>2023</v>
      </c>
    </row>
    <row r="22" spans="1:13" x14ac:dyDescent="0.25">
      <c r="A22">
        <v>7844</v>
      </c>
      <c r="B22" t="s">
        <v>13</v>
      </c>
      <c r="C22" s="4">
        <v>45291</v>
      </c>
      <c r="D22" t="s">
        <v>90</v>
      </c>
      <c r="E22" t="s">
        <v>91</v>
      </c>
      <c r="F22">
        <v>0</v>
      </c>
      <c r="G22">
        <v>1987.75</v>
      </c>
      <c r="H22">
        <v>-1987.75</v>
      </c>
      <c r="I22" t="s">
        <v>16</v>
      </c>
      <c r="J22" t="s">
        <v>91</v>
      </c>
      <c r="K22" t="s">
        <v>40</v>
      </c>
      <c r="L22" t="s">
        <v>41</v>
      </c>
      <c r="M22">
        <v>2023</v>
      </c>
    </row>
    <row r="23" spans="1:13" x14ac:dyDescent="0.25">
      <c r="A23">
        <v>7844</v>
      </c>
      <c r="B23" t="s">
        <v>13</v>
      </c>
      <c r="C23" s="4">
        <v>45291</v>
      </c>
      <c r="D23" t="s">
        <v>100</v>
      </c>
      <c r="E23" t="s">
        <v>101</v>
      </c>
      <c r="F23">
        <v>0</v>
      </c>
      <c r="G23">
        <v>590.55999999999995</v>
      </c>
      <c r="H23">
        <v>-590.55999999999995</v>
      </c>
      <c r="I23" t="s">
        <v>16</v>
      </c>
      <c r="J23" t="s">
        <v>101</v>
      </c>
      <c r="K23" t="s">
        <v>40</v>
      </c>
      <c r="L23" t="s">
        <v>41</v>
      </c>
      <c r="M23">
        <v>2023</v>
      </c>
    </row>
    <row r="24" spans="1:13" x14ac:dyDescent="0.25">
      <c r="A24">
        <v>7844</v>
      </c>
      <c r="B24" t="s">
        <v>13</v>
      </c>
      <c r="C24" s="4">
        <v>45291</v>
      </c>
      <c r="D24" t="s">
        <v>52</v>
      </c>
      <c r="E24" t="s">
        <v>53</v>
      </c>
      <c r="F24">
        <v>565762.44999999995</v>
      </c>
      <c r="G24">
        <v>0</v>
      </c>
      <c r="H24">
        <v>565762.44999999995</v>
      </c>
      <c r="I24" t="s">
        <v>16</v>
      </c>
      <c r="J24" t="s">
        <v>53</v>
      </c>
      <c r="K24" t="s">
        <v>40</v>
      </c>
      <c r="L24" t="s">
        <v>41</v>
      </c>
      <c r="M24">
        <v>2023</v>
      </c>
    </row>
    <row r="25" spans="1:13" x14ac:dyDescent="0.25">
      <c r="A25">
        <v>7844</v>
      </c>
      <c r="B25" t="s">
        <v>13</v>
      </c>
      <c r="C25" s="4">
        <v>45291</v>
      </c>
      <c r="D25" t="s">
        <v>68</v>
      </c>
      <c r="E25" t="s">
        <v>69</v>
      </c>
      <c r="F25">
        <v>32553.22</v>
      </c>
      <c r="G25">
        <v>0</v>
      </c>
      <c r="H25">
        <v>32553.22</v>
      </c>
      <c r="I25" t="s">
        <v>16</v>
      </c>
      <c r="J25" t="s">
        <v>69</v>
      </c>
      <c r="K25" t="s">
        <v>40</v>
      </c>
      <c r="L25" t="s">
        <v>41</v>
      </c>
      <c r="M25">
        <v>2023</v>
      </c>
    </row>
    <row r="26" spans="1:13" x14ac:dyDescent="0.25">
      <c r="A26">
        <v>7844</v>
      </c>
      <c r="B26" t="s">
        <v>13</v>
      </c>
      <c r="C26" s="4">
        <v>45291</v>
      </c>
      <c r="D26" t="s">
        <v>54</v>
      </c>
      <c r="E26" t="s">
        <v>55</v>
      </c>
      <c r="F26">
        <v>281795.86</v>
      </c>
      <c r="G26">
        <v>0</v>
      </c>
      <c r="H26">
        <v>281795.86</v>
      </c>
      <c r="I26" t="s">
        <v>16</v>
      </c>
      <c r="J26" t="s">
        <v>55</v>
      </c>
      <c r="K26" t="s">
        <v>40</v>
      </c>
      <c r="L26" t="s">
        <v>41</v>
      </c>
      <c r="M26">
        <v>2023</v>
      </c>
    </row>
    <row r="27" spans="1:13" x14ac:dyDescent="0.25">
      <c r="A27">
        <v>7844</v>
      </c>
      <c r="B27" t="s">
        <v>13</v>
      </c>
      <c r="C27" s="4">
        <v>45291</v>
      </c>
      <c r="D27" t="s">
        <v>70</v>
      </c>
      <c r="E27" t="s">
        <v>71</v>
      </c>
      <c r="F27">
        <v>9936.14</v>
      </c>
      <c r="G27">
        <v>0</v>
      </c>
      <c r="H27">
        <v>9936.14</v>
      </c>
      <c r="I27" t="s">
        <v>16</v>
      </c>
      <c r="J27" t="s">
        <v>71</v>
      </c>
      <c r="K27" t="s">
        <v>40</v>
      </c>
      <c r="L27" t="s">
        <v>41</v>
      </c>
      <c r="M27">
        <v>2023</v>
      </c>
    </row>
    <row r="28" spans="1:13" x14ac:dyDescent="0.25">
      <c r="A28">
        <v>7844</v>
      </c>
      <c r="B28" t="s">
        <v>13</v>
      </c>
      <c r="C28" s="4">
        <v>45291</v>
      </c>
      <c r="D28" t="s">
        <v>56</v>
      </c>
      <c r="E28" t="s">
        <v>57</v>
      </c>
      <c r="F28">
        <v>871795.19999999995</v>
      </c>
      <c r="G28">
        <v>0</v>
      </c>
      <c r="H28">
        <v>871795.19999999995</v>
      </c>
      <c r="I28" t="s">
        <v>16</v>
      </c>
      <c r="J28" t="s">
        <v>57</v>
      </c>
      <c r="K28" t="s">
        <v>40</v>
      </c>
      <c r="L28" t="s">
        <v>41</v>
      </c>
      <c r="M28">
        <v>2023</v>
      </c>
    </row>
    <row r="29" spans="1:13" x14ac:dyDescent="0.25">
      <c r="A29">
        <v>8512</v>
      </c>
      <c r="B29" t="s">
        <v>13</v>
      </c>
      <c r="C29" s="4">
        <v>45291</v>
      </c>
      <c r="D29" t="s">
        <v>56</v>
      </c>
      <c r="E29" t="s">
        <v>57</v>
      </c>
      <c r="F29">
        <v>116542.26</v>
      </c>
      <c r="G29">
        <v>0</v>
      </c>
      <c r="H29">
        <v>116542.26</v>
      </c>
      <c r="I29" t="s">
        <v>16</v>
      </c>
      <c r="J29" t="s">
        <v>57</v>
      </c>
      <c r="K29" t="s">
        <v>42</v>
      </c>
      <c r="L29" t="s">
        <v>41</v>
      </c>
      <c r="M29">
        <v>2023</v>
      </c>
    </row>
    <row r="30" spans="1:13" x14ac:dyDescent="0.25">
      <c r="A30">
        <v>8516</v>
      </c>
      <c r="B30" t="s">
        <v>13</v>
      </c>
      <c r="C30" s="4">
        <v>45291</v>
      </c>
      <c r="D30" t="s">
        <v>56</v>
      </c>
      <c r="E30" t="s">
        <v>57</v>
      </c>
      <c r="F30">
        <v>0</v>
      </c>
      <c r="G30">
        <v>601681.1</v>
      </c>
      <c r="H30">
        <v>-601681.1</v>
      </c>
      <c r="I30" t="s">
        <v>16</v>
      </c>
      <c r="J30" t="s">
        <v>57</v>
      </c>
      <c r="K30" t="s">
        <v>58</v>
      </c>
      <c r="L30" t="s">
        <v>41</v>
      </c>
      <c r="M30">
        <v>2023</v>
      </c>
    </row>
    <row r="31" spans="1:13" x14ac:dyDescent="0.25">
      <c r="A31">
        <v>8516</v>
      </c>
      <c r="B31" t="s">
        <v>13</v>
      </c>
      <c r="C31" s="4">
        <v>45291</v>
      </c>
      <c r="D31" t="s">
        <v>56</v>
      </c>
      <c r="E31" t="s">
        <v>57</v>
      </c>
      <c r="F31">
        <v>0</v>
      </c>
      <c r="G31">
        <v>107440.65</v>
      </c>
      <c r="H31">
        <v>-107440.65</v>
      </c>
      <c r="I31" t="s">
        <v>16</v>
      </c>
      <c r="J31" t="s">
        <v>57</v>
      </c>
      <c r="K31" t="s">
        <v>58</v>
      </c>
      <c r="L31" t="s">
        <v>41</v>
      </c>
      <c r="M31">
        <v>2023</v>
      </c>
    </row>
    <row r="32" spans="1:13" x14ac:dyDescent="0.25">
      <c r="A32">
        <v>8537</v>
      </c>
      <c r="B32" t="s">
        <v>13</v>
      </c>
      <c r="C32" s="4">
        <v>45291</v>
      </c>
      <c r="D32" t="s">
        <v>56</v>
      </c>
      <c r="E32" t="s">
        <v>57</v>
      </c>
      <c r="F32">
        <v>396994.22</v>
      </c>
      <c r="G32">
        <v>0</v>
      </c>
      <c r="H32">
        <v>396994.22</v>
      </c>
      <c r="I32" t="s">
        <v>16</v>
      </c>
      <c r="J32" t="s">
        <v>57</v>
      </c>
      <c r="K32" t="s">
        <v>59</v>
      </c>
      <c r="L32" t="s">
        <v>41</v>
      </c>
      <c r="M32">
        <v>2023</v>
      </c>
    </row>
    <row r="33" spans="1:13" x14ac:dyDescent="0.25">
      <c r="A33">
        <v>8537</v>
      </c>
      <c r="B33" t="s">
        <v>13</v>
      </c>
      <c r="C33" s="4">
        <v>45291</v>
      </c>
      <c r="D33" t="s">
        <v>56</v>
      </c>
      <c r="E33" t="s">
        <v>57</v>
      </c>
      <c r="F33">
        <v>0</v>
      </c>
      <c r="G33">
        <v>504434.87</v>
      </c>
      <c r="H33">
        <v>-504434.87</v>
      </c>
      <c r="I33" t="s">
        <v>16</v>
      </c>
      <c r="J33" t="s">
        <v>57</v>
      </c>
      <c r="K33" t="s">
        <v>59</v>
      </c>
      <c r="L33" t="s">
        <v>41</v>
      </c>
      <c r="M33">
        <v>2023</v>
      </c>
    </row>
    <row r="34" spans="1:13" x14ac:dyDescent="0.25">
      <c r="A34">
        <v>7844</v>
      </c>
      <c r="B34" t="s">
        <v>13</v>
      </c>
      <c r="C34" s="4">
        <v>45291</v>
      </c>
      <c r="D34" t="s">
        <v>72</v>
      </c>
      <c r="E34" t="s">
        <v>73</v>
      </c>
      <c r="F34">
        <v>11623.06</v>
      </c>
      <c r="G34">
        <v>0</v>
      </c>
      <c r="H34">
        <v>11623.06</v>
      </c>
      <c r="I34" t="s">
        <v>16</v>
      </c>
      <c r="J34" t="s">
        <v>73</v>
      </c>
      <c r="K34" t="s">
        <v>40</v>
      </c>
      <c r="L34" t="s">
        <v>41</v>
      </c>
      <c r="M34">
        <v>2023</v>
      </c>
    </row>
    <row r="35" spans="1:13" x14ac:dyDescent="0.25">
      <c r="A35">
        <v>7844</v>
      </c>
      <c r="B35" t="s">
        <v>13</v>
      </c>
      <c r="C35" s="4">
        <v>45291</v>
      </c>
      <c r="D35" t="s">
        <v>60</v>
      </c>
      <c r="E35" t="s">
        <v>61</v>
      </c>
      <c r="F35">
        <v>0</v>
      </c>
      <c r="G35">
        <v>2034477.23</v>
      </c>
      <c r="H35">
        <v>-2034477.23</v>
      </c>
      <c r="I35" t="s">
        <v>16</v>
      </c>
      <c r="J35" t="s">
        <v>61</v>
      </c>
      <c r="K35" t="s">
        <v>40</v>
      </c>
      <c r="L35" t="s">
        <v>41</v>
      </c>
      <c r="M35">
        <v>2023</v>
      </c>
    </row>
    <row r="36" spans="1:13" x14ac:dyDescent="0.25">
      <c r="A36">
        <v>8516</v>
      </c>
      <c r="B36" t="s">
        <v>13</v>
      </c>
      <c r="C36" s="4">
        <v>45291</v>
      </c>
      <c r="D36" t="s">
        <v>60</v>
      </c>
      <c r="E36" t="s">
        <v>61</v>
      </c>
      <c r="F36">
        <v>601681.1</v>
      </c>
      <c r="G36">
        <v>0</v>
      </c>
      <c r="H36">
        <v>601681.1</v>
      </c>
      <c r="I36" t="s">
        <v>16</v>
      </c>
      <c r="J36" t="s">
        <v>61</v>
      </c>
      <c r="K36" t="s">
        <v>58</v>
      </c>
      <c r="L36" t="s">
        <v>41</v>
      </c>
      <c r="M36">
        <v>2023</v>
      </c>
    </row>
    <row r="37" spans="1:13" x14ac:dyDescent="0.25">
      <c r="A37">
        <v>8516</v>
      </c>
      <c r="B37" t="s">
        <v>13</v>
      </c>
      <c r="C37" s="4">
        <v>45291</v>
      </c>
      <c r="D37" t="s">
        <v>60</v>
      </c>
      <c r="E37" t="s">
        <v>61</v>
      </c>
      <c r="F37">
        <v>107440.65</v>
      </c>
      <c r="G37">
        <v>0</v>
      </c>
      <c r="H37">
        <v>107440.65</v>
      </c>
      <c r="I37" t="s">
        <v>16</v>
      </c>
      <c r="J37" t="s">
        <v>61</v>
      </c>
      <c r="K37" t="s">
        <v>58</v>
      </c>
      <c r="L37" t="s">
        <v>41</v>
      </c>
      <c r="M37">
        <v>2023</v>
      </c>
    </row>
    <row r="38" spans="1:13" x14ac:dyDescent="0.25">
      <c r="A38">
        <v>8537</v>
      </c>
      <c r="B38" t="s">
        <v>13</v>
      </c>
      <c r="C38" s="4">
        <v>45291</v>
      </c>
      <c r="D38" t="s">
        <v>60</v>
      </c>
      <c r="E38" t="s">
        <v>61</v>
      </c>
      <c r="F38">
        <v>0</v>
      </c>
      <c r="G38">
        <v>396994.22</v>
      </c>
      <c r="H38">
        <v>-396994.22</v>
      </c>
      <c r="I38" t="s">
        <v>16</v>
      </c>
      <c r="J38" t="s">
        <v>61</v>
      </c>
      <c r="K38" t="s">
        <v>59</v>
      </c>
      <c r="L38" t="s">
        <v>41</v>
      </c>
      <c r="M38">
        <v>2023</v>
      </c>
    </row>
    <row r="39" spans="1:13" x14ac:dyDescent="0.25">
      <c r="A39">
        <v>8537</v>
      </c>
      <c r="B39" t="s">
        <v>13</v>
      </c>
      <c r="C39" s="4">
        <v>45291</v>
      </c>
      <c r="D39" t="s">
        <v>60</v>
      </c>
      <c r="E39" t="s">
        <v>61</v>
      </c>
      <c r="F39">
        <v>504434.87</v>
      </c>
      <c r="G39">
        <v>0</v>
      </c>
      <c r="H39">
        <v>504434.87</v>
      </c>
      <c r="I39" t="s">
        <v>16</v>
      </c>
      <c r="J39" t="s">
        <v>61</v>
      </c>
      <c r="K39" t="s">
        <v>59</v>
      </c>
      <c r="L39" t="s">
        <v>41</v>
      </c>
      <c r="M39">
        <v>2023</v>
      </c>
    </row>
    <row r="40" spans="1:13" x14ac:dyDescent="0.25">
      <c r="A40">
        <v>7844</v>
      </c>
      <c r="B40" t="s">
        <v>13</v>
      </c>
      <c r="C40" s="4">
        <v>45291</v>
      </c>
      <c r="D40" t="s">
        <v>74</v>
      </c>
      <c r="E40" t="s">
        <v>75</v>
      </c>
      <c r="F40">
        <v>0</v>
      </c>
      <c r="G40">
        <v>175568.38</v>
      </c>
      <c r="H40">
        <v>-175568.38</v>
      </c>
      <c r="I40" t="s">
        <v>16</v>
      </c>
      <c r="J40" t="s">
        <v>75</v>
      </c>
      <c r="K40" t="s">
        <v>40</v>
      </c>
      <c r="L40" t="s">
        <v>41</v>
      </c>
      <c r="M40">
        <v>2023</v>
      </c>
    </row>
    <row r="41" spans="1:13" x14ac:dyDescent="0.25">
      <c r="A41">
        <v>7844</v>
      </c>
      <c r="B41" t="s">
        <v>13</v>
      </c>
      <c r="C41" s="4">
        <v>45291</v>
      </c>
      <c r="D41" t="s">
        <v>98</v>
      </c>
      <c r="E41" t="s">
        <v>99</v>
      </c>
      <c r="F41">
        <v>0</v>
      </c>
      <c r="G41">
        <v>2091.35</v>
      </c>
      <c r="H41">
        <v>-2091.35</v>
      </c>
      <c r="I41" t="s">
        <v>16</v>
      </c>
      <c r="J41" t="s">
        <v>99</v>
      </c>
      <c r="K41" t="s">
        <v>40</v>
      </c>
      <c r="L41" t="s">
        <v>41</v>
      </c>
      <c r="M41">
        <v>2023</v>
      </c>
    </row>
    <row r="42" spans="1:13" x14ac:dyDescent="0.25">
      <c r="A42">
        <v>7844</v>
      </c>
      <c r="B42" t="s">
        <v>13</v>
      </c>
      <c r="C42" s="4">
        <v>45291</v>
      </c>
      <c r="D42" t="s">
        <v>62</v>
      </c>
      <c r="E42" t="s">
        <v>63</v>
      </c>
      <c r="F42">
        <v>0</v>
      </c>
      <c r="G42">
        <v>56181.52</v>
      </c>
      <c r="H42">
        <v>-56181.52</v>
      </c>
      <c r="I42" t="s">
        <v>16</v>
      </c>
      <c r="J42" t="s">
        <v>63</v>
      </c>
      <c r="K42" t="s">
        <v>40</v>
      </c>
      <c r="L42" t="s">
        <v>41</v>
      </c>
      <c r="M42">
        <v>2023</v>
      </c>
    </row>
    <row r="43" spans="1:13" x14ac:dyDescent="0.25">
      <c r="A43">
        <v>8515</v>
      </c>
      <c r="B43" t="s">
        <v>13</v>
      </c>
      <c r="C43" s="4">
        <v>45291</v>
      </c>
      <c r="D43" t="s">
        <v>62</v>
      </c>
      <c r="E43" t="s">
        <v>63</v>
      </c>
      <c r="F43">
        <v>0</v>
      </c>
      <c r="G43">
        <v>99461.38</v>
      </c>
      <c r="H43">
        <v>-99461.38</v>
      </c>
      <c r="I43" t="s">
        <v>16</v>
      </c>
      <c r="J43" t="s">
        <v>63</v>
      </c>
      <c r="K43" t="s">
        <v>43</v>
      </c>
      <c r="L43" t="s">
        <v>41</v>
      </c>
      <c r="M43">
        <v>2023</v>
      </c>
    </row>
    <row r="44" spans="1:13" x14ac:dyDescent="0.25">
      <c r="A44">
        <v>7844</v>
      </c>
      <c r="B44" t="s">
        <v>13</v>
      </c>
      <c r="C44" s="4">
        <v>45291</v>
      </c>
      <c r="D44" t="s">
        <v>106</v>
      </c>
      <c r="E44" t="s">
        <v>107</v>
      </c>
      <c r="F44">
        <v>0</v>
      </c>
      <c r="G44">
        <v>2834.36</v>
      </c>
      <c r="H44">
        <v>-2834.36</v>
      </c>
      <c r="I44" t="s">
        <v>16</v>
      </c>
      <c r="J44" t="s">
        <v>107</v>
      </c>
      <c r="K44" t="s">
        <v>40</v>
      </c>
      <c r="L44" t="s">
        <v>41</v>
      </c>
      <c r="M44">
        <v>2023</v>
      </c>
    </row>
    <row r="45" spans="1:13" x14ac:dyDescent="0.25">
      <c r="A45">
        <v>7844</v>
      </c>
      <c r="B45" t="s">
        <v>13</v>
      </c>
      <c r="C45" s="4">
        <v>45291</v>
      </c>
      <c r="D45" t="s">
        <v>92</v>
      </c>
      <c r="E45" t="s">
        <v>93</v>
      </c>
      <c r="F45">
        <v>0</v>
      </c>
      <c r="G45">
        <v>2259.4699999999998</v>
      </c>
      <c r="H45">
        <v>-2259.4699999999998</v>
      </c>
      <c r="I45" t="s">
        <v>16</v>
      </c>
      <c r="J45" t="s">
        <v>93</v>
      </c>
      <c r="K45" t="s">
        <v>40</v>
      </c>
      <c r="L45" t="s">
        <v>41</v>
      </c>
      <c r="M45">
        <v>2023</v>
      </c>
    </row>
    <row r="46" spans="1:13" x14ac:dyDescent="0.25">
      <c r="A46">
        <v>7844</v>
      </c>
      <c r="B46" t="s">
        <v>13</v>
      </c>
      <c r="C46" s="4">
        <v>45291</v>
      </c>
      <c r="D46" t="s">
        <v>94</v>
      </c>
      <c r="E46" t="s">
        <v>95</v>
      </c>
      <c r="F46">
        <v>0</v>
      </c>
      <c r="G46">
        <v>178443.41</v>
      </c>
      <c r="H46">
        <v>-178443.41</v>
      </c>
      <c r="I46" t="s">
        <v>16</v>
      </c>
      <c r="J46" t="s">
        <v>95</v>
      </c>
      <c r="K46" t="s">
        <v>40</v>
      </c>
      <c r="L46" t="s">
        <v>41</v>
      </c>
      <c r="M46">
        <v>2023</v>
      </c>
    </row>
    <row r="47" spans="1:13" x14ac:dyDescent="0.25">
      <c r="A47">
        <v>7844</v>
      </c>
      <c r="B47" t="s">
        <v>13</v>
      </c>
      <c r="C47" s="4">
        <v>45291</v>
      </c>
      <c r="D47" t="s">
        <v>96</v>
      </c>
      <c r="E47" t="s">
        <v>97</v>
      </c>
      <c r="F47">
        <v>180701.13</v>
      </c>
      <c r="G47">
        <v>0</v>
      </c>
      <c r="H47">
        <v>180701.13</v>
      </c>
      <c r="I47" t="s">
        <v>16</v>
      </c>
      <c r="J47" t="s">
        <v>97</v>
      </c>
      <c r="K47" t="s">
        <v>40</v>
      </c>
      <c r="L47" t="s">
        <v>41</v>
      </c>
      <c r="M47">
        <v>2023</v>
      </c>
    </row>
    <row r="48" spans="1:13" x14ac:dyDescent="0.25">
      <c r="A48">
        <v>7844</v>
      </c>
      <c r="B48" t="s">
        <v>13</v>
      </c>
      <c r="C48" s="4">
        <v>45291</v>
      </c>
      <c r="D48" t="s">
        <v>111</v>
      </c>
      <c r="E48" t="s">
        <v>112</v>
      </c>
      <c r="F48">
        <v>0</v>
      </c>
      <c r="G48">
        <v>21506.15</v>
      </c>
      <c r="H48">
        <v>-21506.15</v>
      </c>
      <c r="I48" t="s">
        <v>16</v>
      </c>
      <c r="J48" t="s">
        <v>112</v>
      </c>
      <c r="K48" t="s">
        <v>40</v>
      </c>
      <c r="L48" t="s">
        <v>41</v>
      </c>
      <c r="M48">
        <v>2023</v>
      </c>
    </row>
    <row r="49" spans="1:13" x14ac:dyDescent="0.25">
      <c r="A49">
        <v>7844</v>
      </c>
      <c r="B49" t="s">
        <v>13</v>
      </c>
      <c r="C49" s="4">
        <v>45291</v>
      </c>
      <c r="D49" t="s">
        <v>113</v>
      </c>
      <c r="E49" t="s">
        <v>114</v>
      </c>
      <c r="F49">
        <v>382793</v>
      </c>
      <c r="G49">
        <v>0</v>
      </c>
      <c r="H49">
        <v>382793</v>
      </c>
      <c r="I49" t="s">
        <v>16</v>
      </c>
      <c r="J49" t="s">
        <v>114</v>
      </c>
      <c r="K49" t="s">
        <v>40</v>
      </c>
      <c r="L49" t="s">
        <v>41</v>
      </c>
      <c r="M49">
        <v>2023</v>
      </c>
    </row>
    <row r="50" spans="1:13" x14ac:dyDescent="0.25">
      <c r="A50">
        <v>7844</v>
      </c>
      <c r="B50" t="s">
        <v>13</v>
      </c>
      <c r="C50" s="4">
        <v>45291</v>
      </c>
      <c r="D50" t="s">
        <v>167</v>
      </c>
      <c r="E50" t="s">
        <v>168</v>
      </c>
      <c r="F50">
        <v>0</v>
      </c>
      <c r="G50">
        <v>8040.22</v>
      </c>
      <c r="H50">
        <v>-8040.22</v>
      </c>
      <c r="I50" t="s">
        <v>16</v>
      </c>
      <c r="J50" t="s">
        <v>168</v>
      </c>
      <c r="K50" t="s">
        <v>40</v>
      </c>
      <c r="L50" t="s">
        <v>41</v>
      </c>
      <c r="M50">
        <v>2023</v>
      </c>
    </row>
    <row r="51" spans="1:13" x14ac:dyDescent="0.25">
      <c r="A51">
        <v>7844</v>
      </c>
      <c r="B51" t="s">
        <v>13</v>
      </c>
      <c r="C51" s="4">
        <v>45291</v>
      </c>
      <c r="D51" t="s">
        <v>115</v>
      </c>
      <c r="E51" t="s">
        <v>116</v>
      </c>
      <c r="F51">
        <v>0</v>
      </c>
      <c r="G51">
        <v>139591.26999999999</v>
      </c>
      <c r="H51">
        <v>-139591.26999999999</v>
      </c>
      <c r="I51" t="s">
        <v>16</v>
      </c>
      <c r="J51" t="s">
        <v>116</v>
      </c>
      <c r="K51" t="s">
        <v>40</v>
      </c>
      <c r="L51" t="s">
        <v>41</v>
      </c>
      <c r="M51">
        <v>2023</v>
      </c>
    </row>
    <row r="52" spans="1:13" x14ac:dyDescent="0.25">
      <c r="A52">
        <v>7844</v>
      </c>
      <c r="B52" t="s">
        <v>13</v>
      </c>
      <c r="C52" s="4">
        <v>45291</v>
      </c>
      <c r="D52" t="s">
        <v>117</v>
      </c>
      <c r="E52" t="s">
        <v>118</v>
      </c>
      <c r="F52">
        <v>0</v>
      </c>
      <c r="G52">
        <v>62370.54</v>
      </c>
      <c r="H52">
        <v>-62370.54</v>
      </c>
      <c r="I52" t="s">
        <v>16</v>
      </c>
      <c r="J52" t="s">
        <v>118</v>
      </c>
      <c r="K52" t="s">
        <v>40</v>
      </c>
      <c r="L52" t="s">
        <v>41</v>
      </c>
      <c r="M52">
        <v>2023</v>
      </c>
    </row>
    <row r="53" spans="1:13" x14ac:dyDescent="0.25">
      <c r="A53">
        <v>7844</v>
      </c>
      <c r="B53" t="s">
        <v>13</v>
      </c>
      <c r="C53" s="4">
        <v>45291</v>
      </c>
      <c r="D53" t="s">
        <v>119</v>
      </c>
      <c r="E53" t="s">
        <v>120</v>
      </c>
      <c r="F53">
        <v>0</v>
      </c>
      <c r="G53">
        <v>198911.86</v>
      </c>
      <c r="H53">
        <v>-198911.86</v>
      </c>
      <c r="I53" t="s">
        <v>16</v>
      </c>
      <c r="J53" t="s">
        <v>120</v>
      </c>
      <c r="K53" t="s">
        <v>40</v>
      </c>
      <c r="L53" t="s">
        <v>41</v>
      </c>
      <c r="M53">
        <v>2023</v>
      </c>
    </row>
    <row r="54" spans="1:13" x14ac:dyDescent="0.25">
      <c r="A54">
        <v>7844</v>
      </c>
      <c r="B54" t="s">
        <v>13</v>
      </c>
      <c r="C54" s="4">
        <v>45291</v>
      </c>
      <c r="D54" t="s">
        <v>121</v>
      </c>
      <c r="E54" t="s">
        <v>122</v>
      </c>
      <c r="F54">
        <v>0</v>
      </c>
      <c r="G54">
        <v>25336.33</v>
      </c>
      <c r="H54">
        <v>-25336.33</v>
      </c>
      <c r="I54" t="s">
        <v>16</v>
      </c>
      <c r="J54" t="s">
        <v>122</v>
      </c>
      <c r="K54" t="s">
        <v>40</v>
      </c>
      <c r="L54" t="s">
        <v>41</v>
      </c>
      <c r="M54">
        <v>2023</v>
      </c>
    </row>
    <row r="55" spans="1:13" x14ac:dyDescent="0.25">
      <c r="A55">
        <v>7844</v>
      </c>
      <c r="B55" t="s">
        <v>13</v>
      </c>
      <c r="C55" s="4">
        <v>45291</v>
      </c>
      <c r="D55" t="s">
        <v>123</v>
      </c>
      <c r="E55" t="s">
        <v>124</v>
      </c>
      <c r="F55">
        <v>0</v>
      </c>
      <c r="G55">
        <v>1122.25</v>
      </c>
      <c r="H55">
        <v>-1122.25</v>
      </c>
      <c r="I55" t="s">
        <v>16</v>
      </c>
      <c r="J55" t="s">
        <v>124</v>
      </c>
      <c r="K55" t="s">
        <v>40</v>
      </c>
      <c r="L55" t="s">
        <v>41</v>
      </c>
      <c r="M55">
        <v>2023</v>
      </c>
    </row>
    <row r="56" spans="1:13" x14ac:dyDescent="0.25">
      <c r="A56">
        <v>7844</v>
      </c>
      <c r="B56" t="s">
        <v>13</v>
      </c>
      <c r="C56" s="4">
        <v>45291</v>
      </c>
      <c r="D56" t="s">
        <v>125</v>
      </c>
      <c r="E56" t="s">
        <v>126</v>
      </c>
      <c r="F56">
        <v>0</v>
      </c>
      <c r="G56">
        <v>74.75</v>
      </c>
      <c r="H56">
        <v>-74.75</v>
      </c>
      <c r="I56" t="s">
        <v>16</v>
      </c>
      <c r="J56" t="s">
        <v>126</v>
      </c>
      <c r="K56" t="s">
        <v>40</v>
      </c>
      <c r="L56" t="s">
        <v>41</v>
      </c>
      <c r="M56">
        <v>2023</v>
      </c>
    </row>
    <row r="57" spans="1:13" x14ac:dyDescent="0.25">
      <c r="A57">
        <v>7844</v>
      </c>
      <c r="B57" t="s">
        <v>13</v>
      </c>
      <c r="C57" s="4">
        <v>45291</v>
      </c>
      <c r="D57" t="s">
        <v>127</v>
      </c>
      <c r="E57" t="s">
        <v>128</v>
      </c>
      <c r="F57">
        <v>0</v>
      </c>
      <c r="G57">
        <v>1999.68</v>
      </c>
      <c r="H57">
        <v>-1999.68</v>
      </c>
      <c r="I57" t="s">
        <v>16</v>
      </c>
      <c r="J57" t="s">
        <v>128</v>
      </c>
      <c r="K57" t="s">
        <v>40</v>
      </c>
      <c r="L57" t="s">
        <v>41</v>
      </c>
      <c r="M57">
        <v>2023</v>
      </c>
    </row>
    <row r="58" spans="1:13" x14ac:dyDescent="0.25">
      <c r="A58">
        <v>7844</v>
      </c>
      <c r="B58" t="s">
        <v>13</v>
      </c>
      <c r="C58" s="4">
        <v>45291</v>
      </c>
      <c r="D58" t="s">
        <v>129</v>
      </c>
      <c r="E58" t="s">
        <v>130</v>
      </c>
      <c r="F58">
        <v>16424.7</v>
      </c>
      <c r="G58">
        <v>0</v>
      </c>
      <c r="H58">
        <v>16424.7</v>
      </c>
      <c r="I58" t="s">
        <v>16</v>
      </c>
      <c r="J58" t="s">
        <v>130</v>
      </c>
      <c r="K58" t="s">
        <v>40</v>
      </c>
      <c r="L58" t="s">
        <v>41</v>
      </c>
      <c r="M58">
        <v>2023</v>
      </c>
    </row>
    <row r="59" spans="1:13" x14ac:dyDescent="0.25">
      <c r="A59">
        <v>7844</v>
      </c>
      <c r="B59" t="s">
        <v>13</v>
      </c>
      <c r="C59" s="4">
        <v>45291</v>
      </c>
      <c r="D59" t="s">
        <v>131</v>
      </c>
      <c r="E59" t="s">
        <v>132</v>
      </c>
      <c r="F59">
        <v>10394.469999999999</v>
      </c>
      <c r="G59">
        <v>0</v>
      </c>
      <c r="H59">
        <v>10394.469999999999</v>
      </c>
      <c r="I59" t="s">
        <v>16</v>
      </c>
      <c r="J59" t="s">
        <v>132</v>
      </c>
      <c r="K59" t="s">
        <v>40</v>
      </c>
      <c r="L59" t="s">
        <v>41</v>
      </c>
      <c r="M59">
        <v>2023</v>
      </c>
    </row>
    <row r="60" spans="1:13" x14ac:dyDescent="0.25">
      <c r="A60">
        <v>7844</v>
      </c>
      <c r="B60" t="s">
        <v>13</v>
      </c>
      <c r="C60" s="4">
        <v>45291</v>
      </c>
      <c r="D60" t="s">
        <v>133</v>
      </c>
      <c r="E60" t="s">
        <v>134</v>
      </c>
      <c r="F60">
        <v>39936.699999999997</v>
      </c>
      <c r="G60">
        <v>0</v>
      </c>
      <c r="H60">
        <v>39936.699999999997</v>
      </c>
      <c r="I60" t="s">
        <v>16</v>
      </c>
      <c r="J60" t="s">
        <v>134</v>
      </c>
      <c r="K60" t="s">
        <v>40</v>
      </c>
      <c r="L60" t="s">
        <v>41</v>
      </c>
      <c r="M60">
        <v>2023</v>
      </c>
    </row>
    <row r="61" spans="1:13" x14ac:dyDescent="0.25">
      <c r="A61">
        <v>7844</v>
      </c>
      <c r="B61" t="s">
        <v>13</v>
      </c>
      <c r="C61" s="4">
        <v>45291</v>
      </c>
      <c r="D61" t="s">
        <v>135</v>
      </c>
      <c r="E61" t="s">
        <v>136</v>
      </c>
      <c r="F61">
        <v>5095.21</v>
      </c>
      <c r="G61">
        <v>0</v>
      </c>
      <c r="H61">
        <v>5095.21</v>
      </c>
      <c r="I61" t="s">
        <v>16</v>
      </c>
      <c r="J61" t="s">
        <v>136</v>
      </c>
      <c r="K61" t="s">
        <v>40</v>
      </c>
      <c r="L61" t="s">
        <v>41</v>
      </c>
      <c r="M61">
        <v>2023</v>
      </c>
    </row>
    <row r="62" spans="1:13" x14ac:dyDescent="0.25">
      <c r="A62">
        <v>7844</v>
      </c>
      <c r="B62" t="s">
        <v>13</v>
      </c>
      <c r="C62" s="4">
        <v>45291</v>
      </c>
      <c r="D62" t="s">
        <v>137</v>
      </c>
      <c r="E62" t="s">
        <v>138</v>
      </c>
      <c r="F62">
        <v>122.78</v>
      </c>
      <c r="G62">
        <v>0</v>
      </c>
      <c r="H62">
        <v>122.78</v>
      </c>
      <c r="I62" t="s">
        <v>16</v>
      </c>
      <c r="J62" t="s">
        <v>138</v>
      </c>
      <c r="K62" t="s">
        <v>40</v>
      </c>
      <c r="L62" t="s">
        <v>41</v>
      </c>
      <c r="M62">
        <v>2023</v>
      </c>
    </row>
    <row r="63" spans="1:13" x14ac:dyDescent="0.25">
      <c r="A63">
        <v>7844</v>
      </c>
      <c r="B63" t="s">
        <v>13</v>
      </c>
      <c r="C63" s="4">
        <v>45291</v>
      </c>
      <c r="D63" t="s">
        <v>139</v>
      </c>
      <c r="E63" t="s">
        <v>140</v>
      </c>
      <c r="F63">
        <v>0</v>
      </c>
      <c r="G63">
        <v>38.67</v>
      </c>
      <c r="H63">
        <v>-38.67</v>
      </c>
      <c r="I63" t="s">
        <v>16</v>
      </c>
      <c r="J63" t="s">
        <v>140</v>
      </c>
      <c r="K63" t="s">
        <v>40</v>
      </c>
      <c r="L63" t="s">
        <v>41</v>
      </c>
      <c r="M63">
        <v>2023</v>
      </c>
    </row>
    <row r="64" spans="1:13" x14ac:dyDescent="0.25">
      <c r="A64">
        <v>7844</v>
      </c>
      <c r="B64" t="s">
        <v>13</v>
      </c>
      <c r="C64" s="4">
        <v>45291</v>
      </c>
      <c r="D64" t="s">
        <v>141</v>
      </c>
      <c r="E64" t="s">
        <v>142</v>
      </c>
      <c r="F64">
        <v>0</v>
      </c>
      <c r="G64">
        <v>3460.92</v>
      </c>
      <c r="H64">
        <v>-3460.92</v>
      </c>
      <c r="I64" t="s">
        <v>16</v>
      </c>
      <c r="J64" t="s">
        <v>142</v>
      </c>
      <c r="K64" t="s">
        <v>40</v>
      </c>
      <c r="L64" t="s">
        <v>41</v>
      </c>
      <c r="M64">
        <v>2023</v>
      </c>
    </row>
    <row r="65" spans="1:13" x14ac:dyDescent="0.25">
      <c r="A65">
        <v>7844</v>
      </c>
      <c r="B65" t="s">
        <v>13</v>
      </c>
      <c r="C65" s="4">
        <v>45291</v>
      </c>
      <c r="D65" t="s">
        <v>143</v>
      </c>
      <c r="E65" t="s">
        <v>144</v>
      </c>
      <c r="F65">
        <v>0</v>
      </c>
      <c r="G65">
        <v>6929.42</v>
      </c>
      <c r="H65">
        <v>-6929.42</v>
      </c>
      <c r="I65" t="s">
        <v>16</v>
      </c>
      <c r="J65" t="s">
        <v>144</v>
      </c>
      <c r="K65" t="s">
        <v>40</v>
      </c>
      <c r="L65" t="s">
        <v>41</v>
      </c>
      <c r="M65">
        <v>2023</v>
      </c>
    </row>
    <row r="66" spans="1:13" x14ac:dyDescent="0.25">
      <c r="A66">
        <v>7844</v>
      </c>
      <c r="B66" t="s">
        <v>13</v>
      </c>
      <c r="C66" s="4">
        <v>45291</v>
      </c>
      <c r="D66" t="s">
        <v>145</v>
      </c>
      <c r="E66" t="s">
        <v>146</v>
      </c>
      <c r="F66">
        <v>0</v>
      </c>
      <c r="G66">
        <v>3910.73</v>
      </c>
      <c r="H66">
        <v>-3910.73</v>
      </c>
      <c r="I66" t="s">
        <v>16</v>
      </c>
      <c r="J66" t="s">
        <v>146</v>
      </c>
      <c r="K66" t="s">
        <v>40</v>
      </c>
      <c r="L66" t="s">
        <v>41</v>
      </c>
      <c r="M66">
        <v>2023</v>
      </c>
    </row>
    <row r="67" spans="1:13" x14ac:dyDescent="0.25">
      <c r="A67">
        <v>7844</v>
      </c>
      <c r="B67" t="s">
        <v>13</v>
      </c>
      <c r="C67" s="4">
        <v>45291</v>
      </c>
      <c r="D67" t="s">
        <v>147</v>
      </c>
      <c r="E67" t="s">
        <v>148</v>
      </c>
      <c r="F67">
        <v>0</v>
      </c>
      <c r="G67">
        <v>687.93</v>
      </c>
      <c r="H67">
        <v>-687.93</v>
      </c>
      <c r="I67" t="s">
        <v>16</v>
      </c>
      <c r="J67" t="s">
        <v>148</v>
      </c>
      <c r="K67" t="s">
        <v>40</v>
      </c>
      <c r="L67" t="s">
        <v>41</v>
      </c>
      <c r="M67">
        <v>2023</v>
      </c>
    </row>
    <row r="68" spans="1:13" x14ac:dyDescent="0.25">
      <c r="A68">
        <v>7844</v>
      </c>
      <c r="B68" t="s">
        <v>13</v>
      </c>
      <c r="C68" s="4">
        <v>45291</v>
      </c>
      <c r="D68" t="s">
        <v>149</v>
      </c>
      <c r="E68" t="s">
        <v>150</v>
      </c>
      <c r="F68">
        <v>0</v>
      </c>
      <c r="G68">
        <v>11.64</v>
      </c>
      <c r="H68">
        <v>-11.64</v>
      </c>
      <c r="I68" t="s">
        <v>16</v>
      </c>
      <c r="J68" t="s">
        <v>150</v>
      </c>
      <c r="K68" t="s">
        <v>40</v>
      </c>
      <c r="L68" t="s">
        <v>41</v>
      </c>
      <c r="M68">
        <v>2023</v>
      </c>
    </row>
    <row r="69" spans="1:13" x14ac:dyDescent="0.25">
      <c r="A69">
        <v>7844</v>
      </c>
      <c r="B69" t="s">
        <v>13</v>
      </c>
      <c r="C69" s="4">
        <v>45291</v>
      </c>
      <c r="D69" t="s">
        <v>151</v>
      </c>
      <c r="E69" t="s">
        <v>152</v>
      </c>
      <c r="F69">
        <v>1153991.54</v>
      </c>
      <c r="G69">
        <v>0</v>
      </c>
      <c r="H69">
        <v>1153991.54</v>
      </c>
      <c r="I69" t="s">
        <v>16</v>
      </c>
      <c r="J69" t="s">
        <v>152</v>
      </c>
      <c r="K69" t="s">
        <v>40</v>
      </c>
      <c r="L69" t="s">
        <v>41</v>
      </c>
      <c r="M69">
        <v>2023</v>
      </c>
    </row>
    <row r="70" spans="1:13" x14ac:dyDescent="0.25">
      <c r="A70">
        <v>7844</v>
      </c>
      <c r="B70" t="s">
        <v>13</v>
      </c>
      <c r="C70" s="4">
        <v>45291</v>
      </c>
      <c r="D70" t="s">
        <v>153</v>
      </c>
      <c r="E70" t="s">
        <v>154</v>
      </c>
      <c r="F70">
        <v>0</v>
      </c>
      <c r="G70">
        <v>93061.71</v>
      </c>
      <c r="H70">
        <v>-93061.71</v>
      </c>
      <c r="I70" t="s">
        <v>16</v>
      </c>
      <c r="J70" t="s">
        <v>154</v>
      </c>
      <c r="K70" t="s">
        <v>40</v>
      </c>
      <c r="L70" t="s">
        <v>41</v>
      </c>
      <c r="M70">
        <v>2023</v>
      </c>
    </row>
    <row r="71" spans="1:13" x14ac:dyDescent="0.25">
      <c r="A71">
        <v>7844</v>
      </c>
      <c r="B71" t="s">
        <v>13</v>
      </c>
      <c r="C71" s="4">
        <v>45291</v>
      </c>
      <c r="D71" t="s">
        <v>155</v>
      </c>
      <c r="E71" t="s">
        <v>156</v>
      </c>
      <c r="F71">
        <v>0</v>
      </c>
      <c r="G71">
        <v>41580.43</v>
      </c>
      <c r="H71">
        <v>-41580.43</v>
      </c>
      <c r="I71" t="s">
        <v>16</v>
      </c>
      <c r="J71" t="s">
        <v>156</v>
      </c>
      <c r="K71" t="s">
        <v>40</v>
      </c>
      <c r="L71" t="s">
        <v>41</v>
      </c>
      <c r="M71">
        <v>2023</v>
      </c>
    </row>
    <row r="72" spans="1:13" x14ac:dyDescent="0.25">
      <c r="A72">
        <v>7844</v>
      </c>
      <c r="B72" t="s">
        <v>13</v>
      </c>
      <c r="C72" s="4">
        <v>45291</v>
      </c>
      <c r="D72" t="s">
        <v>157</v>
      </c>
      <c r="E72" t="s">
        <v>158</v>
      </c>
      <c r="F72">
        <v>0</v>
      </c>
      <c r="G72">
        <v>130857.06</v>
      </c>
      <c r="H72">
        <v>-130857.06</v>
      </c>
      <c r="I72" t="s">
        <v>16</v>
      </c>
      <c r="J72" t="s">
        <v>158</v>
      </c>
      <c r="K72" t="s">
        <v>40</v>
      </c>
      <c r="L72" t="s">
        <v>41</v>
      </c>
      <c r="M72">
        <v>2023</v>
      </c>
    </row>
    <row r="73" spans="1:13" x14ac:dyDescent="0.25">
      <c r="A73">
        <v>7844</v>
      </c>
      <c r="B73" t="s">
        <v>13</v>
      </c>
      <c r="C73" s="4">
        <v>45291</v>
      </c>
      <c r="D73" t="s">
        <v>159</v>
      </c>
      <c r="E73" t="s">
        <v>160</v>
      </c>
      <c r="F73">
        <v>0</v>
      </c>
      <c r="G73">
        <v>16653.5</v>
      </c>
      <c r="H73">
        <v>-16653.5</v>
      </c>
      <c r="I73" t="s">
        <v>16</v>
      </c>
      <c r="J73" t="s">
        <v>160</v>
      </c>
      <c r="K73" t="s">
        <v>40</v>
      </c>
      <c r="L73" t="s">
        <v>41</v>
      </c>
      <c r="M73">
        <v>2023</v>
      </c>
    </row>
    <row r="74" spans="1:13" x14ac:dyDescent="0.25">
      <c r="A74">
        <v>7844</v>
      </c>
      <c r="B74" t="s">
        <v>13</v>
      </c>
      <c r="C74" s="4">
        <v>45291</v>
      </c>
      <c r="D74" t="s">
        <v>161</v>
      </c>
      <c r="E74" t="s">
        <v>162</v>
      </c>
      <c r="F74">
        <v>0</v>
      </c>
      <c r="G74">
        <v>748.62</v>
      </c>
      <c r="H74">
        <v>-748.62</v>
      </c>
      <c r="I74" t="s">
        <v>16</v>
      </c>
      <c r="J74" t="s">
        <v>162</v>
      </c>
      <c r="K74" t="s">
        <v>40</v>
      </c>
      <c r="L74" t="s">
        <v>41</v>
      </c>
      <c r="M74">
        <v>2023</v>
      </c>
    </row>
    <row r="75" spans="1:13" x14ac:dyDescent="0.25">
      <c r="A75">
        <v>7844</v>
      </c>
      <c r="B75" t="s">
        <v>13</v>
      </c>
      <c r="C75" s="4">
        <v>45291</v>
      </c>
      <c r="D75" t="s">
        <v>163</v>
      </c>
      <c r="E75" t="s">
        <v>164</v>
      </c>
      <c r="F75">
        <v>0</v>
      </c>
      <c r="G75">
        <v>49.13</v>
      </c>
      <c r="H75">
        <v>-49.13</v>
      </c>
      <c r="I75" t="s">
        <v>16</v>
      </c>
      <c r="J75" t="s">
        <v>164</v>
      </c>
      <c r="K75" t="s">
        <v>40</v>
      </c>
      <c r="L75" t="s">
        <v>41</v>
      </c>
      <c r="M75">
        <v>2023</v>
      </c>
    </row>
    <row r="76" spans="1:13" x14ac:dyDescent="0.25">
      <c r="A76">
        <v>7844</v>
      </c>
      <c r="B76" t="s">
        <v>13</v>
      </c>
      <c r="C76" s="4">
        <v>45291</v>
      </c>
      <c r="D76" t="s">
        <v>165</v>
      </c>
      <c r="E76" t="s">
        <v>166</v>
      </c>
      <c r="F76">
        <v>0</v>
      </c>
      <c r="G76">
        <v>1326</v>
      </c>
      <c r="H76">
        <v>-1326</v>
      </c>
      <c r="I76" t="s">
        <v>16</v>
      </c>
      <c r="J76" t="s">
        <v>166</v>
      </c>
      <c r="K76" t="s">
        <v>40</v>
      </c>
      <c r="L76" t="s">
        <v>41</v>
      </c>
      <c r="M76">
        <v>2023</v>
      </c>
    </row>
    <row r="77" spans="1:13" x14ac:dyDescent="0.25">
      <c r="A77">
        <v>7844</v>
      </c>
      <c r="B77" t="s">
        <v>13</v>
      </c>
      <c r="C77" s="4">
        <v>45291</v>
      </c>
      <c r="D77" t="s">
        <v>169</v>
      </c>
      <c r="E77" t="s">
        <v>170</v>
      </c>
      <c r="F77">
        <v>851294</v>
      </c>
      <c r="G77">
        <v>0</v>
      </c>
      <c r="H77">
        <v>851294</v>
      </c>
      <c r="I77" t="s">
        <v>16</v>
      </c>
      <c r="J77" t="s">
        <v>170</v>
      </c>
      <c r="K77" t="s">
        <v>40</v>
      </c>
      <c r="L77" t="s">
        <v>41</v>
      </c>
      <c r="M77">
        <v>2023</v>
      </c>
    </row>
    <row r="78" spans="1:13" x14ac:dyDescent="0.25">
      <c r="A78">
        <v>7844</v>
      </c>
      <c r="B78" t="s">
        <v>13</v>
      </c>
      <c r="C78" s="4">
        <v>45291</v>
      </c>
      <c r="D78" t="s">
        <v>171</v>
      </c>
      <c r="E78" t="s">
        <v>172</v>
      </c>
      <c r="F78">
        <v>15890</v>
      </c>
      <c r="G78">
        <v>0</v>
      </c>
      <c r="H78">
        <v>15890</v>
      </c>
      <c r="I78" t="s">
        <v>16</v>
      </c>
      <c r="J78" t="s">
        <v>172</v>
      </c>
      <c r="K78" t="s">
        <v>40</v>
      </c>
      <c r="L78" t="s">
        <v>41</v>
      </c>
      <c r="M78">
        <v>2023</v>
      </c>
    </row>
    <row r="79" spans="1:13" x14ac:dyDescent="0.25">
      <c r="A79">
        <v>7844</v>
      </c>
      <c r="B79" t="s">
        <v>13</v>
      </c>
      <c r="C79" s="4">
        <v>45291</v>
      </c>
      <c r="D79" t="s">
        <v>196</v>
      </c>
      <c r="E79" t="s">
        <v>197</v>
      </c>
      <c r="F79">
        <v>25660.7</v>
      </c>
      <c r="G79">
        <v>0</v>
      </c>
      <c r="H79">
        <v>25660.7</v>
      </c>
      <c r="I79" t="s">
        <v>16</v>
      </c>
      <c r="J79" t="s">
        <v>197</v>
      </c>
      <c r="K79" t="s">
        <v>40</v>
      </c>
      <c r="L79" t="s">
        <v>41</v>
      </c>
      <c r="M79">
        <v>2023</v>
      </c>
    </row>
    <row r="80" spans="1:13" x14ac:dyDescent="0.25">
      <c r="A80">
        <v>7844</v>
      </c>
      <c r="B80" t="s">
        <v>13</v>
      </c>
      <c r="C80" s="4">
        <v>45291</v>
      </c>
      <c r="D80" t="s">
        <v>173</v>
      </c>
      <c r="E80" t="s">
        <v>116</v>
      </c>
      <c r="F80">
        <v>0</v>
      </c>
      <c r="G80">
        <v>277003.27</v>
      </c>
      <c r="H80">
        <v>-277003.27</v>
      </c>
      <c r="I80" t="s">
        <v>16</v>
      </c>
      <c r="J80" t="s">
        <v>116</v>
      </c>
      <c r="K80" t="s">
        <v>40</v>
      </c>
      <c r="L80" t="s">
        <v>41</v>
      </c>
      <c r="M80">
        <v>2023</v>
      </c>
    </row>
    <row r="81" spans="1:13" x14ac:dyDescent="0.25">
      <c r="A81">
        <v>7844</v>
      </c>
      <c r="B81" t="s">
        <v>13</v>
      </c>
      <c r="C81" s="4">
        <v>45291</v>
      </c>
      <c r="D81" t="s">
        <v>174</v>
      </c>
      <c r="E81" t="s">
        <v>118</v>
      </c>
      <c r="F81">
        <v>0</v>
      </c>
      <c r="G81">
        <v>127877.14</v>
      </c>
      <c r="H81">
        <v>-127877.14</v>
      </c>
      <c r="I81" t="s">
        <v>16</v>
      </c>
      <c r="J81" t="s">
        <v>118</v>
      </c>
      <c r="K81" t="s">
        <v>40</v>
      </c>
      <c r="L81" t="s">
        <v>41</v>
      </c>
      <c r="M81">
        <v>2023</v>
      </c>
    </row>
    <row r="82" spans="1:13" x14ac:dyDescent="0.25">
      <c r="A82">
        <v>7844</v>
      </c>
      <c r="B82" t="s">
        <v>13</v>
      </c>
      <c r="C82" s="4">
        <v>45291</v>
      </c>
      <c r="D82" t="s">
        <v>175</v>
      </c>
      <c r="E82" t="s">
        <v>176</v>
      </c>
      <c r="F82">
        <v>0</v>
      </c>
      <c r="G82">
        <v>411976.13</v>
      </c>
      <c r="H82">
        <v>-411976.13</v>
      </c>
      <c r="I82" t="s">
        <v>16</v>
      </c>
      <c r="J82" t="s">
        <v>176</v>
      </c>
      <c r="K82" t="s">
        <v>40</v>
      </c>
      <c r="L82" t="s">
        <v>41</v>
      </c>
      <c r="M82">
        <v>2023</v>
      </c>
    </row>
    <row r="83" spans="1:13" x14ac:dyDescent="0.25">
      <c r="A83">
        <v>7844</v>
      </c>
      <c r="B83" t="s">
        <v>13</v>
      </c>
      <c r="C83" s="4">
        <v>45291</v>
      </c>
      <c r="D83" t="s">
        <v>177</v>
      </c>
      <c r="E83" t="s">
        <v>178</v>
      </c>
      <c r="F83">
        <v>0</v>
      </c>
      <c r="G83">
        <v>59199.09</v>
      </c>
      <c r="H83">
        <v>-59199.09</v>
      </c>
      <c r="I83" t="s">
        <v>16</v>
      </c>
      <c r="J83" t="s">
        <v>178</v>
      </c>
      <c r="K83" t="s">
        <v>40</v>
      </c>
      <c r="L83" t="s">
        <v>41</v>
      </c>
      <c r="M83">
        <v>2023</v>
      </c>
    </row>
    <row r="84" spans="1:13" x14ac:dyDescent="0.25">
      <c r="A84">
        <v>7844</v>
      </c>
      <c r="B84" t="s">
        <v>13</v>
      </c>
      <c r="C84" s="4">
        <v>45291</v>
      </c>
      <c r="D84" t="s">
        <v>179</v>
      </c>
      <c r="E84" t="s">
        <v>180</v>
      </c>
      <c r="F84">
        <v>0</v>
      </c>
      <c r="G84">
        <v>2303.12</v>
      </c>
      <c r="H84">
        <v>-2303.12</v>
      </c>
      <c r="I84" t="s">
        <v>16</v>
      </c>
      <c r="J84" t="s">
        <v>180</v>
      </c>
      <c r="K84" t="s">
        <v>40</v>
      </c>
      <c r="L84" t="s">
        <v>41</v>
      </c>
      <c r="M84">
        <v>2023</v>
      </c>
    </row>
    <row r="85" spans="1:13" x14ac:dyDescent="0.25">
      <c r="A85">
        <v>7844</v>
      </c>
      <c r="B85" t="s">
        <v>13</v>
      </c>
      <c r="C85" s="4">
        <v>45291</v>
      </c>
      <c r="D85" t="s">
        <v>181</v>
      </c>
      <c r="E85" t="s">
        <v>182</v>
      </c>
      <c r="F85">
        <v>0</v>
      </c>
      <c r="G85">
        <v>160.35</v>
      </c>
      <c r="H85">
        <v>-160.35</v>
      </c>
      <c r="I85" t="s">
        <v>16</v>
      </c>
      <c r="J85" t="s">
        <v>182</v>
      </c>
      <c r="K85" t="s">
        <v>40</v>
      </c>
      <c r="L85" t="s">
        <v>41</v>
      </c>
      <c r="M85">
        <v>2023</v>
      </c>
    </row>
    <row r="86" spans="1:13" x14ac:dyDescent="0.25">
      <c r="A86">
        <v>7844</v>
      </c>
      <c r="B86" t="s">
        <v>13</v>
      </c>
      <c r="C86" s="4">
        <v>45291</v>
      </c>
      <c r="D86" t="s">
        <v>183</v>
      </c>
      <c r="E86" t="s">
        <v>128</v>
      </c>
      <c r="F86">
        <v>0</v>
      </c>
      <c r="G86">
        <v>4001.28</v>
      </c>
      <c r="H86">
        <v>-4001.28</v>
      </c>
      <c r="I86" t="s">
        <v>16</v>
      </c>
      <c r="J86" t="s">
        <v>128</v>
      </c>
      <c r="K86" t="s">
        <v>40</v>
      </c>
      <c r="L86" t="s">
        <v>41</v>
      </c>
      <c r="M86">
        <v>2023</v>
      </c>
    </row>
    <row r="87" spans="1:13" x14ac:dyDescent="0.25">
      <c r="A87">
        <v>7844</v>
      </c>
      <c r="B87" t="s">
        <v>13</v>
      </c>
      <c r="C87" s="4">
        <v>45291</v>
      </c>
      <c r="D87" t="s">
        <v>184</v>
      </c>
      <c r="E87" t="s">
        <v>185</v>
      </c>
      <c r="F87">
        <v>7694.44</v>
      </c>
      <c r="G87">
        <v>0</v>
      </c>
      <c r="H87">
        <v>7694.44</v>
      </c>
      <c r="I87" t="s">
        <v>16</v>
      </c>
      <c r="J87" t="s">
        <v>185</v>
      </c>
      <c r="K87" t="s">
        <v>40</v>
      </c>
      <c r="L87" t="s">
        <v>41</v>
      </c>
      <c r="M87">
        <v>2023</v>
      </c>
    </row>
    <row r="88" spans="1:13" x14ac:dyDescent="0.25">
      <c r="A88">
        <v>7844</v>
      </c>
      <c r="B88" t="s">
        <v>13</v>
      </c>
      <c r="C88" s="4">
        <v>45291</v>
      </c>
      <c r="D88" t="s">
        <v>186</v>
      </c>
      <c r="E88" t="s">
        <v>187</v>
      </c>
      <c r="F88">
        <v>3455.25</v>
      </c>
      <c r="G88">
        <v>0</v>
      </c>
      <c r="H88">
        <v>3455.25</v>
      </c>
      <c r="I88" t="s">
        <v>16</v>
      </c>
      <c r="J88" t="s">
        <v>187</v>
      </c>
      <c r="K88" t="s">
        <v>40</v>
      </c>
      <c r="L88" t="s">
        <v>41</v>
      </c>
      <c r="M88">
        <v>2023</v>
      </c>
    </row>
    <row r="89" spans="1:13" x14ac:dyDescent="0.25">
      <c r="A89">
        <v>7844</v>
      </c>
      <c r="B89" t="s">
        <v>13</v>
      </c>
      <c r="C89" s="4">
        <v>45291</v>
      </c>
      <c r="D89" t="s">
        <v>188</v>
      </c>
      <c r="E89" t="s">
        <v>148</v>
      </c>
      <c r="F89">
        <v>9297.86</v>
      </c>
      <c r="G89">
        <v>0</v>
      </c>
      <c r="H89">
        <v>9297.86</v>
      </c>
      <c r="I89" t="s">
        <v>16</v>
      </c>
      <c r="J89" t="s">
        <v>148</v>
      </c>
      <c r="K89" t="s">
        <v>40</v>
      </c>
      <c r="L89" t="s">
        <v>41</v>
      </c>
      <c r="M89">
        <v>2023</v>
      </c>
    </row>
    <row r="90" spans="1:13" x14ac:dyDescent="0.25">
      <c r="A90">
        <v>7844</v>
      </c>
      <c r="B90" t="s">
        <v>13</v>
      </c>
      <c r="C90" s="4">
        <v>45291</v>
      </c>
      <c r="D90" t="s">
        <v>189</v>
      </c>
      <c r="E90" t="s">
        <v>190</v>
      </c>
      <c r="F90">
        <v>64.209999999999994</v>
      </c>
      <c r="G90">
        <v>0</v>
      </c>
      <c r="H90">
        <v>64.209999999999994</v>
      </c>
      <c r="I90" t="s">
        <v>16</v>
      </c>
      <c r="J90" t="s">
        <v>190</v>
      </c>
      <c r="K90" t="s">
        <v>40</v>
      </c>
      <c r="L90" t="s">
        <v>41</v>
      </c>
      <c r="M90">
        <v>2023</v>
      </c>
    </row>
    <row r="91" spans="1:13" x14ac:dyDescent="0.25">
      <c r="A91">
        <v>7844</v>
      </c>
      <c r="B91" t="s">
        <v>13</v>
      </c>
      <c r="C91" s="4">
        <v>45291</v>
      </c>
      <c r="D91" t="s">
        <v>191</v>
      </c>
      <c r="E91" t="s">
        <v>192</v>
      </c>
      <c r="F91">
        <v>5.97</v>
      </c>
      <c r="G91">
        <v>0</v>
      </c>
      <c r="H91">
        <v>5.97</v>
      </c>
      <c r="I91" t="s">
        <v>16</v>
      </c>
      <c r="J91" t="s">
        <v>192</v>
      </c>
      <c r="K91" t="s">
        <v>40</v>
      </c>
      <c r="L91" t="s">
        <v>41</v>
      </c>
      <c r="M91">
        <v>2023</v>
      </c>
    </row>
    <row r="92" spans="1:13" x14ac:dyDescent="0.25">
      <c r="A92">
        <v>7844</v>
      </c>
      <c r="B92" t="s">
        <v>13</v>
      </c>
      <c r="C92" s="4">
        <v>45291</v>
      </c>
      <c r="D92" t="s">
        <v>193</v>
      </c>
      <c r="E92" t="s">
        <v>150</v>
      </c>
      <c r="F92">
        <v>141.24</v>
      </c>
      <c r="G92">
        <v>0</v>
      </c>
      <c r="H92">
        <v>141.24</v>
      </c>
      <c r="I92" t="s">
        <v>16</v>
      </c>
      <c r="J92" t="s">
        <v>150</v>
      </c>
      <c r="K92" t="s">
        <v>40</v>
      </c>
      <c r="L92" t="s">
        <v>41</v>
      </c>
      <c r="M92">
        <v>2023</v>
      </c>
    </row>
  </sheetData>
  <conditionalFormatting sqref="D1:D1048576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7E15F-C2E0-4B7A-99B3-8C75D95D9CB4}">
  <dimension ref="A1:M6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8.7109375" bestFit="1" customWidth="1"/>
    <col min="6" max="6" width="15.85546875" bestFit="1" customWidth="1"/>
    <col min="7" max="7" width="16.42578125" bestFit="1" customWidth="1"/>
    <col min="8" max="8" width="9.7109375" bestFit="1" customWidth="1"/>
    <col min="9" max="9" width="30.7109375" bestFit="1" customWidth="1"/>
    <col min="10" max="10" width="41" bestFit="1" customWidth="1"/>
    <col min="11" max="11" width="23.42578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104389</v>
      </c>
      <c r="B2" t="s">
        <v>13</v>
      </c>
      <c r="C2" s="4">
        <v>43921</v>
      </c>
      <c r="D2" t="s">
        <v>98</v>
      </c>
      <c r="E2" t="s">
        <v>99</v>
      </c>
      <c r="F2">
        <v>74184.31</v>
      </c>
      <c r="G2">
        <v>0</v>
      </c>
      <c r="H2">
        <v>74184.31</v>
      </c>
      <c r="I2" t="s">
        <v>16</v>
      </c>
      <c r="J2" t="s">
        <v>99</v>
      </c>
      <c r="K2" t="s">
        <v>376</v>
      </c>
      <c r="L2" t="s">
        <v>18</v>
      </c>
      <c r="M2">
        <v>2020</v>
      </c>
    </row>
    <row r="3" spans="1:13" x14ac:dyDescent="0.25">
      <c r="A3">
        <v>107205</v>
      </c>
      <c r="B3" t="s">
        <v>13</v>
      </c>
      <c r="C3" s="4">
        <v>44012</v>
      </c>
      <c r="D3" t="s">
        <v>98</v>
      </c>
      <c r="E3" t="s">
        <v>99</v>
      </c>
      <c r="F3">
        <v>0</v>
      </c>
      <c r="G3">
        <v>28843.87</v>
      </c>
      <c r="H3">
        <v>-28843.87</v>
      </c>
      <c r="I3" t="s">
        <v>16</v>
      </c>
      <c r="J3" t="s">
        <v>99</v>
      </c>
      <c r="K3" t="s">
        <v>377</v>
      </c>
      <c r="L3" t="s">
        <v>18</v>
      </c>
      <c r="M3">
        <v>2020</v>
      </c>
    </row>
    <row r="4" spans="1:13" x14ac:dyDescent="0.25">
      <c r="A4">
        <v>110309</v>
      </c>
      <c r="B4" t="s">
        <v>13</v>
      </c>
      <c r="C4" s="4">
        <v>44104</v>
      </c>
      <c r="D4" t="s">
        <v>98</v>
      </c>
      <c r="E4" t="s">
        <v>99</v>
      </c>
      <c r="F4">
        <v>0</v>
      </c>
      <c r="G4">
        <v>88543.039999999994</v>
      </c>
      <c r="H4">
        <v>-88543.039999999994</v>
      </c>
      <c r="I4" t="s">
        <v>16</v>
      </c>
      <c r="J4" t="s">
        <v>99</v>
      </c>
      <c r="K4" t="s">
        <v>378</v>
      </c>
      <c r="L4" t="s">
        <v>18</v>
      </c>
      <c r="M4">
        <v>2020</v>
      </c>
    </row>
    <row r="5" spans="1:13" x14ac:dyDescent="0.25">
      <c r="A5">
        <v>112504</v>
      </c>
      <c r="B5" t="s">
        <v>13</v>
      </c>
      <c r="C5" s="4">
        <v>44196</v>
      </c>
      <c r="D5" t="s">
        <v>98</v>
      </c>
      <c r="E5" t="s">
        <v>99</v>
      </c>
      <c r="F5">
        <v>41111.06</v>
      </c>
      <c r="G5">
        <v>0</v>
      </c>
      <c r="H5">
        <v>41111.06</v>
      </c>
      <c r="I5" t="s">
        <v>16</v>
      </c>
      <c r="J5" t="s">
        <v>99</v>
      </c>
      <c r="K5" t="s">
        <v>379</v>
      </c>
      <c r="L5" t="s">
        <v>18</v>
      </c>
      <c r="M5">
        <v>2020</v>
      </c>
    </row>
    <row r="6" spans="1:13" x14ac:dyDescent="0.25">
      <c r="A6">
        <v>115663</v>
      </c>
      <c r="B6" t="s">
        <v>13</v>
      </c>
      <c r="C6" s="4">
        <v>44196</v>
      </c>
      <c r="D6" t="s">
        <v>98</v>
      </c>
      <c r="E6" t="s">
        <v>99</v>
      </c>
      <c r="F6">
        <v>0</v>
      </c>
      <c r="G6">
        <v>2091.65</v>
      </c>
      <c r="H6">
        <v>-2091.65</v>
      </c>
      <c r="I6" t="s">
        <v>16</v>
      </c>
      <c r="J6" t="s">
        <v>99</v>
      </c>
      <c r="K6" t="s">
        <v>40</v>
      </c>
      <c r="L6" t="s">
        <v>41</v>
      </c>
      <c r="M6">
        <v>2020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93B6-2D6A-46DD-A3E0-979CC6A66788}">
  <dimension ref="A1:M28"/>
  <sheetViews>
    <sheetView workbookViewId="0">
      <selection activeCell="H25" activeCellId="1" sqref="H2:H23 H2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8.71093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98</v>
      </c>
      <c r="E2" t="s">
        <v>99</v>
      </c>
      <c r="F2">
        <v>0</v>
      </c>
      <c r="G2">
        <v>133851.79999999999</v>
      </c>
      <c r="H2">
        <v>-133851.79999999999</v>
      </c>
      <c r="I2" t="s">
        <v>16</v>
      </c>
      <c r="J2" t="s">
        <v>99</v>
      </c>
      <c r="K2" t="s">
        <v>20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98</v>
      </c>
      <c r="E3" t="s">
        <v>99</v>
      </c>
      <c r="F3">
        <v>83026.11</v>
      </c>
      <c r="G3">
        <v>0</v>
      </c>
      <c r="H3">
        <v>83026.11</v>
      </c>
      <c r="I3" t="s">
        <v>16</v>
      </c>
      <c r="J3" t="s">
        <v>99</v>
      </c>
      <c r="K3" t="s">
        <v>19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98</v>
      </c>
      <c r="E4" t="s">
        <v>99</v>
      </c>
      <c r="F4">
        <v>133851.79999999999</v>
      </c>
      <c r="G4">
        <v>0</v>
      </c>
      <c r="H4">
        <v>133851.79999999999</v>
      </c>
      <c r="I4" t="s">
        <v>16</v>
      </c>
      <c r="J4" t="s">
        <v>99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45383</v>
      </c>
      <c r="D5" t="s">
        <v>98</v>
      </c>
      <c r="E5" t="s">
        <v>99</v>
      </c>
      <c r="F5">
        <v>0</v>
      </c>
      <c r="G5">
        <v>83026.11</v>
      </c>
      <c r="H5">
        <v>-83026.11</v>
      </c>
      <c r="I5" t="s">
        <v>16</v>
      </c>
      <c r="J5" t="s">
        <v>99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98</v>
      </c>
      <c r="E6" t="s">
        <v>99</v>
      </c>
      <c r="F6">
        <v>0</v>
      </c>
      <c r="G6">
        <v>133851.79999999999</v>
      </c>
      <c r="H6">
        <v>-133851.79999999999</v>
      </c>
      <c r="I6" t="s">
        <v>16</v>
      </c>
      <c r="J6" t="s">
        <v>99</v>
      </c>
      <c r="K6" t="s">
        <v>19</v>
      </c>
      <c r="L6" t="s">
        <v>18</v>
      </c>
      <c r="M6">
        <v>2024</v>
      </c>
    </row>
    <row r="7" spans="1:13" x14ac:dyDescent="0.25">
      <c r="A7">
        <v>8729</v>
      </c>
      <c r="B7" t="s">
        <v>13</v>
      </c>
      <c r="C7" s="4">
        <v>45383</v>
      </c>
      <c r="D7" t="s">
        <v>98</v>
      </c>
      <c r="E7" t="s">
        <v>99</v>
      </c>
      <c r="F7">
        <v>133851.79999999999</v>
      </c>
      <c r="G7">
        <v>0</v>
      </c>
      <c r="H7">
        <v>133851.79999999999</v>
      </c>
      <c r="I7" t="s">
        <v>16</v>
      </c>
      <c r="J7" t="s">
        <v>99</v>
      </c>
      <c r="K7" t="s">
        <v>20</v>
      </c>
      <c r="L7" t="s">
        <v>18</v>
      </c>
      <c r="M7">
        <v>2024</v>
      </c>
    </row>
    <row r="8" spans="1:13" x14ac:dyDescent="0.25">
      <c r="A8">
        <v>10748</v>
      </c>
      <c r="B8" t="s">
        <v>13</v>
      </c>
      <c r="C8" s="4">
        <v>45443</v>
      </c>
      <c r="D8" t="s">
        <v>98</v>
      </c>
      <c r="E8" t="s">
        <v>99</v>
      </c>
      <c r="F8">
        <v>112349.14</v>
      </c>
      <c r="G8">
        <v>0</v>
      </c>
      <c r="H8">
        <v>112349.14</v>
      </c>
      <c r="I8" t="s">
        <v>16</v>
      </c>
      <c r="J8" t="s">
        <v>99</v>
      </c>
      <c r="K8" t="s">
        <v>21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45444</v>
      </c>
      <c r="D9" t="s">
        <v>98</v>
      </c>
      <c r="E9" t="s">
        <v>99</v>
      </c>
      <c r="F9">
        <v>0</v>
      </c>
      <c r="G9">
        <v>112349.14</v>
      </c>
      <c r="H9">
        <v>-112349.14</v>
      </c>
      <c r="I9" t="s">
        <v>16</v>
      </c>
      <c r="J9" t="s">
        <v>99</v>
      </c>
      <c r="K9" t="s">
        <v>21</v>
      </c>
      <c r="L9" t="s">
        <v>18</v>
      </c>
      <c r="M9">
        <v>2024</v>
      </c>
    </row>
    <row r="10" spans="1:13" x14ac:dyDescent="0.25">
      <c r="A10">
        <v>11582</v>
      </c>
      <c r="B10" t="s">
        <v>13</v>
      </c>
      <c r="C10" s="4">
        <v>45473</v>
      </c>
      <c r="D10" t="s">
        <v>98</v>
      </c>
      <c r="E10" t="s">
        <v>99</v>
      </c>
      <c r="F10">
        <v>66378.539999999994</v>
      </c>
      <c r="G10">
        <v>0</v>
      </c>
      <c r="H10">
        <v>66378.539999999994</v>
      </c>
      <c r="I10" t="s">
        <v>16</v>
      </c>
      <c r="J10" t="s">
        <v>99</v>
      </c>
      <c r="K10" t="s">
        <v>22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45474</v>
      </c>
      <c r="D11" t="s">
        <v>98</v>
      </c>
      <c r="E11" t="s">
        <v>99</v>
      </c>
      <c r="F11">
        <v>0</v>
      </c>
      <c r="G11">
        <v>66378.539999999994</v>
      </c>
      <c r="H11">
        <v>-66378.539999999994</v>
      </c>
      <c r="I11" t="s">
        <v>16</v>
      </c>
      <c r="J11" t="s">
        <v>99</v>
      </c>
      <c r="K11" t="s">
        <v>22</v>
      </c>
      <c r="L11" t="s">
        <v>18</v>
      </c>
      <c r="M11">
        <v>2024</v>
      </c>
    </row>
    <row r="12" spans="1:13" x14ac:dyDescent="0.25">
      <c r="A12">
        <v>12366</v>
      </c>
      <c r="B12" t="s">
        <v>13</v>
      </c>
      <c r="C12" s="4">
        <v>45504</v>
      </c>
      <c r="D12" t="s">
        <v>98</v>
      </c>
      <c r="E12" t="s">
        <v>99</v>
      </c>
      <c r="F12">
        <v>0</v>
      </c>
      <c r="G12">
        <v>66033.679999999993</v>
      </c>
      <c r="H12">
        <v>-66033.679999999993</v>
      </c>
      <c r="I12" t="s">
        <v>16</v>
      </c>
      <c r="J12" t="s">
        <v>99</v>
      </c>
      <c r="K12" t="s">
        <v>23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45505</v>
      </c>
      <c r="D13" t="s">
        <v>98</v>
      </c>
      <c r="E13" t="s">
        <v>99</v>
      </c>
      <c r="F13">
        <v>66033.679999999993</v>
      </c>
      <c r="G13">
        <v>0</v>
      </c>
      <c r="H13">
        <v>66033.679999999993</v>
      </c>
      <c r="I13" t="s">
        <v>16</v>
      </c>
      <c r="J13" t="s">
        <v>99</v>
      </c>
      <c r="K13" t="s">
        <v>23</v>
      </c>
      <c r="L13" t="s">
        <v>18</v>
      </c>
      <c r="M13">
        <v>2024</v>
      </c>
    </row>
    <row r="14" spans="1:13" x14ac:dyDescent="0.25">
      <c r="A14">
        <v>13205</v>
      </c>
      <c r="B14" t="s">
        <v>13</v>
      </c>
      <c r="C14" s="4">
        <v>45535</v>
      </c>
      <c r="D14" t="s">
        <v>98</v>
      </c>
      <c r="E14" t="s">
        <v>99</v>
      </c>
      <c r="F14">
        <v>16053.09</v>
      </c>
      <c r="G14">
        <v>0</v>
      </c>
      <c r="H14">
        <v>16053.09</v>
      </c>
      <c r="I14" t="s">
        <v>16</v>
      </c>
      <c r="J14" t="s">
        <v>99</v>
      </c>
      <c r="K14" t="s">
        <v>25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45536</v>
      </c>
      <c r="D15" t="s">
        <v>98</v>
      </c>
      <c r="E15" t="s">
        <v>99</v>
      </c>
      <c r="F15">
        <v>0</v>
      </c>
      <c r="G15">
        <v>16053.09</v>
      </c>
      <c r="H15">
        <v>-16053.09</v>
      </c>
      <c r="I15" t="s">
        <v>16</v>
      </c>
      <c r="J15" t="s">
        <v>99</v>
      </c>
      <c r="K15" t="s">
        <v>25</v>
      </c>
      <c r="L15" t="s">
        <v>18</v>
      </c>
      <c r="M15">
        <v>2024</v>
      </c>
    </row>
    <row r="16" spans="1:13" x14ac:dyDescent="0.25">
      <c r="A16">
        <v>14217</v>
      </c>
      <c r="B16" t="s">
        <v>13</v>
      </c>
      <c r="C16" s="4">
        <v>45565</v>
      </c>
      <c r="D16" t="s">
        <v>98</v>
      </c>
      <c r="E16" t="s">
        <v>99</v>
      </c>
      <c r="F16">
        <v>0</v>
      </c>
      <c r="G16">
        <v>126475.49</v>
      </c>
      <c r="H16">
        <v>-126475.49</v>
      </c>
      <c r="I16" t="s">
        <v>16</v>
      </c>
      <c r="J16" t="s">
        <v>99</v>
      </c>
      <c r="K16" t="s">
        <v>26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45566</v>
      </c>
      <c r="D17" t="s">
        <v>98</v>
      </c>
      <c r="E17" t="s">
        <v>99</v>
      </c>
      <c r="F17">
        <v>126475.49</v>
      </c>
      <c r="G17">
        <v>0</v>
      </c>
      <c r="H17">
        <v>126475.49</v>
      </c>
      <c r="I17" t="s">
        <v>16</v>
      </c>
      <c r="J17" t="s">
        <v>99</v>
      </c>
      <c r="K17" t="s">
        <v>26</v>
      </c>
      <c r="L17" t="s">
        <v>18</v>
      </c>
      <c r="M17">
        <v>2024</v>
      </c>
    </row>
    <row r="18" spans="1:13" x14ac:dyDescent="0.25">
      <c r="A18">
        <v>14824</v>
      </c>
      <c r="B18" t="s">
        <v>13</v>
      </c>
      <c r="C18" s="4">
        <v>45596</v>
      </c>
      <c r="D18" t="s">
        <v>98</v>
      </c>
      <c r="E18" t="s">
        <v>99</v>
      </c>
      <c r="F18">
        <v>7690.3</v>
      </c>
      <c r="G18">
        <v>0</v>
      </c>
      <c r="H18">
        <v>7690.3</v>
      </c>
      <c r="I18" t="s">
        <v>16</v>
      </c>
      <c r="J18" t="s">
        <v>99</v>
      </c>
      <c r="K18" t="s">
        <v>27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45597</v>
      </c>
      <c r="D19" t="s">
        <v>98</v>
      </c>
      <c r="E19" t="s">
        <v>99</v>
      </c>
      <c r="F19">
        <v>0</v>
      </c>
      <c r="G19">
        <v>7690.3</v>
      </c>
      <c r="H19">
        <v>-7690.3</v>
      </c>
      <c r="I19" t="s">
        <v>16</v>
      </c>
      <c r="J19" t="s">
        <v>99</v>
      </c>
      <c r="K19" t="s">
        <v>27</v>
      </c>
      <c r="L19" t="s">
        <v>18</v>
      </c>
      <c r="M19">
        <v>2024</v>
      </c>
    </row>
    <row r="20" spans="1:13" x14ac:dyDescent="0.25">
      <c r="A20">
        <v>15638</v>
      </c>
      <c r="B20" t="s">
        <v>13</v>
      </c>
      <c r="C20" s="4">
        <v>45626</v>
      </c>
      <c r="D20" t="s">
        <v>98</v>
      </c>
      <c r="E20" t="s">
        <v>99</v>
      </c>
      <c r="F20">
        <v>70577.42</v>
      </c>
      <c r="G20">
        <v>0</v>
      </c>
      <c r="H20">
        <v>70577.42</v>
      </c>
      <c r="I20" t="s">
        <v>16</v>
      </c>
      <c r="J20" t="s">
        <v>99</v>
      </c>
      <c r="K20" t="s">
        <v>28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45627</v>
      </c>
      <c r="D21" t="s">
        <v>98</v>
      </c>
      <c r="E21" t="s">
        <v>99</v>
      </c>
      <c r="F21">
        <v>0</v>
      </c>
      <c r="G21">
        <v>70577.42</v>
      </c>
      <c r="H21">
        <v>-70577.42</v>
      </c>
      <c r="I21" t="s">
        <v>16</v>
      </c>
      <c r="J21" t="s">
        <v>99</v>
      </c>
      <c r="K21" t="s">
        <v>28</v>
      </c>
      <c r="L21" t="s">
        <v>18</v>
      </c>
      <c r="M21">
        <v>2024</v>
      </c>
    </row>
    <row r="22" spans="1:13" x14ac:dyDescent="0.25">
      <c r="A22">
        <v>16420</v>
      </c>
      <c r="B22" t="s">
        <v>13</v>
      </c>
      <c r="C22" s="4">
        <v>45657</v>
      </c>
      <c r="D22" t="s">
        <v>98</v>
      </c>
      <c r="E22" t="s">
        <v>99</v>
      </c>
      <c r="F22">
        <v>0</v>
      </c>
      <c r="G22">
        <v>13635.75</v>
      </c>
      <c r="H22">
        <v>-13635.75</v>
      </c>
      <c r="I22" t="s">
        <v>16</v>
      </c>
      <c r="J22" t="s">
        <v>99</v>
      </c>
      <c r="K22" t="s">
        <v>30</v>
      </c>
      <c r="L22" t="s">
        <v>18</v>
      </c>
      <c r="M22">
        <v>2024</v>
      </c>
    </row>
    <row r="23" spans="1:13" x14ac:dyDescent="0.25">
      <c r="A23">
        <v>19059</v>
      </c>
      <c r="B23" t="s">
        <v>13</v>
      </c>
      <c r="C23" s="4">
        <v>45657</v>
      </c>
      <c r="D23" t="s">
        <v>98</v>
      </c>
      <c r="E23" t="s">
        <v>99</v>
      </c>
      <c r="F23">
        <v>0</v>
      </c>
      <c r="G23">
        <v>15727.1</v>
      </c>
      <c r="H23">
        <v>-15727.1</v>
      </c>
      <c r="I23" t="s">
        <v>16</v>
      </c>
      <c r="J23" t="s">
        <v>99</v>
      </c>
      <c r="K23" t="s">
        <v>40</v>
      </c>
      <c r="L23" t="s">
        <v>41</v>
      </c>
      <c r="M23">
        <v>2024</v>
      </c>
    </row>
    <row r="27" spans="1:13" x14ac:dyDescent="0.25">
      <c r="H27">
        <f>H22</f>
        <v>-13635.75</v>
      </c>
    </row>
    <row r="28" spans="1:13" x14ac:dyDescent="0.25">
      <c r="H28">
        <f>H22-H23</f>
        <v>2091.3500000000004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F39A6-CBFD-46DB-8E61-5C9A544C2364}">
  <dimension ref="A1:M22"/>
  <sheetViews>
    <sheetView topLeftCell="C1" workbookViewId="0">
      <selection activeCell="H25" activeCellId="1" sqref="H2:H23 H2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8.71093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98</v>
      </c>
      <c r="E2" t="s">
        <v>99</v>
      </c>
      <c r="F2">
        <v>0</v>
      </c>
      <c r="G2">
        <v>133851.79999999999</v>
      </c>
      <c r="H2">
        <v>-133851.79999999999</v>
      </c>
      <c r="I2" t="s">
        <v>16</v>
      </c>
      <c r="J2" t="s">
        <v>99</v>
      </c>
      <c r="K2" t="s">
        <v>20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98</v>
      </c>
      <c r="E3" t="s">
        <v>99</v>
      </c>
      <c r="F3">
        <v>83026.11</v>
      </c>
      <c r="G3">
        <v>0</v>
      </c>
      <c r="H3">
        <v>83026.11</v>
      </c>
      <c r="I3" t="s">
        <v>16</v>
      </c>
      <c r="J3" t="s">
        <v>99</v>
      </c>
      <c r="K3" t="s">
        <v>19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98</v>
      </c>
      <c r="E4" t="s">
        <v>99</v>
      </c>
      <c r="F4">
        <v>133851.79999999999</v>
      </c>
      <c r="G4">
        <v>0</v>
      </c>
      <c r="H4">
        <v>133851.79999999999</v>
      </c>
      <c r="I4" t="s">
        <v>16</v>
      </c>
      <c r="J4" t="s">
        <v>99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45383</v>
      </c>
      <c r="D5" t="s">
        <v>98</v>
      </c>
      <c r="E5" t="s">
        <v>99</v>
      </c>
      <c r="F5">
        <v>0</v>
      </c>
      <c r="G5">
        <v>83026.11</v>
      </c>
      <c r="H5">
        <v>-83026.11</v>
      </c>
      <c r="I5" t="s">
        <v>16</v>
      </c>
      <c r="J5" t="s">
        <v>99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98</v>
      </c>
      <c r="E6" t="s">
        <v>99</v>
      </c>
      <c r="F6">
        <v>0</v>
      </c>
      <c r="G6">
        <v>133851.79999999999</v>
      </c>
      <c r="H6">
        <v>-133851.79999999999</v>
      </c>
      <c r="I6" t="s">
        <v>16</v>
      </c>
      <c r="J6" t="s">
        <v>99</v>
      </c>
      <c r="K6" t="s">
        <v>19</v>
      </c>
      <c r="L6" t="s">
        <v>18</v>
      </c>
      <c r="M6">
        <v>2024</v>
      </c>
    </row>
    <row r="7" spans="1:13" x14ac:dyDescent="0.25">
      <c r="A7">
        <v>8729</v>
      </c>
      <c r="B7" t="s">
        <v>13</v>
      </c>
      <c r="C7" s="4">
        <v>45383</v>
      </c>
      <c r="D7" t="s">
        <v>98</v>
      </c>
      <c r="E7" t="s">
        <v>99</v>
      </c>
      <c r="F7">
        <v>133851.79999999999</v>
      </c>
      <c r="G7">
        <v>0</v>
      </c>
      <c r="H7">
        <v>133851.79999999999</v>
      </c>
      <c r="I7" t="s">
        <v>16</v>
      </c>
      <c r="J7" t="s">
        <v>99</v>
      </c>
      <c r="K7" t="s">
        <v>20</v>
      </c>
      <c r="L7" t="s">
        <v>18</v>
      </c>
      <c r="M7">
        <v>2024</v>
      </c>
    </row>
    <row r="8" spans="1:13" x14ac:dyDescent="0.25">
      <c r="A8">
        <v>10748</v>
      </c>
      <c r="B8" t="s">
        <v>13</v>
      </c>
      <c r="C8" s="4">
        <v>45443</v>
      </c>
      <c r="D8" t="s">
        <v>98</v>
      </c>
      <c r="E8" t="s">
        <v>99</v>
      </c>
      <c r="F8">
        <v>112349.14</v>
      </c>
      <c r="G8">
        <v>0</v>
      </c>
      <c r="H8">
        <v>112349.14</v>
      </c>
      <c r="I8" t="s">
        <v>16</v>
      </c>
      <c r="J8" t="s">
        <v>99</v>
      </c>
      <c r="K8" t="s">
        <v>21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45444</v>
      </c>
      <c r="D9" t="s">
        <v>98</v>
      </c>
      <c r="E9" t="s">
        <v>99</v>
      </c>
      <c r="F9">
        <v>0</v>
      </c>
      <c r="G9">
        <v>112349.14</v>
      </c>
      <c r="H9">
        <v>-112349.14</v>
      </c>
      <c r="I9" t="s">
        <v>16</v>
      </c>
      <c r="J9" t="s">
        <v>99</v>
      </c>
      <c r="K9" t="s">
        <v>21</v>
      </c>
      <c r="L9" t="s">
        <v>18</v>
      </c>
      <c r="M9">
        <v>2024</v>
      </c>
    </row>
    <row r="10" spans="1:13" x14ac:dyDescent="0.25">
      <c r="A10">
        <v>11582</v>
      </c>
      <c r="B10" t="s">
        <v>13</v>
      </c>
      <c r="C10" s="4">
        <v>45473</v>
      </c>
      <c r="D10" t="s">
        <v>98</v>
      </c>
      <c r="E10" t="s">
        <v>99</v>
      </c>
      <c r="F10">
        <v>66378.539999999994</v>
      </c>
      <c r="G10">
        <v>0</v>
      </c>
      <c r="H10">
        <v>66378.539999999994</v>
      </c>
      <c r="I10" t="s">
        <v>16</v>
      </c>
      <c r="J10" t="s">
        <v>99</v>
      </c>
      <c r="K10" t="s">
        <v>22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45474</v>
      </c>
      <c r="D11" t="s">
        <v>98</v>
      </c>
      <c r="E11" t="s">
        <v>99</v>
      </c>
      <c r="F11">
        <v>0</v>
      </c>
      <c r="G11">
        <v>66378.539999999994</v>
      </c>
      <c r="H11">
        <v>-66378.539999999994</v>
      </c>
      <c r="I11" t="s">
        <v>16</v>
      </c>
      <c r="J11" t="s">
        <v>99</v>
      </c>
      <c r="K11" t="s">
        <v>22</v>
      </c>
      <c r="L11" t="s">
        <v>18</v>
      </c>
      <c r="M11">
        <v>2024</v>
      </c>
    </row>
    <row r="12" spans="1:13" x14ac:dyDescent="0.25">
      <c r="A12">
        <v>12366</v>
      </c>
      <c r="B12" t="s">
        <v>13</v>
      </c>
      <c r="C12" s="4">
        <v>45504</v>
      </c>
      <c r="D12" t="s">
        <v>98</v>
      </c>
      <c r="E12" t="s">
        <v>99</v>
      </c>
      <c r="F12">
        <v>0</v>
      </c>
      <c r="G12">
        <v>66033.679999999993</v>
      </c>
      <c r="H12">
        <v>-66033.679999999993</v>
      </c>
      <c r="I12" t="s">
        <v>16</v>
      </c>
      <c r="J12" t="s">
        <v>99</v>
      </c>
      <c r="K12" t="s">
        <v>23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45505</v>
      </c>
      <c r="D13" t="s">
        <v>98</v>
      </c>
      <c r="E13" t="s">
        <v>99</v>
      </c>
      <c r="F13">
        <v>66033.679999999993</v>
      </c>
      <c r="G13">
        <v>0</v>
      </c>
      <c r="H13">
        <v>66033.679999999993</v>
      </c>
      <c r="I13" t="s">
        <v>16</v>
      </c>
      <c r="J13" t="s">
        <v>99</v>
      </c>
      <c r="K13" t="s">
        <v>23</v>
      </c>
      <c r="L13" t="s">
        <v>18</v>
      </c>
      <c r="M13">
        <v>2024</v>
      </c>
    </row>
    <row r="14" spans="1:13" x14ac:dyDescent="0.25">
      <c r="A14">
        <v>13205</v>
      </c>
      <c r="B14" t="s">
        <v>13</v>
      </c>
      <c r="C14" s="4">
        <v>45535</v>
      </c>
      <c r="D14" t="s">
        <v>98</v>
      </c>
      <c r="E14" t="s">
        <v>99</v>
      </c>
      <c r="F14">
        <v>16053.09</v>
      </c>
      <c r="G14">
        <v>0</v>
      </c>
      <c r="H14">
        <v>16053.09</v>
      </c>
      <c r="I14" t="s">
        <v>16</v>
      </c>
      <c r="J14" t="s">
        <v>99</v>
      </c>
      <c r="K14" t="s">
        <v>25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45536</v>
      </c>
      <c r="D15" t="s">
        <v>98</v>
      </c>
      <c r="E15" t="s">
        <v>99</v>
      </c>
      <c r="F15">
        <v>0</v>
      </c>
      <c r="G15">
        <v>16053.09</v>
      </c>
      <c r="H15">
        <v>-16053.09</v>
      </c>
      <c r="I15" t="s">
        <v>16</v>
      </c>
      <c r="J15" t="s">
        <v>99</v>
      </c>
      <c r="K15" t="s">
        <v>25</v>
      </c>
      <c r="L15" t="s">
        <v>18</v>
      </c>
      <c r="M15">
        <v>2024</v>
      </c>
    </row>
    <row r="16" spans="1:13" x14ac:dyDescent="0.25">
      <c r="A16">
        <v>14217</v>
      </c>
      <c r="B16" t="s">
        <v>13</v>
      </c>
      <c r="C16" s="4">
        <v>45565</v>
      </c>
      <c r="D16" t="s">
        <v>98</v>
      </c>
      <c r="E16" t="s">
        <v>99</v>
      </c>
      <c r="F16">
        <v>0</v>
      </c>
      <c r="G16">
        <v>126475.49</v>
      </c>
      <c r="H16">
        <v>-126475.49</v>
      </c>
      <c r="I16" t="s">
        <v>16</v>
      </c>
      <c r="J16" t="s">
        <v>99</v>
      </c>
      <c r="K16" t="s">
        <v>26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45566</v>
      </c>
      <c r="D17" t="s">
        <v>98</v>
      </c>
      <c r="E17" t="s">
        <v>99</v>
      </c>
      <c r="F17">
        <v>126475.49</v>
      </c>
      <c r="G17">
        <v>0</v>
      </c>
      <c r="H17">
        <v>126475.49</v>
      </c>
      <c r="I17" t="s">
        <v>16</v>
      </c>
      <c r="J17" t="s">
        <v>99</v>
      </c>
      <c r="K17" t="s">
        <v>26</v>
      </c>
      <c r="L17" t="s">
        <v>18</v>
      </c>
      <c r="M17">
        <v>2024</v>
      </c>
    </row>
    <row r="18" spans="1:13" x14ac:dyDescent="0.25">
      <c r="A18">
        <v>14824</v>
      </c>
      <c r="B18" t="s">
        <v>13</v>
      </c>
      <c r="C18" s="4">
        <v>45596</v>
      </c>
      <c r="D18" t="s">
        <v>98</v>
      </c>
      <c r="E18" t="s">
        <v>99</v>
      </c>
      <c r="F18">
        <v>7690.3</v>
      </c>
      <c r="G18">
        <v>0</v>
      </c>
      <c r="H18">
        <v>7690.3</v>
      </c>
      <c r="I18" t="s">
        <v>16</v>
      </c>
      <c r="J18" t="s">
        <v>99</v>
      </c>
      <c r="K18" t="s">
        <v>27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45597</v>
      </c>
      <c r="D19" t="s">
        <v>98</v>
      </c>
      <c r="E19" t="s">
        <v>99</v>
      </c>
      <c r="F19">
        <v>0</v>
      </c>
      <c r="G19">
        <v>7690.3</v>
      </c>
      <c r="H19">
        <v>-7690.3</v>
      </c>
      <c r="I19" t="s">
        <v>16</v>
      </c>
      <c r="J19" t="s">
        <v>99</v>
      </c>
      <c r="K19" t="s">
        <v>27</v>
      </c>
      <c r="L19" t="s">
        <v>18</v>
      </c>
      <c r="M19">
        <v>2024</v>
      </c>
    </row>
    <row r="20" spans="1:13" x14ac:dyDescent="0.25">
      <c r="A20">
        <v>15638</v>
      </c>
      <c r="B20" t="s">
        <v>13</v>
      </c>
      <c r="C20" s="4">
        <v>45626</v>
      </c>
      <c r="D20" t="s">
        <v>98</v>
      </c>
      <c r="E20" t="s">
        <v>99</v>
      </c>
      <c r="F20">
        <v>70577.42</v>
      </c>
      <c r="G20">
        <v>0</v>
      </c>
      <c r="H20">
        <v>70577.42</v>
      </c>
      <c r="I20" t="s">
        <v>16</v>
      </c>
      <c r="J20" t="s">
        <v>99</v>
      </c>
      <c r="K20" t="s">
        <v>28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45627</v>
      </c>
      <c r="D21" t="s">
        <v>98</v>
      </c>
      <c r="E21" t="s">
        <v>99</v>
      </c>
      <c r="F21">
        <v>0</v>
      </c>
      <c r="G21">
        <v>70577.42</v>
      </c>
      <c r="H21">
        <v>-70577.42</v>
      </c>
      <c r="I21" t="s">
        <v>16</v>
      </c>
      <c r="J21" t="s">
        <v>99</v>
      </c>
      <c r="K21" t="s">
        <v>28</v>
      </c>
      <c r="L21" t="s">
        <v>18</v>
      </c>
      <c r="M21">
        <v>2024</v>
      </c>
    </row>
    <row r="22" spans="1:13" x14ac:dyDescent="0.25">
      <c r="A22">
        <v>16420</v>
      </c>
      <c r="B22" t="s">
        <v>13</v>
      </c>
      <c r="C22" s="4">
        <v>45657</v>
      </c>
      <c r="D22" t="s">
        <v>98</v>
      </c>
      <c r="E22" t="s">
        <v>99</v>
      </c>
      <c r="F22">
        <v>0</v>
      </c>
      <c r="G22">
        <v>13635.75</v>
      </c>
      <c r="H22">
        <v>-13635.75</v>
      </c>
      <c r="I22" t="s">
        <v>16</v>
      </c>
      <c r="J22" t="s">
        <v>99</v>
      </c>
      <c r="K22" t="s">
        <v>30</v>
      </c>
      <c r="L22" t="s">
        <v>18</v>
      </c>
      <c r="M22">
        <v>2024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77D47-1675-4D51-9EE2-139FE5C909BB}">
  <dimension ref="A1:M24"/>
  <sheetViews>
    <sheetView workbookViewId="0">
      <selection activeCell="F34" sqref="F34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5.71093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19309</v>
      </c>
      <c r="B2" t="s">
        <v>13</v>
      </c>
      <c r="C2" s="4">
        <v>45658</v>
      </c>
      <c r="D2" t="s">
        <v>60</v>
      </c>
      <c r="E2" t="s">
        <v>61</v>
      </c>
      <c r="F2">
        <v>0</v>
      </c>
      <c r="G2">
        <v>120280.19</v>
      </c>
      <c r="H2">
        <v>-120280.19</v>
      </c>
      <c r="I2" t="s">
        <v>16</v>
      </c>
      <c r="J2" t="s">
        <v>61</v>
      </c>
      <c r="K2" t="s">
        <v>366</v>
      </c>
      <c r="L2" t="s">
        <v>18</v>
      </c>
      <c r="M2">
        <v>2025</v>
      </c>
    </row>
    <row r="3" spans="1:13" x14ac:dyDescent="0.25">
      <c r="A3">
        <v>16420</v>
      </c>
      <c r="B3" t="s">
        <v>13</v>
      </c>
      <c r="C3" s="4">
        <v>45658</v>
      </c>
      <c r="D3" t="s">
        <v>60</v>
      </c>
      <c r="E3" t="s">
        <v>61</v>
      </c>
      <c r="F3">
        <v>120280.19</v>
      </c>
      <c r="G3">
        <v>0</v>
      </c>
      <c r="H3">
        <v>120280.19</v>
      </c>
      <c r="I3" t="s">
        <v>16</v>
      </c>
      <c r="J3" t="s">
        <v>61</v>
      </c>
      <c r="K3" t="s">
        <v>30</v>
      </c>
      <c r="L3" t="s">
        <v>18</v>
      </c>
      <c r="M3">
        <v>2025</v>
      </c>
    </row>
    <row r="4" spans="1:13" x14ac:dyDescent="0.25">
      <c r="A4">
        <v>18736</v>
      </c>
      <c r="B4" t="s">
        <v>13</v>
      </c>
      <c r="C4" s="4">
        <v>45688</v>
      </c>
      <c r="D4" t="s">
        <v>60</v>
      </c>
      <c r="E4" t="s">
        <v>61</v>
      </c>
      <c r="F4">
        <v>0</v>
      </c>
      <c r="G4">
        <v>232221.98</v>
      </c>
      <c r="H4">
        <v>-232221.98</v>
      </c>
      <c r="I4" t="s">
        <v>16</v>
      </c>
      <c r="J4" t="s">
        <v>61</v>
      </c>
      <c r="K4" t="s">
        <v>367</v>
      </c>
      <c r="L4" t="s">
        <v>18</v>
      </c>
      <c r="M4">
        <v>2025</v>
      </c>
    </row>
    <row r="5" spans="1:13" x14ac:dyDescent="0.25">
      <c r="A5">
        <v>18736</v>
      </c>
      <c r="B5" t="s">
        <v>13</v>
      </c>
      <c r="C5" s="4">
        <v>45689</v>
      </c>
      <c r="D5" t="s">
        <v>60</v>
      </c>
      <c r="E5" t="s">
        <v>61</v>
      </c>
      <c r="F5">
        <v>232221.98</v>
      </c>
      <c r="G5">
        <v>0</v>
      </c>
      <c r="H5">
        <v>232221.98</v>
      </c>
      <c r="I5" t="s">
        <v>16</v>
      </c>
      <c r="J5" t="s">
        <v>61</v>
      </c>
      <c r="K5" t="s">
        <v>367</v>
      </c>
      <c r="L5" t="s">
        <v>18</v>
      </c>
      <c r="M5">
        <v>2025</v>
      </c>
    </row>
    <row r="6" spans="1:13" x14ac:dyDescent="0.25">
      <c r="A6">
        <v>19183</v>
      </c>
      <c r="B6" t="s">
        <v>13</v>
      </c>
      <c r="C6" s="4">
        <v>45716</v>
      </c>
      <c r="D6" t="s">
        <v>60</v>
      </c>
      <c r="E6" t="s">
        <v>61</v>
      </c>
      <c r="F6">
        <v>0</v>
      </c>
      <c r="G6">
        <v>799287.77</v>
      </c>
      <c r="H6">
        <v>-799287.77</v>
      </c>
      <c r="I6" t="s">
        <v>16</v>
      </c>
      <c r="J6" t="s">
        <v>61</v>
      </c>
      <c r="K6" t="s">
        <v>368</v>
      </c>
      <c r="L6" t="s">
        <v>18</v>
      </c>
      <c r="M6">
        <v>2025</v>
      </c>
    </row>
    <row r="7" spans="1:13" x14ac:dyDescent="0.25">
      <c r="A7">
        <v>19183</v>
      </c>
      <c r="B7" t="s">
        <v>13</v>
      </c>
      <c r="C7" s="4">
        <v>45717</v>
      </c>
      <c r="D7" t="s">
        <v>60</v>
      </c>
      <c r="E7" t="s">
        <v>61</v>
      </c>
      <c r="F7">
        <v>799287.77</v>
      </c>
      <c r="G7">
        <v>0</v>
      </c>
      <c r="H7">
        <v>799287.77</v>
      </c>
      <c r="I7" t="s">
        <v>16</v>
      </c>
      <c r="J7" t="s">
        <v>61</v>
      </c>
      <c r="K7" t="s">
        <v>368</v>
      </c>
      <c r="L7" t="s">
        <v>18</v>
      </c>
      <c r="M7">
        <v>2025</v>
      </c>
    </row>
    <row r="8" spans="1:13" x14ac:dyDescent="0.25">
      <c r="A8">
        <v>20288</v>
      </c>
      <c r="B8" t="s">
        <v>13</v>
      </c>
      <c r="C8" s="4">
        <v>45747</v>
      </c>
      <c r="D8" t="s">
        <v>60</v>
      </c>
      <c r="E8" t="s">
        <v>61</v>
      </c>
      <c r="F8">
        <v>97912.639999999999</v>
      </c>
      <c r="G8">
        <v>0</v>
      </c>
      <c r="H8">
        <v>97912.639999999999</v>
      </c>
      <c r="I8" t="s">
        <v>16</v>
      </c>
      <c r="J8" t="s">
        <v>61</v>
      </c>
      <c r="K8" t="s">
        <v>369</v>
      </c>
      <c r="L8" t="s">
        <v>18</v>
      </c>
      <c r="M8">
        <v>2025</v>
      </c>
    </row>
    <row r="9" spans="1:13" x14ac:dyDescent="0.25">
      <c r="A9">
        <v>20288</v>
      </c>
      <c r="B9" t="s">
        <v>13</v>
      </c>
      <c r="C9" s="4">
        <v>45748</v>
      </c>
      <c r="D9" t="s">
        <v>60</v>
      </c>
      <c r="E9" t="s">
        <v>61</v>
      </c>
      <c r="F9">
        <v>0</v>
      </c>
      <c r="G9">
        <v>97912.639999999999</v>
      </c>
      <c r="H9">
        <v>-97912.639999999999</v>
      </c>
      <c r="I9" t="s">
        <v>16</v>
      </c>
      <c r="J9" t="s">
        <v>61</v>
      </c>
      <c r="K9" t="s">
        <v>369</v>
      </c>
      <c r="L9" t="s">
        <v>18</v>
      </c>
      <c r="M9">
        <v>2025</v>
      </c>
    </row>
    <row r="10" spans="1:13" x14ac:dyDescent="0.25">
      <c r="A10">
        <v>20998</v>
      </c>
      <c r="B10" t="s">
        <v>13</v>
      </c>
      <c r="C10" s="4">
        <v>45777</v>
      </c>
      <c r="D10" t="s">
        <v>60</v>
      </c>
      <c r="E10" t="s">
        <v>61</v>
      </c>
      <c r="F10">
        <v>0</v>
      </c>
      <c r="G10">
        <v>343522.71</v>
      </c>
      <c r="H10">
        <v>-343522.71</v>
      </c>
      <c r="I10" t="s">
        <v>16</v>
      </c>
      <c r="J10" t="s">
        <v>61</v>
      </c>
      <c r="K10" t="s">
        <v>370</v>
      </c>
      <c r="L10" t="s">
        <v>18</v>
      </c>
      <c r="M10">
        <v>2025</v>
      </c>
    </row>
    <row r="11" spans="1:13" x14ac:dyDescent="0.25">
      <c r="A11">
        <v>20287</v>
      </c>
      <c r="B11" t="s">
        <v>13</v>
      </c>
      <c r="C11" s="4">
        <v>45778</v>
      </c>
      <c r="D11" t="s">
        <v>60</v>
      </c>
      <c r="E11" t="s">
        <v>61</v>
      </c>
      <c r="F11">
        <v>0</v>
      </c>
      <c r="G11">
        <v>97912.639999999999</v>
      </c>
      <c r="H11">
        <v>-97912.639999999999</v>
      </c>
      <c r="I11" t="s">
        <v>16</v>
      </c>
      <c r="J11" t="s">
        <v>61</v>
      </c>
      <c r="K11" t="s">
        <v>371</v>
      </c>
      <c r="L11" t="s">
        <v>18</v>
      </c>
      <c r="M11">
        <v>2025</v>
      </c>
    </row>
    <row r="12" spans="1:13" x14ac:dyDescent="0.25">
      <c r="A12">
        <v>20214</v>
      </c>
      <c r="B12" t="s">
        <v>13</v>
      </c>
      <c r="C12" s="4">
        <v>45778</v>
      </c>
      <c r="D12" t="s">
        <v>60</v>
      </c>
      <c r="E12" t="s">
        <v>61</v>
      </c>
      <c r="F12">
        <v>97912.639999999999</v>
      </c>
      <c r="G12">
        <v>0</v>
      </c>
      <c r="H12">
        <v>97912.639999999999</v>
      </c>
      <c r="I12" t="s">
        <v>16</v>
      </c>
      <c r="J12" t="s">
        <v>61</v>
      </c>
      <c r="K12" t="s">
        <v>369</v>
      </c>
      <c r="L12" t="s">
        <v>18</v>
      </c>
      <c r="M12">
        <v>2025</v>
      </c>
    </row>
    <row r="13" spans="1:13" x14ac:dyDescent="0.25">
      <c r="A13">
        <v>20998</v>
      </c>
      <c r="B13" t="s">
        <v>13</v>
      </c>
      <c r="C13" s="4">
        <v>45778</v>
      </c>
      <c r="D13" t="s">
        <v>60</v>
      </c>
      <c r="E13" t="s">
        <v>61</v>
      </c>
      <c r="F13">
        <v>343522.71</v>
      </c>
      <c r="G13">
        <v>0</v>
      </c>
      <c r="H13">
        <v>343522.71</v>
      </c>
      <c r="I13" t="s">
        <v>16</v>
      </c>
      <c r="J13" t="s">
        <v>61</v>
      </c>
      <c r="K13" t="s">
        <v>370</v>
      </c>
      <c r="L13" t="s">
        <v>18</v>
      </c>
      <c r="M13">
        <v>2025</v>
      </c>
    </row>
    <row r="14" spans="1:13" x14ac:dyDescent="0.25">
      <c r="A14">
        <v>21895</v>
      </c>
      <c r="B14" t="s">
        <v>13</v>
      </c>
      <c r="C14" s="4">
        <v>45808</v>
      </c>
      <c r="D14" t="s">
        <v>60</v>
      </c>
      <c r="E14" t="s">
        <v>61</v>
      </c>
      <c r="F14">
        <v>0</v>
      </c>
      <c r="G14">
        <v>394998.84</v>
      </c>
      <c r="H14">
        <v>-394998.84</v>
      </c>
      <c r="I14" t="s">
        <v>16</v>
      </c>
      <c r="J14" t="s">
        <v>61</v>
      </c>
      <c r="K14" t="s">
        <v>372</v>
      </c>
      <c r="L14" t="s">
        <v>18</v>
      </c>
      <c r="M14">
        <v>2025</v>
      </c>
    </row>
    <row r="15" spans="1:13" x14ac:dyDescent="0.25">
      <c r="A15">
        <v>21895</v>
      </c>
      <c r="B15" t="s">
        <v>13</v>
      </c>
      <c r="C15" s="4">
        <v>45809</v>
      </c>
      <c r="D15" t="s">
        <v>60</v>
      </c>
      <c r="E15" t="s">
        <v>61</v>
      </c>
      <c r="F15">
        <v>394998.84</v>
      </c>
      <c r="G15">
        <v>0</v>
      </c>
      <c r="H15">
        <v>394998.84</v>
      </c>
      <c r="I15" t="s">
        <v>16</v>
      </c>
      <c r="J15" t="s">
        <v>61</v>
      </c>
      <c r="K15" t="s">
        <v>372</v>
      </c>
      <c r="L15" t="s">
        <v>18</v>
      </c>
      <c r="M15">
        <v>2025</v>
      </c>
    </row>
    <row r="16" spans="1:13" x14ac:dyDescent="0.25">
      <c r="A16">
        <v>22736</v>
      </c>
      <c r="B16" t="s">
        <v>13</v>
      </c>
      <c r="C16" s="4">
        <v>45838</v>
      </c>
      <c r="D16" t="s">
        <v>60</v>
      </c>
      <c r="E16" t="s">
        <v>61</v>
      </c>
      <c r="F16">
        <v>0</v>
      </c>
      <c r="G16">
        <v>440824.27</v>
      </c>
      <c r="H16">
        <v>-440824.27</v>
      </c>
      <c r="I16" t="s">
        <v>16</v>
      </c>
      <c r="J16" t="s">
        <v>61</v>
      </c>
      <c r="K16" t="s">
        <v>373</v>
      </c>
      <c r="L16" t="s">
        <v>18</v>
      </c>
      <c r="M16">
        <v>2025</v>
      </c>
    </row>
    <row r="17" spans="1:13" x14ac:dyDescent="0.25">
      <c r="A17">
        <v>22736</v>
      </c>
      <c r="B17" t="s">
        <v>13</v>
      </c>
      <c r="C17" s="4">
        <v>45839</v>
      </c>
      <c r="D17" t="s">
        <v>60</v>
      </c>
      <c r="E17" t="s">
        <v>61</v>
      </c>
      <c r="F17">
        <v>440824.27</v>
      </c>
      <c r="G17">
        <v>0</v>
      </c>
      <c r="H17">
        <v>440824.27</v>
      </c>
      <c r="I17" t="s">
        <v>16</v>
      </c>
      <c r="J17" t="s">
        <v>61</v>
      </c>
      <c r="K17" t="s">
        <v>373</v>
      </c>
      <c r="L17" t="s">
        <v>18</v>
      </c>
      <c r="M17">
        <v>2025</v>
      </c>
    </row>
    <row r="18" spans="1:13" x14ac:dyDescent="0.25">
      <c r="A18">
        <v>23686</v>
      </c>
      <c r="B18" t="s">
        <v>13</v>
      </c>
      <c r="C18" s="4">
        <v>45869</v>
      </c>
      <c r="D18" t="s">
        <v>60</v>
      </c>
      <c r="E18" t="s">
        <v>61</v>
      </c>
      <c r="F18">
        <v>0</v>
      </c>
      <c r="G18">
        <v>442275.65</v>
      </c>
      <c r="H18">
        <v>-442275.65</v>
      </c>
      <c r="I18" t="s">
        <v>16</v>
      </c>
      <c r="J18" t="s">
        <v>61</v>
      </c>
      <c r="K18" t="s">
        <v>374</v>
      </c>
      <c r="L18" t="s">
        <v>18</v>
      </c>
      <c r="M18">
        <v>2025</v>
      </c>
    </row>
    <row r="19" spans="1:13" x14ac:dyDescent="0.25">
      <c r="A19">
        <v>23882</v>
      </c>
      <c r="B19" t="s">
        <v>13</v>
      </c>
      <c r="C19" s="4">
        <v>45870</v>
      </c>
      <c r="D19" t="s">
        <v>60</v>
      </c>
      <c r="E19" t="s">
        <v>61</v>
      </c>
      <c r="F19">
        <v>0</v>
      </c>
      <c r="G19">
        <v>174683</v>
      </c>
      <c r="H19">
        <v>-174683</v>
      </c>
      <c r="I19" t="s">
        <v>16</v>
      </c>
      <c r="J19" t="s">
        <v>61</v>
      </c>
      <c r="K19" t="s">
        <v>375</v>
      </c>
      <c r="L19" t="s">
        <v>18</v>
      </c>
      <c r="M19">
        <v>2025</v>
      </c>
    </row>
    <row r="20" spans="1:13" x14ac:dyDescent="0.25">
      <c r="A20">
        <v>23686</v>
      </c>
      <c r="B20" t="s">
        <v>13</v>
      </c>
      <c r="C20" s="4">
        <v>45870</v>
      </c>
      <c r="D20" t="s">
        <v>60</v>
      </c>
      <c r="E20" t="s">
        <v>61</v>
      </c>
      <c r="F20">
        <v>442275.65</v>
      </c>
      <c r="G20">
        <v>0</v>
      </c>
      <c r="H20">
        <v>442275.65</v>
      </c>
      <c r="I20" t="s">
        <v>16</v>
      </c>
      <c r="J20" t="s">
        <v>61</v>
      </c>
      <c r="K20" t="s">
        <v>374</v>
      </c>
      <c r="L20" t="s">
        <v>18</v>
      </c>
      <c r="M20">
        <v>2025</v>
      </c>
    </row>
    <row r="21" spans="1:13" x14ac:dyDescent="0.25">
      <c r="A21">
        <v>24561</v>
      </c>
      <c r="B21" t="s">
        <v>13</v>
      </c>
      <c r="C21" s="4">
        <v>45900</v>
      </c>
      <c r="D21" t="s">
        <v>60</v>
      </c>
      <c r="E21" t="s">
        <v>61</v>
      </c>
      <c r="F21">
        <v>0</v>
      </c>
      <c r="G21">
        <v>464602.35</v>
      </c>
      <c r="H21">
        <v>-464602.35</v>
      </c>
      <c r="I21" t="s">
        <v>16</v>
      </c>
      <c r="J21" t="s">
        <v>61</v>
      </c>
      <c r="K21" t="s">
        <v>411</v>
      </c>
      <c r="L21" t="s">
        <v>18</v>
      </c>
      <c r="M21">
        <v>2025</v>
      </c>
    </row>
    <row r="22" spans="1:13" x14ac:dyDescent="0.25">
      <c r="A22">
        <v>24561</v>
      </c>
      <c r="B22" t="s">
        <v>13</v>
      </c>
      <c r="C22" s="4">
        <v>45901</v>
      </c>
      <c r="D22" t="s">
        <v>60</v>
      </c>
      <c r="E22" t="s">
        <v>61</v>
      </c>
      <c r="F22">
        <v>464602.35</v>
      </c>
      <c r="G22">
        <v>0</v>
      </c>
      <c r="H22">
        <v>464602.35</v>
      </c>
      <c r="I22" t="s">
        <v>16</v>
      </c>
      <c r="J22" t="s">
        <v>61</v>
      </c>
      <c r="K22" t="s">
        <v>411</v>
      </c>
      <c r="L22" t="s">
        <v>18</v>
      </c>
      <c r="M22">
        <v>2025</v>
      </c>
    </row>
    <row r="23" spans="1:13" x14ac:dyDescent="0.25">
      <c r="A23">
        <v>24806</v>
      </c>
      <c r="B23" t="s">
        <v>13</v>
      </c>
      <c r="C23" s="4">
        <v>45930</v>
      </c>
      <c r="D23" t="s">
        <v>60</v>
      </c>
      <c r="E23" t="s">
        <v>61</v>
      </c>
      <c r="F23">
        <v>0</v>
      </c>
      <c r="G23">
        <v>544479.29</v>
      </c>
      <c r="H23">
        <v>-544479.29</v>
      </c>
      <c r="I23" t="s">
        <v>16</v>
      </c>
      <c r="J23" t="s">
        <v>61</v>
      </c>
      <c r="K23" t="s">
        <v>412</v>
      </c>
      <c r="L23" t="s">
        <v>18</v>
      </c>
      <c r="M23">
        <v>2025</v>
      </c>
    </row>
    <row r="24" spans="1:13" x14ac:dyDescent="0.25">
      <c r="A24">
        <v>24806</v>
      </c>
      <c r="B24" t="s">
        <v>13</v>
      </c>
      <c r="C24" s="4">
        <v>45931</v>
      </c>
      <c r="D24" t="s">
        <v>60</v>
      </c>
      <c r="E24" t="s">
        <v>61</v>
      </c>
      <c r="F24">
        <v>544479.29</v>
      </c>
      <c r="G24">
        <v>0</v>
      </c>
      <c r="H24">
        <v>544479.29</v>
      </c>
      <c r="I24" t="s">
        <v>16</v>
      </c>
      <c r="J24" t="s">
        <v>61</v>
      </c>
      <c r="K24" t="s">
        <v>412</v>
      </c>
      <c r="L24" t="s">
        <v>18</v>
      </c>
      <c r="M24">
        <v>2025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047E-B9E7-4F8A-93DD-81EE2D30EA12}">
  <dimension ref="A1:DT35"/>
  <sheetViews>
    <sheetView workbookViewId="0">
      <selection activeCell="F34" sqref="F34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5.7109375" bestFit="1" customWidth="1"/>
    <col min="6" max="6" width="15.85546875" bestFit="1" customWidth="1"/>
    <col min="7" max="7" width="16.42578125" bestFit="1" customWidth="1"/>
    <col min="8" max="8" width="13.28515625" bestFit="1" customWidth="1"/>
    <col min="9" max="9" width="30.7109375" bestFit="1" customWidth="1"/>
    <col min="10" max="10" width="16" bestFit="1" customWidth="1"/>
    <col min="11" max="11" width="15.28515625" bestFit="1" customWidth="1"/>
    <col min="12" max="12" width="34.85546875" bestFit="1" customWidth="1"/>
    <col min="13" max="13" width="8.85546875" bestFit="1" customWidth="1"/>
    <col min="14" max="14" width="20.28515625" bestFit="1" customWidth="1"/>
    <col min="15" max="15" width="13.140625" bestFit="1" customWidth="1"/>
    <col min="16" max="16" width="24.140625" bestFit="1" customWidth="1"/>
    <col min="17" max="17" width="43.7109375" bestFit="1" customWidth="1"/>
    <col min="18" max="18" width="16" bestFit="1" customWidth="1"/>
    <col min="19" max="19" width="14.5703125" bestFit="1" customWidth="1"/>
    <col min="20" max="20" width="13.7109375" bestFit="1" customWidth="1"/>
    <col min="21" max="21" width="21.140625" bestFit="1" customWidth="1"/>
    <col min="22" max="22" width="14.5703125" bestFit="1" customWidth="1"/>
    <col min="23" max="23" width="20.42578125" bestFit="1" customWidth="1"/>
    <col min="24" max="24" width="14.85546875" bestFit="1" customWidth="1"/>
    <col min="25" max="25" width="13.42578125" bestFit="1" customWidth="1"/>
    <col min="26" max="26" width="16.7109375" bestFit="1" customWidth="1"/>
    <col min="27" max="27" width="21.85546875" bestFit="1" customWidth="1"/>
    <col min="28" max="28" width="15.5703125" bestFit="1" customWidth="1"/>
    <col min="29" max="29" width="12.28515625" bestFit="1" customWidth="1"/>
    <col min="30" max="30" width="15.42578125" bestFit="1" customWidth="1"/>
    <col min="31" max="31" width="16.5703125" bestFit="1" customWidth="1"/>
    <col min="32" max="32" width="36.28515625" bestFit="1" customWidth="1"/>
    <col min="33" max="33" width="29.7109375" bestFit="1" customWidth="1"/>
    <col min="34" max="34" width="21.7109375" bestFit="1" customWidth="1"/>
    <col min="35" max="35" width="17.140625" bestFit="1" customWidth="1"/>
    <col min="36" max="36" width="18.42578125" bestFit="1" customWidth="1"/>
    <col min="37" max="37" width="12.5703125" bestFit="1" customWidth="1"/>
    <col min="38" max="38" width="16.28515625" bestFit="1" customWidth="1"/>
    <col min="39" max="39" width="16.140625" bestFit="1" customWidth="1"/>
    <col min="40" max="40" width="19.28515625" bestFit="1" customWidth="1"/>
    <col min="41" max="41" width="18.7109375" bestFit="1" customWidth="1"/>
    <col min="42" max="42" width="38.42578125" bestFit="1" customWidth="1"/>
    <col min="43" max="43" width="16.140625" bestFit="1" customWidth="1"/>
    <col min="44" max="44" width="13.28515625" bestFit="1" customWidth="1"/>
    <col min="45" max="45" width="14" bestFit="1" customWidth="1"/>
    <col min="46" max="46" width="9.28515625" bestFit="1" customWidth="1"/>
    <col min="47" max="47" width="8.7109375" bestFit="1" customWidth="1"/>
    <col min="48" max="48" width="30.42578125" bestFit="1" customWidth="1"/>
    <col min="49" max="49" width="32.85546875" bestFit="1" customWidth="1"/>
    <col min="50" max="50" width="18" bestFit="1" customWidth="1"/>
    <col min="51" max="51" width="17.5703125" bestFit="1" customWidth="1"/>
    <col min="52" max="52" width="11.28515625" bestFit="1" customWidth="1"/>
    <col min="53" max="53" width="12.85546875" bestFit="1" customWidth="1"/>
    <col min="54" max="54" width="22.140625" bestFit="1" customWidth="1"/>
    <col min="55" max="55" width="24.140625" bestFit="1" customWidth="1"/>
    <col min="56" max="56" width="16.28515625" bestFit="1" customWidth="1"/>
    <col min="57" max="57" width="13.140625" bestFit="1" customWidth="1"/>
    <col min="58" max="58" width="32.85546875" bestFit="1" customWidth="1"/>
    <col min="59" max="59" width="12.5703125" bestFit="1" customWidth="1"/>
    <col min="60" max="60" width="12.42578125" bestFit="1" customWidth="1"/>
    <col min="61" max="61" width="24.5703125" bestFit="1" customWidth="1"/>
    <col min="62" max="62" width="28.42578125" bestFit="1" customWidth="1"/>
    <col min="63" max="63" width="27" bestFit="1" customWidth="1"/>
    <col min="64" max="64" width="23.28515625" bestFit="1" customWidth="1"/>
    <col min="65" max="65" width="26.42578125" bestFit="1" customWidth="1"/>
    <col min="66" max="66" width="31" bestFit="1" customWidth="1"/>
    <col min="67" max="67" width="25.42578125" bestFit="1" customWidth="1"/>
    <col min="68" max="68" width="22.42578125" bestFit="1" customWidth="1"/>
    <col min="69" max="69" width="26" bestFit="1" customWidth="1"/>
    <col min="70" max="70" width="24.7109375" bestFit="1" customWidth="1"/>
    <col min="71" max="71" width="30.5703125" bestFit="1" customWidth="1"/>
    <col min="72" max="72" width="19.85546875" bestFit="1" customWidth="1"/>
    <col min="73" max="73" width="23.7109375" bestFit="1" customWidth="1"/>
    <col min="74" max="74" width="21.85546875" bestFit="1" customWidth="1"/>
    <col min="75" max="75" width="18" bestFit="1" customWidth="1"/>
    <col min="76" max="76" width="11.42578125" bestFit="1" customWidth="1"/>
    <col min="77" max="77" width="24.28515625" bestFit="1" customWidth="1"/>
    <col min="78" max="78" width="18.28515625" bestFit="1" customWidth="1"/>
    <col min="79" max="79" width="16" bestFit="1" customWidth="1"/>
    <col min="80" max="80" width="19.85546875" bestFit="1" customWidth="1"/>
    <col min="81" max="81" width="18.42578125" bestFit="1" customWidth="1"/>
    <col min="82" max="82" width="16" bestFit="1" customWidth="1"/>
    <col min="83" max="83" width="19.5703125" bestFit="1" customWidth="1"/>
    <col min="84" max="84" width="14.28515625" bestFit="1" customWidth="1"/>
    <col min="85" max="85" width="17.7109375" bestFit="1" customWidth="1"/>
    <col min="86" max="86" width="14.5703125" bestFit="1" customWidth="1"/>
    <col min="87" max="87" width="34.28515625" bestFit="1" customWidth="1"/>
    <col min="88" max="88" width="16.28515625" bestFit="1" customWidth="1"/>
    <col min="89" max="89" width="14.28515625" bestFit="1" customWidth="1"/>
    <col min="90" max="90" width="25.5703125" bestFit="1" customWidth="1"/>
    <col min="91" max="91" width="14.28515625" bestFit="1" customWidth="1"/>
    <col min="92" max="92" width="15.5703125" bestFit="1" customWidth="1"/>
    <col min="93" max="93" width="25" bestFit="1" customWidth="1"/>
    <col min="94" max="94" width="41" bestFit="1" customWidth="1"/>
    <col min="95" max="95" width="23.140625" bestFit="1" customWidth="1"/>
    <col min="96" max="96" width="16.7109375" bestFit="1" customWidth="1"/>
    <col min="97" max="97" width="22.7109375" bestFit="1" customWidth="1"/>
    <col min="98" max="98" width="20.85546875" bestFit="1" customWidth="1"/>
    <col min="99" max="99" width="22.42578125" bestFit="1" customWidth="1"/>
    <col min="100" max="100" width="16.5703125" bestFit="1" customWidth="1"/>
    <col min="101" max="104" width="12.140625" bestFit="1" customWidth="1"/>
    <col min="105" max="105" width="20" bestFit="1" customWidth="1"/>
    <col min="106" max="106" width="23.85546875" bestFit="1" customWidth="1"/>
    <col min="107" max="107" width="14.7109375" bestFit="1" customWidth="1"/>
    <col min="108" max="108" width="10.85546875" bestFit="1" customWidth="1"/>
    <col min="109" max="109" width="14.5703125" bestFit="1" customWidth="1"/>
    <col min="110" max="110" width="18.28515625" bestFit="1" customWidth="1"/>
    <col min="111" max="111" width="16.85546875" bestFit="1" customWidth="1"/>
    <col min="112" max="113" width="16.5703125" bestFit="1" customWidth="1"/>
    <col min="114" max="114" width="18.85546875" bestFit="1" customWidth="1"/>
    <col min="115" max="115" width="9.7109375" bestFit="1" customWidth="1"/>
    <col min="116" max="116" width="12" bestFit="1" customWidth="1"/>
    <col min="117" max="117" width="26.85546875" bestFit="1" customWidth="1"/>
    <col min="118" max="118" width="19.28515625" bestFit="1" customWidth="1"/>
    <col min="119" max="119" width="15" bestFit="1" customWidth="1"/>
    <col min="120" max="120" width="20.42578125" bestFit="1" customWidth="1"/>
    <col min="121" max="122" width="81.140625" bestFit="1" customWidth="1"/>
    <col min="123" max="123" width="19" bestFit="1" customWidth="1"/>
    <col min="124" max="124" width="7.28515625" customWidth="1"/>
  </cols>
  <sheetData>
    <row r="1" spans="1:124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413</v>
      </c>
      <c r="K1" t="s">
        <v>414</v>
      </c>
      <c r="L1" t="s">
        <v>415</v>
      </c>
      <c r="M1" t="s">
        <v>416</v>
      </c>
      <c r="N1" t="s">
        <v>417</v>
      </c>
      <c r="O1" t="s">
        <v>418</v>
      </c>
      <c r="P1" t="s">
        <v>419</v>
      </c>
      <c r="Q1" t="s">
        <v>420</v>
      </c>
      <c r="R1" t="s">
        <v>421</v>
      </c>
      <c r="S1" t="s">
        <v>422</v>
      </c>
      <c r="T1" t="s">
        <v>423</v>
      </c>
      <c r="U1" t="s">
        <v>424</v>
      </c>
      <c r="V1" t="s">
        <v>425</v>
      </c>
      <c r="W1" t="s">
        <v>426</v>
      </c>
      <c r="X1" t="s">
        <v>427</v>
      </c>
      <c r="Y1" t="s">
        <v>428</v>
      </c>
      <c r="Z1" t="s">
        <v>429</v>
      </c>
      <c r="AA1" t="s">
        <v>430</v>
      </c>
      <c r="AB1" t="s">
        <v>431</v>
      </c>
      <c r="AC1" t="s">
        <v>432</v>
      </c>
      <c r="AD1" t="s">
        <v>433</v>
      </c>
      <c r="AE1" t="s">
        <v>434</v>
      </c>
      <c r="AF1" t="s">
        <v>435</v>
      </c>
      <c r="AG1" t="s">
        <v>436</v>
      </c>
      <c r="AH1" t="s">
        <v>437</v>
      </c>
      <c r="AI1" t="s">
        <v>438</v>
      </c>
      <c r="AJ1" t="s">
        <v>439</v>
      </c>
      <c r="AK1" t="s">
        <v>440</v>
      </c>
      <c r="AL1" t="s">
        <v>441</v>
      </c>
      <c r="AM1" t="s">
        <v>442</v>
      </c>
      <c r="AN1" t="s">
        <v>443</v>
      </c>
      <c r="AO1" t="s">
        <v>444</v>
      </c>
      <c r="AP1" t="s">
        <v>445</v>
      </c>
      <c r="AQ1" t="s">
        <v>446</v>
      </c>
      <c r="AR1" t="s">
        <v>447</v>
      </c>
      <c r="AS1" t="s">
        <v>448</v>
      </c>
      <c r="AT1" t="s">
        <v>449</v>
      </c>
      <c r="AU1" t="s">
        <v>450</v>
      </c>
      <c r="AV1" t="s">
        <v>451</v>
      </c>
      <c r="AW1" t="s">
        <v>452</v>
      </c>
      <c r="AX1" t="s">
        <v>453</v>
      </c>
      <c r="AY1" t="s">
        <v>454</v>
      </c>
      <c r="AZ1" t="s">
        <v>455</v>
      </c>
      <c r="BA1" t="s">
        <v>456</v>
      </c>
      <c r="BB1" t="s">
        <v>457</v>
      </c>
      <c r="BC1" t="s">
        <v>458</v>
      </c>
      <c r="BD1" t="s">
        <v>459</v>
      </c>
      <c r="BE1" t="s">
        <v>460</v>
      </c>
      <c r="BF1" t="s">
        <v>461</v>
      </c>
      <c r="BG1" t="s">
        <v>462</v>
      </c>
      <c r="BH1" t="s">
        <v>463</v>
      </c>
      <c r="BI1" t="s">
        <v>464</v>
      </c>
      <c r="BJ1" t="s">
        <v>465</v>
      </c>
      <c r="BK1" t="s">
        <v>466</v>
      </c>
      <c r="BL1" t="s">
        <v>467</v>
      </c>
      <c r="BM1" t="s">
        <v>468</v>
      </c>
      <c r="BN1" t="s">
        <v>469</v>
      </c>
      <c r="BO1" t="s">
        <v>470</v>
      </c>
      <c r="BP1" t="s">
        <v>471</v>
      </c>
      <c r="BQ1" t="s">
        <v>472</v>
      </c>
      <c r="BR1" t="s">
        <v>473</v>
      </c>
      <c r="BS1" t="s">
        <v>474</v>
      </c>
      <c r="BT1" t="s">
        <v>475</v>
      </c>
      <c r="BU1" t="s">
        <v>476</v>
      </c>
      <c r="BV1" t="s">
        <v>477</v>
      </c>
      <c r="BW1" t="s">
        <v>478</v>
      </c>
      <c r="BX1" t="s">
        <v>479</v>
      </c>
      <c r="BY1" t="s">
        <v>480</v>
      </c>
      <c r="BZ1" t="s">
        <v>481</v>
      </c>
      <c r="CA1" t="s">
        <v>482</v>
      </c>
      <c r="CB1" t="s">
        <v>483</v>
      </c>
      <c r="CC1" t="s">
        <v>484</v>
      </c>
      <c r="CD1" t="s">
        <v>485</v>
      </c>
      <c r="CE1" t="s">
        <v>486</v>
      </c>
      <c r="CF1" t="s">
        <v>487</v>
      </c>
      <c r="CG1" t="s">
        <v>488</v>
      </c>
      <c r="CH1" t="s">
        <v>489</v>
      </c>
      <c r="CI1" t="s">
        <v>490</v>
      </c>
      <c r="CJ1" t="s">
        <v>491</v>
      </c>
      <c r="CK1" t="s">
        <v>492</v>
      </c>
      <c r="CL1" t="s">
        <v>493</v>
      </c>
      <c r="CM1" t="s">
        <v>494</v>
      </c>
      <c r="CN1" t="s">
        <v>495</v>
      </c>
      <c r="CO1" t="s">
        <v>496</v>
      </c>
      <c r="CP1" t="s">
        <v>9</v>
      </c>
      <c r="CQ1" t="s">
        <v>497</v>
      </c>
      <c r="CR1" t="s">
        <v>498</v>
      </c>
      <c r="CS1" t="s">
        <v>499</v>
      </c>
      <c r="CT1" t="s">
        <v>500</v>
      </c>
      <c r="CU1" t="s">
        <v>501</v>
      </c>
      <c r="CV1" t="s">
        <v>502</v>
      </c>
      <c r="CW1" t="s">
        <v>503</v>
      </c>
      <c r="CX1" t="s">
        <v>504</v>
      </c>
      <c r="CY1" t="s">
        <v>505</v>
      </c>
      <c r="CZ1" t="s">
        <v>506</v>
      </c>
      <c r="DA1" t="s">
        <v>507</v>
      </c>
      <c r="DB1" t="s">
        <v>10</v>
      </c>
      <c r="DC1" t="s">
        <v>508</v>
      </c>
      <c r="DD1" t="s">
        <v>509</v>
      </c>
      <c r="DE1" t="s">
        <v>510</v>
      </c>
      <c r="DF1" t="s">
        <v>511</v>
      </c>
      <c r="DG1" t="s">
        <v>512</v>
      </c>
      <c r="DH1" t="s">
        <v>513</v>
      </c>
      <c r="DI1" t="s">
        <v>514</v>
      </c>
      <c r="DJ1" t="s">
        <v>515</v>
      </c>
      <c r="DK1" t="s">
        <v>516</v>
      </c>
      <c r="DL1" t="s">
        <v>517</v>
      </c>
      <c r="DM1" t="s">
        <v>518</v>
      </c>
      <c r="DN1" t="s">
        <v>519</v>
      </c>
      <c r="DO1" t="s">
        <v>520</v>
      </c>
      <c r="DP1" t="s">
        <v>521</v>
      </c>
      <c r="DQ1" t="s">
        <v>522</v>
      </c>
      <c r="DR1" t="s">
        <v>523</v>
      </c>
      <c r="DS1" t="s">
        <v>11</v>
      </c>
      <c r="DT1" t="s">
        <v>12</v>
      </c>
    </row>
    <row r="2" spans="1:124" x14ac:dyDescent="0.25">
      <c r="A2">
        <v>9651</v>
      </c>
      <c r="B2" t="s">
        <v>13</v>
      </c>
      <c r="C2" s="4">
        <v>45382</v>
      </c>
      <c r="D2" t="s">
        <v>60</v>
      </c>
      <c r="E2" t="s">
        <v>61</v>
      </c>
      <c r="F2" s="5">
        <v>0</v>
      </c>
      <c r="G2" s="5">
        <v>743.63</v>
      </c>
      <c r="H2" s="15">
        <v>-743.63</v>
      </c>
      <c r="I2" t="s">
        <v>16</v>
      </c>
      <c r="J2">
        <v>692</v>
      </c>
      <c r="K2" t="s">
        <v>524</v>
      </c>
      <c r="L2" t="s">
        <v>524</v>
      </c>
      <c r="M2" t="s">
        <v>525</v>
      </c>
      <c r="N2" t="s">
        <v>526</v>
      </c>
      <c r="Q2" t="s">
        <v>527</v>
      </c>
      <c r="U2" t="s">
        <v>528</v>
      </c>
      <c r="V2">
        <v>0</v>
      </c>
      <c r="W2" t="s">
        <v>529</v>
      </c>
      <c r="X2" s="4">
        <v>41065</v>
      </c>
      <c r="Y2" t="s">
        <v>530</v>
      </c>
      <c r="Z2">
        <v>1000</v>
      </c>
      <c r="AB2">
        <v>0</v>
      </c>
      <c r="AC2">
        <v>965146556.17224002</v>
      </c>
      <c r="AF2" t="s">
        <v>529</v>
      </c>
      <c r="AG2">
        <v>0</v>
      </c>
      <c r="AH2" t="s">
        <v>531</v>
      </c>
      <c r="AI2" s="4">
        <v>1</v>
      </c>
      <c r="AJ2" t="s">
        <v>532</v>
      </c>
      <c r="AL2" s="4">
        <v>1</v>
      </c>
      <c r="AM2">
        <v>0</v>
      </c>
      <c r="AN2" t="s">
        <v>529</v>
      </c>
      <c r="AP2" t="s">
        <v>529</v>
      </c>
      <c r="AQ2">
        <v>0</v>
      </c>
      <c r="AR2" t="s">
        <v>525</v>
      </c>
      <c r="AS2">
        <v>2024</v>
      </c>
      <c r="AU2" t="s">
        <v>526</v>
      </c>
      <c r="AV2">
        <v>0</v>
      </c>
      <c r="AW2">
        <v>0</v>
      </c>
      <c r="AY2" s="4">
        <v>45657</v>
      </c>
      <c r="AZ2" t="s">
        <v>533</v>
      </c>
      <c r="BB2" t="s">
        <v>534</v>
      </c>
      <c r="BC2" t="s">
        <v>535</v>
      </c>
      <c r="BD2" s="4">
        <v>41781</v>
      </c>
      <c r="BE2">
        <v>560235</v>
      </c>
      <c r="BF2">
        <v>1610</v>
      </c>
      <c r="BH2">
        <v>0</v>
      </c>
      <c r="BI2" t="s">
        <v>529</v>
      </c>
      <c r="BJ2" t="s">
        <v>529</v>
      </c>
      <c r="BK2">
        <v>743.63</v>
      </c>
      <c r="BL2" t="s">
        <v>536</v>
      </c>
      <c r="BM2">
        <v>0</v>
      </c>
      <c r="BN2" t="s">
        <v>529</v>
      </c>
      <c r="BO2">
        <v>0</v>
      </c>
      <c r="BP2" t="s">
        <v>529</v>
      </c>
      <c r="BQ2" t="s">
        <v>529</v>
      </c>
      <c r="BR2" s="4">
        <v>45429</v>
      </c>
      <c r="BS2">
        <v>0</v>
      </c>
      <c r="BU2" t="s">
        <v>537</v>
      </c>
      <c r="BV2" t="s">
        <v>538</v>
      </c>
      <c r="BW2" t="s">
        <v>539</v>
      </c>
      <c r="BX2">
        <v>3</v>
      </c>
      <c r="BY2">
        <v>0</v>
      </c>
      <c r="BZ2" t="s">
        <v>540</v>
      </c>
      <c r="CA2" s="4">
        <v>1</v>
      </c>
      <c r="CB2" t="s">
        <v>526</v>
      </c>
      <c r="CC2" t="s">
        <v>541</v>
      </c>
      <c r="CD2" t="s">
        <v>541</v>
      </c>
      <c r="CE2" t="s">
        <v>541</v>
      </c>
      <c r="CF2" t="s">
        <v>541</v>
      </c>
      <c r="CG2">
        <v>0</v>
      </c>
      <c r="CH2" t="s">
        <v>542</v>
      </c>
      <c r="CI2" t="s">
        <v>542</v>
      </c>
      <c r="CK2">
        <v>1</v>
      </c>
      <c r="CL2" t="s">
        <v>543</v>
      </c>
      <c r="CM2" t="s">
        <v>529</v>
      </c>
      <c r="CO2">
        <v>0</v>
      </c>
      <c r="CP2" t="s">
        <v>61</v>
      </c>
      <c r="CR2" s="4"/>
      <c r="CW2" t="s">
        <v>544</v>
      </c>
      <c r="CX2" t="s">
        <v>545</v>
      </c>
      <c r="CY2" t="s">
        <v>546</v>
      </c>
      <c r="CZ2" t="s">
        <v>547</v>
      </c>
      <c r="DA2">
        <v>500</v>
      </c>
      <c r="DB2" t="s">
        <v>220</v>
      </c>
      <c r="DC2" t="s">
        <v>537</v>
      </c>
      <c r="DD2" s="4"/>
      <c r="DE2" s="4">
        <v>1</v>
      </c>
      <c r="DG2" t="s">
        <v>548</v>
      </c>
      <c r="DH2" t="s">
        <v>529</v>
      </c>
      <c r="DI2" t="s">
        <v>529</v>
      </c>
      <c r="DJ2" t="s">
        <v>533</v>
      </c>
      <c r="DK2" t="s">
        <v>526</v>
      </c>
      <c r="DL2" t="s">
        <v>549</v>
      </c>
      <c r="DO2" t="s">
        <v>550</v>
      </c>
      <c r="DP2" t="s">
        <v>551</v>
      </c>
      <c r="DQ2" t="s">
        <v>552</v>
      </c>
      <c r="DR2" t="s">
        <v>553</v>
      </c>
      <c r="DS2" t="s">
        <v>18</v>
      </c>
      <c r="DT2">
        <v>2024</v>
      </c>
    </row>
    <row r="3" spans="1:124" x14ac:dyDescent="0.25">
      <c r="A3">
        <v>9650</v>
      </c>
      <c r="B3" t="s">
        <v>13</v>
      </c>
      <c r="C3" s="4">
        <v>45382</v>
      </c>
      <c r="D3" t="s">
        <v>60</v>
      </c>
      <c r="E3" t="s">
        <v>61</v>
      </c>
      <c r="F3" s="5">
        <v>0</v>
      </c>
      <c r="G3" s="5">
        <v>225980.44</v>
      </c>
      <c r="H3" s="15">
        <v>-225980.44</v>
      </c>
      <c r="I3" t="s">
        <v>16</v>
      </c>
      <c r="J3">
        <v>692</v>
      </c>
      <c r="K3" t="s">
        <v>524</v>
      </c>
      <c r="L3" t="s">
        <v>524</v>
      </c>
      <c r="M3" t="s">
        <v>525</v>
      </c>
      <c r="N3" t="s">
        <v>526</v>
      </c>
      <c r="Q3" t="s">
        <v>527</v>
      </c>
      <c r="U3" t="s">
        <v>528</v>
      </c>
      <c r="V3">
        <v>0</v>
      </c>
      <c r="W3" t="s">
        <v>529</v>
      </c>
      <c r="X3" s="4">
        <v>41065</v>
      </c>
      <c r="Y3" t="s">
        <v>530</v>
      </c>
      <c r="Z3">
        <v>1000</v>
      </c>
      <c r="AB3">
        <v>0</v>
      </c>
      <c r="AC3">
        <v>965040474.17224002</v>
      </c>
      <c r="AF3" t="s">
        <v>529</v>
      </c>
      <c r="AG3">
        <v>0</v>
      </c>
      <c r="AH3" t="s">
        <v>554</v>
      </c>
      <c r="AI3" s="4">
        <v>1</v>
      </c>
      <c r="AJ3" t="s">
        <v>532</v>
      </c>
      <c r="AL3" s="4">
        <v>1</v>
      </c>
      <c r="AM3">
        <v>0</v>
      </c>
      <c r="AN3" t="s">
        <v>529</v>
      </c>
      <c r="AP3" t="s">
        <v>529</v>
      </c>
      <c r="AQ3">
        <v>0</v>
      </c>
      <c r="AR3" t="s">
        <v>525</v>
      </c>
      <c r="AS3">
        <v>2024</v>
      </c>
      <c r="AU3" t="s">
        <v>526</v>
      </c>
      <c r="AV3">
        <v>0</v>
      </c>
      <c r="AW3">
        <v>0</v>
      </c>
      <c r="AY3" s="4">
        <v>45657</v>
      </c>
      <c r="AZ3" t="s">
        <v>555</v>
      </c>
      <c r="BB3" t="s">
        <v>534</v>
      </c>
      <c r="BC3" t="s">
        <v>535</v>
      </c>
      <c r="BD3" s="4">
        <v>41781</v>
      </c>
      <c r="BE3">
        <v>560223</v>
      </c>
      <c r="BF3">
        <v>1610</v>
      </c>
      <c r="BH3">
        <v>0</v>
      </c>
      <c r="BI3" t="s">
        <v>529</v>
      </c>
      <c r="BJ3" t="s">
        <v>529</v>
      </c>
      <c r="BK3">
        <v>225980.44</v>
      </c>
      <c r="BL3" t="s">
        <v>536</v>
      </c>
      <c r="BM3">
        <v>0</v>
      </c>
      <c r="BN3" t="s">
        <v>529</v>
      </c>
      <c r="BO3">
        <v>0</v>
      </c>
      <c r="BP3" t="s">
        <v>529</v>
      </c>
      <c r="BQ3" t="s">
        <v>529</v>
      </c>
      <c r="BR3" s="4">
        <v>45429</v>
      </c>
      <c r="BS3">
        <v>0</v>
      </c>
      <c r="BU3" t="s">
        <v>556</v>
      </c>
      <c r="BV3" t="s">
        <v>538</v>
      </c>
      <c r="BW3" t="s">
        <v>539</v>
      </c>
      <c r="BX3">
        <v>3</v>
      </c>
      <c r="BY3">
        <v>0</v>
      </c>
      <c r="BZ3" t="s">
        <v>540</v>
      </c>
      <c r="CA3" s="4">
        <v>1</v>
      </c>
      <c r="CB3" t="s">
        <v>526</v>
      </c>
      <c r="CC3" t="s">
        <v>541</v>
      </c>
      <c r="CD3" t="s">
        <v>541</v>
      </c>
      <c r="CE3" t="s">
        <v>541</v>
      </c>
      <c r="CF3" t="s">
        <v>541</v>
      </c>
      <c r="CG3">
        <v>0</v>
      </c>
      <c r="CH3" t="s">
        <v>542</v>
      </c>
      <c r="CI3" t="s">
        <v>542</v>
      </c>
      <c r="CK3">
        <v>1</v>
      </c>
      <c r="CL3" t="s">
        <v>543</v>
      </c>
      <c r="CM3" t="s">
        <v>529</v>
      </c>
      <c r="CO3">
        <v>0</v>
      </c>
      <c r="CP3" t="s">
        <v>61</v>
      </c>
      <c r="CR3" s="4"/>
      <c r="CW3" t="s">
        <v>544</v>
      </c>
      <c r="CX3" t="s">
        <v>545</v>
      </c>
      <c r="CY3" t="s">
        <v>546</v>
      </c>
      <c r="CZ3" t="s">
        <v>547</v>
      </c>
      <c r="DA3">
        <v>19500</v>
      </c>
      <c r="DB3" t="s">
        <v>19</v>
      </c>
      <c r="DC3" t="s">
        <v>556</v>
      </c>
      <c r="DD3" s="4"/>
      <c r="DE3" s="4">
        <v>1</v>
      </c>
      <c r="DG3" t="s">
        <v>548</v>
      </c>
      <c r="DH3" t="s">
        <v>529</v>
      </c>
      <c r="DI3" t="s">
        <v>529</v>
      </c>
      <c r="DJ3" t="s">
        <v>533</v>
      </c>
      <c r="DK3" t="s">
        <v>526</v>
      </c>
      <c r="DL3" t="s">
        <v>549</v>
      </c>
      <c r="DO3" t="s">
        <v>550</v>
      </c>
      <c r="DP3" t="s">
        <v>551</v>
      </c>
      <c r="DQ3" t="s">
        <v>552</v>
      </c>
      <c r="DR3" t="s">
        <v>557</v>
      </c>
      <c r="DS3" t="s">
        <v>18</v>
      </c>
      <c r="DT3">
        <v>2024</v>
      </c>
    </row>
    <row r="4" spans="1:124" x14ac:dyDescent="0.25">
      <c r="A4">
        <v>8729</v>
      </c>
      <c r="B4" t="s">
        <v>13</v>
      </c>
      <c r="C4" s="4">
        <v>45382</v>
      </c>
      <c r="D4" t="s">
        <v>60</v>
      </c>
      <c r="E4" t="s">
        <v>61</v>
      </c>
      <c r="F4" s="5">
        <v>0</v>
      </c>
      <c r="G4" s="5">
        <v>608854.02</v>
      </c>
      <c r="H4" s="15">
        <v>-608854.02</v>
      </c>
      <c r="I4" t="s">
        <v>16</v>
      </c>
      <c r="J4">
        <v>692</v>
      </c>
      <c r="K4" t="s">
        <v>524</v>
      </c>
      <c r="L4" t="s">
        <v>524</v>
      </c>
      <c r="M4" t="s">
        <v>525</v>
      </c>
      <c r="N4" t="s">
        <v>526</v>
      </c>
      <c r="Q4" t="s">
        <v>527</v>
      </c>
      <c r="U4" t="s">
        <v>528</v>
      </c>
      <c r="V4">
        <v>0</v>
      </c>
      <c r="W4" t="s">
        <v>529</v>
      </c>
      <c r="X4" s="4">
        <v>41065</v>
      </c>
      <c r="Y4" t="s">
        <v>530</v>
      </c>
      <c r="Z4">
        <v>1000</v>
      </c>
      <c r="AB4">
        <v>0</v>
      </c>
      <c r="AC4">
        <v>872940493.14224005</v>
      </c>
      <c r="AF4" t="s">
        <v>529</v>
      </c>
      <c r="AG4">
        <v>0</v>
      </c>
      <c r="AH4" t="s">
        <v>529</v>
      </c>
      <c r="AI4" s="4">
        <v>1</v>
      </c>
      <c r="AJ4" t="s">
        <v>532</v>
      </c>
      <c r="AL4" s="4">
        <v>1</v>
      </c>
      <c r="AM4">
        <v>0</v>
      </c>
      <c r="AN4" t="s">
        <v>529</v>
      </c>
      <c r="AP4" t="s">
        <v>529</v>
      </c>
      <c r="AQ4">
        <v>0</v>
      </c>
      <c r="AR4" t="s">
        <v>525</v>
      </c>
      <c r="AS4">
        <v>2024</v>
      </c>
      <c r="AU4" t="s">
        <v>526</v>
      </c>
      <c r="AV4">
        <v>0</v>
      </c>
      <c r="AW4">
        <v>0</v>
      </c>
      <c r="AY4" s="4">
        <v>45657</v>
      </c>
      <c r="AZ4" t="s">
        <v>555</v>
      </c>
      <c r="BB4" t="s">
        <v>534</v>
      </c>
      <c r="BC4" t="s">
        <v>535</v>
      </c>
      <c r="BD4" s="4">
        <v>41781</v>
      </c>
      <c r="BE4">
        <v>556679</v>
      </c>
      <c r="BF4">
        <v>1610</v>
      </c>
      <c r="BH4">
        <v>0</v>
      </c>
      <c r="BI4" t="s">
        <v>529</v>
      </c>
      <c r="BJ4" t="s">
        <v>529</v>
      </c>
      <c r="BK4">
        <v>608854.02</v>
      </c>
      <c r="BL4" t="s">
        <v>536</v>
      </c>
      <c r="BM4">
        <v>0</v>
      </c>
      <c r="BN4" t="s">
        <v>529</v>
      </c>
      <c r="BO4">
        <v>0</v>
      </c>
      <c r="BP4" t="s">
        <v>529</v>
      </c>
      <c r="BQ4" t="s">
        <v>529</v>
      </c>
      <c r="BR4" s="4">
        <v>45406</v>
      </c>
      <c r="BS4">
        <v>0</v>
      </c>
      <c r="BU4" t="s">
        <v>558</v>
      </c>
      <c r="BV4" t="s">
        <v>538</v>
      </c>
      <c r="BW4" t="s">
        <v>539</v>
      </c>
      <c r="BX4">
        <v>3</v>
      </c>
      <c r="BY4">
        <v>0</v>
      </c>
      <c r="BZ4" t="s">
        <v>540</v>
      </c>
      <c r="CA4" s="4">
        <v>1</v>
      </c>
      <c r="CB4" t="s">
        <v>526</v>
      </c>
      <c r="CC4" t="s">
        <v>541</v>
      </c>
      <c r="CD4" t="s">
        <v>541</v>
      </c>
      <c r="CE4" t="s">
        <v>541</v>
      </c>
      <c r="CF4" t="s">
        <v>541</v>
      </c>
      <c r="CG4">
        <v>0</v>
      </c>
      <c r="CH4" t="s">
        <v>542</v>
      </c>
      <c r="CI4" t="s">
        <v>542</v>
      </c>
      <c r="CK4">
        <v>1</v>
      </c>
      <c r="CL4" t="s">
        <v>543</v>
      </c>
      <c r="CM4" t="s">
        <v>529</v>
      </c>
      <c r="CO4">
        <v>0</v>
      </c>
      <c r="CP4" t="s">
        <v>61</v>
      </c>
      <c r="CR4" s="4"/>
      <c r="CW4" t="s">
        <v>544</v>
      </c>
      <c r="CX4" t="s">
        <v>545</v>
      </c>
      <c r="CY4" t="s">
        <v>546</v>
      </c>
      <c r="CZ4" t="s">
        <v>547</v>
      </c>
      <c r="DA4">
        <v>18500</v>
      </c>
      <c r="DB4" t="s">
        <v>20</v>
      </c>
      <c r="DC4" t="s">
        <v>558</v>
      </c>
      <c r="DD4" s="4"/>
      <c r="DE4" s="4">
        <v>1</v>
      </c>
      <c r="DG4" t="s">
        <v>548</v>
      </c>
      <c r="DH4" t="s">
        <v>529</v>
      </c>
      <c r="DI4" t="s">
        <v>529</v>
      </c>
      <c r="DJ4" t="s">
        <v>533</v>
      </c>
      <c r="DK4" t="s">
        <v>526</v>
      </c>
      <c r="DL4" t="s">
        <v>549</v>
      </c>
      <c r="DO4" t="s">
        <v>550</v>
      </c>
      <c r="DP4" t="s">
        <v>551</v>
      </c>
      <c r="DQ4" t="s">
        <v>552</v>
      </c>
      <c r="DR4" t="s">
        <v>559</v>
      </c>
      <c r="DS4" t="s">
        <v>18</v>
      </c>
      <c r="DT4">
        <v>2024</v>
      </c>
    </row>
    <row r="5" spans="1:124" x14ac:dyDescent="0.25">
      <c r="A5">
        <v>9650</v>
      </c>
      <c r="B5" t="s">
        <v>13</v>
      </c>
      <c r="C5" s="4">
        <v>45382</v>
      </c>
      <c r="D5" t="s">
        <v>60</v>
      </c>
      <c r="E5" t="s">
        <v>61</v>
      </c>
      <c r="F5" s="5">
        <v>608854.02</v>
      </c>
      <c r="G5" s="5">
        <v>0</v>
      </c>
      <c r="H5" s="15">
        <v>608854.02</v>
      </c>
      <c r="I5" t="s">
        <v>16</v>
      </c>
      <c r="J5">
        <v>692</v>
      </c>
      <c r="K5" t="s">
        <v>524</v>
      </c>
      <c r="L5" t="s">
        <v>524</v>
      </c>
      <c r="M5" t="s">
        <v>525</v>
      </c>
      <c r="N5" t="s">
        <v>526</v>
      </c>
      <c r="Q5" t="s">
        <v>527</v>
      </c>
      <c r="U5" t="s">
        <v>528</v>
      </c>
      <c r="V5">
        <v>0</v>
      </c>
      <c r="W5" t="s">
        <v>529</v>
      </c>
      <c r="X5" s="4">
        <v>41065</v>
      </c>
      <c r="Y5" t="s">
        <v>530</v>
      </c>
      <c r="Z5">
        <v>1000</v>
      </c>
      <c r="AB5">
        <v>0</v>
      </c>
      <c r="AC5">
        <v>965040474.17224002</v>
      </c>
      <c r="AF5" t="s">
        <v>529</v>
      </c>
      <c r="AG5">
        <v>0</v>
      </c>
      <c r="AH5" t="s">
        <v>560</v>
      </c>
      <c r="AI5" s="4">
        <v>1</v>
      </c>
      <c r="AJ5" t="s">
        <v>532</v>
      </c>
      <c r="AL5" s="4">
        <v>1</v>
      </c>
      <c r="AM5">
        <v>0</v>
      </c>
      <c r="AN5" t="s">
        <v>529</v>
      </c>
      <c r="AP5" t="s">
        <v>529</v>
      </c>
      <c r="AQ5">
        <v>0</v>
      </c>
      <c r="AR5" t="s">
        <v>525</v>
      </c>
      <c r="AS5">
        <v>2024</v>
      </c>
      <c r="AU5" t="s">
        <v>526</v>
      </c>
      <c r="AV5">
        <v>0</v>
      </c>
      <c r="AW5">
        <v>0</v>
      </c>
      <c r="AY5" s="4">
        <v>45657</v>
      </c>
      <c r="AZ5" t="s">
        <v>555</v>
      </c>
      <c r="BB5" t="s">
        <v>534</v>
      </c>
      <c r="BC5" t="s">
        <v>535</v>
      </c>
      <c r="BD5" s="4">
        <v>41781</v>
      </c>
      <c r="BE5">
        <v>560223</v>
      </c>
      <c r="BF5">
        <v>1610</v>
      </c>
      <c r="BH5">
        <v>0</v>
      </c>
      <c r="BI5" t="s">
        <v>529</v>
      </c>
      <c r="BJ5" t="s">
        <v>529</v>
      </c>
      <c r="BK5">
        <v>0</v>
      </c>
      <c r="BL5" t="s">
        <v>536</v>
      </c>
      <c r="BM5">
        <v>608854.02</v>
      </c>
      <c r="BN5" t="s">
        <v>529</v>
      </c>
      <c r="BO5">
        <v>0</v>
      </c>
      <c r="BP5" t="s">
        <v>529</v>
      </c>
      <c r="BQ5" t="s">
        <v>529</v>
      </c>
      <c r="BR5" s="4">
        <v>45429</v>
      </c>
      <c r="BS5">
        <v>0</v>
      </c>
      <c r="BU5" t="s">
        <v>556</v>
      </c>
      <c r="BV5" t="s">
        <v>538</v>
      </c>
      <c r="BW5" t="s">
        <v>539</v>
      </c>
      <c r="BX5">
        <v>3</v>
      </c>
      <c r="BY5">
        <v>0</v>
      </c>
      <c r="BZ5" t="s">
        <v>540</v>
      </c>
      <c r="CA5" s="4">
        <v>1</v>
      </c>
      <c r="CB5" t="s">
        <v>526</v>
      </c>
      <c r="CC5" t="s">
        <v>541</v>
      </c>
      <c r="CD5" t="s">
        <v>541</v>
      </c>
      <c r="CE5" t="s">
        <v>541</v>
      </c>
      <c r="CF5" t="s">
        <v>541</v>
      </c>
      <c r="CG5">
        <v>0</v>
      </c>
      <c r="CH5" t="s">
        <v>542</v>
      </c>
      <c r="CI5" t="s">
        <v>542</v>
      </c>
      <c r="CK5">
        <v>1</v>
      </c>
      <c r="CL5" t="s">
        <v>543</v>
      </c>
      <c r="CM5" t="s">
        <v>529</v>
      </c>
      <c r="CO5">
        <v>0</v>
      </c>
      <c r="CP5" t="s">
        <v>61</v>
      </c>
      <c r="CR5" s="4"/>
      <c r="CW5" t="s">
        <v>544</v>
      </c>
      <c r="CX5" t="s">
        <v>545</v>
      </c>
      <c r="CY5" t="s">
        <v>546</v>
      </c>
      <c r="CZ5" t="s">
        <v>547</v>
      </c>
      <c r="DA5">
        <v>18500</v>
      </c>
      <c r="DB5" t="s">
        <v>19</v>
      </c>
      <c r="DC5" t="s">
        <v>556</v>
      </c>
      <c r="DD5" s="4"/>
      <c r="DE5" s="4">
        <v>1</v>
      </c>
      <c r="DG5" t="s">
        <v>548</v>
      </c>
      <c r="DH5" t="s">
        <v>529</v>
      </c>
      <c r="DI5" t="s">
        <v>529</v>
      </c>
      <c r="DJ5" t="s">
        <v>533</v>
      </c>
      <c r="DK5" t="s">
        <v>526</v>
      </c>
      <c r="DL5" t="s">
        <v>549</v>
      </c>
      <c r="DO5" t="s">
        <v>550</v>
      </c>
      <c r="DP5" t="s">
        <v>551</v>
      </c>
      <c r="DQ5" t="s">
        <v>552</v>
      </c>
      <c r="DR5" t="s">
        <v>557</v>
      </c>
      <c r="DS5" t="s">
        <v>18</v>
      </c>
      <c r="DT5">
        <v>2024</v>
      </c>
    </row>
    <row r="6" spans="1:124" x14ac:dyDescent="0.25">
      <c r="A6">
        <v>9650</v>
      </c>
      <c r="B6" t="s">
        <v>13</v>
      </c>
      <c r="C6" s="4">
        <v>45383</v>
      </c>
      <c r="D6" t="s">
        <v>60</v>
      </c>
      <c r="E6" t="s">
        <v>61</v>
      </c>
      <c r="F6" s="5">
        <v>0</v>
      </c>
      <c r="G6" s="5">
        <v>608854.02</v>
      </c>
      <c r="H6" s="15">
        <v>-608854.02</v>
      </c>
      <c r="I6" t="s">
        <v>16</v>
      </c>
      <c r="J6">
        <v>692</v>
      </c>
      <c r="K6" t="s">
        <v>524</v>
      </c>
      <c r="L6" t="s">
        <v>524</v>
      </c>
      <c r="M6" t="s">
        <v>525</v>
      </c>
      <c r="N6" t="s">
        <v>526</v>
      </c>
      <c r="Q6" t="s">
        <v>527</v>
      </c>
      <c r="U6" t="s">
        <v>528</v>
      </c>
      <c r="V6">
        <v>0</v>
      </c>
      <c r="W6" t="s">
        <v>529</v>
      </c>
      <c r="X6" s="4">
        <v>41065</v>
      </c>
      <c r="Y6" t="s">
        <v>530</v>
      </c>
      <c r="Z6">
        <v>1000</v>
      </c>
      <c r="AB6">
        <v>2</v>
      </c>
      <c r="AC6">
        <v>965040474.17224002</v>
      </c>
      <c r="AF6" t="s">
        <v>529</v>
      </c>
      <c r="AG6">
        <v>0</v>
      </c>
      <c r="AH6" t="s">
        <v>560</v>
      </c>
      <c r="AI6" s="4">
        <v>1</v>
      </c>
      <c r="AJ6" t="s">
        <v>532</v>
      </c>
      <c r="AL6" s="4">
        <v>1</v>
      </c>
      <c r="AM6">
        <v>0</v>
      </c>
      <c r="AN6" t="s">
        <v>529</v>
      </c>
      <c r="AP6" t="s">
        <v>529</v>
      </c>
      <c r="AQ6">
        <v>0</v>
      </c>
      <c r="AR6" t="s">
        <v>525</v>
      </c>
      <c r="AS6">
        <v>2024</v>
      </c>
      <c r="AU6" t="s">
        <v>526</v>
      </c>
      <c r="AV6">
        <v>0</v>
      </c>
      <c r="AW6">
        <v>0</v>
      </c>
      <c r="AY6" s="4">
        <v>45657</v>
      </c>
      <c r="AZ6" t="s">
        <v>555</v>
      </c>
      <c r="BB6" t="s">
        <v>534</v>
      </c>
      <c r="BC6" t="s">
        <v>535</v>
      </c>
      <c r="BD6" s="4">
        <v>41781</v>
      </c>
      <c r="BE6">
        <v>560223</v>
      </c>
      <c r="BF6">
        <v>1610</v>
      </c>
      <c r="BH6">
        <v>0</v>
      </c>
      <c r="BI6" t="s">
        <v>529</v>
      </c>
      <c r="BJ6" t="s">
        <v>529</v>
      </c>
      <c r="BK6">
        <v>608854.02</v>
      </c>
      <c r="BL6" t="s">
        <v>536</v>
      </c>
      <c r="BM6">
        <v>0</v>
      </c>
      <c r="BN6" t="s">
        <v>529</v>
      </c>
      <c r="BO6">
        <v>0</v>
      </c>
      <c r="BP6" t="s">
        <v>529</v>
      </c>
      <c r="BQ6" t="s">
        <v>529</v>
      </c>
      <c r="BR6" s="4">
        <v>45429</v>
      </c>
      <c r="BS6">
        <v>0</v>
      </c>
      <c r="BU6" t="s">
        <v>561</v>
      </c>
      <c r="BV6" t="s">
        <v>538</v>
      </c>
      <c r="BW6" t="s">
        <v>539</v>
      </c>
      <c r="BX6">
        <v>4</v>
      </c>
      <c r="BY6">
        <v>0</v>
      </c>
      <c r="BZ6" t="s">
        <v>540</v>
      </c>
      <c r="CA6" s="4">
        <v>1</v>
      </c>
      <c r="CB6" t="s">
        <v>526</v>
      </c>
      <c r="CC6" t="s">
        <v>541</v>
      </c>
      <c r="CD6" t="s">
        <v>541</v>
      </c>
      <c r="CE6" t="s">
        <v>541</v>
      </c>
      <c r="CF6" t="s">
        <v>541</v>
      </c>
      <c r="CG6">
        <v>0</v>
      </c>
      <c r="CH6" t="s">
        <v>542</v>
      </c>
      <c r="CI6" t="s">
        <v>542</v>
      </c>
      <c r="CK6">
        <v>1</v>
      </c>
      <c r="CL6" t="s">
        <v>543</v>
      </c>
      <c r="CM6" t="s">
        <v>529</v>
      </c>
      <c r="CO6">
        <v>1</v>
      </c>
      <c r="CP6" t="s">
        <v>61</v>
      </c>
      <c r="CR6" s="4"/>
      <c r="CW6" t="s">
        <v>544</v>
      </c>
      <c r="CX6" t="s">
        <v>545</v>
      </c>
      <c r="CY6" t="s">
        <v>546</v>
      </c>
      <c r="CZ6" t="s">
        <v>547</v>
      </c>
      <c r="DA6">
        <v>5018500</v>
      </c>
      <c r="DB6" t="s">
        <v>19</v>
      </c>
      <c r="DC6" t="s">
        <v>561</v>
      </c>
      <c r="DD6" s="4"/>
      <c r="DE6" s="4">
        <v>1</v>
      </c>
      <c r="DG6" t="s">
        <v>548</v>
      </c>
      <c r="DH6" t="s">
        <v>529</v>
      </c>
      <c r="DI6" t="s">
        <v>529</v>
      </c>
      <c r="DJ6" t="s">
        <v>533</v>
      </c>
      <c r="DK6" t="s">
        <v>526</v>
      </c>
      <c r="DL6" t="s">
        <v>549</v>
      </c>
      <c r="DO6" t="s">
        <v>550</v>
      </c>
      <c r="DP6" t="s">
        <v>551</v>
      </c>
      <c r="DQ6" t="s">
        <v>552</v>
      </c>
      <c r="DR6" t="s">
        <v>562</v>
      </c>
      <c r="DS6" t="s">
        <v>18</v>
      </c>
      <c r="DT6">
        <v>2024</v>
      </c>
    </row>
    <row r="7" spans="1:124" x14ac:dyDescent="0.25">
      <c r="A7">
        <v>9651</v>
      </c>
      <c r="B7" t="s">
        <v>13</v>
      </c>
      <c r="C7" s="4">
        <v>45383</v>
      </c>
      <c r="D7" t="s">
        <v>60</v>
      </c>
      <c r="E7" t="s">
        <v>61</v>
      </c>
      <c r="F7" s="5">
        <v>743.63</v>
      </c>
      <c r="G7" s="5">
        <v>0</v>
      </c>
      <c r="H7" s="15">
        <v>743.63</v>
      </c>
      <c r="I7" t="s">
        <v>16</v>
      </c>
      <c r="J7">
        <v>692</v>
      </c>
      <c r="K7" t="s">
        <v>524</v>
      </c>
      <c r="L7" t="s">
        <v>524</v>
      </c>
      <c r="M7" t="s">
        <v>525</v>
      </c>
      <c r="N7" t="s">
        <v>526</v>
      </c>
      <c r="Q7" t="s">
        <v>527</v>
      </c>
      <c r="U7" t="s">
        <v>528</v>
      </c>
      <c r="V7">
        <v>0</v>
      </c>
      <c r="W7" t="s">
        <v>529</v>
      </c>
      <c r="X7" s="4">
        <v>41065</v>
      </c>
      <c r="Y7" t="s">
        <v>530</v>
      </c>
      <c r="Z7">
        <v>1000</v>
      </c>
      <c r="AB7">
        <v>2</v>
      </c>
      <c r="AC7">
        <v>965146556.17224002</v>
      </c>
      <c r="AF7" t="s">
        <v>529</v>
      </c>
      <c r="AG7">
        <v>0</v>
      </c>
      <c r="AH7" t="s">
        <v>531</v>
      </c>
      <c r="AI7" s="4">
        <v>1</v>
      </c>
      <c r="AJ7" t="s">
        <v>532</v>
      </c>
      <c r="AL7" s="4">
        <v>1</v>
      </c>
      <c r="AM7">
        <v>0</v>
      </c>
      <c r="AN7" t="s">
        <v>529</v>
      </c>
      <c r="AP7" t="s">
        <v>529</v>
      </c>
      <c r="AQ7">
        <v>0</v>
      </c>
      <c r="AR7" t="s">
        <v>525</v>
      </c>
      <c r="AS7">
        <v>2024</v>
      </c>
      <c r="AU7" t="s">
        <v>526</v>
      </c>
      <c r="AV7">
        <v>0</v>
      </c>
      <c r="AW7">
        <v>0</v>
      </c>
      <c r="AY7" s="4">
        <v>45657</v>
      </c>
      <c r="AZ7" t="s">
        <v>533</v>
      </c>
      <c r="BB7" t="s">
        <v>534</v>
      </c>
      <c r="BC7" t="s">
        <v>535</v>
      </c>
      <c r="BD7" s="4">
        <v>41781</v>
      </c>
      <c r="BE7">
        <v>560235</v>
      </c>
      <c r="BF7">
        <v>1610</v>
      </c>
      <c r="BH7">
        <v>0</v>
      </c>
      <c r="BI7" t="s">
        <v>529</v>
      </c>
      <c r="BJ7" t="s">
        <v>529</v>
      </c>
      <c r="BK7">
        <v>0</v>
      </c>
      <c r="BL7" t="s">
        <v>536</v>
      </c>
      <c r="BM7">
        <v>743.63</v>
      </c>
      <c r="BN7" t="s">
        <v>529</v>
      </c>
      <c r="BO7">
        <v>0</v>
      </c>
      <c r="BP7" t="s">
        <v>529</v>
      </c>
      <c r="BQ7" t="s">
        <v>529</v>
      </c>
      <c r="BR7" s="4">
        <v>45429</v>
      </c>
      <c r="BS7">
        <v>0</v>
      </c>
      <c r="BU7" t="s">
        <v>563</v>
      </c>
      <c r="BV7" t="s">
        <v>538</v>
      </c>
      <c r="BW7" t="s">
        <v>539</v>
      </c>
      <c r="BX7">
        <v>4</v>
      </c>
      <c r="BY7">
        <v>0</v>
      </c>
      <c r="BZ7" t="s">
        <v>540</v>
      </c>
      <c r="CA7" s="4">
        <v>1</v>
      </c>
      <c r="CB7" t="s">
        <v>526</v>
      </c>
      <c r="CC7" t="s">
        <v>541</v>
      </c>
      <c r="CD7" t="s">
        <v>541</v>
      </c>
      <c r="CE7" t="s">
        <v>541</v>
      </c>
      <c r="CF7" t="s">
        <v>541</v>
      </c>
      <c r="CG7">
        <v>0</v>
      </c>
      <c r="CH7" t="s">
        <v>542</v>
      </c>
      <c r="CI7" t="s">
        <v>542</v>
      </c>
      <c r="CK7">
        <v>1</v>
      </c>
      <c r="CL7" t="s">
        <v>543</v>
      </c>
      <c r="CM7" t="s">
        <v>529</v>
      </c>
      <c r="CO7">
        <v>1</v>
      </c>
      <c r="CP7" t="s">
        <v>61</v>
      </c>
      <c r="CR7" s="4"/>
      <c r="CW7" t="s">
        <v>544</v>
      </c>
      <c r="CX7" t="s">
        <v>545</v>
      </c>
      <c r="CY7" t="s">
        <v>546</v>
      </c>
      <c r="CZ7" t="s">
        <v>547</v>
      </c>
      <c r="DA7">
        <v>5000500</v>
      </c>
      <c r="DB7" t="s">
        <v>220</v>
      </c>
      <c r="DC7" t="s">
        <v>563</v>
      </c>
      <c r="DD7" s="4"/>
      <c r="DE7" s="4">
        <v>1</v>
      </c>
      <c r="DG7" t="s">
        <v>548</v>
      </c>
      <c r="DH7" t="s">
        <v>529</v>
      </c>
      <c r="DI7" t="s">
        <v>529</v>
      </c>
      <c r="DJ7" t="s">
        <v>533</v>
      </c>
      <c r="DK7" t="s">
        <v>526</v>
      </c>
      <c r="DL7" t="s">
        <v>549</v>
      </c>
      <c r="DO7" t="s">
        <v>550</v>
      </c>
      <c r="DP7" t="s">
        <v>551</v>
      </c>
      <c r="DQ7" t="s">
        <v>552</v>
      </c>
      <c r="DR7" t="s">
        <v>564</v>
      </c>
      <c r="DS7" t="s">
        <v>18</v>
      </c>
      <c r="DT7">
        <v>2024</v>
      </c>
    </row>
    <row r="8" spans="1:124" x14ac:dyDescent="0.25">
      <c r="A8">
        <v>9650</v>
      </c>
      <c r="B8" t="s">
        <v>13</v>
      </c>
      <c r="C8" s="4">
        <v>45383</v>
      </c>
      <c r="D8" t="s">
        <v>60</v>
      </c>
      <c r="E8" t="s">
        <v>61</v>
      </c>
      <c r="F8" s="5">
        <v>225980.44</v>
      </c>
      <c r="G8" s="5">
        <v>0</v>
      </c>
      <c r="H8" s="15">
        <v>225980.44</v>
      </c>
      <c r="I8" t="s">
        <v>16</v>
      </c>
      <c r="J8">
        <v>692</v>
      </c>
      <c r="K8" t="s">
        <v>524</v>
      </c>
      <c r="L8" t="s">
        <v>524</v>
      </c>
      <c r="M8" t="s">
        <v>525</v>
      </c>
      <c r="N8" t="s">
        <v>526</v>
      </c>
      <c r="Q8" t="s">
        <v>527</v>
      </c>
      <c r="U8" t="s">
        <v>528</v>
      </c>
      <c r="V8">
        <v>0</v>
      </c>
      <c r="W8" t="s">
        <v>529</v>
      </c>
      <c r="X8" s="4">
        <v>41065</v>
      </c>
      <c r="Y8" t="s">
        <v>530</v>
      </c>
      <c r="Z8">
        <v>1000</v>
      </c>
      <c r="AB8">
        <v>2</v>
      </c>
      <c r="AC8">
        <v>965040474.17224002</v>
      </c>
      <c r="AF8" t="s">
        <v>529</v>
      </c>
      <c r="AG8">
        <v>0</v>
      </c>
      <c r="AH8" t="s">
        <v>554</v>
      </c>
      <c r="AI8" s="4">
        <v>1</v>
      </c>
      <c r="AJ8" t="s">
        <v>532</v>
      </c>
      <c r="AL8" s="4">
        <v>1</v>
      </c>
      <c r="AM8">
        <v>0</v>
      </c>
      <c r="AN8" t="s">
        <v>529</v>
      </c>
      <c r="AP8" t="s">
        <v>529</v>
      </c>
      <c r="AQ8">
        <v>0</v>
      </c>
      <c r="AR8" t="s">
        <v>525</v>
      </c>
      <c r="AS8">
        <v>2024</v>
      </c>
      <c r="AU8" t="s">
        <v>526</v>
      </c>
      <c r="AV8">
        <v>0</v>
      </c>
      <c r="AW8">
        <v>0</v>
      </c>
      <c r="AY8" s="4">
        <v>45657</v>
      </c>
      <c r="AZ8" t="s">
        <v>555</v>
      </c>
      <c r="BB8" t="s">
        <v>534</v>
      </c>
      <c r="BC8" t="s">
        <v>535</v>
      </c>
      <c r="BD8" s="4">
        <v>41781</v>
      </c>
      <c r="BE8">
        <v>560223</v>
      </c>
      <c r="BF8">
        <v>1610</v>
      </c>
      <c r="BH8">
        <v>0</v>
      </c>
      <c r="BI8" t="s">
        <v>529</v>
      </c>
      <c r="BJ8" t="s">
        <v>529</v>
      </c>
      <c r="BK8">
        <v>0</v>
      </c>
      <c r="BL8" t="s">
        <v>536</v>
      </c>
      <c r="BM8">
        <v>225980.44</v>
      </c>
      <c r="BN8" t="s">
        <v>529</v>
      </c>
      <c r="BO8">
        <v>0</v>
      </c>
      <c r="BP8" t="s">
        <v>529</v>
      </c>
      <c r="BQ8" t="s">
        <v>529</v>
      </c>
      <c r="BR8" s="4">
        <v>45429</v>
      </c>
      <c r="BS8">
        <v>0</v>
      </c>
      <c r="BU8" t="s">
        <v>561</v>
      </c>
      <c r="BV8" t="s">
        <v>538</v>
      </c>
      <c r="BW8" t="s">
        <v>539</v>
      </c>
      <c r="BX8">
        <v>4</v>
      </c>
      <c r="BY8">
        <v>0</v>
      </c>
      <c r="BZ8" t="s">
        <v>540</v>
      </c>
      <c r="CA8" s="4">
        <v>1</v>
      </c>
      <c r="CB8" t="s">
        <v>526</v>
      </c>
      <c r="CC8" t="s">
        <v>541</v>
      </c>
      <c r="CD8" t="s">
        <v>541</v>
      </c>
      <c r="CE8" t="s">
        <v>541</v>
      </c>
      <c r="CF8" t="s">
        <v>541</v>
      </c>
      <c r="CG8">
        <v>0</v>
      </c>
      <c r="CH8" t="s">
        <v>542</v>
      </c>
      <c r="CI8" t="s">
        <v>542</v>
      </c>
      <c r="CK8">
        <v>1</v>
      </c>
      <c r="CL8" t="s">
        <v>543</v>
      </c>
      <c r="CM8" t="s">
        <v>529</v>
      </c>
      <c r="CO8">
        <v>1</v>
      </c>
      <c r="CP8" t="s">
        <v>61</v>
      </c>
      <c r="CR8" s="4"/>
      <c r="CW8" t="s">
        <v>544</v>
      </c>
      <c r="CX8" t="s">
        <v>545</v>
      </c>
      <c r="CY8" t="s">
        <v>546</v>
      </c>
      <c r="CZ8" t="s">
        <v>547</v>
      </c>
      <c r="DA8">
        <v>5019500</v>
      </c>
      <c r="DB8" t="s">
        <v>19</v>
      </c>
      <c r="DC8" t="s">
        <v>561</v>
      </c>
      <c r="DD8" s="4"/>
      <c r="DE8" s="4">
        <v>1</v>
      </c>
      <c r="DG8" t="s">
        <v>548</v>
      </c>
      <c r="DH8" t="s">
        <v>529</v>
      </c>
      <c r="DI8" t="s">
        <v>529</v>
      </c>
      <c r="DJ8" t="s">
        <v>533</v>
      </c>
      <c r="DK8" t="s">
        <v>526</v>
      </c>
      <c r="DL8" t="s">
        <v>549</v>
      </c>
      <c r="DO8" t="s">
        <v>550</v>
      </c>
      <c r="DP8" t="s">
        <v>551</v>
      </c>
      <c r="DQ8" t="s">
        <v>552</v>
      </c>
      <c r="DR8" t="s">
        <v>562</v>
      </c>
      <c r="DS8" t="s">
        <v>18</v>
      </c>
      <c r="DT8">
        <v>2024</v>
      </c>
    </row>
    <row r="9" spans="1:124" x14ac:dyDescent="0.25">
      <c r="A9">
        <v>8729</v>
      </c>
      <c r="B9" t="s">
        <v>13</v>
      </c>
      <c r="C9" s="4">
        <v>45383</v>
      </c>
      <c r="D9" t="s">
        <v>60</v>
      </c>
      <c r="E9" t="s">
        <v>61</v>
      </c>
      <c r="F9" s="5">
        <v>608854.02</v>
      </c>
      <c r="G9" s="5">
        <v>0</v>
      </c>
      <c r="H9" s="15">
        <v>608854.02</v>
      </c>
      <c r="I9" t="s">
        <v>16</v>
      </c>
      <c r="J9">
        <v>692</v>
      </c>
      <c r="K9" t="s">
        <v>524</v>
      </c>
      <c r="L9" t="s">
        <v>524</v>
      </c>
      <c r="M9" t="s">
        <v>525</v>
      </c>
      <c r="N9" t="s">
        <v>526</v>
      </c>
      <c r="Q9" t="s">
        <v>527</v>
      </c>
      <c r="U9" t="s">
        <v>528</v>
      </c>
      <c r="V9">
        <v>0</v>
      </c>
      <c r="W9" t="s">
        <v>529</v>
      </c>
      <c r="X9" s="4">
        <v>41065</v>
      </c>
      <c r="Y9" t="s">
        <v>530</v>
      </c>
      <c r="Z9">
        <v>1000</v>
      </c>
      <c r="AB9">
        <v>2</v>
      </c>
      <c r="AC9">
        <v>872940493.14224005</v>
      </c>
      <c r="AF9" t="s">
        <v>529</v>
      </c>
      <c r="AG9">
        <v>0</v>
      </c>
      <c r="AH9" t="s">
        <v>529</v>
      </c>
      <c r="AI9" s="4">
        <v>1</v>
      </c>
      <c r="AJ9" t="s">
        <v>532</v>
      </c>
      <c r="AL9" s="4">
        <v>1</v>
      </c>
      <c r="AM9">
        <v>0</v>
      </c>
      <c r="AN9" t="s">
        <v>529</v>
      </c>
      <c r="AP9" t="s">
        <v>529</v>
      </c>
      <c r="AQ9">
        <v>0</v>
      </c>
      <c r="AR9" t="s">
        <v>525</v>
      </c>
      <c r="AS9">
        <v>2024</v>
      </c>
      <c r="AU9" t="s">
        <v>526</v>
      </c>
      <c r="AV9">
        <v>0</v>
      </c>
      <c r="AW9">
        <v>0</v>
      </c>
      <c r="AY9" s="4">
        <v>45657</v>
      </c>
      <c r="AZ9" t="s">
        <v>555</v>
      </c>
      <c r="BB9" t="s">
        <v>534</v>
      </c>
      <c r="BC9" t="s">
        <v>535</v>
      </c>
      <c r="BD9" s="4">
        <v>41781</v>
      </c>
      <c r="BE9">
        <v>556679</v>
      </c>
      <c r="BF9">
        <v>1610</v>
      </c>
      <c r="BH9">
        <v>0</v>
      </c>
      <c r="BI9" t="s">
        <v>529</v>
      </c>
      <c r="BJ9" t="s">
        <v>529</v>
      </c>
      <c r="BK9">
        <v>0</v>
      </c>
      <c r="BL9" t="s">
        <v>536</v>
      </c>
      <c r="BM9">
        <v>608854.02</v>
      </c>
      <c r="BN9" t="s">
        <v>529</v>
      </c>
      <c r="BO9">
        <v>0</v>
      </c>
      <c r="BP9" t="s">
        <v>529</v>
      </c>
      <c r="BQ9" t="s">
        <v>529</v>
      </c>
      <c r="BR9" s="4">
        <v>45406</v>
      </c>
      <c r="BS9">
        <v>0</v>
      </c>
      <c r="BU9" t="s">
        <v>565</v>
      </c>
      <c r="BV9" t="s">
        <v>538</v>
      </c>
      <c r="BW9" t="s">
        <v>539</v>
      </c>
      <c r="BX9">
        <v>4</v>
      </c>
      <c r="BY9">
        <v>0</v>
      </c>
      <c r="BZ9" t="s">
        <v>540</v>
      </c>
      <c r="CA9" s="4">
        <v>1</v>
      </c>
      <c r="CB9" t="s">
        <v>526</v>
      </c>
      <c r="CC9" t="s">
        <v>541</v>
      </c>
      <c r="CD9" t="s">
        <v>541</v>
      </c>
      <c r="CE9" t="s">
        <v>541</v>
      </c>
      <c r="CF9" t="s">
        <v>541</v>
      </c>
      <c r="CG9">
        <v>0</v>
      </c>
      <c r="CH9" t="s">
        <v>542</v>
      </c>
      <c r="CI9" t="s">
        <v>542</v>
      </c>
      <c r="CK9">
        <v>1</v>
      </c>
      <c r="CL9" t="s">
        <v>543</v>
      </c>
      <c r="CM9" t="s">
        <v>529</v>
      </c>
      <c r="CO9">
        <v>1</v>
      </c>
      <c r="CP9" t="s">
        <v>61</v>
      </c>
      <c r="CR9" s="4"/>
      <c r="CW9" t="s">
        <v>544</v>
      </c>
      <c r="CX9" t="s">
        <v>545</v>
      </c>
      <c r="CY9" t="s">
        <v>546</v>
      </c>
      <c r="CZ9" t="s">
        <v>547</v>
      </c>
      <c r="DA9">
        <v>5018500</v>
      </c>
      <c r="DB9" t="s">
        <v>20</v>
      </c>
      <c r="DC9" t="s">
        <v>565</v>
      </c>
      <c r="DD9" s="4"/>
      <c r="DE9" s="4">
        <v>1</v>
      </c>
      <c r="DG9" t="s">
        <v>548</v>
      </c>
      <c r="DH9" t="s">
        <v>529</v>
      </c>
      <c r="DI9" t="s">
        <v>529</v>
      </c>
      <c r="DJ9" t="s">
        <v>533</v>
      </c>
      <c r="DK9" t="s">
        <v>526</v>
      </c>
      <c r="DL9" t="s">
        <v>549</v>
      </c>
      <c r="DO9" t="s">
        <v>550</v>
      </c>
      <c r="DP9" t="s">
        <v>551</v>
      </c>
      <c r="DQ9" t="s">
        <v>552</v>
      </c>
      <c r="DR9" t="s">
        <v>566</v>
      </c>
      <c r="DS9" t="s">
        <v>18</v>
      </c>
      <c r="DT9">
        <v>2024</v>
      </c>
    </row>
    <row r="10" spans="1:124" x14ac:dyDescent="0.25">
      <c r="A10">
        <v>10748</v>
      </c>
      <c r="B10" t="s">
        <v>13</v>
      </c>
      <c r="C10" s="4">
        <v>45443</v>
      </c>
      <c r="D10" t="s">
        <v>60</v>
      </c>
      <c r="E10" t="s">
        <v>61</v>
      </c>
      <c r="F10" s="5">
        <v>0</v>
      </c>
      <c r="G10" s="5">
        <v>460703.37</v>
      </c>
      <c r="H10" s="15">
        <v>-460703.37</v>
      </c>
      <c r="I10" t="s">
        <v>16</v>
      </c>
      <c r="J10">
        <v>692</v>
      </c>
      <c r="K10" t="s">
        <v>524</v>
      </c>
      <c r="L10" t="s">
        <v>524</v>
      </c>
      <c r="M10" t="s">
        <v>525</v>
      </c>
      <c r="N10" t="s">
        <v>526</v>
      </c>
      <c r="Q10" t="s">
        <v>527</v>
      </c>
      <c r="U10" t="s">
        <v>528</v>
      </c>
      <c r="V10">
        <v>0</v>
      </c>
      <c r="W10" t="s">
        <v>529</v>
      </c>
      <c r="X10" s="4">
        <v>41065</v>
      </c>
      <c r="Y10" t="s">
        <v>530</v>
      </c>
      <c r="Z10">
        <v>1000</v>
      </c>
      <c r="AB10">
        <v>0</v>
      </c>
      <c r="AC10">
        <v>1074854306.2142401</v>
      </c>
      <c r="AF10" t="s">
        <v>529</v>
      </c>
      <c r="AG10">
        <v>0</v>
      </c>
      <c r="AH10" t="s">
        <v>567</v>
      </c>
      <c r="AI10" s="4">
        <v>1</v>
      </c>
      <c r="AJ10" t="s">
        <v>532</v>
      </c>
      <c r="AL10" s="4">
        <v>1</v>
      </c>
      <c r="AM10">
        <v>0</v>
      </c>
      <c r="AN10" t="s">
        <v>529</v>
      </c>
      <c r="AP10" t="s">
        <v>529</v>
      </c>
      <c r="AQ10">
        <v>0</v>
      </c>
      <c r="AR10" t="s">
        <v>525</v>
      </c>
      <c r="AS10">
        <v>2024</v>
      </c>
      <c r="AU10" t="s">
        <v>526</v>
      </c>
      <c r="AV10">
        <v>0</v>
      </c>
      <c r="AW10">
        <v>0</v>
      </c>
      <c r="AY10" s="4">
        <v>45657</v>
      </c>
      <c r="AZ10" t="s">
        <v>555</v>
      </c>
      <c r="BB10" t="s">
        <v>534</v>
      </c>
      <c r="BC10" t="s">
        <v>535</v>
      </c>
      <c r="BD10" s="4">
        <v>41781</v>
      </c>
      <c r="BE10">
        <v>564996</v>
      </c>
      <c r="BF10">
        <v>1610</v>
      </c>
      <c r="BH10">
        <v>0</v>
      </c>
      <c r="BI10" t="s">
        <v>529</v>
      </c>
      <c r="BJ10" t="s">
        <v>529</v>
      </c>
      <c r="BK10">
        <v>460703.37</v>
      </c>
      <c r="BL10" t="s">
        <v>536</v>
      </c>
      <c r="BM10">
        <v>0</v>
      </c>
      <c r="BN10" t="s">
        <v>529</v>
      </c>
      <c r="BO10">
        <v>0</v>
      </c>
      <c r="BP10" t="s">
        <v>529</v>
      </c>
      <c r="BQ10" t="s">
        <v>529</v>
      </c>
      <c r="BR10" s="4">
        <v>45471</v>
      </c>
      <c r="BS10">
        <v>0</v>
      </c>
      <c r="BU10" t="s">
        <v>568</v>
      </c>
      <c r="BV10" t="s">
        <v>538</v>
      </c>
      <c r="BW10" t="s">
        <v>539</v>
      </c>
      <c r="BX10">
        <v>5</v>
      </c>
      <c r="BY10">
        <v>0</v>
      </c>
      <c r="BZ10" t="s">
        <v>540</v>
      </c>
      <c r="CA10" s="4">
        <v>1</v>
      </c>
      <c r="CB10" t="s">
        <v>526</v>
      </c>
      <c r="CC10" t="s">
        <v>541</v>
      </c>
      <c r="CD10" t="s">
        <v>541</v>
      </c>
      <c r="CE10" t="s">
        <v>541</v>
      </c>
      <c r="CF10" t="s">
        <v>541</v>
      </c>
      <c r="CG10">
        <v>0</v>
      </c>
      <c r="CH10" t="s">
        <v>542</v>
      </c>
      <c r="CI10" t="s">
        <v>542</v>
      </c>
      <c r="CK10">
        <v>1</v>
      </c>
      <c r="CL10" t="s">
        <v>543</v>
      </c>
      <c r="CM10" t="s">
        <v>529</v>
      </c>
      <c r="CO10">
        <v>0</v>
      </c>
      <c r="CP10" t="s">
        <v>61</v>
      </c>
      <c r="CR10" s="4"/>
      <c r="CW10" t="s">
        <v>544</v>
      </c>
      <c r="CX10" t="s">
        <v>545</v>
      </c>
      <c r="CY10" t="s">
        <v>546</v>
      </c>
      <c r="CZ10" t="s">
        <v>547</v>
      </c>
      <c r="DA10">
        <v>23500</v>
      </c>
      <c r="DB10" t="s">
        <v>21</v>
      </c>
      <c r="DC10" t="s">
        <v>568</v>
      </c>
      <c r="DD10" s="4"/>
      <c r="DE10" s="4">
        <v>1</v>
      </c>
      <c r="DG10" t="s">
        <v>548</v>
      </c>
      <c r="DH10" t="s">
        <v>529</v>
      </c>
      <c r="DI10" t="s">
        <v>529</v>
      </c>
      <c r="DJ10" t="s">
        <v>533</v>
      </c>
      <c r="DK10" t="s">
        <v>526</v>
      </c>
      <c r="DL10" t="s">
        <v>549</v>
      </c>
      <c r="DO10" t="s">
        <v>550</v>
      </c>
      <c r="DP10" t="s">
        <v>551</v>
      </c>
      <c r="DQ10" t="s">
        <v>552</v>
      </c>
      <c r="DR10" t="s">
        <v>569</v>
      </c>
      <c r="DS10" t="s">
        <v>18</v>
      </c>
      <c r="DT10">
        <v>2024</v>
      </c>
    </row>
    <row r="11" spans="1:124" x14ac:dyDescent="0.25">
      <c r="A11">
        <v>10748</v>
      </c>
      <c r="B11" t="s">
        <v>13</v>
      </c>
      <c r="C11" s="4">
        <v>45444</v>
      </c>
      <c r="D11" t="s">
        <v>60</v>
      </c>
      <c r="E11" t="s">
        <v>61</v>
      </c>
      <c r="F11" s="5">
        <v>460703.37</v>
      </c>
      <c r="G11" s="5">
        <v>0</v>
      </c>
      <c r="H11" s="15">
        <v>460703.37</v>
      </c>
      <c r="I11" t="s">
        <v>16</v>
      </c>
      <c r="J11">
        <v>692</v>
      </c>
      <c r="K11" t="s">
        <v>524</v>
      </c>
      <c r="L11" t="s">
        <v>524</v>
      </c>
      <c r="M11" t="s">
        <v>525</v>
      </c>
      <c r="N11" t="s">
        <v>526</v>
      </c>
      <c r="Q11" t="s">
        <v>527</v>
      </c>
      <c r="U11" t="s">
        <v>528</v>
      </c>
      <c r="V11">
        <v>0</v>
      </c>
      <c r="W11" t="s">
        <v>529</v>
      </c>
      <c r="X11" s="4">
        <v>41065</v>
      </c>
      <c r="Y11" t="s">
        <v>530</v>
      </c>
      <c r="Z11">
        <v>1000</v>
      </c>
      <c r="AB11">
        <v>2</v>
      </c>
      <c r="AC11">
        <v>1074854306.2142401</v>
      </c>
      <c r="AF11" t="s">
        <v>529</v>
      </c>
      <c r="AG11">
        <v>0</v>
      </c>
      <c r="AH11" t="s">
        <v>567</v>
      </c>
      <c r="AI11" s="4">
        <v>1</v>
      </c>
      <c r="AJ11" t="s">
        <v>532</v>
      </c>
      <c r="AL11" s="4">
        <v>1</v>
      </c>
      <c r="AM11">
        <v>0</v>
      </c>
      <c r="AN11" t="s">
        <v>529</v>
      </c>
      <c r="AP11" t="s">
        <v>529</v>
      </c>
      <c r="AQ11">
        <v>0</v>
      </c>
      <c r="AR11" t="s">
        <v>525</v>
      </c>
      <c r="AS11">
        <v>2024</v>
      </c>
      <c r="AU11" t="s">
        <v>526</v>
      </c>
      <c r="AV11">
        <v>0</v>
      </c>
      <c r="AW11">
        <v>0</v>
      </c>
      <c r="AY11" s="4">
        <v>45657</v>
      </c>
      <c r="AZ11" t="s">
        <v>555</v>
      </c>
      <c r="BB11" t="s">
        <v>534</v>
      </c>
      <c r="BC11" t="s">
        <v>535</v>
      </c>
      <c r="BD11" s="4">
        <v>41781</v>
      </c>
      <c r="BE11">
        <v>564996</v>
      </c>
      <c r="BF11">
        <v>1610</v>
      </c>
      <c r="BH11">
        <v>0</v>
      </c>
      <c r="BI11" t="s">
        <v>529</v>
      </c>
      <c r="BJ11" t="s">
        <v>529</v>
      </c>
      <c r="BK11">
        <v>0</v>
      </c>
      <c r="BL11" t="s">
        <v>536</v>
      </c>
      <c r="BM11">
        <v>460703.37</v>
      </c>
      <c r="BN11" t="s">
        <v>529</v>
      </c>
      <c r="BO11">
        <v>0</v>
      </c>
      <c r="BP11" t="s">
        <v>529</v>
      </c>
      <c r="BQ11" t="s">
        <v>529</v>
      </c>
      <c r="BR11" s="4">
        <v>45471</v>
      </c>
      <c r="BS11">
        <v>0</v>
      </c>
      <c r="BU11" t="s">
        <v>570</v>
      </c>
      <c r="BV11" t="s">
        <v>538</v>
      </c>
      <c r="BW11" t="s">
        <v>539</v>
      </c>
      <c r="BX11">
        <v>6</v>
      </c>
      <c r="BY11">
        <v>0</v>
      </c>
      <c r="BZ11" t="s">
        <v>540</v>
      </c>
      <c r="CA11" s="4">
        <v>1</v>
      </c>
      <c r="CB11" t="s">
        <v>526</v>
      </c>
      <c r="CC11" t="s">
        <v>541</v>
      </c>
      <c r="CD11" t="s">
        <v>541</v>
      </c>
      <c r="CE11" t="s">
        <v>541</v>
      </c>
      <c r="CF11" t="s">
        <v>541</v>
      </c>
      <c r="CG11">
        <v>0</v>
      </c>
      <c r="CH11" t="s">
        <v>542</v>
      </c>
      <c r="CI11" t="s">
        <v>542</v>
      </c>
      <c r="CK11">
        <v>1</v>
      </c>
      <c r="CL11" t="s">
        <v>543</v>
      </c>
      <c r="CM11" t="s">
        <v>529</v>
      </c>
      <c r="CO11">
        <v>1</v>
      </c>
      <c r="CP11" t="s">
        <v>61</v>
      </c>
      <c r="CR11" s="4"/>
      <c r="CW11" t="s">
        <v>544</v>
      </c>
      <c r="CX11" t="s">
        <v>545</v>
      </c>
      <c r="CY11" t="s">
        <v>546</v>
      </c>
      <c r="CZ11" t="s">
        <v>547</v>
      </c>
      <c r="DA11">
        <v>5023500</v>
      </c>
      <c r="DB11" t="s">
        <v>21</v>
      </c>
      <c r="DC11" t="s">
        <v>570</v>
      </c>
      <c r="DD11" s="4"/>
      <c r="DE11" s="4">
        <v>1</v>
      </c>
      <c r="DG11" t="s">
        <v>548</v>
      </c>
      <c r="DH11" t="s">
        <v>529</v>
      </c>
      <c r="DI11" t="s">
        <v>529</v>
      </c>
      <c r="DJ11" t="s">
        <v>533</v>
      </c>
      <c r="DK11" t="s">
        <v>526</v>
      </c>
      <c r="DL11" t="s">
        <v>549</v>
      </c>
      <c r="DO11" t="s">
        <v>550</v>
      </c>
      <c r="DP11" t="s">
        <v>551</v>
      </c>
      <c r="DQ11" t="s">
        <v>552</v>
      </c>
      <c r="DR11" t="s">
        <v>571</v>
      </c>
      <c r="DS11" t="s">
        <v>18</v>
      </c>
      <c r="DT11">
        <v>2024</v>
      </c>
    </row>
    <row r="12" spans="1:124" x14ac:dyDescent="0.25">
      <c r="A12">
        <v>11582</v>
      </c>
      <c r="B12" t="s">
        <v>13</v>
      </c>
      <c r="C12" s="4">
        <v>45473</v>
      </c>
      <c r="D12" t="s">
        <v>60</v>
      </c>
      <c r="E12" t="s">
        <v>61</v>
      </c>
      <c r="F12" s="5">
        <v>0</v>
      </c>
      <c r="G12" s="5">
        <v>65827.67</v>
      </c>
      <c r="H12" s="15">
        <v>-65827.67</v>
      </c>
      <c r="I12" t="s">
        <v>16</v>
      </c>
      <c r="J12">
        <v>692</v>
      </c>
      <c r="K12" t="s">
        <v>524</v>
      </c>
      <c r="L12" t="s">
        <v>524</v>
      </c>
      <c r="M12" t="s">
        <v>525</v>
      </c>
      <c r="N12" t="s">
        <v>526</v>
      </c>
      <c r="Q12" t="s">
        <v>527</v>
      </c>
      <c r="U12" t="s">
        <v>528</v>
      </c>
      <c r="V12">
        <v>0</v>
      </c>
      <c r="W12" t="s">
        <v>529</v>
      </c>
      <c r="X12" s="4">
        <v>41065</v>
      </c>
      <c r="Y12" t="s">
        <v>530</v>
      </c>
      <c r="Z12">
        <v>1000</v>
      </c>
      <c r="AB12">
        <v>0</v>
      </c>
      <c r="AC12">
        <v>1158232082.24824</v>
      </c>
      <c r="AF12" t="s">
        <v>529</v>
      </c>
      <c r="AG12">
        <v>0</v>
      </c>
      <c r="AH12" t="s">
        <v>572</v>
      </c>
      <c r="AI12" s="4">
        <v>1</v>
      </c>
      <c r="AJ12" t="s">
        <v>532</v>
      </c>
      <c r="AL12" s="4">
        <v>1</v>
      </c>
      <c r="AM12">
        <v>0</v>
      </c>
      <c r="AN12" t="s">
        <v>529</v>
      </c>
      <c r="AP12" t="s">
        <v>529</v>
      </c>
      <c r="AQ12">
        <v>0</v>
      </c>
      <c r="AR12" t="s">
        <v>525</v>
      </c>
      <c r="AS12">
        <v>2024</v>
      </c>
      <c r="AU12" t="s">
        <v>526</v>
      </c>
      <c r="AV12">
        <v>0</v>
      </c>
      <c r="AW12">
        <v>0</v>
      </c>
      <c r="AY12" s="4">
        <v>45657</v>
      </c>
      <c r="AZ12" t="s">
        <v>573</v>
      </c>
      <c r="BB12" t="s">
        <v>534</v>
      </c>
      <c r="BC12" t="s">
        <v>535</v>
      </c>
      <c r="BD12" s="4">
        <v>41781</v>
      </c>
      <c r="BE12">
        <v>568302</v>
      </c>
      <c r="BF12">
        <v>1610</v>
      </c>
      <c r="BH12">
        <v>0</v>
      </c>
      <c r="BI12" t="s">
        <v>529</v>
      </c>
      <c r="BJ12" t="s">
        <v>529</v>
      </c>
      <c r="BK12">
        <v>65827.67</v>
      </c>
      <c r="BL12" t="s">
        <v>536</v>
      </c>
      <c r="BM12">
        <v>0</v>
      </c>
      <c r="BN12" t="s">
        <v>529</v>
      </c>
      <c r="BO12">
        <v>0</v>
      </c>
      <c r="BP12" t="s">
        <v>529</v>
      </c>
      <c r="BQ12" t="s">
        <v>529</v>
      </c>
      <c r="BR12" s="4">
        <v>45504</v>
      </c>
      <c r="BS12">
        <v>0</v>
      </c>
      <c r="BU12" t="s">
        <v>574</v>
      </c>
      <c r="BV12" t="s">
        <v>538</v>
      </c>
      <c r="BW12" t="s">
        <v>539</v>
      </c>
      <c r="BX12">
        <v>6</v>
      </c>
      <c r="BY12">
        <v>0</v>
      </c>
      <c r="BZ12" t="s">
        <v>540</v>
      </c>
      <c r="CA12" s="4">
        <v>1</v>
      </c>
      <c r="CB12" t="s">
        <v>526</v>
      </c>
      <c r="CC12" t="s">
        <v>541</v>
      </c>
      <c r="CD12" t="s">
        <v>541</v>
      </c>
      <c r="CE12" t="s">
        <v>541</v>
      </c>
      <c r="CF12" t="s">
        <v>541</v>
      </c>
      <c r="CG12">
        <v>0</v>
      </c>
      <c r="CH12" t="s">
        <v>542</v>
      </c>
      <c r="CI12" t="s">
        <v>542</v>
      </c>
      <c r="CK12">
        <v>1</v>
      </c>
      <c r="CL12" t="s">
        <v>543</v>
      </c>
      <c r="CM12" t="s">
        <v>529</v>
      </c>
      <c r="CO12">
        <v>0</v>
      </c>
      <c r="CP12" t="s">
        <v>61</v>
      </c>
      <c r="CR12" s="4"/>
      <c r="CW12" t="s">
        <v>544</v>
      </c>
      <c r="CX12" t="s">
        <v>545</v>
      </c>
      <c r="CY12" t="s">
        <v>546</v>
      </c>
      <c r="CZ12" t="s">
        <v>547</v>
      </c>
      <c r="DA12">
        <v>21500</v>
      </c>
      <c r="DB12" t="s">
        <v>22</v>
      </c>
      <c r="DC12" t="s">
        <v>574</v>
      </c>
      <c r="DD12" s="4"/>
      <c r="DE12" s="4">
        <v>1</v>
      </c>
      <c r="DG12" t="s">
        <v>548</v>
      </c>
      <c r="DH12" t="s">
        <v>529</v>
      </c>
      <c r="DI12" t="s">
        <v>529</v>
      </c>
      <c r="DJ12" t="s">
        <v>555</v>
      </c>
      <c r="DK12" t="s">
        <v>526</v>
      </c>
      <c r="DL12" t="s">
        <v>549</v>
      </c>
      <c r="DO12" t="s">
        <v>550</v>
      </c>
      <c r="DP12" t="s">
        <v>551</v>
      </c>
      <c r="DQ12" t="s">
        <v>552</v>
      </c>
      <c r="DR12" t="s">
        <v>575</v>
      </c>
      <c r="DS12" t="s">
        <v>18</v>
      </c>
      <c r="DT12">
        <v>2024</v>
      </c>
    </row>
    <row r="13" spans="1:124" x14ac:dyDescent="0.25">
      <c r="A13">
        <v>11582</v>
      </c>
      <c r="B13" t="s">
        <v>13</v>
      </c>
      <c r="C13" s="4">
        <v>45474</v>
      </c>
      <c r="D13" t="s">
        <v>60</v>
      </c>
      <c r="E13" t="s">
        <v>61</v>
      </c>
      <c r="F13" s="5">
        <v>65827.67</v>
      </c>
      <c r="G13" s="5">
        <v>0</v>
      </c>
      <c r="H13" s="15">
        <v>65827.67</v>
      </c>
      <c r="I13" t="s">
        <v>16</v>
      </c>
      <c r="J13">
        <v>692</v>
      </c>
      <c r="K13" t="s">
        <v>524</v>
      </c>
      <c r="L13" t="s">
        <v>524</v>
      </c>
      <c r="M13" t="s">
        <v>525</v>
      </c>
      <c r="N13" t="s">
        <v>526</v>
      </c>
      <c r="Q13" t="s">
        <v>527</v>
      </c>
      <c r="U13" t="s">
        <v>528</v>
      </c>
      <c r="V13">
        <v>0</v>
      </c>
      <c r="W13" t="s">
        <v>529</v>
      </c>
      <c r="X13" s="4">
        <v>41065</v>
      </c>
      <c r="Y13" t="s">
        <v>530</v>
      </c>
      <c r="Z13">
        <v>1000</v>
      </c>
      <c r="AB13">
        <v>2</v>
      </c>
      <c r="AC13">
        <v>1158232082.24824</v>
      </c>
      <c r="AF13" t="s">
        <v>529</v>
      </c>
      <c r="AG13">
        <v>0</v>
      </c>
      <c r="AH13" t="s">
        <v>572</v>
      </c>
      <c r="AI13" s="4">
        <v>1</v>
      </c>
      <c r="AJ13" t="s">
        <v>532</v>
      </c>
      <c r="AL13" s="4">
        <v>1</v>
      </c>
      <c r="AM13">
        <v>0</v>
      </c>
      <c r="AN13" t="s">
        <v>529</v>
      </c>
      <c r="AP13" t="s">
        <v>529</v>
      </c>
      <c r="AQ13">
        <v>0</v>
      </c>
      <c r="AR13" t="s">
        <v>525</v>
      </c>
      <c r="AS13">
        <v>2024</v>
      </c>
      <c r="AU13" t="s">
        <v>526</v>
      </c>
      <c r="AV13">
        <v>0</v>
      </c>
      <c r="AW13">
        <v>0</v>
      </c>
      <c r="AY13" s="4">
        <v>45657</v>
      </c>
      <c r="AZ13" t="s">
        <v>573</v>
      </c>
      <c r="BB13" t="s">
        <v>534</v>
      </c>
      <c r="BC13" t="s">
        <v>535</v>
      </c>
      <c r="BD13" s="4">
        <v>41781</v>
      </c>
      <c r="BE13">
        <v>568302</v>
      </c>
      <c r="BF13">
        <v>1610</v>
      </c>
      <c r="BH13">
        <v>0</v>
      </c>
      <c r="BI13" t="s">
        <v>529</v>
      </c>
      <c r="BJ13" t="s">
        <v>529</v>
      </c>
      <c r="BK13">
        <v>0</v>
      </c>
      <c r="BL13" t="s">
        <v>536</v>
      </c>
      <c r="BM13">
        <v>65827.67</v>
      </c>
      <c r="BN13" t="s">
        <v>529</v>
      </c>
      <c r="BO13">
        <v>0</v>
      </c>
      <c r="BP13" t="s">
        <v>529</v>
      </c>
      <c r="BQ13" t="s">
        <v>529</v>
      </c>
      <c r="BR13" s="4">
        <v>45504</v>
      </c>
      <c r="BS13">
        <v>0</v>
      </c>
      <c r="BU13" t="s">
        <v>576</v>
      </c>
      <c r="BV13" t="s">
        <v>538</v>
      </c>
      <c r="BW13" t="s">
        <v>539</v>
      </c>
      <c r="BX13">
        <v>7</v>
      </c>
      <c r="BY13">
        <v>0</v>
      </c>
      <c r="BZ13" t="s">
        <v>540</v>
      </c>
      <c r="CA13" s="4">
        <v>1</v>
      </c>
      <c r="CB13" t="s">
        <v>526</v>
      </c>
      <c r="CC13" t="s">
        <v>541</v>
      </c>
      <c r="CD13" t="s">
        <v>541</v>
      </c>
      <c r="CE13" t="s">
        <v>541</v>
      </c>
      <c r="CF13" t="s">
        <v>541</v>
      </c>
      <c r="CG13">
        <v>0</v>
      </c>
      <c r="CH13" t="s">
        <v>542</v>
      </c>
      <c r="CI13" t="s">
        <v>542</v>
      </c>
      <c r="CK13">
        <v>1</v>
      </c>
      <c r="CL13" t="s">
        <v>543</v>
      </c>
      <c r="CM13" t="s">
        <v>529</v>
      </c>
      <c r="CO13">
        <v>1</v>
      </c>
      <c r="CP13" t="s">
        <v>61</v>
      </c>
      <c r="CR13" s="4"/>
      <c r="CW13" t="s">
        <v>544</v>
      </c>
      <c r="CX13" t="s">
        <v>545</v>
      </c>
      <c r="CY13" t="s">
        <v>546</v>
      </c>
      <c r="CZ13" t="s">
        <v>547</v>
      </c>
      <c r="DA13">
        <v>5021500</v>
      </c>
      <c r="DB13" t="s">
        <v>22</v>
      </c>
      <c r="DC13" t="s">
        <v>576</v>
      </c>
      <c r="DD13" s="4"/>
      <c r="DE13" s="4">
        <v>1</v>
      </c>
      <c r="DG13" t="s">
        <v>548</v>
      </c>
      <c r="DH13" t="s">
        <v>529</v>
      </c>
      <c r="DI13" t="s">
        <v>529</v>
      </c>
      <c r="DJ13" t="s">
        <v>555</v>
      </c>
      <c r="DK13" t="s">
        <v>526</v>
      </c>
      <c r="DL13" t="s">
        <v>549</v>
      </c>
      <c r="DO13" t="s">
        <v>550</v>
      </c>
      <c r="DP13" t="s">
        <v>551</v>
      </c>
      <c r="DQ13" t="s">
        <v>552</v>
      </c>
      <c r="DR13" t="s">
        <v>577</v>
      </c>
      <c r="DS13" t="s">
        <v>18</v>
      </c>
      <c r="DT13">
        <v>2024</v>
      </c>
    </row>
    <row r="14" spans="1:124" x14ac:dyDescent="0.25">
      <c r="A14">
        <v>12366</v>
      </c>
      <c r="B14" t="s">
        <v>13</v>
      </c>
      <c r="C14" s="4">
        <v>45504</v>
      </c>
      <c r="D14" t="s">
        <v>60</v>
      </c>
      <c r="E14" t="s">
        <v>61</v>
      </c>
      <c r="F14" s="5">
        <v>26196.99</v>
      </c>
      <c r="G14" s="5">
        <v>0</v>
      </c>
      <c r="H14" s="15">
        <v>26196.99</v>
      </c>
      <c r="I14" t="s">
        <v>16</v>
      </c>
      <c r="J14">
        <v>692</v>
      </c>
      <c r="K14" t="s">
        <v>524</v>
      </c>
      <c r="L14" t="s">
        <v>524</v>
      </c>
      <c r="M14" t="s">
        <v>525</v>
      </c>
      <c r="N14" t="s">
        <v>526</v>
      </c>
      <c r="Q14" t="s">
        <v>527</v>
      </c>
      <c r="U14" t="s">
        <v>528</v>
      </c>
      <c r="V14">
        <v>0</v>
      </c>
      <c r="W14" t="s">
        <v>529</v>
      </c>
      <c r="X14" s="4">
        <v>41065</v>
      </c>
      <c r="Y14" t="s">
        <v>530</v>
      </c>
      <c r="Z14">
        <v>1000</v>
      </c>
      <c r="AB14">
        <v>0</v>
      </c>
      <c r="AC14">
        <v>1236652125.2752399</v>
      </c>
      <c r="AF14" t="s">
        <v>529</v>
      </c>
      <c r="AG14">
        <v>0</v>
      </c>
      <c r="AH14" t="s">
        <v>578</v>
      </c>
      <c r="AI14" s="4">
        <v>1</v>
      </c>
      <c r="AJ14" t="s">
        <v>532</v>
      </c>
      <c r="AL14" s="4">
        <v>1</v>
      </c>
      <c r="AM14">
        <v>0</v>
      </c>
      <c r="AN14" t="s">
        <v>529</v>
      </c>
      <c r="AP14" t="s">
        <v>529</v>
      </c>
      <c r="AQ14">
        <v>0</v>
      </c>
      <c r="AR14" t="s">
        <v>525</v>
      </c>
      <c r="AS14">
        <v>2024</v>
      </c>
      <c r="AU14" t="s">
        <v>526</v>
      </c>
      <c r="AV14">
        <v>0</v>
      </c>
      <c r="AW14">
        <v>0</v>
      </c>
      <c r="AY14" s="4">
        <v>45657</v>
      </c>
      <c r="AZ14" t="s">
        <v>573</v>
      </c>
      <c r="BB14" t="s">
        <v>534</v>
      </c>
      <c r="BC14" t="s">
        <v>535</v>
      </c>
      <c r="BD14" s="4">
        <v>41781</v>
      </c>
      <c r="BE14">
        <v>571892</v>
      </c>
      <c r="BF14">
        <v>1610</v>
      </c>
      <c r="BH14">
        <v>0</v>
      </c>
      <c r="BI14" t="s">
        <v>529</v>
      </c>
      <c r="BJ14" t="s">
        <v>529</v>
      </c>
      <c r="BK14">
        <v>0</v>
      </c>
      <c r="BL14" t="s">
        <v>536</v>
      </c>
      <c r="BM14">
        <v>26196.99</v>
      </c>
      <c r="BN14" t="s">
        <v>529</v>
      </c>
      <c r="BO14">
        <v>0</v>
      </c>
      <c r="BP14" t="s">
        <v>529</v>
      </c>
      <c r="BQ14" t="s">
        <v>529</v>
      </c>
      <c r="BR14" s="4">
        <v>45560</v>
      </c>
      <c r="BS14">
        <v>0</v>
      </c>
      <c r="BU14" t="s">
        <v>579</v>
      </c>
      <c r="BV14" t="s">
        <v>538</v>
      </c>
      <c r="BW14" t="s">
        <v>539</v>
      </c>
      <c r="BX14">
        <v>7</v>
      </c>
      <c r="BY14">
        <v>0</v>
      </c>
      <c r="BZ14" t="s">
        <v>540</v>
      </c>
      <c r="CA14" s="4">
        <v>1</v>
      </c>
      <c r="CB14" t="s">
        <v>526</v>
      </c>
      <c r="CC14" t="s">
        <v>541</v>
      </c>
      <c r="CD14" t="s">
        <v>541</v>
      </c>
      <c r="CE14" t="s">
        <v>541</v>
      </c>
      <c r="CF14" t="s">
        <v>541</v>
      </c>
      <c r="CG14">
        <v>0</v>
      </c>
      <c r="CH14" t="s">
        <v>542</v>
      </c>
      <c r="CI14" t="s">
        <v>542</v>
      </c>
      <c r="CK14">
        <v>1</v>
      </c>
      <c r="CL14" t="s">
        <v>543</v>
      </c>
      <c r="CM14" t="s">
        <v>529</v>
      </c>
      <c r="CO14">
        <v>0</v>
      </c>
      <c r="CP14" t="s">
        <v>61</v>
      </c>
      <c r="CR14" s="4"/>
      <c r="CW14" t="s">
        <v>544</v>
      </c>
      <c r="CX14" t="s">
        <v>545</v>
      </c>
      <c r="CY14" t="s">
        <v>546</v>
      </c>
      <c r="CZ14" t="s">
        <v>547</v>
      </c>
      <c r="DA14">
        <v>21500</v>
      </c>
      <c r="DB14" t="s">
        <v>23</v>
      </c>
      <c r="DC14" t="s">
        <v>579</v>
      </c>
      <c r="DD14" s="4"/>
      <c r="DE14" s="4">
        <v>1</v>
      </c>
      <c r="DG14" t="s">
        <v>548</v>
      </c>
      <c r="DH14" t="s">
        <v>529</v>
      </c>
      <c r="DI14" t="s">
        <v>529</v>
      </c>
      <c r="DJ14" t="s">
        <v>580</v>
      </c>
      <c r="DK14" t="s">
        <v>526</v>
      </c>
      <c r="DL14" t="s">
        <v>549</v>
      </c>
      <c r="DO14" t="s">
        <v>550</v>
      </c>
      <c r="DP14" t="s">
        <v>551</v>
      </c>
      <c r="DQ14" t="s">
        <v>552</v>
      </c>
      <c r="DR14" t="s">
        <v>581</v>
      </c>
      <c r="DS14" t="s">
        <v>18</v>
      </c>
      <c r="DT14">
        <v>2024</v>
      </c>
    </row>
    <row r="15" spans="1:124" x14ac:dyDescent="0.25">
      <c r="A15">
        <v>12366</v>
      </c>
      <c r="B15" t="s">
        <v>13</v>
      </c>
      <c r="C15" s="4">
        <v>45505</v>
      </c>
      <c r="D15" t="s">
        <v>60</v>
      </c>
      <c r="E15" t="s">
        <v>61</v>
      </c>
      <c r="F15" s="5">
        <v>0</v>
      </c>
      <c r="G15" s="5">
        <v>26196.99</v>
      </c>
      <c r="H15" s="15">
        <v>-26196.99</v>
      </c>
      <c r="I15" t="s">
        <v>16</v>
      </c>
      <c r="J15">
        <v>692</v>
      </c>
      <c r="K15" t="s">
        <v>524</v>
      </c>
      <c r="L15" t="s">
        <v>524</v>
      </c>
      <c r="M15" t="s">
        <v>525</v>
      </c>
      <c r="N15" t="s">
        <v>526</v>
      </c>
      <c r="Q15" t="s">
        <v>527</v>
      </c>
      <c r="U15" t="s">
        <v>528</v>
      </c>
      <c r="V15">
        <v>0</v>
      </c>
      <c r="W15" t="s">
        <v>529</v>
      </c>
      <c r="X15" s="4">
        <v>41065</v>
      </c>
      <c r="Y15" t="s">
        <v>530</v>
      </c>
      <c r="Z15">
        <v>1000</v>
      </c>
      <c r="AB15">
        <v>2</v>
      </c>
      <c r="AC15">
        <v>1236652125.2752399</v>
      </c>
      <c r="AF15" t="s">
        <v>529</v>
      </c>
      <c r="AG15">
        <v>0</v>
      </c>
      <c r="AH15" t="s">
        <v>578</v>
      </c>
      <c r="AI15" s="4">
        <v>1</v>
      </c>
      <c r="AJ15" t="s">
        <v>532</v>
      </c>
      <c r="AL15" s="4">
        <v>1</v>
      </c>
      <c r="AM15">
        <v>0</v>
      </c>
      <c r="AN15" t="s">
        <v>529</v>
      </c>
      <c r="AP15" t="s">
        <v>529</v>
      </c>
      <c r="AQ15">
        <v>0</v>
      </c>
      <c r="AR15" t="s">
        <v>525</v>
      </c>
      <c r="AS15">
        <v>2024</v>
      </c>
      <c r="AU15" t="s">
        <v>526</v>
      </c>
      <c r="AV15">
        <v>0</v>
      </c>
      <c r="AW15">
        <v>0</v>
      </c>
      <c r="AY15" s="4">
        <v>45657</v>
      </c>
      <c r="AZ15" t="s">
        <v>573</v>
      </c>
      <c r="BB15" t="s">
        <v>534</v>
      </c>
      <c r="BC15" t="s">
        <v>535</v>
      </c>
      <c r="BD15" s="4">
        <v>41781</v>
      </c>
      <c r="BE15">
        <v>571892</v>
      </c>
      <c r="BF15">
        <v>1610</v>
      </c>
      <c r="BH15">
        <v>0</v>
      </c>
      <c r="BI15" t="s">
        <v>529</v>
      </c>
      <c r="BJ15" t="s">
        <v>529</v>
      </c>
      <c r="BK15">
        <v>26196.99</v>
      </c>
      <c r="BL15" t="s">
        <v>536</v>
      </c>
      <c r="BM15">
        <v>0</v>
      </c>
      <c r="BN15" t="s">
        <v>529</v>
      </c>
      <c r="BO15">
        <v>0</v>
      </c>
      <c r="BP15" t="s">
        <v>529</v>
      </c>
      <c r="BQ15" t="s">
        <v>529</v>
      </c>
      <c r="BR15" s="4">
        <v>45560</v>
      </c>
      <c r="BS15">
        <v>0</v>
      </c>
      <c r="BU15" t="s">
        <v>582</v>
      </c>
      <c r="BV15" t="s">
        <v>538</v>
      </c>
      <c r="BW15" t="s">
        <v>539</v>
      </c>
      <c r="BX15">
        <v>8</v>
      </c>
      <c r="BY15">
        <v>0</v>
      </c>
      <c r="BZ15" t="s">
        <v>540</v>
      </c>
      <c r="CA15" s="4">
        <v>1</v>
      </c>
      <c r="CB15" t="s">
        <v>526</v>
      </c>
      <c r="CC15" t="s">
        <v>541</v>
      </c>
      <c r="CD15" t="s">
        <v>541</v>
      </c>
      <c r="CE15" t="s">
        <v>541</v>
      </c>
      <c r="CF15" t="s">
        <v>541</v>
      </c>
      <c r="CG15">
        <v>0</v>
      </c>
      <c r="CH15" t="s">
        <v>542</v>
      </c>
      <c r="CI15" t="s">
        <v>542</v>
      </c>
      <c r="CK15">
        <v>1</v>
      </c>
      <c r="CL15" t="s">
        <v>543</v>
      </c>
      <c r="CM15" t="s">
        <v>529</v>
      </c>
      <c r="CO15">
        <v>1</v>
      </c>
      <c r="CP15" t="s">
        <v>61</v>
      </c>
      <c r="CR15" s="4"/>
      <c r="CW15" t="s">
        <v>544</v>
      </c>
      <c r="CX15" t="s">
        <v>545</v>
      </c>
      <c r="CY15" t="s">
        <v>546</v>
      </c>
      <c r="CZ15" t="s">
        <v>547</v>
      </c>
      <c r="DA15">
        <v>5021500</v>
      </c>
      <c r="DB15" t="s">
        <v>23</v>
      </c>
      <c r="DC15" t="s">
        <v>582</v>
      </c>
      <c r="DD15" s="4"/>
      <c r="DE15" s="4">
        <v>1</v>
      </c>
      <c r="DG15" t="s">
        <v>548</v>
      </c>
      <c r="DH15" t="s">
        <v>529</v>
      </c>
      <c r="DI15" t="s">
        <v>529</v>
      </c>
      <c r="DJ15" t="s">
        <v>580</v>
      </c>
      <c r="DK15" t="s">
        <v>526</v>
      </c>
      <c r="DL15" t="s">
        <v>549</v>
      </c>
      <c r="DO15" t="s">
        <v>550</v>
      </c>
      <c r="DP15" t="s">
        <v>551</v>
      </c>
      <c r="DQ15" t="s">
        <v>552</v>
      </c>
      <c r="DR15" t="s">
        <v>583</v>
      </c>
      <c r="DS15" t="s">
        <v>18</v>
      </c>
      <c r="DT15">
        <v>2024</v>
      </c>
    </row>
    <row r="16" spans="1:124" x14ac:dyDescent="0.25">
      <c r="A16">
        <v>13205</v>
      </c>
      <c r="B16" t="s">
        <v>13</v>
      </c>
      <c r="C16" s="4">
        <v>45535</v>
      </c>
      <c r="D16" t="s">
        <v>60</v>
      </c>
      <c r="E16" t="s">
        <v>61</v>
      </c>
      <c r="F16" s="5">
        <v>78091.88</v>
      </c>
      <c r="G16" s="5">
        <v>0</v>
      </c>
      <c r="H16" s="15">
        <v>78091.88</v>
      </c>
      <c r="I16" t="s">
        <v>16</v>
      </c>
      <c r="J16">
        <v>692</v>
      </c>
      <c r="K16" t="s">
        <v>524</v>
      </c>
      <c r="L16" t="s">
        <v>524</v>
      </c>
      <c r="M16" t="s">
        <v>525</v>
      </c>
      <c r="N16" t="s">
        <v>526</v>
      </c>
      <c r="Q16" t="s">
        <v>527</v>
      </c>
      <c r="U16" t="s">
        <v>528</v>
      </c>
      <c r="V16">
        <v>0</v>
      </c>
      <c r="W16" t="s">
        <v>529</v>
      </c>
      <c r="X16" s="4">
        <v>41065</v>
      </c>
      <c r="Y16" t="s">
        <v>530</v>
      </c>
      <c r="Z16">
        <v>1000</v>
      </c>
      <c r="AB16">
        <v>0</v>
      </c>
      <c r="AC16">
        <v>1320539532.3062401</v>
      </c>
      <c r="AF16" t="s">
        <v>529</v>
      </c>
      <c r="AG16">
        <v>0</v>
      </c>
      <c r="AH16" t="s">
        <v>584</v>
      </c>
      <c r="AI16" s="4">
        <v>1</v>
      </c>
      <c r="AJ16" t="s">
        <v>532</v>
      </c>
      <c r="AL16" s="4">
        <v>1</v>
      </c>
      <c r="AM16">
        <v>0</v>
      </c>
      <c r="AN16" t="s">
        <v>529</v>
      </c>
      <c r="AP16" t="s">
        <v>529</v>
      </c>
      <c r="AQ16">
        <v>0</v>
      </c>
      <c r="AR16" t="s">
        <v>525</v>
      </c>
      <c r="AS16">
        <v>2024</v>
      </c>
      <c r="AU16" t="s">
        <v>526</v>
      </c>
      <c r="AV16">
        <v>0</v>
      </c>
      <c r="AW16">
        <v>0</v>
      </c>
      <c r="AY16" s="4">
        <v>45657</v>
      </c>
      <c r="AZ16" t="s">
        <v>573</v>
      </c>
      <c r="BB16" t="s">
        <v>534</v>
      </c>
      <c r="BC16" t="s">
        <v>535</v>
      </c>
      <c r="BD16" s="4">
        <v>41781</v>
      </c>
      <c r="BE16">
        <v>575407</v>
      </c>
      <c r="BF16">
        <v>1610</v>
      </c>
      <c r="BH16">
        <v>0</v>
      </c>
      <c r="BI16" t="s">
        <v>529</v>
      </c>
      <c r="BJ16" t="s">
        <v>529</v>
      </c>
      <c r="BK16">
        <v>0</v>
      </c>
      <c r="BL16" t="s">
        <v>536</v>
      </c>
      <c r="BM16">
        <v>78091.88</v>
      </c>
      <c r="BN16" t="s">
        <v>529</v>
      </c>
      <c r="BO16">
        <v>0</v>
      </c>
      <c r="BP16" t="s">
        <v>529</v>
      </c>
      <c r="BQ16" t="s">
        <v>529</v>
      </c>
      <c r="BR16" s="4">
        <v>45569</v>
      </c>
      <c r="BS16">
        <v>0</v>
      </c>
      <c r="BU16" t="s">
        <v>585</v>
      </c>
      <c r="BV16" t="s">
        <v>538</v>
      </c>
      <c r="BW16" t="s">
        <v>539</v>
      </c>
      <c r="BX16">
        <v>8</v>
      </c>
      <c r="BY16">
        <v>0</v>
      </c>
      <c r="BZ16" t="s">
        <v>540</v>
      </c>
      <c r="CA16" s="4">
        <v>1</v>
      </c>
      <c r="CB16" t="s">
        <v>526</v>
      </c>
      <c r="CC16" t="s">
        <v>541</v>
      </c>
      <c r="CD16" t="s">
        <v>541</v>
      </c>
      <c r="CE16" t="s">
        <v>541</v>
      </c>
      <c r="CF16" t="s">
        <v>541</v>
      </c>
      <c r="CG16">
        <v>0</v>
      </c>
      <c r="CH16" t="s">
        <v>542</v>
      </c>
      <c r="CI16" t="s">
        <v>542</v>
      </c>
      <c r="CK16">
        <v>1</v>
      </c>
      <c r="CL16" t="s">
        <v>543</v>
      </c>
      <c r="CM16" t="s">
        <v>529</v>
      </c>
      <c r="CO16">
        <v>0</v>
      </c>
      <c r="CP16" t="s">
        <v>61</v>
      </c>
      <c r="CR16" s="4"/>
      <c r="CW16" t="s">
        <v>544</v>
      </c>
      <c r="CX16" t="s">
        <v>545</v>
      </c>
      <c r="CY16" t="s">
        <v>546</v>
      </c>
      <c r="CZ16" t="s">
        <v>547</v>
      </c>
      <c r="DA16">
        <v>21500</v>
      </c>
      <c r="DB16" t="s">
        <v>25</v>
      </c>
      <c r="DC16" t="s">
        <v>585</v>
      </c>
      <c r="DD16" s="4"/>
      <c r="DE16" s="4">
        <v>1</v>
      </c>
      <c r="DG16" t="s">
        <v>548</v>
      </c>
      <c r="DH16" t="s">
        <v>529</v>
      </c>
      <c r="DI16" t="s">
        <v>529</v>
      </c>
      <c r="DJ16" t="s">
        <v>580</v>
      </c>
      <c r="DK16" t="s">
        <v>526</v>
      </c>
      <c r="DL16" t="s">
        <v>549</v>
      </c>
      <c r="DO16" t="s">
        <v>550</v>
      </c>
      <c r="DP16" t="s">
        <v>551</v>
      </c>
      <c r="DQ16" t="s">
        <v>552</v>
      </c>
      <c r="DR16" t="s">
        <v>586</v>
      </c>
      <c r="DS16" t="s">
        <v>18</v>
      </c>
      <c r="DT16">
        <v>2024</v>
      </c>
    </row>
    <row r="17" spans="1:124" x14ac:dyDescent="0.25">
      <c r="A17">
        <v>13205</v>
      </c>
      <c r="B17" t="s">
        <v>13</v>
      </c>
      <c r="C17" s="4">
        <v>45536</v>
      </c>
      <c r="D17" t="s">
        <v>60</v>
      </c>
      <c r="E17" t="s">
        <v>61</v>
      </c>
      <c r="F17" s="5">
        <v>0</v>
      </c>
      <c r="G17" s="5">
        <v>78091.88</v>
      </c>
      <c r="H17" s="15">
        <v>-78091.88</v>
      </c>
      <c r="I17" t="s">
        <v>16</v>
      </c>
      <c r="J17">
        <v>692</v>
      </c>
      <c r="K17" t="s">
        <v>524</v>
      </c>
      <c r="L17" t="s">
        <v>524</v>
      </c>
      <c r="M17" t="s">
        <v>525</v>
      </c>
      <c r="N17" t="s">
        <v>526</v>
      </c>
      <c r="Q17" t="s">
        <v>527</v>
      </c>
      <c r="U17" t="s">
        <v>528</v>
      </c>
      <c r="V17">
        <v>0</v>
      </c>
      <c r="W17" t="s">
        <v>529</v>
      </c>
      <c r="X17" s="4">
        <v>41065</v>
      </c>
      <c r="Y17" t="s">
        <v>530</v>
      </c>
      <c r="Z17">
        <v>1000</v>
      </c>
      <c r="AB17">
        <v>2</v>
      </c>
      <c r="AC17">
        <v>1320539532.3062401</v>
      </c>
      <c r="AF17" t="s">
        <v>529</v>
      </c>
      <c r="AG17">
        <v>0</v>
      </c>
      <c r="AH17" t="s">
        <v>584</v>
      </c>
      <c r="AI17" s="4">
        <v>1</v>
      </c>
      <c r="AJ17" t="s">
        <v>532</v>
      </c>
      <c r="AL17" s="4">
        <v>1</v>
      </c>
      <c r="AM17">
        <v>0</v>
      </c>
      <c r="AN17" t="s">
        <v>529</v>
      </c>
      <c r="AP17" t="s">
        <v>529</v>
      </c>
      <c r="AQ17">
        <v>0</v>
      </c>
      <c r="AR17" t="s">
        <v>525</v>
      </c>
      <c r="AS17">
        <v>2024</v>
      </c>
      <c r="AU17" t="s">
        <v>526</v>
      </c>
      <c r="AV17">
        <v>0</v>
      </c>
      <c r="AW17">
        <v>0</v>
      </c>
      <c r="AY17" s="4">
        <v>45657</v>
      </c>
      <c r="AZ17" t="s">
        <v>573</v>
      </c>
      <c r="BB17" t="s">
        <v>534</v>
      </c>
      <c r="BC17" t="s">
        <v>535</v>
      </c>
      <c r="BD17" s="4">
        <v>41781</v>
      </c>
      <c r="BE17">
        <v>575407</v>
      </c>
      <c r="BF17">
        <v>1610</v>
      </c>
      <c r="BH17">
        <v>0</v>
      </c>
      <c r="BI17" t="s">
        <v>529</v>
      </c>
      <c r="BJ17" t="s">
        <v>529</v>
      </c>
      <c r="BK17">
        <v>78091.88</v>
      </c>
      <c r="BL17" t="s">
        <v>536</v>
      </c>
      <c r="BM17">
        <v>0</v>
      </c>
      <c r="BN17" t="s">
        <v>529</v>
      </c>
      <c r="BO17">
        <v>0</v>
      </c>
      <c r="BP17" t="s">
        <v>529</v>
      </c>
      <c r="BQ17" t="s">
        <v>529</v>
      </c>
      <c r="BR17" s="4">
        <v>45569</v>
      </c>
      <c r="BS17">
        <v>0</v>
      </c>
      <c r="BU17" t="s">
        <v>587</v>
      </c>
      <c r="BV17" t="s">
        <v>538</v>
      </c>
      <c r="BW17" t="s">
        <v>539</v>
      </c>
      <c r="BX17">
        <v>9</v>
      </c>
      <c r="BY17">
        <v>0</v>
      </c>
      <c r="BZ17" t="s">
        <v>540</v>
      </c>
      <c r="CA17" s="4">
        <v>1</v>
      </c>
      <c r="CB17" t="s">
        <v>526</v>
      </c>
      <c r="CC17" t="s">
        <v>541</v>
      </c>
      <c r="CD17" t="s">
        <v>541</v>
      </c>
      <c r="CE17" t="s">
        <v>541</v>
      </c>
      <c r="CF17" t="s">
        <v>541</v>
      </c>
      <c r="CG17">
        <v>0</v>
      </c>
      <c r="CH17" t="s">
        <v>542</v>
      </c>
      <c r="CI17" t="s">
        <v>542</v>
      </c>
      <c r="CK17">
        <v>1</v>
      </c>
      <c r="CL17" t="s">
        <v>543</v>
      </c>
      <c r="CM17" t="s">
        <v>529</v>
      </c>
      <c r="CO17">
        <v>1</v>
      </c>
      <c r="CP17" t="s">
        <v>61</v>
      </c>
      <c r="CR17" s="4"/>
      <c r="CW17" t="s">
        <v>544</v>
      </c>
      <c r="CX17" t="s">
        <v>545</v>
      </c>
      <c r="CY17" t="s">
        <v>546</v>
      </c>
      <c r="CZ17" t="s">
        <v>547</v>
      </c>
      <c r="DA17">
        <v>5021500</v>
      </c>
      <c r="DB17" t="s">
        <v>25</v>
      </c>
      <c r="DC17" t="s">
        <v>587</v>
      </c>
      <c r="DD17" s="4"/>
      <c r="DE17" s="4">
        <v>1</v>
      </c>
      <c r="DG17" t="s">
        <v>548</v>
      </c>
      <c r="DH17" t="s">
        <v>529</v>
      </c>
      <c r="DI17" t="s">
        <v>529</v>
      </c>
      <c r="DJ17" t="s">
        <v>580</v>
      </c>
      <c r="DK17" t="s">
        <v>526</v>
      </c>
      <c r="DL17" t="s">
        <v>549</v>
      </c>
      <c r="DO17" t="s">
        <v>550</v>
      </c>
      <c r="DP17" t="s">
        <v>551</v>
      </c>
      <c r="DQ17" t="s">
        <v>552</v>
      </c>
      <c r="DR17" t="s">
        <v>588</v>
      </c>
      <c r="DS17" t="s">
        <v>18</v>
      </c>
      <c r="DT17">
        <v>2024</v>
      </c>
    </row>
    <row r="18" spans="1:124" x14ac:dyDescent="0.25">
      <c r="A18">
        <v>14217</v>
      </c>
      <c r="B18" t="s">
        <v>13</v>
      </c>
      <c r="C18" s="4">
        <v>45565</v>
      </c>
      <c r="D18" t="s">
        <v>60</v>
      </c>
      <c r="E18" t="s">
        <v>61</v>
      </c>
      <c r="F18" s="5">
        <v>0</v>
      </c>
      <c r="G18" s="5">
        <v>331383.15000000002</v>
      </c>
      <c r="H18" s="15">
        <v>-331383.15000000002</v>
      </c>
      <c r="I18" t="s">
        <v>16</v>
      </c>
      <c r="J18">
        <v>692</v>
      </c>
      <c r="K18" t="s">
        <v>524</v>
      </c>
      <c r="L18" t="s">
        <v>524</v>
      </c>
      <c r="M18" t="s">
        <v>525</v>
      </c>
      <c r="N18" t="s">
        <v>526</v>
      </c>
      <c r="Q18" t="s">
        <v>527</v>
      </c>
      <c r="U18" t="s">
        <v>528</v>
      </c>
      <c r="V18">
        <v>0</v>
      </c>
      <c r="W18" t="s">
        <v>529</v>
      </c>
      <c r="X18" s="4">
        <v>41065</v>
      </c>
      <c r="Y18" t="s">
        <v>530</v>
      </c>
      <c r="Z18">
        <v>1000</v>
      </c>
      <c r="AB18">
        <v>0</v>
      </c>
      <c r="AC18">
        <v>1421757074.3452401</v>
      </c>
      <c r="AF18" t="s">
        <v>529</v>
      </c>
      <c r="AG18">
        <v>0</v>
      </c>
      <c r="AH18" t="s">
        <v>589</v>
      </c>
      <c r="AI18" s="4">
        <v>1</v>
      </c>
      <c r="AJ18" t="s">
        <v>532</v>
      </c>
      <c r="AL18" s="4">
        <v>1</v>
      </c>
      <c r="AM18">
        <v>0</v>
      </c>
      <c r="AN18" t="s">
        <v>529</v>
      </c>
      <c r="AP18" t="s">
        <v>529</v>
      </c>
      <c r="AQ18">
        <v>0</v>
      </c>
      <c r="AR18" t="s">
        <v>525</v>
      </c>
      <c r="AS18">
        <v>2024</v>
      </c>
      <c r="AU18" t="s">
        <v>526</v>
      </c>
      <c r="AV18">
        <v>0</v>
      </c>
      <c r="AW18">
        <v>0</v>
      </c>
      <c r="AY18" s="4">
        <v>45657</v>
      </c>
      <c r="AZ18" t="s">
        <v>573</v>
      </c>
      <c r="BB18" t="s">
        <v>534</v>
      </c>
      <c r="BC18" t="s">
        <v>535</v>
      </c>
      <c r="BD18" s="4">
        <v>41781</v>
      </c>
      <c r="BE18">
        <v>579021</v>
      </c>
      <c r="BF18">
        <v>1610</v>
      </c>
      <c r="BH18">
        <v>0</v>
      </c>
      <c r="BI18" t="s">
        <v>529</v>
      </c>
      <c r="BJ18" t="s">
        <v>529</v>
      </c>
      <c r="BK18">
        <v>331383.15000000002</v>
      </c>
      <c r="BL18" t="s">
        <v>536</v>
      </c>
      <c r="BM18">
        <v>0</v>
      </c>
      <c r="BN18" t="s">
        <v>529</v>
      </c>
      <c r="BO18">
        <v>0</v>
      </c>
      <c r="BP18" t="s">
        <v>529</v>
      </c>
      <c r="BQ18" t="s">
        <v>529</v>
      </c>
      <c r="BR18" s="4">
        <v>45602</v>
      </c>
      <c r="BS18">
        <v>0</v>
      </c>
      <c r="BU18" t="s">
        <v>590</v>
      </c>
      <c r="BV18" t="s">
        <v>538</v>
      </c>
      <c r="BW18" t="s">
        <v>539</v>
      </c>
      <c r="BX18">
        <v>9</v>
      </c>
      <c r="BY18">
        <v>0</v>
      </c>
      <c r="BZ18" t="s">
        <v>540</v>
      </c>
      <c r="CA18" s="4">
        <v>1</v>
      </c>
      <c r="CB18" t="s">
        <v>526</v>
      </c>
      <c r="CC18" t="s">
        <v>541</v>
      </c>
      <c r="CD18" t="s">
        <v>541</v>
      </c>
      <c r="CE18" t="s">
        <v>541</v>
      </c>
      <c r="CF18" t="s">
        <v>541</v>
      </c>
      <c r="CG18">
        <v>0</v>
      </c>
      <c r="CH18" t="s">
        <v>542</v>
      </c>
      <c r="CI18" t="s">
        <v>542</v>
      </c>
      <c r="CK18">
        <v>1</v>
      </c>
      <c r="CL18" t="s">
        <v>543</v>
      </c>
      <c r="CM18" t="s">
        <v>529</v>
      </c>
      <c r="CO18">
        <v>0</v>
      </c>
      <c r="CP18" t="s">
        <v>61</v>
      </c>
      <c r="CR18" s="4"/>
      <c r="CW18" t="s">
        <v>544</v>
      </c>
      <c r="CX18" t="s">
        <v>545</v>
      </c>
      <c r="CY18" t="s">
        <v>546</v>
      </c>
      <c r="CZ18" t="s">
        <v>547</v>
      </c>
      <c r="DA18">
        <v>21500</v>
      </c>
      <c r="DB18" t="s">
        <v>26</v>
      </c>
      <c r="DC18" t="s">
        <v>590</v>
      </c>
      <c r="DD18" s="4"/>
      <c r="DE18" s="4">
        <v>1</v>
      </c>
      <c r="DG18" t="s">
        <v>548</v>
      </c>
      <c r="DH18" t="s">
        <v>529</v>
      </c>
      <c r="DI18" t="s">
        <v>529</v>
      </c>
      <c r="DJ18" t="s">
        <v>580</v>
      </c>
      <c r="DK18" t="s">
        <v>526</v>
      </c>
      <c r="DL18" t="s">
        <v>549</v>
      </c>
      <c r="DO18" t="s">
        <v>550</v>
      </c>
      <c r="DP18" t="s">
        <v>551</v>
      </c>
      <c r="DQ18" t="s">
        <v>552</v>
      </c>
      <c r="DR18" t="s">
        <v>591</v>
      </c>
      <c r="DS18" t="s">
        <v>18</v>
      </c>
      <c r="DT18">
        <v>2024</v>
      </c>
    </row>
    <row r="19" spans="1:124" x14ac:dyDescent="0.25">
      <c r="A19">
        <v>14217</v>
      </c>
      <c r="B19" t="s">
        <v>13</v>
      </c>
      <c r="C19" s="4">
        <v>45566</v>
      </c>
      <c r="D19" t="s">
        <v>60</v>
      </c>
      <c r="E19" t="s">
        <v>61</v>
      </c>
      <c r="F19" s="5">
        <v>331383.15000000002</v>
      </c>
      <c r="G19" s="5">
        <v>0</v>
      </c>
      <c r="H19" s="15">
        <v>331383.15000000002</v>
      </c>
      <c r="I19" t="s">
        <v>16</v>
      </c>
      <c r="J19">
        <v>692</v>
      </c>
      <c r="K19" t="s">
        <v>524</v>
      </c>
      <c r="L19" t="s">
        <v>524</v>
      </c>
      <c r="M19" t="s">
        <v>525</v>
      </c>
      <c r="N19" t="s">
        <v>526</v>
      </c>
      <c r="Q19" t="s">
        <v>527</v>
      </c>
      <c r="U19" t="s">
        <v>528</v>
      </c>
      <c r="V19">
        <v>0</v>
      </c>
      <c r="W19" t="s">
        <v>529</v>
      </c>
      <c r="X19" s="4">
        <v>41065</v>
      </c>
      <c r="Y19" t="s">
        <v>530</v>
      </c>
      <c r="Z19">
        <v>1000</v>
      </c>
      <c r="AB19">
        <v>2</v>
      </c>
      <c r="AC19">
        <v>1421757074.3452401</v>
      </c>
      <c r="AF19" t="s">
        <v>529</v>
      </c>
      <c r="AG19">
        <v>0</v>
      </c>
      <c r="AH19" t="s">
        <v>589</v>
      </c>
      <c r="AI19" s="4">
        <v>1</v>
      </c>
      <c r="AJ19" t="s">
        <v>532</v>
      </c>
      <c r="AL19" s="4">
        <v>1</v>
      </c>
      <c r="AM19">
        <v>0</v>
      </c>
      <c r="AN19" t="s">
        <v>529</v>
      </c>
      <c r="AP19" t="s">
        <v>529</v>
      </c>
      <c r="AQ19">
        <v>0</v>
      </c>
      <c r="AR19" t="s">
        <v>525</v>
      </c>
      <c r="AS19">
        <v>2024</v>
      </c>
      <c r="AU19" t="s">
        <v>526</v>
      </c>
      <c r="AV19">
        <v>0</v>
      </c>
      <c r="AW19">
        <v>0</v>
      </c>
      <c r="AY19" s="4">
        <v>45657</v>
      </c>
      <c r="AZ19" t="s">
        <v>573</v>
      </c>
      <c r="BB19" t="s">
        <v>534</v>
      </c>
      <c r="BC19" t="s">
        <v>535</v>
      </c>
      <c r="BD19" s="4">
        <v>41781</v>
      </c>
      <c r="BE19">
        <v>579021</v>
      </c>
      <c r="BF19">
        <v>1610</v>
      </c>
      <c r="BH19">
        <v>0</v>
      </c>
      <c r="BI19" t="s">
        <v>529</v>
      </c>
      <c r="BJ19" t="s">
        <v>529</v>
      </c>
      <c r="BK19">
        <v>0</v>
      </c>
      <c r="BL19" t="s">
        <v>536</v>
      </c>
      <c r="BM19">
        <v>331383.15000000002</v>
      </c>
      <c r="BN19" t="s">
        <v>529</v>
      </c>
      <c r="BO19">
        <v>0</v>
      </c>
      <c r="BP19" t="s">
        <v>529</v>
      </c>
      <c r="BQ19" t="s">
        <v>529</v>
      </c>
      <c r="BR19" s="4">
        <v>45602</v>
      </c>
      <c r="BS19">
        <v>0</v>
      </c>
      <c r="BU19" t="s">
        <v>592</v>
      </c>
      <c r="BV19" t="s">
        <v>538</v>
      </c>
      <c r="BW19" t="s">
        <v>539</v>
      </c>
      <c r="BX19">
        <v>10</v>
      </c>
      <c r="BY19">
        <v>0</v>
      </c>
      <c r="BZ19" t="s">
        <v>540</v>
      </c>
      <c r="CA19" s="4">
        <v>1</v>
      </c>
      <c r="CB19" t="s">
        <v>526</v>
      </c>
      <c r="CC19" t="s">
        <v>541</v>
      </c>
      <c r="CD19" t="s">
        <v>541</v>
      </c>
      <c r="CE19" t="s">
        <v>541</v>
      </c>
      <c r="CF19" t="s">
        <v>541</v>
      </c>
      <c r="CG19">
        <v>0</v>
      </c>
      <c r="CH19" t="s">
        <v>542</v>
      </c>
      <c r="CI19" t="s">
        <v>542</v>
      </c>
      <c r="CK19">
        <v>1</v>
      </c>
      <c r="CL19" t="s">
        <v>543</v>
      </c>
      <c r="CM19" t="s">
        <v>529</v>
      </c>
      <c r="CO19">
        <v>1</v>
      </c>
      <c r="CP19" t="s">
        <v>61</v>
      </c>
      <c r="CR19" s="4"/>
      <c r="CW19" t="s">
        <v>544</v>
      </c>
      <c r="CX19" t="s">
        <v>545</v>
      </c>
      <c r="CY19" t="s">
        <v>546</v>
      </c>
      <c r="CZ19" t="s">
        <v>547</v>
      </c>
      <c r="DA19">
        <v>5021500</v>
      </c>
      <c r="DB19" t="s">
        <v>26</v>
      </c>
      <c r="DC19" t="s">
        <v>592</v>
      </c>
      <c r="DD19" s="4"/>
      <c r="DE19" s="4">
        <v>1</v>
      </c>
      <c r="DG19" t="s">
        <v>548</v>
      </c>
      <c r="DH19" t="s">
        <v>529</v>
      </c>
      <c r="DI19" t="s">
        <v>529</v>
      </c>
      <c r="DJ19" t="s">
        <v>580</v>
      </c>
      <c r="DK19" t="s">
        <v>526</v>
      </c>
      <c r="DL19" t="s">
        <v>549</v>
      </c>
      <c r="DO19" t="s">
        <v>550</v>
      </c>
      <c r="DP19" t="s">
        <v>551</v>
      </c>
      <c r="DQ19" t="s">
        <v>552</v>
      </c>
      <c r="DR19" t="s">
        <v>593</v>
      </c>
      <c r="DS19" t="s">
        <v>18</v>
      </c>
      <c r="DT19">
        <v>2024</v>
      </c>
    </row>
    <row r="20" spans="1:124" x14ac:dyDescent="0.25">
      <c r="A20">
        <v>14824</v>
      </c>
      <c r="B20" t="s">
        <v>13</v>
      </c>
      <c r="C20" s="4">
        <v>45596</v>
      </c>
      <c r="D20" t="s">
        <v>60</v>
      </c>
      <c r="E20" t="s">
        <v>61</v>
      </c>
      <c r="F20" s="5">
        <v>42.98</v>
      </c>
      <c r="G20" s="5">
        <v>0</v>
      </c>
      <c r="H20" s="15">
        <v>42.98</v>
      </c>
      <c r="I20" t="s">
        <v>16</v>
      </c>
      <c r="J20">
        <v>692</v>
      </c>
      <c r="K20" t="s">
        <v>524</v>
      </c>
      <c r="L20" t="s">
        <v>524</v>
      </c>
      <c r="M20" t="s">
        <v>525</v>
      </c>
      <c r="N20" t="s">
        <v>526</v>
      </c>
      <c r="Q20" t="s">
        <v>527</v>
      </c>
      <c r="U20" t="s">
        <v>528</v>
      </c>
      <c r="V20">
        <v>0</v>
      </c>
      <c r="W20" t="s">
        <v>529</v>
      </c>
      <c r="X20" s="4">
        <v>41065</v>
      </c>
      <c r="Y20" t="s">
        <v>530</v>
      </c>
      <c r="Z20">
        <v>1000</v>
      </c>
      <c r="AB20">
        <v>0</v>
      </c>
      <c r="AC20">
        <v>1482443566.36924</v>
      </c>
      <c r="AF20" t="s">
        <v>529</v>
      </c>
      <c r="AG20">
        <v>0</v>
      </c>
      <c r="AH20" t="s">
        <v>594</v>
      </c>
      <c r="AI20" s="4">
        <v>1</v>
      </c>
      <c r="AJ20" t="s">
        <v>532</v>
      </c>
      <c r="AL20" s="4">
        <v>1</v>
      </c>
      <c r="AM20">
        <v>0</v>
      </c>
      <c r="AN20" t="s">
        <v>529</v>
      </c>
      <c r="AP20" t="s">
        <v>529</v>
      </c>
      <c r="AQ20">
        <v>0</v>
      </c>
      <c r="AR20" t="s">
        <v>525</v>
      </c>
      <c r="AS20">
        <v>2024</v>
      </c>
      <c r="AU20" t="s">
        <v>526</v>
      </c>
      <c r="AV20">
        <v>0</v>
      </c>
      <c r="AW20">
        <v>0</v>
      </c>
      <c r="AY20" s="4">
        <v>45657</v>
      </c>
      <c r="AZ20" t="s">
        <v>573</v>
      </c>
      <c r="BB20" t="s">
        <v>534</v>
      </c>
      <c r="BC20" t="s">
        <v>535</v>
      </c>
      <c r="BD20" s="4">
        <v>41781</v>
      </c>
      <c r="BE20">
        <v>580944</v>
      </c>
      <c r="BF20">
        <v>1610</v>
      </c>
      <c r="BH20">
        <v>0</v>
      </c>
      <c r="BI20" t="s">
        <v>529</v>
      </c>
      <c r="BJ20" t="s">
        <v>529</v>
      </c>
      <c r="BK20">
        <v>0</v>
      </c>
      <c r="BL20" t="s">
        <v>536</v>
      </c>
      <c r="BM20">
        <v>42.98</v>
      </c>
      <c r="BN20" t="s">
        <v>529</v>
      </c>
      <c r="BO20">
        <v>0</v>
      </c>
      <c r="BP20" t="s">
        <v>529</v>
      </c>
      <c r="BQ20" t="s">
        <v>529</v>
      </c>
      <c r="BR20" s="4">
        <v>45632</v>
      </c>
      <c r="BS20">
        <v>0</v>
      </c>
      <c r="BU20" t="s">
        <v>595</v>
      </c>
      <c r="BV20" t="s">
        <v>538</v>
      </c>
      <c r="BW20" t="s">
        <v>539</v>
      </c>
      <c r="BX20">
        <v>10</v>
      </c>
      <c r="BY20">
        <v>0</v>
      </c>
      <c r="BZ20" t="s">
        <v>540</v>
      </c>
      <c r="CA20" s="4">
        <v>1</v>
      </c>
      <c r="CB20" t="s">
        <v>526</v>
      </c>
      <c r="CC20" t="s">
        <v>541</v>
      </c>
      <c r="CD20" t="s">
        <v>541</v>
      </c>
      <c r="CE20" t="s">
        <v>541</v>
      </c>
      <c r="CF20" t="s">
        <v>541</v>
      </c>
      <c r="CG20">
        <v>0</v>
      </c>
      <c r="CH20" t="s">
        <v>542</v>
      </c>
      <c r="CI20" t="s">
        <v>542</v>
      </c>
      <c r="CK20">
        <v>1</v>
      </c>
      <c r="CL20" t="s">
        <v>543</v>
      </c>
      <c r="CM20" t="s">
        <v>529</v>
      </c>
      <c r="CO20">
        <v>0</v>
      </c>
      <c r="CP20" t="s">
        <v>61</v>
      </c>
      <c r="CR20" s="4"/>
      <c r="CW20" t="s">
        <v>544</v>
      </c>
      <c r="CX20" t="s">
        <v>545</v>
      </c>
      <c r="CY20" t="s">
        <v>546</v>
      </c>
      <c r="CZ20" t="s">
        <v>547</v>
      </c>
      <c r="DA20">
        <v>21500</v>
      </c>
      <c r="DB20" t="s">
        <v>27</v>
      </c>
      <c r="DC20" t="s">
        <v>595</v>
      </c>
      <c r="DD20" s="4"/>
      <c r="DE20" s="4">
        <v>1</v>
      </c>
      <c r="DG20" t="s">
        <v>548</v>
      </c>
      <c r="DH20" t="s">
        <v>529</v>
      </c>
      <c r="DI20" t="s">
        <v>529</v>
      </c>
      <c r="DJ20" t="s">
        <v>580</v>
      </c>
      <c r="DK20" t="s">
        <v>526</v>
      </c>
      <c r="DL20" t="s">
        <v>549</v>
      </c>
      <c r="DO20" t="s">
        <v>550</v>
      </c>
      <c r="DP20" t="s">
        <v>551</v>
      </c>
      <c r="DQ20" t="s">
        <v>552</v>
      </c>
      <c r="DR20" t="s">
        <v>596</v>
      </c>
      <c r="DS20" t="s">
        <v>18</v>
      </c>
      <c r="DT20">
        <v>2024</v>
      </c>
    </row>
    <row r="21" spans="1:124" x14ac:dyDescent="0.25">
      <c r="A21">
        <v>14824</v>
      </c>
      <c r="B21" t="s">
        <v>13</v>
      </c>
      <c r="C21" s="4">
        <v>45597</v>
      </c>
      <c r="D21" t="s">
        <v>60</v>
      </c>
      <c r="E21" t="s">
        <v>61</v>
      </c>
      <c r="F21" s="5">
        <v>0</v>
      </c>
      <c r="G21" s="5">
        <v>42.98</v>
      </c>
      <c r="H21" s="15">
        <v>-42.98</v>
      </c>
      <c r="I21" t="s">
        <v>16</v>
      </c>
      <c r="J21">
        <v>692</v>
      </c>
      <c r="K21" t="s">
        <v>524</v>
      </c>
      <c r="L21" t="s">
        <v>524</v>
      </c>
      <c r="M21" t="s">
        <v>525</v>
      </c>
      <c r="N21" t="s">
        <v>526</v>
      </c>
      <c r="Q21" t="s">
        <v>527</v>
      </c>
      <c r="U21" t="s">
        <v>528</v>
      </c>
      <c r="V21">
        <v>0</v>
      </c>
      <c r="W21" t="s">
        <v>529</v>
      </c>
      <c r="X21" s="4">
        <v>41065</v>
      </c>
      <c r="Y21" t="s">
        <v>530</v>
      </c>
      <c r="Z21">
        <v>1000</v>
      </c>
      <c r="AB21">
        <v>2</v>
      </c>
      <c r="AC21">
        <v>1482443566.36924</v>
      </c>
      <c r="AF21" t="s">
        <v>529</v>
      </c>
      <c r="AG21">
        <v>0</v>
      </c>
      <c r="AH21" t="s">
        <v>594</v>
      </c>
      <c r="AI21" s="4">
        <v>1</v>
      </c>
      <c r="AJ21" t="s">
        <v>532</v>
      </c>
      <c r="AL21" s="4">
        <v>1</v>
      </c>
      <c r="AM21">
        <v>0</v>
      </c>
      <c r="AN21" t="s">
        <v>529</v>
      </c>
      <c r="AP21" t="s">
        <v>529</v>
      </c>
      <c r="AQ21">
        <v>0</v>
      </c>
      <c r="AR21" t="s">
        <v>525</v>
      </c>
      <c r="AS21">
        <v>2024</v>
      </c>
      <c r="AU21" t="s">
        <v>526</v>
      </c>
      <c r="AV21">
        <v>0</v>
      </c>
      <c r="AW21">
        <v>0</v>
      </c>
      <c r="AY21" s="4">
        <v>45657</v>
      </c>
      <c r="AZ21" t="s">
        <v>573</v>
      </c>
      <c r="BB21" t="s">
        <v>534</v>
      </c>
      <c r="BC21" t="s">
        <v>535</v>
      </c>
      <c r="BD21" s="4">
        <v>41781</v>
      </c>
      <c r="BE21">
        <v>580944</v>
      </c>
      <c r="BF21">
        <v>1610</v>
      </c>
      <c r="BH21">
        <v>0</v>
      </c>
      <c r="BI21" t="s">
        <v>529</v>
      </c>
      <c r="BJ21" t="s">
        <v>529</v>
      </c>
      <c r="BK21">
        <v>42.98</v>
      </c>
      <c r="BL21" t="s">
        <v>536</v>
      </c>
      <c r="BM21">
        <v>0</v>
      </c>
      <c r="BN21" t="s">
        <v>529</v>
      </c>
      <c r="BO21">
        <v>0</v>
      </c>
      <c r="BP21" t="s">
        <v>529</v>
      </c>
      <c r="BQ21" t="s">
        <v>529</v>
      </c>
      <c r="BR21" s="4">
        <v>45632</v>
      </c>
      <c r="BS21">
        <v>0</v>
      </c>
      <c r="BU21" t="s">
        <v>597</v>
      </c>
      <c r="BV21" t="s">
        <v>538</v>
      </c>
      <c r="BW21" t="s">
        <v>539</v>
      </c>
      <c r="BX21">
        <v>11</v>
      </c>
      <c r="BY21">
        <v>0</v>
      </c>
      <c r="BZ21" t="s">
        <v>540</v>
      </c>
      <c r="CA21" s="4">
        <v>1</v>
      </c>
      <c r="CB21" t="s">
        <v>526</v>
      </c>
      <c r="CC21" t="s">
        <v>541</v>
      </c>
      <c r="CD21" t="s">
        <v>541</v>
      </c>
      <c r="CE21" t="s">
        <v>541</v>
      </c>
      <c r="CF21" t="s">
        <v>541</v>
      </c>
      <c r="CG21">
        <v>0</v>
      </c>
      <c r="CH21" t="s">
        <v>542</v>
      </c>
      <c r="CI21" t="s">
        <v>542</v>
      </c>
      <c r="CK21">
        <v>1</v>
      </c>
      <c r="CL21" t="s">
        <v>543</v>
      </c>
      <c r="CM21" t="s">
        <v>529</v>
      </c>
      <c r="CO21">
        <v>1</v>
      </c>
      <c r="CP21" t="s">
        <v>61</v>
      </c>
      <c r="CR21" s="4"/>
      <c r="CW21" t="s">
        <v>544</v>
      </c>
      <c r="CX21" t="s">
        <v>545</v>
      </c>
      <c r="CY21" t="s">
        <v>546</v>
      </c>
      <c r="CZ21" t="s">
        <v>547</v>
      </c>
      <c r="DA21">
        <v>5021500</v>
      </c>
      <c r="DB21" t="s">
        <v>27</v>
      </c>
      <c r="DC21" t="s">
        <v>597</v>
      </c>
      <c r="DD21" s="4"/>
      <c r="DE21" s="4">
        <v>1</v>
      </c>
      <c r="DG21" t="s">
        <v>548</v>
      </c>
      <c r="DH21" t="s">
        <v>529</v>
      </c>
      <c r="DI21" t="s">
        <v>529</v>
      </c>
      <c r="DJ21" t="s">
        <v>580</v>
      </c>
      <c r="DK21" t="s">
        <v>526</v>
      </c>
      <c r="DL21" t="s">
        <v>549</v>
      </c>
      <c r="DO21" t="s">
        <v>550</v>
      </c>
      <c r="DP21" t="s">
        <v>551</v>
      </c>
      <c r="DQ21" t="s">
        <v>552</v>
      </c>
      <c r="DR21" t="s">
        <v>598</v>
      </c>
      <c r="DS21" t="s">
        <v>18</v>
      </c>
      <c r="DT21">
        <v>2024</v>
      </c>
    </row>
    <row r="22" spans="1:124" x14ac:dyDescent="0.25">
      <c r="A22">
        <v>15638</v>
      </c>
      <c r="B22" t="s">
        <v>13</v>
      </c>
      <c r="C22" s="4">
        <v>45626</v>
      </c>
      <c r="D22" t="s">
        <v>60</v>
      </c>
      <c r="E22" t="s">
        <v>61</v>
      </c>
      <c r="F22" s="5">
        <v>0</v>
      </c>
      <c r="G22" s="5">
        <v>68034.94</v>
      </c>
      <c r="H22" s="15">
        <v>-68034.94</v>
      </c>
      <c r="I22" t="s">
        <v>16</v>
      </c>
      <c r="J22">
        <v>692</v>
      </c>
      <c r="K22" t="s">
        <v>524</v>
      </c>
      <c r="L22" t="s">
        <v>524</v>
      </c>
      <c r="M22" t="s">
        <v>525</v>
      </c>
      <c r="N22" t="s">
        <v>526</v>
      </c>
      <c r="Q22" t="s">
        <v>527</v>
      </c>
      <c r="U22" t="s">
        <v>528</v>
      </c>
      <c r="V22">
        <v>0</v>
      </c>
      <c r="W22" t="s">
        <v>529</v>
      </c>
      <c r="X22" s="4">
        <v>41065</v>
      </c>
      <c r="Y22" t="s">
        <v>530</v>
      </c>
      <c r="Z22">
        <v>1000</v>
      </c>
      <c r="AB22">
        <v>0</v>
      </c>
      <c r="AC22">
        <v>1563862509.3912399</v>
      </c>
      <c r="AF22" t="s">
        <v>529</v>
      </c>
      <c r="AG22">
        <v>0</v>
      </c>
      <c r="AH22" t="s">
        <v>599</v>
      </c>
      <c r="AI22" s="4">
        <v>1</v>
      </c>
      <c r="AJ22" t="s">
        <v>532</v>
      </c>
      <c r="AL22" s="4">
        <v>1</v>
      </c>
      <c r="AM22">
        <v>0</v>
      </c>
      <c r="AN22" t="s">
        <v>529</v>
      </c>
      <c r="AP22" t="s">
        <v>529</v>
      </c>
      <c r="AQ22">
        <v>0</v>
      </c>
      <c r="AR22" t="s">
        <v>525</v>
      </c>
      <c r="AS22">
        <v>2024</v>
      </c>
      <c r="AU22" t="s">
        <v>526</v>
      </c>
      <c r="AV22">
        <v>0</v>
      </c>
      <c r="AW22">
        <v>0</v>
      </c>
      <c r="AY22" s="4">
        <v>45657</v>
      </c>
      <c r="AZ22" t="s">
        <v>573</v>
      </c>
      <c r="BB22" t="s">
        <v>534</v>
      </c>
      <c r="BC22" t="s">
        <v>535</v>
      </c>
      <c r="BD22" s="4">
        <v>41781</v>
      </c>
      <c r="BE22">
        <v>583632</v>
      </c>
      <c r="BF22">
        <v>1610</v>
      </c>
      <c r="BH22">
        <v>0</v>
      </c>
      <c r="BI22" t="s">
        <v>529</v>
      </c>
      <c r="BJ22" t="s">
        <v>529</v>
      </c>
      <c r="BK22">
        <v>68034.94</v>
      </c>
      <c r="BL22" t="s">
        <v>536</v>
      </c>
      <c r="BM22">
        <v>0</v>
      </c>
      <c r="BN22" t="s">
        <v>529</v>
      </c>
      <c r="BO22">
        <v>0</v>
      </c>
      <c r="BP22" t="s">
        <v>529</v>
      </c>
      <c r="BQ22" t="s">
        <v>529</v>
      </c>
      <c r="BR22" s="4">
        <v>45645</v>
      </c>
      <c r="BS22">
        <v>0</v>
      </c>
      <c r="BU22" t="s">
        <v>600</v>
      </c>
      <c r="BV22" t="s">
        <v>538</v>
      </c>
      <c r="BW22" t="s">
        <v>539</v>
      </c>
      <c r="BX22">
        <v>11</v>
      </c>
      <c r="BY22">
        <v>0</v>
      </c>
      <c r="BZ22" t="s">
        <v>540</v>
      </c>
      <c r="CA22" s="4">
        <v>1</v>
      </c>
      <c r="CB22" t="s">
        <v>526</v>
      </c>
      <c r="CC22" t="s">
        <v>541</v>
      </c>
      <c r="CD22" t="s">
        <v>541</v>
      </c>
      <c r="CE22" t="s">
        <v>541</v>
      </c>
      <c r="CF22" t="s">
        <v>541</v>
      </c>
      <c r="CG22">
        <v>0</v>
      </c>
      <c r="CH22" t="s">
        <v>542</v>
      </c>
      <c r="CI22" t="s">
        <v>542</v>
      </c>
      <c r="CK22">
        <v>1</v>
      </c>
      <c r="CL22" t="s">
        <v>543</v>
      </c>
      <c r="CM22" t="s">
        <v>529</v>
      </c>
      <c r="CO22">
        <v>0</v>
      </c>
      <c r="CP22" t="s">
        <v>61</v>
      </c>
      <c r="CR22" s="4"/>
      <c r="CW22" t="s">
        <v>544</v>
      </c>
      <c r="CX22" t="s">
        <v>545</v>
      </c>
      <c r="CY22" t="s">
        <v>546</v>
      </c>
      <c r="CZ22" t="s">
        <v>547</v>
      </c>
      <c r="DA22">
        <v>21500</v>
      </c>
      <c r="DB22" t="s">
        <v>28</v>
      </c>
      <c r="DC22" t="s">
        <v>600</v>
      </c>
      <c r="DD22" s="4"/>
      <c r="DE22" s="4">
        <v>1</v>
      </c>
      <c r="DG22" t="s">
        <v>548</v>
      </c>
      <c r="DH22" t="s">
        <v>529</v>
      </c>
      <c r="DI22" t="s">
        <v>529</v>
      </c>
      <c r="DJ22" t="s">
        <v>580</v>
      </c>
      <c r="DK22" t="s">
        <v>526</v>
      </c>
      <c r="DL22" t="s">
        <v>549</v>
      </c>
      <c r="DO22" t="s">
        <v>550</v>
      </c>
      <c r="DP22" t="s">
        <v>551</v>
      </c>
      <c r="DQ22" t="s">
        <v>552</v>
      </c>
      <c r="DR22" t="s">
        <v>601</v>
      </c>
      <c r="DS22" t="s">
        <v>18</v>
      </c>
      <c r="DT22">
        <v>2024</v>
      </c>
    </row>
    <row r="23" spans="1:124" x14ac:dyDescent="0.25">
      <c r="A23">
        <v>15638</v>
      </c>
      <c r="B23" t="s">
        <v>13</v>
      </c>
      <c r="C23" s="4">
        <v>45627</v>
      </c>
      <c r="D23" t="s">
        <v>60</v>
      </c>
      <c r="E23" t="s">
        <v>61</v>
      </c>
      <c r="F23" s="5">
        <v>68034.94</v>
      </c>
      <c r="G23" s="5">
        <v>0</v>
      </c>
      <c r="H23" s="15">
        <v>68034.94</v>
      </c>
      <c r="I23" t="s">
        <v>16</v>
      </c>
      <c r="J23">
        <v>692</v>
      </c>
      <c r="K23" t="s">
        <v>524</v>
      </c>
      <c r="L23" t="s">
        <v>524</v>
      </c>
      <c r="M23" t="s">
        <v>525</v>
      </c>
      <c r="N23" t="s">
        <v>526</v>
      </c>
      <c r="Q23" t="s">
        <v>527</v>
      </c>
      <c r="U23" t="s">
        <v>528</v>
      </c>
      <c r="V23">
        <v>0</v>
      </c>
      <c r="W23" t="s">
        <v>529</v>
      </c>
      <c r="X23" s="4">
        <v>41065</v>
      </c>
      <c r="Y23" t="s">
        <v>530</v>
      </c>
      <c r="Z23">
        <v>1000</v>
      </c>
      <c r="AB23">
        <v>2</v>
      </c>
      <c r="AC23">
        <v>1563862509.3912399</v>
      </c>
      <c r="AF23" t="s">
        <v>529</v>
      </c>
      <c r="AG23">
        <v>0</v>
      </c>
      <c r="AH23" t="s">
        <v>599</v>
      </c>
      <c r="AI23" s="4">
        <v>1</v>
      </c>
      <c r="AJ23" t="s">
        <v>532</v>
      </c>
      <c r="AL23" s="4">
        <v>1</v>
      </c>
      <c r="AM23">
        <v>0</v>
      </c>
      <c r="AN23" t="s">
        <v>529</v>
      </c>
      <c r="AP23" t="s">
        <v>529</v>
      </c>
      <c r="AQ23">
        <v>0</v>
      </c>
      <c r="AR23" t="s">
        <v>525</v>
      </c>
      <c r="AS23">
        <v>2024</v>
      </c>
      <c r="AU23" t="s">
        <v>526</v>
      </c>
      <c r="AV23">
        <v>0</v>
      </c>
      <c r="AW23">
        <v>0</v>
      </c>
      <c r="AY23" s="4">
        <v>45657</v>
      </c>
      <c r="AZ23" t="s">
        <v>573</v>
      </c>
      <c r="BB23" t="s">
        <v>534</v>
      </c>
      <c r="BC23" t="s">
        <v>535</v>
      </c>
      <c r="BD23" s="4">
        <v>41781</v>
      </c>
      <c r="BE23">
        <v>583632</v>
      </c>
      <c r="BF23">
        <v>1610</v>
      </c>
      <c r="BH23">
        <v>0</v>
      </c>
      <c r="BI23" t="s">
        <v>529</v>
      </c>
      <c r="BJ23" t="s">
        <v>529</v>
      </c>
      <c r="BK23">
        <v>0</v>
      </c>
      <c r="BL23" t="s">
        <v>536</v>
      </c>
      <c r="BM23">
        <v>68034.94</v>
      </c>
      <c r="BN23" t="s">
        <v>529</v>
      </c>
      <c r="BO23">
        <v>0</v>
      </c>
      <c r="BP23" t="s">
        <v>529</v>
      </c>
      <c r="BQ23" t="s">
        <v>529</v>
      </c>
      <c r="BR23" s="4">
        <v>45645</v>
      </c>
      <c r="BS23">
        <v>0</v>
      </c>
      <c r="BU23" t="s">
        <v>602</v>
      </c>
      <c r="BV23" t="s">
        <v>538</v>
      </c>
      <c r="BW23" t="s">
        <v>539</v>
      </c>
      <c r="BX23">
        <v>12</v>
      </c>
      <c r="BY23">
        <v>0</v>
      </c>
      <c r="BZ23" t="s">
        <v>540</v>
      </c>
      <c r="CA23" s="4">
        <v>1</v>
      </c>
      <c r="CB23" t="s">
        <v>526</v>
      </c>
      <c r="CC23" t="s">
        <v>541</v>
      </c>
      <c r="CD23" t="s">
        <v>541</v>
      </c>
      <c r="CE23" t="s">
        <v>541</v>
      </c>
      <c r="CF23" t="s">
        <v>541</v>
      </c>
      <c r="CG23">
        <v>0</v>
      </c>
      <c r="CH23" t="s">
        <v>542</v>
      </c>
      <c r="CI23" t="s">
        <v>542</v>
      </c>
      <c r="CK23">
        <v>1</v>
      </c>
      <c r="CL23" t="s">
        <v>543</v>
      </c>
      <c r="CM23" t="s">
        <v>529</v>
      </c>
      <c r="CO23">
        <v>1</v>
      </c>
      <c r="CP23" t="s">
        <v>61</v>
      </c>
      <c r="CR23" s="4"/>
      <c r="CW23" t="s">
        <v>544</v>
      </c>
      <c r="CX23" t="s">
        <v>545</v>
      </c>
      <c r="CY23" t="s">
        <v>546</v>
      </c>
      <c r="CZ23" t="s">
        <v>547</v>
      </c>
      <c r="DA23">
        <v>5021500</v>
      </c>
      <c r="DB23" t="s">
        <v>28</v>
      </c>
      <c r="DC23" t="s">
        <v>602</v>
      </c>
      <c r="DD23" s="4"/>
      <c r="DE23" s="4">
        <v>1</v>
      </c>
      <c r="DG23" t="s">
        <v>548</v>
      </c>
      <c r="DH23" t="s">
        <v>529</v>
      </c>
      <c r="DI23" t="s">
        <v>529</v>
      </c>
      <c r="DJ23" t="s">
        <v>580</v>
      </c>
      <c r="DK23" t="s">
        <v>526</v>
      </c>
      <c r="DL23" t="s">
        <v>549</v>
      </c>
      <c r="DO23" t="s">
        <v>550</v>
      </c>
      <c r="DP23" t="s">
        <v>551</v>
      </c>
      <c r="DQ23" t="s">
        <v>552</v>
      </c>
      <c r="DR23" t="s">
        <v>603</v>
      </c>
      <c r="DS23" t="s">
        <v>18</v>
      </c>
      <c r="DT23">
        <v>2024</v>
      </c>
    </row>
    <row r="24" spans="1:124" x14ac:dyDescent="0.25">
      <c r="A24">
        <v>17031</v>
      </c>
      <c r="B24" t="s">
        <v>13</v>
      </c>
      <c r="C24" s="4">
        <v>45657</v>
      </c>
      <c r="D24" t="s">
        <v>60</v>
      </c>
      <c r="E24" t="s">
        <v>61</v>
      </c>
      <c r="F24" s="5">
        <v>0</v>
      </c>
      <c r="G24" s="5">
        <v>2091.66</v>
      </c>
      <c r="H24" s="5">
        <v>-2091.66</v>
      </c>
      <c r="I24" t="s">
        <v>16</v>
      </c>
      <c r="J24">
        <v>692</v>
      </c>
      <c r="K24" t="s">
        <v>524</v>
      </c>
      <c r="L24" t="s">
        <v>524</v>
      </c>
      <c r="M24" t="s">
        <v>525</v>
      </c>
      <c r="N24" t="s">
        <v>526</v>
      </c>
      <c r="Q24" t="s">
        <v>527</v>
      </c>
      <c r="U24" t="s">
        <v>528</v>
      </c>
      <c r="V24">
        <v>0</v>
      </c>
      <c r="W24" t="s">
        <v>529</v>
      </c>
      <c r="X24" s="4">
        <v>41065</v>
      </c>
      <c r="Y24" t="s">
        <v>530</v>
      </c>
      <c r="Z24">
        <v>1000</v>
      </c>
      <c r="AB24">
        <v>0</v>
      </c>
      <c r="AC24">
        <v>1703154206.0652499</v>
      </c>
      <c r="AF24" t="s">
        <v>529</v>
      </c>
      <c r="AG24">
        <v>0</v>
      </c>
      <c r="AH24" t="s">
        <v>529</v>
      </c>
      <c r="AI24" s="4">
        <v>1</v>
      </c>
      <c r="AJ24" t="s">
        <v>532</v>
      </c>
      <c r="AL24" s="4">
        <v>1</v>
      </c>
      <c r="AM24">
        <v>0</v>
      </c>
      <c r="AN24" t="s">
        <v>529</v>
      </c>
      <c r="AP24" t="s">
        <v>529</v>
      </c>
      <c r="AQ24">
        <v>0</v>
      </c>
      <c r="AR24" t="s">
        <v>525</v>
      </c>
      <c r="AS24">
        <v>2024</v>
      </c>
      <c r="AU24" t="s">
        <v>526</v>
      </c>
      <c r="AV24">
        <v>0</v>
      </c>
      <c r="AW24">
        <v>0</v>
      </c>
      <c r="AY24" s="4">
        <v>45657</v>
      </c>
      <c r="AZ24" t="s">
        <v>573</v>
      </c>
      <c r="BB24" t="s">
        <v>534</v>
      </c>
      <c r="BC24" t="s">
        <v>535</v>
      </c>
      <c r="BD24" s="4">
        <v>41781</v>
      </c>
      <c r="BE24">
        <v>588033</v>
      </c>
      <c r="BF24">
        <v>1610</v>
      </c>
      <c r="BH24">
        <v>0</v>
      </c>
      <c r="BI24" t="s">
        <v>529</v>
      </c>
      <c r="BJ24" t="s">
        <v>529</v>
      </c>
      <c r="BK24">
        <v>2091.66</v>
      </c>
      <c r="BL24" t="s">
        <v>536</v>
      </c>
      <c r="BM24">
        <v>0</v>
      </c>
      <c r="BN24" t="s">
        <v>529</v>
      </c>
      <c r="BO24">
        <v>0</v>
      </c>
      <c r="BP24" t="s">
        <v>529</v>
      </c>
      <c r="BQ24" t="s">
        <v>529</v>
      </c>
      <c r="BR24" s="4">
        <v>45691</v>
      </c>
      <c r="BS24">
        <v>0</v>
      </c>
      <c r="BU24" t="s">
        <v>604</v>
      </c>
      <c r="BV24" t="s">
        <v>605</v>
      </c>
      <c r="BW24" t="s">
        <v>539</v>
      </c>
      <c r="BX24">
        <v>12</v>
      </c>
      <c r="BY24">
        <v>0</v>
      </c>
      <c r="BZ24" t="s">
        <v>540</v>
      </c>
      <c r="CA24" s="4">
        <v>1</v>
      </c>
      <c r="CB24" t="s">
        <v>526</v>
      </c>
      <c r="CC24" t="s">
        <v>541</v>
      </c>
      <c r="CD24" t="s">
        <v>541</v>
      </c>
      <c r="CE24" t="s">
        <v>541</v>
      </c>
      <c r="CF24" t="s">
        <v>541</v>
      </c>
      <c r="CG24">
        <v>0</v>
      </c>
      <c r="CH24" t="s">
        <v>542</v>
      </c>
      <c r="CI24" t="s">
        <v>542</v>
      </c>
      <c r="CK24">
        <v>1</v>
      </c>
      <c r="CL24" t="s">
        <v>543</v>
      </c>
      <c r="CM24" t="s">
        <v>529</v>
      </c>
      <c r="CO24">
        <v>0</v>
      </c>
      <c r="CP24" t="s">
        <v>61</v>
      </c>
      <c r="CR24" s="4"/>
      <c r="CW24" t="s">
        <v>544</v>
      </c>
      <c r="CX24" t="s">
        <v>545</v>
      </c>
      <c r="CY24" t="s">
        <v>546</v>
      </c>
      <c r="CZ24" t="s">
        <v>547</v>
      </c>
      <c r="DA24">
        <v>500</v>
      </c>
      <c r="DB24" t="s">
        <v>221</v>
      </c>
      <c r="DC24" t="s">
        <v>604</v>
      </c>
      <c r="DD24" s="4"/>
      <c r="DE24" s="4">
        <v>1</v>
      </c>
      <c r="DG24" t="s">
        <v>548</v>
      </c>
      <c r="DH24" t="s">
        <v>529</v>
      </c>
      <c r="DI24" t="s">
        <v>529</v>
      </c>
      <c r="DJ24" t="s">
        <v>580</v>
      </c>
      <c r="DK24" t="s">
        <v>526</v>
      </c>
      <c r="DL24" t="s">
        <v>549</v>
      </c>
      <c r="DO24" t="s">
        <v>550</v>
      </c>
      <c r="DP24" t="s">
        <v>551</v>
      </c>
      <c r="DQ24" t="s">
        <v>552</v>
      </c>
      <c r="DR24" t="s">
        <v>606</v>
      </c>
      <c r="DS24" t="s">
        <v>18</v>
      </c>
      <c r="DT24">
        <v>2024</v>
      </c>
    </row>
    <row r="25" spans="1:124" x14ac:dyDescent="0.25">
      <c r="A25">
        <v>16420</v>
      </c>
      <c r="B25" t="s">
        <v>13</v>
      </c>
      <c r="C25" s="4">
        <v>45657</v>
      </c>
      <c r="D25" t="s">
        <v>60</v>
      </c>
      <c r="E25" t="s">
        <v>61</v>
      </c>
      <c r="F25" s="5">
        <v>0</v>
      </c>
      <c r="G25" s="5">
        <v>120280.19</v>
      </c>
      <c r="H25" s="15">
        <v>-120280.19</v>
      </c>
      <c r="I25" t="s">
        <v>16</v>
      </c>
      <c r="J25">
        <v>692</v>
      </c>
      <c r="K25" t="s">
        <v>524</v>
      </c>
      <c r="L25" t="s">
        <v>524</v>
      </c>
      <c r="M25" t="s">
        <v>525</v>
      </c>
      <c r="N25" t="s">
        <v>526</v>
      </c>
      <c r="Q25" t="s">
        <v>527</v>
      </c>
      <c r="U25" t="s">
        <v>528</v>
      </c>
      <c r="V25">
        <v>0</v>
      </c>
      <c r="W25" t="s">
        <v>529</v>
      </c>
      <c r="X25" s="4">
        <v>41065</v>
      </c>
      <c r="Y25" t="s">
        <v>530</v>
      </c>
      <c r="Z25">
        <v>1000</v>
      </c>
      <c r="AB25">
        <v>0</v>
      </c>
      <c r="AC25">
        <v>1642038215.0522499</v>
      </c>
      <c r="AF25" t="s">
        <v>529</v>
      </c>
      <c r="AG25">
        <v>0</v>
      </c>
      <c r="AH25" t="s">
        <v>607</v>
      </c>
      <c r="AI25" s="4">
        <v>1</v>
      </c>
      <c r="AJ25" t="s">
        <v>532</v>
      </c>
      <c r="AL25" s="4">
        <v>1</v>
      </c>
      <c r="AM25">
        <v>0</v>
      </c>
      <c r="AN25" t="s">
        <v>529</v>
      </c>
      <c r="AP25" t="s">
        <v>529</v>
      </c>
      <c r="AQ25">
        <v>0</v>
      </c>
      <c r="AR25" t="s">
        <v>525</v>
      </c>
      <c r="AS25">
        <v>2024</v>
      </c>
      <c r="AU25" t="s">
        <v>526</v>
      </c>
      <c r="AV25">
        <v>0</v>
      </c>
      <c r="AW25">
        <v>0</v>
      </c>
      <c r="AY25" s="4">
        <v>45657</v>
      </c>
      <c r="AZ25" t="s">
        <v>573</v>
      </c>
      <c r="BB25" t="s">
        <v>534</v>
      </c>
      <c r="BC25" t="s">
        <v>535</v>
      </c>
      <c r="BD25" s="4">
        <v>41781</v>
      </c>
      <c r="BE25">
        <v>586080</v>
      </c>
      <c r="BF25">
        <v>1610</v>
      </c>
      <c r="BH25">
        <v>0</v>
      </c>
      <c r="BI25" t="s">
        <v>529</v>
      </c>
      <c r="BJ25" t="s">
        <v>529</v>
      </c>
      <c r="BK25">
        <v>120280.19</v>
      </c>
      <c r="BL25" t="s">
        <v>536</v>
      </c>
      <c r="BM25">
        <v>0</v>
      </c>
      <c r="BN25" t="s">
        <v>529</v>
      </c>
      <c r="BO25">
        <v>0</v>
      </c>
      <c r="BP25" t="s">
        <v>529</v>
      </c>
      <c r="BQ25" t="s">
        <v>529</v>
      </c>
      <c r="BR25" s="4">
        <v>45684</v>
      </c>
      <c r="BS25">
        <v>0</v>
      </c>
      <c r="BU25" t="s">
        <v>608</v>
      </c>
      <c r="BV25" t="s">
        <v>538</v>
      </c>
      <c r="BW25" t="s">
        <v>539</v>
      </c>
      <c r="BX25">
        <v>12</v>
      </c>
      <c r="BY25">
        <v>0</v>
      </c>
      <c r="BZ25" t="s">
        <v>540</v>
      </c>
      <c r="CA25" s="4">
        <v>1</v>
      </c>
      <c r="CB25" t="s">
        <v>526</v>
      </c>
      <c r="CC25" t="s">
        <v>541</v>
      </c>
      <c r="CD25" t="s">
        <v>541</v>
      </c>
      <c r="CE25" t="s">
        <v>541</v>
      </c>
      <c r="CF25" t="s">
        <v>541</v>
      </c>
      <c r="CG25">
        <v>0</v>
      </c>
      <c r="CH25" t="s">
        <v>542</v>
      </c>
      <c r="CI25" t="s">
        <v>542</v>
      </c>
      <c r="CK25">
        <v>1</v>
      </c>
      <c r="CL25" t="s">
        <v>543</v>
      </c>
      <c r="CM25" t="s">
        <v>529</v>
      </c>
      <c r="CO25">
        <v>0</v>
      </c>
      <c r="CP25" t="s">
        <v>61</v>
      </c>
      <c r="CR25" s="4"/>
      <c r="CW25" t="s">
        <v>544</v>
      </c>
      <c r="CX25" t="s">
        <v>545</v>
      </c>
      <c r="CY25" t="s">
        <v>546</v>
      </c>
      <c r="CZ25" t="s">
        <v>547</v>
      </c>
      <c r="DA25">
        <v>21500</v>
      </c>
      <c r="DB25" t="s">
        <v>30</v>
      </c>
      <c r="DC25" t="s">
        <v>608</v>
      </c>
      <c r="DD25" s="4"/>
      <c r="DE25" s="4">
        <v>1</v>
      </c>
      <c r="DG25" t="s">
        <v>548</v>
      </c>
      <c r="DH25" t="s">
        <v>529</v>
      </c>
      <c r="DI25" t="s">
        <v>529</v>
      </c>
      <c r="DJ25" t="s">
        <v>580</v>
      </c>
      <c r="DK25" t="s">
        <v>526</v>
      </c>
      <c r="DL25" t="s">
        <v>549</v>
      </c>
      <c r="DO25" t="s">
        <v>550</v>
      </c>
      <c r="DP25" t="s">
        <v>551</v>
      </c>
      <c r="DQ25" t="s">
        <v>552</v>
      </c>
      <c r="DR25" t="s">
        <v>609</v>
      </c>
      <c r="DS25" t="s">
        <v>18</v>
      </c>
      <c r="DT25">
        <v>2024</v>
      </c>
    </row>
    <row r="26" spans="1:124" x14ac:dyDescent="0.25">
      <c r="A26">
        <v>18657</v>
      </c>
      <c r="B26" t="s">
        <v>13</v>
      </c>
      <c r="C26" s="4">
        <v>45657</v>
      </c>
      <c r="D26" s="14" t="s">
        <v>60</v>
      </c>
      <c r="E26" s="14" t="s">
        <v>61</v>
      </c>
      <c r="F26" s="6">
        <v>631358.82999999996</v>
      </c>
      <c r="G26" s="6">
        <v>0</v>
      </c>
      <c r="H26" s="15">
        <v>631358.82999999996</v>
      </c>
      <c r="I26" s="14" t="s">
        <v>16</v>
      </c>
      <c r="J26">
        <v>692</v>
      </c>
      <c r="K26" t="s">
        <v>524</v>
      </c>
      <c r="L26" t="s">
        <v>524</v>
      </c>
      <c r="M26" t="s">
        <v>525</v>
      </c>
      <c r="N26" t="s">
        <v>526</v>
      </c>
      <c r="Q26" t="s">
        <v>527</v>
      </c>
      <c r="U26" t="s">
        <v>528</v>
      </c>
      <c r="V26">
        <v>0</v>
      </c>
      <c r="W26" t="s">
        <v>529</v>
      </c>
      <c r="X26" s="4">
        <v>41065</v>
      </c>
      <c r="Y26" t="s">
        <v>530</v>
      </c>
      <c r="Z26">
        <v>1000</v>
      </c>
      <c r="AB26">
        <v>0</v>
      </c>
      <c r="AC26">
        <v>1865763977.1112499</v>
      </c>
      <c r="AF26" t="s">
        <v>529</v>
      </c>
      <c r="AG26">
        <v>0</v>
      </c>
      <c r="AH26" t="s">
        <v>529</v>
      </c>
      <c r="AI26" s="4">
        <v>1</v>
      </c>
      <c r="AJ26" t="s">
        <v>532</v>
      </c>
      <c r="AL26" s="4">
        <v>1</v>
      </c>
      <c r="AM26">
        <v>0</v>
      </c>
      <c r="AN26" t="s">
        <v>529</v>
      </c>
      <c r="AP26" t="s">
        <v>529</v>
      </c>
      <c r="AQ26">
        <v>0</v>
      </c>
      <c r="AR26" t="s">
        <v>525</v>
      </c>
      <c r="AS26">
        <v>2024</v>
      </c>
      <c r="AU26" t="s">
        <v>526</v>
      </c>
      <c r="AV26">
        <v>0</v>
      </c>
      <c r="AW26">
        <v>0</v>
      </c>
      <c r="AY26" s="4">
        <v>45657</v>
      </c>
      <c r="AZ26" t="s">
        <v>580</v>
      </c>
      <c r="BB26" t="s">
        <v>534</v>
      </c>
      <c r="BC26" t="s">
        <v>535</v>
      </c>
      <c r="BD26" s="4">
        <v>41781</v>
      </c>
      <c r="BE26">
        <v>593469</v>
      </c>
      <c r="BF26">
        <v>1610</v>
      </c>
      <c r="BH26">
        <v>0</v>
      </c>
      <c r="BI26" t="s">
        <v>529</v>
      </c>
      <c r="BJ26" t="s">
        <v>529</v>
      </c>
      <c r="BK26">
        <v>0</v>
      </c>
      <c r="BL26" t="s">
        <v>536</v>
      </c>
      <c r="BM26">
        <v>631358.82999999996</v>
      </c>
      <c r="BN26" t="s">
        <v>529</v>
      </c>
      <c r="BO26">
        <v>0</v>
      </c>
      <c r="BP26" t="s">
        <v>529</v>
      </c>
      <c r="BQ26" t="s">
        <v>529</v>
      </c>
      <c r="BR26" s="4">
        <v>45734</v>
      </c>
      <c r="BS26">
        <v>0</v>
      </c>
      <c r="BU26" t="s">
        <v>610</v>
      </c>
      <c r="BV26" t="s">
        <v>605</v>
      </c>
      <c r="BW26" t="s">
        <v>539</v>
      </c>
      <c r="BX26">
        <v>12</v>
      </c>
      <c r="BY26">
        <v>0</v>
      </c>
      <c r="BZ26" t="s">
        <v>540</v>
      </c>
      <c r="CA26" s="4">
        <v>1</v>
      </c>
      <c r="CB26" t="s">
        <v>526</v>
      </c>
      <c r="CC26" t="s">
        <v>541</v>
      </c>
      <c r="CD26" t="s">
        <v>541</v>
      </c>
      <c r="CE26" t="s">
        <v>541</v>
      </c>
      <c r="CF26" t="s">
        <v>541</v>
      </c>
      <c r="CG26">
        <v>0</v>
      </c>
      <c r="CH26" t="s">
        <v>542</v>
      </c>
      <c r="CI26" t="s">
        <v>542</v>
      </c>
      <c r="CK26">
        <v>1</v>
      </c>
      <c r="CL26" t="s">
        <v>543</v>
      </c>
      <c r="CM26" t="s">
        <v>529</v>
      </c>
      <c r="CO26">
        <v>0</v>
      </c>
      <c r="CP26" s="14" t="s">
        <v>61</v>
      </c>
      <c r="CR26" s="4"/>
      <c r="CW26" t="s">
        <v>544</v>
      </c>
      <c r="CX26" t="s">
        <v>545</v>
      </c>
      <c r="CY26" t="s">
        <v>546</v>
      </c>
      <c r="CZ26" t="s">
        <v>547</v>
      </c>
      <c r="DA26">
        <v>1000</v>
      </c>
      <c r="DB26" s="14" t="s">
        <v>215</v>
      </c>
      <c r="DC26" t="s">
        <v>610</v>
      </c>
      <c r="DD26" s="4"/>
      <c r="DE26" s="4">
        <v>1</v>
      </c>
      <c r="DG26" t="s">
        <v>548</v>
      </c>
      <c r="DH26" t="s">
        <v>529</v>
      </c>
      <c r="DI26" t="s">
        <v>529</v>
      </c>
      <c r="DJ26" t="s">
        <v>580</v>
      </c>
      <c r="DK26" t="s">
        <v>526</v>
      </c>
      <c r="DL26" t="s">
        <v>549</v>
      </c>
      <c r="DO26" t="s">
        <v>550</v>
      </c>
      <c r="DP26" t="s">
        <v>551</v>
      </c>
      <c r="DQ26" t="s">
        <v>552</v>
      </c>
      <c r="DR26" t="s">
        <v>611</v>
      </c>
      <c r="DS26" s="14" t="s">
        <v>18</v>
      </c>
      <c r="DT26" s="14">
        <v>2024</v>
      </c>
    </row>
    <row r="27" spans="1:124" x14ac:dyDescent="0.25">
      <c r="A27">
        <v>16806</v>
      </c>
      <c r="B27" t="s">
        <v>13</v>
      </c>
      <c r="C27" s="4">
        <v>45657</v>
      </c>
      <c r="D27" t="s">
        <v>60</v>
      </c>
      <c r="E27" t="s">
        <v>61</v>
      </c>
      <c r="F27" s="5">
        <v>1394689.66</v>
      </c>
      <c r="G27" s="5">
        <v>0</v>
      </c>
      <c r="H27" s="5">
        <v>1394689.66</v>
      </c>
      <c r="I27" t="s">
        <v>16</v>
      </c>
      <c r="J27">
        <v>692</v>
      </c>
      <c r="K27" t="s">
        <v>524</v>
      </c>
      <c r="L27" t="s">
        <v>524</v>
      </c>
      <c r="M27" t="s">
        <v>525</v>
      </c>
      <c r="N27" t="s">
        <v>526</v>
      </c>
      <c r="Q27" t="s">
        <v>527</v>
      </c>
      <c r="U27" t="s">
        <v>528</v>
      </c>
      <c r="V27">
        <v>0</v>
      </c>
      <c r="W27" t="s">
        <v>529</v>
      </c>
      <c r="X27" s="4">
        <v>41065</v>
      </c>
      <c r="Y27" t="s">
        <v>530</v>
      </c>
      <c r="Z27">
        <v>1000</v>
      </c>
      <c r="AB27">
        <v>0</v>
      </c>
      <c r="AC27">
        <v>1680648925.06125</v>
      </c>
      <c r="AF27" t="s">
        <v>529</v>
      </c>
      <c r="AG27">
        <v>0</v>
      </c>
      <c r="AH27" t="s">
        <v>529</v>
      </c>
      <c r="AI27" s="4">
        <v>1</v>
      </c>
      <c r="AJ27" t="s">
        <v>532</v>
      </c>
      <c r="AL27" s="4">
        <v>1</v>
      </c>
      <c r="AM27">
        <v>0</v>
      </c>
      <c r="AN27" t="s">
        <v>529</v>
      </c>
      <c r="AP27" t="s">
        <v>529</v>
      </c>
      <c r="AQ27">
        <v>0</v>
      </c>
      <c r="AR27" t="s">
        <v>525</v>
      </c>
      <c r="AS27">
        <v>2024</v>
      </c>
      <c r="AU27" t="s">
        <v>526</v>
      </c>
      <c r="AV27">
        <v>0</v>
      </c>
      <c r="AW27">
        <v>0</v>
      </c>
      <c r="AY27" s="4">
        <v>45657</v>
      </c>
      <c r="AZ27" t="s">
        <v>580</v>
      </c>
      <c r="BB27" t="s">
        <v>534</v>
      </c>
      <c r="BC27" t="s">
        <v>535</v>
      </c>
      <c r="BD27" s="4">
        <v>41781</v>
      </c>
      <c r="BE27">
        <v>587071</v>
      </c>
      <c r="BF27">
        <v>1610</v>
      </c>
      <c r="BH27">
        <v>0</v>
      </c>
      <c r="BI27" t="s">
        <v>529</v>
      </c>
      <c r="BJ27" t="s">
        <v>529</v>
      </c>
      <c r="BK27">
        <v>0</v>
      </c>
      <c r="BL27" t="s">
        <v>536</v>
      </c>
      <c r="BM27">
        <v>1394689.66</v>
      </c>
      <c r="BN27" t="s">
        <v>529</v>
      </c>
      <c r="BO27">
        <v>0</v>
      </c>
      <c r="BP27" t="s">
        <v>529</v>
      </c>
      <c r="BQ27" t="s">
        <v>529</v>
      </c>
      <c r="BR27" s="4">
        <v>45687</v>
      </c>
      <c r="BS27">
        <v>0</v>
      </c>
      <c r="BU27" t="s">
        <v>612</v>
      </c>
      <c r="BV27" t="s">
        <v>605</v>
      </c>
      <c r="BW27" t="s">
        <v>539</v>
      </c>
      <c r="BX27">
        <v>12</v>
      </c>
      <c r="BY27">
        <v>0</v>
      </c>
      <c r="BZ27" t="s">
        <v>540</v>
      </c>
      <c r="CA27" s="4">
        <v>1</v>
      </c>
      <c r="CB27" t="s">
        <v>526</v>
      </c>
      <c r="CC27" t="s">
        <v>541</v>
      </c>
      <c r="CD27" t="s">
        <v>541</v>
      </c>
      <c r="CE27" t="s">
        <v>541</v>
      </c>
      <c r="CF27" t="s">
        <v>541</v>
      </c>
      <c r="CG27">
        <v>0</v>
      </c>
      <c r="CH27" t="s">
        <v>542</v>
      </c>
      <c r="CI27" t="s">
        <v>542</v>
      </c>
      <c r="CK27">
        <v>1</v>
      </c>
      <c r="CL27" t="s">
        <v>543</v>
      </c>
      <c r="CM27" t="s">
        <v>529</v>
      </c>
      <c r="CO27">
        <v>0</v>
      </c>
      <c r="CP27" t="s">
        <v>61</v>
      </c>
      <c r="CR27" s="4"/>
      <c r="CW27" t="s">
        <v>544</v>
      </c>
      <c r="CX27" t="s">
        <v>545</v>
      </c>
      <c r="CY27" t="s">
        <v>546</v>
      </c>
      <c r="CZ27" t="s">
        <v>547</v>
      </c>
      <c r="DA27">
        <v>2500</v>
      </c>
      <c r="DB27" t="s">
        <v>216</v>
      </c>
      <c r="DC27" t="s">
        <v>612</v>
      </c>
      <c r="DD27" s="4"/>
      <c r="DE27" s="4">
        <v>1</v>
      </c>
      <c r="DG27" t="s">
        <v>548</v>
      </c>
      <c r="DH27" t="s">
        <v>529</v>
      </c>
      <c r="DI27" t="s">
        <v>529</v>
      </c>
      <c r="DJ27" t="s">
        <v>580</v>
      </c>
      <c r="DK27" t="s">
        <v>526</v>
      </c>
      <c r="DL27" t="s">
        <v>549</v>
      </c>
      <c r="DO27" t="s">
        <v>550</v>
      </c>
      <c r="DP27" t="s">
        <v>551</v>
      </c>
      <c r="DQ27" t="s">
        <v>552</v>
      </c>
      <c r="DR27" t="s">
        <v>613</v>
      </c>
      <c r="DS27" t="s">
        <v>18</v>
      </c>
      <c r="DT27">
        <v>2024</v>
      </c>
    </row>
    <row r="28" spans="1:124" x14ac:dyDescent="0.25">
      <c r="A28">
        <v>19059</v>
      </c>
      <c r="B28" t="s">
        <v>13</v>
      </c>
      <c r="C28" s="4">
        <v>45657</v>
      </c>
      <c r="D28" t="s">
        <v>60</v>
      </c>
      <c r="E28" t="s">
        <v>61</v>
      </c>
      <c r="F28" s="5">
        <v>685761.81</v>
      </c>
      <c r="G28" s="5">
        <v>0</v>
      </c>
      <c r="H28" s="5">
        <v>685761.81</v>
      </c>
      <c r="I28" t="s">
        <v>16</v>
      </c>
      <c r="J28">
        <v>692</v>
      </c>
      <c r="K28" t="s">
        <v>524</v>
      </c>
      <c r="L28" t="s">
        <v>524</v>
      </c>
      <c r="M28" t="s">
        <v>525</v>
      </c>
      <c r="N28" t="s">
        <v>526</v>
      </c>
      <c r="O28">
        <v>0</v>
      </c>
      <c r="Q28" t="s">
        <v>527</v>
      </c>
      <c r="U28" t="s">
        <v>528</v>
      </c>
      <c r="V28">
        <v>0</v>
      </c>
      <c r="W28" t="s">
        <v>529</v>
      </c>
      <c r="X28" s="4">
        <v>41065</v>
      </c>
      <c r="Y28" t="s">
        <v>530</v>
      </c>
      <c r="Z28">
        <v>1000</v>
      </c>
      <c r="AB28">
        <v>0</v>
      </c>
      <c r="AC28">
        <v>0</v>
      </c>
      <c r="AF28" t="s">
        <v>529</v>
      </c>
      <c r="AG28">
        <v>0</v>
      </c>
      <c r="AH28" t="s">
        <v>529</v>
      </c>
      <c r="AI28" s="4">
        <v>1</v>
      </c>
      <c r="AJ28" t="s">
        <v>614</v>
      </c>
      <c r="AL28" s="4">
        <v>1</v>
      </c>
      <c r="AM28">
        <v>0</v>
      </c>
      <c r="AN28" t="s">
        <v>529</v>
      </c>
      <c r="AP28" t="s">
        <v>529</v>
      </c>
      <c r="AQ28">
        <v>0</v>
      </c>
      <c r="AR28" t="s">
        <v>526</v>
      </c>
      <c r="AU28" t="s">
        <v>526</v>
      </c>
      <c r="AV28">
        <v>0</v>
      </c>
      <c r="AW28">
        <v>0</v>
      </c>
      <c r="AY28" s="4">
        <v>45657</v>
      </c>
      <c r="AZ28" t="s">
        <v>615</v>
      </c>
      <c r="BB28" t="s">
        <v>534</v>
      </c>
      <c r="BC28" t="s">
        <v>535</v>
      </c>
      <c r="BD28" s="4">
        <v>41781</v>
      </c>
      <c r="BE28">
        <v>597250</v>
      </c>
      <c r="BF28">
        <v>1610</v>
      </c>
      <c r="BG28" t="s">
        <v>616</v>
      </c>
      <c r="BH28">
        <v>0</v>
      </c>
      <c r="BI28" t="s">
        <v>529</v>
      </c>
      <c r="BJ28" t="s">
        <v>529</v>
      </c>
      <c r="BK28">
        <v>0</v>
      </c>
      <c r="BL28" t="s">
        <v>536</v>
      </c>
      <c r="BM28">
        <v>685761.81</v>
      </c>
      <c r="BN28" t="s">
        <v>529</v>
      </c>
      <c r="BO28">
        <v>0</v>
      </c>
      <c r="BP28" t="s">
        <v>529</v>
      </c>
      <c r="BQ28" t="s">
        <v>529</v>
      </c>
      <c r="BR28" s="4">
        <v>1</v>
      </c>
      <c r="BS28">
        <v>0</v>
      </c>
      <c r="BT28" t="s">
        <v>617</v>
      </c>
      <c r="BU28" t="s">
        <v>618</v>
      </c>
      <c r="BV28" t="s">
        <v>605</v>
      </c>
      <c r="BW28" t="s">
        <v>539</v>
      </c>
      <c r="BX28">
        <v>0</v>
      </c>
      <c r="BY28">
        <v>0</v>
      </c>
      <c r="BZ28" t="s">
        <v>540</v>
      </c>
      <c r="CA28" s="4">
        <v>1</v>
      </c>
      <c r="CB28" t="s">
        <v>526</v>
      </c>
      <c r="CC28" t="s">
        <v>541</v>
      </c>
      <c r="CD28" t="s">
        <v>541</v>
      </c>
      <c r="CE28" t="s">
        <v>541</v>
      </c>
      <c r="CF28" t="s">
        <v>541</v>
      </c>
      <c r="CG28">
        <v>0</v>
      </c>
      <c r="CH28" t="s">
        <v>542</v>
      </c>
      <c r="CI28" t="s">
        <v>542</v>
      </c>
      <c r="CK28">
        <v>1</v>
      </c>
      <c r="CL28" t="s">
        <v>543</v>
      </c>
      <c r="CM28" t="s">
        <v>529</v>
      </c>
      <c r="CO28">
        <v>0</v>
      </c>
      <c r="CP28" t="s">
        <v>61</v>
      </c>
      <c r="CR28" s="4"/>
      <c r="CW28" t="s">
        <v>544</v>
      </c>
      <c r="CX28" t="s">
        <v>545</v>
      </c>
      <c r="CY28" t="s">
        <v>546</v>
      </c>
      <c r="CZ28" t="s">
        <v>547</v>
      </c>
      <c r="DA28">
        <v>0</v>
      </c>
      <c r="DB28" t="s">
        <v>40</v>
      </c>
      <c r="DC28" t="s">
        <v>618</v>
      </c>
      <c r="DD28" s="4"/>
      <c r="DE28" s="4">
        <v>1</v>
      </c>
      <c r="DG28" t="s">
        <v>548</v>
      </c>
      <c r="DH28" t="s">
        <v>529</v>
      </c>
      <c r="DI28" t="s">
        <v>529</v>
      </c>
      <c r="DJ28" t="s">
        <v>615</v>
      </c>
      <c r="DK28" t="s">
        <v>526</v>
      </c>
      <c r="DL28" t="s">
        <v>549</v>
      </c>
      <c r="DO28" t="s">
        <v>550</v>
      </c>
      <c r="DP28" t="s">
        <v>551</v>
      </c>
      <c r="DQ28" t="s">
        <v>552</v>
      </c>
      <c r="DR28" t="s">
        <v>619</v>
      </c>
      <c r="DS28" t="s">
        <v>41</v>
      </c>
      <c r="DT28">
        <v>2024</v>
      </c>
    </row>
    <row r="31" spans="1:124" x14ac:dyDescent="0.25">
      <c r="H31" s="5">
        <v>-1217914.83</v>
      </c>
      <c r="I31" s="5">
        <f>SUM(H2:H27)+H31</f>
        <v>685761.80999999982</v>
      </c>
      <c r="J31" s="5"/>
    </row>
    <row r="32" spans="1:124" x14ac:dyDescent="0.25">
      <c r="H32" s="5"/>
      <c r="I32" s="5"/>
      <c r="J32" s="5"/>
    </row>
    <row r="33" spans="8:10" x14ac:dyDescent="0.25">
      <c r="H33" s="5">
        <f>685761.81</f>
        <v>685761.81</v>
      </c>
      <c r="I33" s="5"/>
      <c r="J33" s="5"/>
    </row>
    <row r="34" spans="8:10" x14ac:dyDescent="0.25">
      <c r="H34" s="5"/>
      <c r="I34" s="5"/>
      <c r="J34" s="5"/>
    </row>
    <row r="35" spans="8:10" x14ac:dyDescent="0.25">
      <c r="H35" s="5">
        <f>H31+H33</f>
        <v>-532153.02</v>
      </c>
      <c r="I35" s="15">
        <f>SUM(H2:H23)+H25+H26</f>
        <v>511078.63999999996</v>
      </c>
      <c r="J35" s="5">
        <f>H35+I35</f>
        <v>-21074.380000000063</v>
      </c>
    </row>
  </sheetData>
  <phoneticPr fontId="5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E019E-A16F-4E2F-A90D-65555DF8041A}">
  <sheetPr>
    <tabColor theme="7" tint="0.59999389629810485"/>
  </sheetPr>
  <dimension ref="A1:M13"/>
  <sheetViews>
    <sheetView workbookViewId="0">
      <selection activeCell="D47" sqref="D47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7109375" bestFit="1" customWidth="1"/>
    <col min="6" max="6" width="16" bestFit="1" customWidth="1"/>
    <col min="7" max="7" width="16.5703125" bestFit="1" customWidth="1"/>
    <col min="8" max="8" width="10.5703125" bestFit="1" customWidth="1"/>
    <col min="9" max="9" width="30.7109375" bestFit="1" customWidth="1"/>
    <col min="10" max="10" width="41" bestFit="1" customWidth="1"/>
    <col min="11" max="11" width="27.5703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139144</v>
      </c>
      <c r="B2" t="s">
        <v>13</v>
      </c>
      <c r="C2" s="4">
        <v>45016</v>
      </c>
      <c r="D2" t="s">
        <v>72</v>
      </c>
      <c r="E2" t="s">
        <v>73</v>
      </c>
      <c r="F2" s="5">
        <v>1159</v>
      </c>
      <c r="G2" s="5">
        <v>0</v>
      </c>
      <c r="H2" s="15">
        <v>1159</v>
      </c>
      <c r="I2" t="s">
        <v>16</v>
      </c>
      <c r="J2" t="s">
        <v>73</v>
      </c>
      <c r="K2" t="s">
        <v>352</v>
      </c>
      <c r="L2" t="s">
        <v>18</v>
      </c>
      <c r="M2">
        <v>2023</v>
      </c>
    </row>
    <row r="3" spans="1:13" x14ac:dyDescent="0.25">
      <c r="A3">
        <v>171</v>
      </c>
      <c r="B3" t="s">
        <v>13</v>
      </c>
      <c r="C3" s="4">
        <v>45107</v>
      </c>
      <c r="D3" t="s">
        <v>72</v>
      </c>
      <c r="E3" t="s">
        <v>73</v>
      </c>
      <c r="F3" s="5">
        <v>755.72</v>
      </c>
      <c r="G3" s="5">
        <v>0</v>
      </c>
      <c r="H3" s="15">
        <v>755.72</v>
      </c>
      <c r="I3" t="s">
        <v>16</v>
      </c>
      <c r="J3" t="s">
        <v>73</v>
      </c>
      <c r="K3" t="s">
        <v>380</v>
      </c>
      <c r="L3" t="s">
        <v>18</v>
      </c>
      <c r="M3">
        <v>2023</v>
      </c>
    </row>
    <row r="4" spans="1:13" x14ac:dyDescent="0.25">
      <c r="A4">
        <v>4267</v>
      </c>
      <c r="B4" t="s">
        <v>13</v>
      </c>
      <c r="C4" s="4">
        <v>45199</v>
      </c>
      <c r="D4" t="s">
        <v>72</v>
      </c>
      <c r="E4" t="s">
        <v>73</v>
      </c>
      <c r="F4" s="5">
        <v>5341.22</v>
      </c>
      <c r="G4" s="5">
        <v>0</v>
      </c>
      <c r="H4" s="15">
        <v>5341.22</v>
      </c>
      <c r="I4" t="s">
        <v>16</v>
      </c>
      <c r="J4" t="s">
        <v>73</v>
      </c>
      <c r="K4" t="s">
        <v>623</v>
      </c>
      <c r="L4" t="s">
        <v>18</v>
      </c>
      <c r="M4">
        <v>2023</v>
      </c>
    </row>
    <row r="5" spans="1:13" x14ac:dyDescent="0.25">
      <c r="A5">
        <v>4267</v>
      </c>
      <c r="B5" t="s">
        <v>13</v>
      </c>
      <c r="C5" s="4">
        <v>45200</v>
      </c>
      <c r="D5" t="s">
        <v>72</v>
      </c>
      <c r="E5" t="s">
        <v>73</v>
      </c>
      <c r="F5" s="5">
        <v>0</v>
      </c>
      <c r="G5" s="5">
        <v>5341.22</v>
      </c>
      <c r="H5" s="15">
        <v>-5341.22</v>
      </c>
      <c r="I5" t="s">
        <v>16</v>
      </c>
      <c r="J5" t="s">
        <v>73</v>
      </c>
      <c r="K5" t="s">
        <v>623</v>
      </c>
      <c r="L5" t="s">
        <v>18</v>
      </c>
      <c r="M5">
        <v>2023</v>
      </c>
    </row>
    <row r="6" spans="1:13" x14ac:dyDescent="0.25">
      <c r="A6">
        <v>5861</v>
      </c>
      <c r="B6" t="s">
        <v>13</v>
      </c>
      <c r="C6" s="4">
        <v>45291</v>
      </c>
      <c r="D6" t="s">
        <v>72</v>
      </c>
      <c r="E6" t="s">
        <v>73</v>
      </c>
      <c r="F6" s="5">
        <v>0</v>
      </c>
      <c r="G6" s="5">
        <v>755.72</v>
      </c>
      <c r="H6" s="15">
        <v>-755.72</v>
      </c>
      <c r="I6" t="s">
        <v>16</v>
      </c>
      <c r="J6" t="s">
        <v>73</v>
      </c>
      <c r="K6" t="s">
        <v>382</v>
      </c>
      <c r="L6" t="s">
        <v>18</v>
      </c>
      <c r="M6">
        <v>2023</v>
      </c>
    </row>
    <row r="7" spans="1:13" x14ac:dyDescent="0.25">
      <c r="A7">
        <v>5861</v>
      </c>
      <c r="B7" t="s">
        <v>13</v>
      </c>
      <c r="C7" s="4">
        <v>45291</v>
      </c>
      <c r="D7" t="s">
        <v>72</v>
      </c>
      <c r="E7" t="s">
        <v>73</v>
      </c>
      <c r="F7" s="5">
        <v>0</v>
      </c>
      <c r="G7" s="5">
        <v>1159</v>
      </c>
      <c r="H7" s="15">
        <v>-1159</v>
      </c>
      <c r="I7" t="s">
        <v>16</v>
      </c>
      <c r="J7" t="s">
        <v>73</v>
      </c>
      <c r="K7" t="s">
        <v>382</v>
      </c>
      <c r="L7" t="s">
        <v>18</v>
      </c>
      <c r="M7">
        <v>2023</v>
      </c>
    </row>
    <row r="8" spans="1:13" x14ac:dyDescent="0.25">
      <c r="A8">
        <v>5861</v>
      </c>
      <c r="B8" t="s">
        <v>13</v>
      </c>
      <c r="C8" s="4">
        <v>45291</v>
      </c>
      <c r="D8" t="s">
        <v>72</v>
      </c>
      <c r="E8" t="s">
        <v>73</v>
      </c>
      <c r="F8" s="5">
        <v>15585.62</v>
      </c>
      <c r="G8" s="5">
        <v>0</v>
      </c>
      <c r="H8" s="15">
        <v>15585.62</v>
      </c>
      <c r="I8" t="s">
        <v>16</v>
      </c>
      <c r="J8" t="s">
        <v>73</v>
      </c>
      <c r="K8" t="s">
        <v>382</v>
      </c>
      <c r="L8" t="s">
        <v>18</v>
      </c>
      <c r="M8">
        <v>2023</v>
      </c>
    </row>
    <row r="11" spans="1:13" x14ac:dyDescent="0.25">
      <c r="G11" s="5">
        <v>11623.06</v>
      </c>
      <c r="H11" t="s">
        <v>621</v>
      </c>
    </row>
    <row r="12" spans="1:13" x14ac:dyDescent="0.25">
      <c r="G12" s="17">
        <v>-3962.56</v>
      </c>
      <c r="H12" t="s">
        <v>620</v>
      </c>
    </row>
    <row r="13" spans="1:13" x14ac:dyDescent="0.25">
      <c r="G13" s="16">
        <f>G11-G12</f>
        <v>15585.619999999999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B7F23-6934-465B-A693-2220FDB8CB87}">
  <sheetPr>
    <tabColor theme="7" tint="0.59999389629810485"/>
  </sheetPr>
  <dimension ref="A1:M27"/>
  <sheetViews>
    <sheetView topLeftCell="C1" workbookViewId="0">
      <selection activeCell="E25" sqref="E2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7109375" bestFit="1" customWidth="1"/>
    <col min="6" max="6" width="16" bestFit="1" customWidth="1"/>
    <col min="7" max="7" width="16.5703125" bestFit="1" customWidth="1"/>
    <col min="8" max="8" width="10.5703125" bestFit="1" customWidth="1"/>
    <col min="9" max="9" width="30.7109375" bestFit="1" customWidth="1"/>
    <col min="10" max="10" width="41" bestFit="1" customWidth="1"/>
    <col min="11" max="11" width="26.5703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72</v>
      </c>
      <c r="E2" t="s">
        <v>73</v>
      </c>
      <c r="F2" s="5">
        <v>0</v>
      </c>
      <c r="G2" s="5">
        <v>13145.76</v>
      </c>
      <c r="H2" s="15">
        <v>-13145.76</v>
      </c>
      <c r="I2" t="s">
        <v>16</v>
      </c>
      <c r="J2" t="s">
        <v>73</v>
      </c>
      <c r="K2" t="s">
        <v>20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45383</v>
      </c>
      <c r="D3" t="s">
        <v>72</v>
      </c>
      <c r="E3" t="s">
        <v>73</v>
      </c>
      <c r="F3" s="5">
        <v>13145.76</v>
      </c>
      <c r="G3" s="5">
        <v>0</v>
      </c>
      <c r="H3" s="15">
        <v>13145.76</v>
      </c>
      <c r="I3" t="s">
        <v>16</v>
      </c>
      <c r="J3" t="s">
        <v>73</v>
      </c>
      <c r="K3" t="s">
        <v>20</v>
      </c>
      <c r="L3" t="s">
        <v>18</v>
      </c>
      <c r="M3">
        <v>2024</v>
      </c>
    </row>
    <row r="4" spans="1:13" x14ac:dyDescent="0.25">
      <c r="A4">
        <v>10748</v>
      </c>
      <c r="B4" t="s">
        <v>13</v>
      </c>
      <c r="C4" s="4">
        <v>45443</v>
      </c>
      <c r="D4" t="s">
        <v>72</v>
      </c>
      <c r="E4" t="s">
        <v>73</v>
      </c>
      <c r="F4" s="5">
        <v>22951.27</v>
      </c>
      <c r="G4" s="5">
        <v>0</v>
      </c>
      <c r="H4" s="15">
        <v>22951.27</v>
      </c>
      <c r="I4" t="s">
        <v>16</v>
      </c>
      <c r="J4" t="s">
        <v>73</v>
      </c>
      <c r="K4" t="s">
        <v>21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45444</v>
      </c>
      <c r="D5" t="s">
        <v>72</v>
      </c>
      <c r="E5" t="s">
        <v>73</v>
      </c>
      <c r="F5" s="5">
        <v>0</v>
      </c>
      <c r="G5" s="5">
        <v>22951.27</v>
      </c>
      <c r="H5" s="15">
        <v>-22951.27</v>
      </c>
      <c r="I5" t="s">
        <v>16</v>
      </c>
      <c r="J5" t="s">
        <v>73</v>
      </c>
      <c r="K5" t="s">
        <v>21</v>
      </c>
      <c r="L5" t="s">
        <v>18</v>
      </c>
      <c r="M5">
        <v>2024</v>
      </c>
    </row>
    <row r="6" spans="1:13" x14ac:dyDescent="0.25">
      <c r="A6">
        <v>11582</v>
      </c>
      <c r="B6" t="s">
        <v>13</v>
      </c>
      <c r="C6" s="4">
        <v>45473</v>
      </c>
      <c r="D6" t="s">
        <v>72</v>
      </c>
      <c r="E6" t="s">
        <v>73</v>
      </c>
      <c r="F6" s="5">
        <v>28570.1</v>
      </c>
      <c r="G6" s="5">
        <v>0</v>
      </c>
      <c r="H6" s="15">
        <v>28570.1</v>
      </c>
      <c r="I6" t="s">
        <v>16</v>
      </c>
      <c r="J6" t="s">
        <v>73</v>
      </c>
      <c r="K6" t="s">
        <v>22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45474</v>
      </c>
      <c r="D7" t="s">
        <v>72</v>
      </c>
      <c r="E7" t="s">
        <v>73</v>
      </c>
      <c r="F7" s="5">
        <v>0</v>
      </c>
      <c r="G7" s="5">
        <v>28570.1</v>
      </c>
      <c r="H7" s="15">
        <v>-28570.1</v>
      </c>
      <c r="I7" t="s">
        <v>16</v>
      </c>
      <c r="J7" t="s">
        <v>73</v>
      </c>
      <c r="K7" t="s">
        <v>22</v>
      </c>
      <c r="L7" t="s">
        <v>18</v>
      </c>
      <c r="M7">
        <v>2024</v>
      </c>
    </row>
    <row r="8" spans="1:13" x14ac:dyDescent="0.25">
      <c r="A8">
        <v>12366</v>
      </c>
      <c r="B8" t="s">
        <v>13</v>
      </c>
      <c r="C8" s="4">
        <v>45504</v>
      </c>
      <c r="D8" t="s">
        <v>72</v>
      </c>
      <c r="E8" t="s">
        <v>73</v>
      </c>
      <c r="F8" s="5">
        <v>35904.74</v>
      </c>
      <c r="G8" s="5">
        <v>0</v>
      </c>
      <c r="H8" s="15">
        <v>35904.74</v>
      </c>
      <c r="I8" t="s">
        <v>16</v>
      </c>
      <c r="J8" t="s">
        <v>73</v>
      </c>
      <c r="K8" t="s">
        <v>23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45505</v>
      </c>
      <c r="D9" t="s">
        <v>72</v>
      </c>
      <c r="E9" t="s">
        <v>73</v>
      </c>
      <c r="F9" s="5">
        <v>0</v>
      </c>
      <c r="G9" s="5">
        <v>35904.74</v>
      </c>
      <c r="H9" s="15">
        <v>-35904.74</v>
      </c>
      <c r="I9" t="s">
        <v>16</v>
      </c>
      <c r="J9" t="s">
        <v>73</v>
      </c>
      <c r="K9" t="s">
        <v>23</v>
      </c>
      <c r="L9" t="s">
        <v>18</v>
      </c>
      <c r="M9">
        <v>2024</v>
      </c>
    </row>
    <row r="10" spans="1:13" x14ac:dyDescent="0.25">
      <c r="A10">
        <v>13205</v>
      </c>
      <c r="B10" t="s">
        <v>13</v>
      </c>
      <c r="C10" s="4">
        <v>45535</v>
      </c>
      <c r="D10" t="s">
        <v>72</v>
      </c>
      <c r="E10" t="s">
        <v>73</v>
      </c>
      <c r="F10" s="5">
        <v>43606.71</v>
      </c>
      <c r="G10" s="5">
        <v>0</v>
      </c>
      <c r="H10" s="15">
        <v>43606.71</v>
      </c>
      <c r="I10" t="s">
        <v>16</v>
      </c>
      <c r="J10" t="s">
        <v>73</v>
      </c>
      <c r="K10" t="s">
        <v>25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45536</v>
      </c>
      <c r="D11" t="s">
        <v>72</v>
      </c>
      <c r="E11" t="s">
        <v>73</v>
      </c>
      <c r="F11" s="5">
        <v>0</v>
      </c>
      <c r="G11" s="5">
        <v>43606.71</v>
      </c>
      <c r="H11" s="15">
        <v>-43606.71</v>
      </c>
      <c r="I11" t="s">
        <v>16</v>
      </c>
      <c r="J11" t="s">
        <v>73</v>
      </c>
      <c r="K11" t="s">
        <v>25</v>
      </c>
      <c r="L11" t="s">
        <v>18</v>
      </c>
      <c r="M11">
        <v>2024</v>
      </c>
    </row>
    <row r="12" spans="1:13" x14ac:dyDescent="0.25">
      <c r="A12">
        <v>14217</v>
      </c>
      <c r="B12" t="s">
        <v>13</v>
      </c>
      <c r="C12" s="4">
        <v>45565</v>
      </c>
      <c r="D12" t="s">
        <v>72</v>
      </c>
      <c r="E12" t="s">
        <v>73</v>
      </c>
      <c r="F12" s="5">
        <v>49781.99</v>
      </c>
      <c r="G12" s="5">
        <v>0</v>
      </c>
      <c r="H12" s="15">
        <v>49781.99</v>
      </c>
      <c r="I12" t="s">
        <v>16</v>
      </c>
      <c r="J12" t="s">
        <v>73</v>
      </c>
      <c r="K12" t="s">
        <v>26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45566</v>
      </c>
      <c r="D13" t="s">
        <v>72</v>
      </c>
      <c r="E13" t="s">
        <v>73</v>
      </c>
      <c r="F13" s="5">
        <v>0</v>
      </c>
      <c r="G13" s="5">
        <v>49781.99</v>
      </c>
      <c r="H13" s="15">
        <v>-49781.99</v>
      </c>
      <c r="I13" t="s">
        <v>16</v>
      </c>
      <c r="J13" t="s">
        <v>73</v>
      </c>
      <c r="K13" t="s">
        <v>26</v>
      </c>
      <c r="L13" t="s">
        <v>18</v>
      </c>
      <c r="M13">
        <v>2024</v>
      </c>
    </row>
    <row r="14" spans="1:13" x14ac:dyDescent="0.25">
      <c r="A14">
        <v>14824</v>
      </c>
      <c r="B14" t="s">
        <v>13</v>
      </c>
      <c r="C14" s="4">
        <v>45596</v>
      </c>
      <c r="D14" t="s">
        <v>72</v>
      </c>
      <c r="E14" t="s">
        <v>73</v>
      </c>
      <c r="F14" s="5">
        <v>50811.48</v>
      </c>
      <c r="G14" s="5">
        <v>0</v>
      </c>
      <c r="H14" s="15">
        <v>50811.48</v>
      </c>
      <c r="I14" t="s">
        <v>16</v>
      </c>
      <c r="J14" t="s">
        <v>73</v>
      </c>
      <c r="K14" t="s">
        <v>27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45597</v>
      </c>
      <c r="D15" t="s">
        <v>72</v>
      </c>
      <c r="E15" t="s">
        <v>73</v>
      </c>
      <c r="F15" s="5">
        <v>0</v>
      </c>
      <c r="G15" s="5">
        <v>50811.48</v>
      </c>
      <c r="H15" s="15">
        <v>-50811.48</v>
      </c>
      <c r="I15" t="s">
        <v>16</v>
      </c>
      <c r="J15" t="s">
        <v>73</v>
      </c>
      <c r="K15" t="s">
        <v>27</v>
      </c>
      <c r="L15" t="s">
        <v>18</v>
      </c>
      <c r="M15">
        <v>2024</v>
      </c>
    </row>
    <row r="16" spans="1:13" x14ac:dyDescent="0.25">
      <c r="A16">
        <v>15638</v>
      </c>
      <c r="B16" t="s">
        <v>13</v>
      </c>
      <c r="C16" s="4">
        <v>45626</v>
      </c>
      <c r="D16" t="s">
        <v>72</v>
      </c>
      <c r="E16" t="s">
        <v>73</v>
      </c>
      <c r="F16" s="5">
        <v>56865.85</v>
      </c>
      <c r="G16" s="5">
        <v>0</v>
      </c>
      <c r="H16" s="15">
        <v>56865.85</v>
      </c>
      <c r="I16" t="s">
        <v>16</v>
      </c>
      <c r="J16" t="s">
        <v>73</v>
      </c>
      <c r="K16" t="s">
        <v>28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45627</v>
      </c>
      <c r="D17" t="s">
        <v>72</v>
      </c>
      <c r="E17" t="s">
        <v>73</v>
      </c>
      <c r="F17" s="5">
        <v>0</v>
      </c>
      <c r="G17" s="5">
        <v>56865.85</v>
      </c>
      <c r="H17" s="15">
        <v>-56865.85</v>
      </c>
      <c r="I17" t="s">
        <v>16</v>
      </c>
      <c r="J17" t="s">
        <v>73</v>
      </c>
      <c r="K17" t="s">
        <v>28</v>
      </c>
      <c r="L17" t="s">
        <v>18</v>
      </c>
      <c r="M17">
        <v>2024</v>
      </c>
    </row>
    <row r="18" spans="1:13" x14ac:dyDescent="0.25">
      <c r="A18">
        <v>17033</v>
      </c>
      <c r="B18" t="s">
        <v>13</v>
      </c>
      <c r="C18" s="4">
        <v>45657</v>
      </c>
      <c r="D18" t="s">
        <v>72</v>
      </c>
      <c r="E18" t="s">
        <v>73</v>
      </c>
      <c r="F18" s="5">
        <v>0</v>
      </c>
      <c r="G18" s="5">
        <v>15181.16</v>
      </c>
      <c r="H18" s="15">
        <v>-15181.16</v>
      </c>
      <c r="I18" t="s">
        <v>16</v>
      </c>
      <c r="J18" t="s">
        <v>73</v>
      </c>
      <c r="K18" t="s">
        <v>217</v>
      </c>
      <c r="L18" t="s">
        <v>18</v>
      </c>
      <c r="M18">
        <v>2024</v>
      </c>
    </row>
    <row r="19" spans="1:13" x14ac:dyDescent="0.25">
      <c r="A19">
        <v>17029</v>
      </c>
      <c r="B19" t="s">
        <v>13</v>
      </c>
      <c r="C19" s="4">
        <v>45657</v>
      </c>
      <c r="D19" t="s">
        <v>72</v>
      </c>
      <c r="E19" t="s">
        <v>73</v>
      </c>
      <c r="F19" s="5">
        <v>0</v>
      </c>
      <c r="G19" s="5">
        <v>34584.94</v>
      </c>
      <c r="H19" s="15">
        <v>-34584.94</v>
      </c>
      <c r="I19" t="s">
        <v>16</v>
      </c>
      <c r="J19" t="s">
        <v>73</v>
      </c>
      <c r="K19" t="s">
        <v>218</v>
      </c>
      <c r="L19" t="s">
        <v>18</v>
      </c>
      <c r="M19">
        <v>2024</v>
      </c>
    </row>
    <row r="20" spans="1:13" x14ac:dyDescent="0.25">
      <c r="A20">
        <v>16588</v>
      </c>
      <c r="B20" t="s">
        <v>13</v>
      </c>
      <c r="C20" s="4">
        <v>45657</v>
      </c>
      <c r="D20" t="s">
        <v>72</v>
      </c>
      <c r="E20" t="s">
        <v>73</v>
      </c>
      <c r="F20" s="5">
        <v>34584.94</v>
      </c>
      <c r="G20" s="5">
        <v>0</v>
      </c>
      <c r="H20" s="15">
        <v>34584.94</v>
      </c>
      <c r="I20" t="s">
        <v>16</v>
      </c>
      <c r="J20" t="s">
        <v>73</v>
      </c>
      <c r="K20" t="s">
        <v>219</v>
      </c>
      <c r="L20" t="s">
        <v>18</v>
      </c>
      <c r="M20">
        <v>2024</v>
      </c>
    </row>
    <row r="21" spans="1:13" x14ac:dyDescent="0.25">
      <c r="A21">
        <v>16806</v>
      </c>
      <c r="B21" t="s">
        <v>13</v>
      </c>
      <c r="C21" s="4">
        <v>45657</v>
      </c>
      <c r="D21" t="s">
        <v>72</v>
      </c>
      <c r="E21" t="s">
        <v>73</v>
      </c>
      <c r="F21" s="5">
        <v>34585.339999999997</v>
      </c>
      <c r="G21" s="5">
        <v>0</v>
      </c>
      <c r="H21" s="15">
        <v>34585.339999999997</v>
      </c>
      <c r="I21" t="s">
        <v>16</v>
      </c>
      <c r="J21" t="s">
        <v>73</v>
      </c>
      <c r="K21" t="s">
        <v>216</v>
      </c>
      <c r="L21" t="s">
        <v>18</v>
      </c>
      <c r="M21">
        <v>2024</v>
      </c>
    </row>
    <row r="22" spans="1:13" x14ac:dyDescent="0.25">
      <c r="A22">
        <v>16420</v>
      </c>
      <c r="B22" t="s">
        <v>13</v>
      </c>
      <c r="C22" s="4">
        <v>45657</v>
      </c>
      <c r="D22" t="s">
        <v>72</v>
      </c>
      <c r="E22" t="s">
        <v>73</v>
      </c>
      <c r="F22" s="5">
        <v>63338.87</v>
      </c>
      <c r="G22" s="5">
        <v>0</v>
      </c>
      <c r="H22" s="15">
        <v>63338.87</v>
      </c>
      <c r="I22" t="s">
        <v>16</v>
      </c>
      <c r="J22" t="s">
        <v>73</v>
      </c>
      <c r="K22" t="s">
        <v>30</v>
      </c>
      <c r="L22" t="s">
        <v>18</v>
      </c>
      <c r="M22">
        <v>2024</v>
      </c>
    </row>
    <row r="25" spans="1:13" x14ac:dyDescent="0.25">
      <c r="G25" s="5">
        <v>94366.11</v>
      </c>
      <c r="H25" t="s">
        <v>621</v>
      </c>
    </row>
    <row r="26" spans="1:13" x14ac:dyDescent="0.25">
      <c r="G26" s="17">
        <v>11623.06</v>
      </c>
      <c r="H26" t="s">
        <v>620</v>
      </c>
    </row>
    <row r="27" spans="1:13" x14ac:dyDescent="0.25">
      <c r="G27" s="16">
        <f>G25-G26</f>
        <v>82743.05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1A139-C3AA-499D-AA54-57EFDABE3075}">
  <sheetPr>
    <tabColor theme="7" tint="0.59999389629810485"/>
  </sheetPr>
  <dimension ref="A1:M29"/>
  <sheetViews>
    <sheetView workbookViewId="0">
      <selection activeCell="G27" sqref="G27:H29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7109375" bestFit="1" customWidth="1"/>
    <col min="6" max="6" width="16" bestFit="1" customWidth="1"/>
    <col min="7" max="7" width="16.5703125" bestFit="1" customWidth="1"/>
    <col min="8" max="8" width="10.5703125" bestFit="1" customWidth="1"/>
    <col min="9" max="9" width="30.71093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19309</v>
      </c>
      <c r="B2" t="s">
        <v>13</v>
      </c>
      <c r="C2" s="4">
        <v>45658</v>
      </c>
      <c r="D2" t="s">
        <v>72</v>
      </c>
      <c r="E2" t="s">
        <v>73</v>
      </c>
      <c r="F2" s="5">
        <v>63338.87</v>
      </c>
      <c r="G2" s="5">
        <v>0</v>
      </c>
      <c r="H2" s="15">
        <v>63338.87</v>
      </c>
      <c r="I2" t="s">
        <v>16</v>
      </c>
      <c r="J2" t="s">
        <v>73</v>
      </c>
      <c r="K2" t="s">
        <v>366</v>
      </c>
      <c r="L2" t="s">
        <v>18</v>
      </c>
      <c r="M2">
        <v>2025</v>
      </c>
    </row>
    <row r="3" spans="1:13" x14ac:dyDescent="0.25">
      <c r="A3">
        <v>16420</v>
      </c>
      <c r="B3" t="s">
        <v>13</v>
      </c>
      <c r="C3" s="4">
        <v>45658</v>
      </c>
      <c r="D3" t="s">
        <v>72</v>
      </c>
      <c r="E3" t="s">
        <v>73</v>
      </c>
      <c r="F3" s="5">
        <v>0</v>
      </c>
      <c r="G3" s="5">
        <v>63338.87</v>
      </c>
      <c r="H3" s="15">
        <v>-63338.87</v>
      </c>
      <c r="I3" t="s">
        <v>16</v>
      </c>
      <c r="J3" t="s">
        <v>73</v>
      </c>
      <c r="K3" t="s">
        <v>30</v>
      </c>
      <c r="L3" t="s">
        <v>18</v>
      </c>
      <c r="M3">
        <v>2025</v>
      </c>
    </row>
    <row r="4" spans="1:13" x14ac:dyDescent="0.25">
      <c r="A4">
        <v>18736</v>
      </c>
      <c r="B4" t="s">
        <v>13</v>
      </c>
      <c r="C4" s="4">
        <v>45688</v>
      </c>
      <c r="D4" t="s">
        <v>72</v>
      </c>
      <c r="E4" t="s">
        <v>73</v>
      </c>
      <c r="F4" s="5">
        <v>3678.87</v>
      </c>
      <c r="G4" s="5">
        <v>0</v>
      </c>
      <c r="H4" s="15">
        <v>3678.87</v>
      </c>
      <c r="I4" t="s">
        <v>16</v>
      </c>
      <c r="J4" t="s">
        <v>73</v>
      </c>
      <c r="K4" t="s">
        <v>367</v>
      </c>
      <c r="L4" t="s">
        <v>18</v>
      </c>
      <c r="M4">
        <v>2025</v>
      </c>
    </row>
    <row r="5" spans="1:13" x14ac:dyDescent="0.25">
      <c r="A5">
        <v>18736</v>
      </c>
      <c r="B5" t="s">
        <v>13</v>
      </c>
      <c r="C5" s="4">
        <v>45689</v>
      </c>
      <c r="D5" t="s">
        <v>72</v>
      </c>
      <c r="E5" t="s">
        <v>73</v>
      </c>
      <c r="F5" s="5">
        <v>0</v>
      </c>
      <c r="G5" s="5">
        <v>3678.87</v>
      </c>
      <c r="H5" s="15">
        <v>-3678.87</v>
      </c>
      <c r="I5" t="s">
        <v>16</v>
      </c>
      <c r="J5" t="s">
        <v>73</v>
      </c>
      <c r="K5" t="s">
        <v>367</v>
      </c>
      <c r="L5" t="s">
        <v>18</v>
      </c>
      <c r="M5">
        <v>2025</v>
      </c>
    </row>
    <row r="6" spans="1:13" x14ac:dyDescent="0.25">
      <c r="A6">
        <v>19183</v>
      </c>
      <c r="B6" t="s">
        <v>13</v>
      </c>
      <c r="C6" s="4">
        <v>45716</v>
      </c>
      <c r="D6" t="s">
        <v>72</v>
      </c>
      <c r="E6" t="s">
        <v>73</v>
      </c>
      <c r="F6" s="5">
        <v>8361.69</v>
      </c>
      <c r="G6" s="5">
        <v>0</v>
      </c>
      <c r="H6" s="15">
        <v>8361.69</v>
      </c>
      <c r="I6" t="s">
        <v>16</v>
      </c>
      <c r="J6" t="s">
        <v>73</v>
      </c>
      <c r="K6" t="s">
        <v>368</v>
      </c>
      <c r="L6" t="s">
        <v>18</v>
      </c>
      <c r="M6">
        <v>2025</v>
      </c>
    </row>
    <row r="7" spans="1:13" x14ac:dyDescent="0.25">
      <c r="A7">
        <v>19183</v>
      </c>
      <c r="B7" t="s">
        <v>13</v>
      </c>
      <c r="C7" s="4">
        <v>45717</v>
      </c>
      <c r="D7" t="s">
        <v>72</v>
      </c>
      <c r="E7" t="s">
        <v>73</v>
      </c>
      <c r="F7" s="5">
        <v>0</v>
      </c>
      <c r="G7" s="5">
        <v>8361.69</v>
      </c>
      <c r="H7" s="15">
        <v>-8361.69</v>
      </c>
      <c r="I7" t="s">
        <v>16</v>
      </c>
      <c r="J7" t="s">
        <v>73</v>
      </c>
      <c r="K7" t="s">
        <v>368</v>
      </c>
      <c r="L7" t="s">
        <v>18</v>
      </c>
      <c r="M7">
        <v>2025</v>
      </c>
    </row>
    <row r="8" spans="1:13" x14ac:dyDescent="0.25">
      <c r="A8">
        <v>20288</v>
      </c>
      <c r="B8" t="s">
        <v>13</v>
      </c>
      <c r="C8" s="4">
        <v>45747</v>
      </c>
      <c r="D8" t="s">
        <v>72</v>
      </c>
      <c r="E8" t="s">
        <v>73</v>
      </c>
      <c r="F8" s="5">
        <v>10153.540000000001</v>
      </c>
      <c r="G8" s="5">
        <v>0</v>
      </c>
      <c r="H8" s="15">
        <v>10153.540000000001</v>
      </c>
      <c r="I8" t="s">
        <v>16</v>
      </c>
      <c r="J8" t="s">
        <v>73</v>
      </c>
      <c r="K8" t="s">
        <v>369</v>
      </c>
      <c r="L8" t="s">
        <v>18</v>
      </c>
      <c r="M8">
        <v>2025</v>
      </c>
    </row>
    <row r="9" spans="1:13" x14ac:dyDescent="0.25">
      <c r="A9">
        <v>20288</v>
      </c>
      <c r="B9" t="s">
        <v>13</v>
      </c>
      <c r="C9" s="4">
        <v>45748</v>
      </c>
      <c r="D9" t="s">
        <v>72</v>
      </c>
      <c r="E9" t="s">
        <v>73</v>
      </c>
      <c r="F9" s="5">
        <v>0</v>
      </c>
      <c r="G9" s="5">
        <v>10153.540000000001</v>
      </c>
      <c r="H9" s="15">
        <v>-10153.540000000001</v>
      </c>
      <c r="I9" t="s">
        <v>16</v>
      </c>
      <c r="J9" t="s">
        <v>73</v>
      </c>
      <c r="K9" t="s">
        <v>369</v>
      </c>
      <c r="L9" t="s">
        <v>18</v>
      </c>
      <c r="M9">
        <v>2025</v>
      </c>
    </row>
    <row r="10" spans="1:13" x14ac:dyDescent="0.25">
      <c r="A10">
        <v>20998</v>
      </c>
      <c r="B10" t="s">
        <v>13</v>
      </c>
      <c r="C10" s="4">
        <v>45777</v>
      </c>
      <c r="D10" t="s">
        <v>72</v>
      </c>
      <c r="E10" t="s">
        <v>73</v>
      </c>
      <c r="F10" s="5">
        <v>8836.86</v>
      </c>
      <c r="G10" s="5">
        <v>0</v>
      </c>
      <c r="H10" s="15">
        <v>8836.86</v>
      </c>
      <c r="I10" t="s">
        <v>16</v>
      </c>
      <c r="J10" t="s">
        <v>73</v>
      </c>
      <c r="K10" t="s">
        <v>370</v>
      </c>
      <c r="L10" t="s">
        <v>18</v>
      </c>
      <c r="M10">
        <v>2025</v>
      </c>
    </row>
    <row r="11" spans="1:13" x14ac:dyDescent="0.25">
      <c r="A11">
        <v>20998</v>
      </c>
      <c r="B11" t="s">
        <v>13</v>
      </c>
      <c r="C11" s="4">
        <v>45778</v>
      </c>
      <c r="D11" t="s">
        <v>72</v>
      </c>
      <c r="E11" t="s">
        <v>73</v>
      </c>
      <c r="F11" s="5">
        <v>0</v>
      </c>
      <c r="G11" s="5">
        <v>8836.86</v>
      </c>
      <c r="H11" s="15">
        <v>-8836.86</v>
      </c>
      <c r="I11" t="s">
        <v>16</v>
      </c>
      <c r="J11" t="s">
        <v>73</v>
      </c>
      <c r="K11" t="s">
        <v>370</v>
      </c>
      <c r="L11" t="s">
        <v>18</v>
      </c>
      <c r="M11">
        <v>2025</v>
      </c>
    </row>
    <row r="12" spans="1:13" x14ac:dyDescent="0.25">
      <c r="A12">
        <v>20214</v>
      </c>
      <c r="B12" t="s">
        <v>13</v>
      </c>
      <c r="C12" s="4">
        <v>45778</v>
      </c>
      <c r="D12" t="s">
        <v>72</v>
      </c>
      <c r="E12" t="s">
        <v>73</v>
      </c>
      <c r="F12" s="5">
        <v>10153.540000000001</v>
      </c>
      <c r="G12" s="5">
        <v>0</v>
      </c>
      <c r="H12" s="15">
        <v>10153.540000000001</v>
      </c>
      <c r="I12" t="s">
        <v>16</v>
      </c>
      <c r="J12" t="s">
        <v>73</v>
      </c>
      <c r="K12" t="s">
        <v>369</v>
      </c>
      <c r="L12" t="s">
        <v>18</v>
      </c>
      <c r="M12">
        <v>2025</v>
      </c>
    </row>
    <row r="13" spans="1:13" x14ac:dyDescent="0.25">
      <c r="A13">
        <v>20287</v>
      </c>
      <c r="B13" t="s">
        <v>13</v>
      </c>
      <c r="C13" s="4">
        <v>45778</v>
      </c>
      <c r="D13" t="s">
        <v>72</v>
      </c>
      <c r="E13" t="s">
        <v>73</v>
      </c>
      <c r="F13" s="5">
        <v>0</v>
      </c>
      <c r="G13" s="5">
        <v>10153.540000000001</v>
      </c>
      <c r="H13" s="15">
        <v>-10153.540000000001</v>
      </c>
      <c r="I13" t="s">
        <v>16</v>
      </c>
      <c r="J13" t="s">
        <v>73</v>
      </c>
      <c r="K13" t="s">
        <v>371</v>
      </c>
      <c r="L13" t="s">
        <v>18</v>
      </c>
      <c r="M13">
        <v>2025</v>
      </c>
    </row>
    <row r="14" spans="1:13" x14ac:dyDescent="0.25">
      <c r="A14">
        <v>21895</v>
      </c>
      <c r="B14" t="s">
        <v>13</v>
      </c>
      <c r="C14" s="4">
        <v>45808</v>
      </c>
      <c r="D14" t="s">
        <v>72</v>
      </c>
      <c r="E14" t="s">
        <v>73</v>
      </c>
      <c r="F14" s="5">
        <v>10185.98</v>
      </c>
      <c r="G14" s="5">
        <v>0</v>
      </c>
      <c r="H14" s="15">
        <v>10185.98</v>
      </c>
      <c r="I14" t="s">
        <v>16</v>
      </c>
      <c r="J14" t="s">
        <v>73</v>
      </c>
      <c r="K14" t="s">
        <v>372</v>
      </c>
      <c r="L14" t="s">
        <v>18</v>
      </c>
      <c r="M14">
        <v>2025</v>
      </c>
    </row>
    <row r="15" spans="1:13" x14ac:dyDescent="0.25">
      <c r="A15">
        <v>21895</v>
      </c>
      <c r="B15" t="s">
        <v>13</v>
      </c>
      <c r="C15" s="4">
        <v>45809</v>
      </c>
      <c r="D15" t="s">
        <v>72</v>
      </c>
      <c r="E15" t="s">
        <v>73</v>
      </c>
      <c r="F15" s="5">
        <v>0</v>
      </c>
      <c r="G15" s="5">
        <v>10185.98</v>
      </c>
      <c r="H15" s="15">
        <v>-10185.98</v>
      </c>
      <c r="I15" t="s">
        <v>16</v>
      </c>
      <c r="J15" t="s">
        <v>73</v>
      </c>
      <c r="K15" t="s">
        <v>372</v>
      </c>
      <c r="L15" t="s">
        <v>18</v>
      </c>
      <c r="M15">
        <v>2025</v>
      </c>
    </row>
    <row r="16" spans="1:13" x14ac:dyDescent="0.25">
      <c r="A16">
        <v>22736</v>
      </c>
      <c r="B16" t="s">
        <v>13</v>
      </c>
      <c r="C16" s="4">
        <v>45838</v>
      </c>
      <c r="D16" t="s">
        <v>72</v>
      </c>
      <c r="E16" t="s">
        <v>73</v>
      </c>
      <c r="F16" s="5">
        <v>11174.79</v>
      </c>
      <c r="G16" s="5">
        <v>0</v>
      </c>
      <c r="H16" s="15">
        <v>11174.79</v>
      </c>
      <c r="I16" t="s">
        <v>16</v>
      </c>
      <c r="J16" t="s">
        <v>73</v>
      </c>
      <c r="K16" t="s">
        <v>373</v>
      </c>
      <c r="L16" t="s">
        <v>18</v>
      </c>
      <c r="M16">
        <v>2025</v>
      </c>
    </row>
    <row r="17" spans="1:13" x14ac:dyDescent="0.25">
      <c r="A17">
        <v>22736</v>
      </c>
      <c r="B17" t="s">
        <v>13</v>
      </c>
      <c r="C17" s="4">
        <v>45839</v>
      </c>
      <c r="D17" t="s">
        <v>72</v>
      </c>
      <c r="E17" t="s">
        <v>73</v>
      </c>
      <c r="F17" s="5">
        <v>0</v>
      </c>
      <c r="G17" s="5">
        <v>11174.79</v>
      </c>
      <c r="H17" s="15">
        <v>-11174.79</v>
      </c>
      <c r="I17" t="s">
        <v>16</v>
      </c>
      <c r="J17" t="s">
        <v>73</v>
      </c>
      <c r="K17" t="s">
        <v>373</v>
      </c>
      <c r="L17" t="s">
        <v>18</v>
      </c>
      <c r="M17">
        <v>2025</v>
      </c>
    </row>
    <row r="18" spans="1:13" x14ac:dyDescent="0.25">
      <c r="A18">
        <v>23686</v>
      </c>
      <c r="B18" t="s">
        <v>13</v>
      </c>
      <c r="C18" s="4">
        <v>45869</v>
      </c>
      <c r="D18" t="s">
        <v>72</v>
      </c>
      <c r="E18" t="s">
        <v>73</v>
      </c>
      <c r="F18" s="5">
        <v>13369.76</v>
      </c>
      <c r="G18" s="5">
        <v>0</v>
      </c>
      <c r="H18" s="15">
        <v>13369.76</v>
      </c>
      <c r="I18" t="s">
        <v>16</v>
      </c>
      <c r="J18" t="s">
        <v>73</v>
      </c>
      <c r="K18" t="s">
        <v>374</v>
      </c>
      <c r="L18" t="s">
        <v>18</v>
      </c>
      <c r="M18">
        <v>2025</v>
      </c>
    </row>
    <row r="19" spans="1:13" x14ac:dyDescent="0.25">
      <c r="A19">
        <v>23686</v>
      </c>
      <c r="B19" t="s">
        <v>13</v>
      </c>
      <c r="C19" s="4">
        <v>45870</v>
      </c>
      <c r="D19" t="s">
        <v>72</v>
      </c>
      <c r="E19" t="s">
        <v>73</v>
      </c>
      <c r="F19" s="5">
        <v>0</v>
      </c>
      <c r="G19" s="5">
        <v>13369.76</v>
      </c>
      <c r="H19" s="15">
        <v>-13369.76</v>
      </c>
      <c r="I19" t="s">
        <v>16</v>
      </c>
      <c r="J19" t="s">
        <v>73</v>
      </c>
      <c r="K19" t="s">
        <v>374</v>
      </c>
      <c r="L19" t="s">
        <v>18</v>
      </c>
      <c r="M19">
        <v>2025</v>
      </c>
    </row>
    <row r="20" spans="1:13" x14ac:dyDescent="0.25">
      <c r="A20">
        <v>23882</v>
      </c>
      <c r="B20" t="s">
        <v>13</v>
      </c>
      <c r="C20" s="4">
        <v>45870</v>
      </c>
      <c r="D20" t="s">
        <v>72</v>
      </c>
      <c r="E20" t="s">
        <v>73</v>
      </c>
      <c r="F20" s="5">
        <v>0</v>
      </c>
      <c r="G20" s="5">
        <v>75884</v>
      </c>
      <c r="H20" s="15">
        <v>-75884</v>
      </c>
      <c r="I20" t="s">
        <v>16</v>
      </c>
      <c r="J20" t="s">
        <v>73</v>
      </c>
      <c r="K20" t="s">
        <v>375</v>
      </c>
      <c r="L20" t="s">
        <v>18</v>
      </c>
      <c r="M20">
        <v>2025</v>
      </c>
    </row>
    <row r="21" spans="1:13" x14ac:dyDescent="0.25">
      <c r="A21">
        <v>24561</v>
      </c>
      <c r="B21" t="s">
        <v>13</v>
      </c>
      <c r="C21" s="4">
        <v>45900</v>
      </c>
      <c r="D21" t="s">
        <v>72</v>
      </c>
      <c r="E21" t="s">
        <v>73</v>
      </c>
      <c r="F21" s="5">
        <v>17234.2</v>
      </c>
      <c r="G21" s="5">
        <v>0</v>
      </c>
      <c r="H21" s="15">
        <v>17234.2</v>
      </c>
      <c r="I21" t="s">
        <v>16</v>
      </c>
      <c r="J21" t="s">
        <v>73</v>
      </c>
      <c r="K21" t="s">
        <v>411</v>
      </c>
      <c r="L21" t="s">
        <v>18</v>
      </c>
      <c r="M21">
        <v>2025</v>
      </c>
    </row>
    <row r="22" spans="1:13" x14ac:dyDescent="0.25">
      <c r="A22">
        <v>24561</v>
      </c>
      <c r="B22" t="s">
        <v>13</v>
      </c>
      <c r="C22" s="4">
        <v>45901</v>
      </c>
      <c r="D22" t="s">
        <v>72</v>
      </c>
      <c r="E22" t="s">
        <v>73</v>
      </c>
      <c r="F22" s="5">
        <v>0</v>
      </c>
      <c r="G22" s="5">
        <v>17234.2</v>
      </c>
      <c r="H22" s="15">
        <v>-17234.2</v>
      </c>
      <c r="I22" t="s">
        <v>16</v>
      </c>
      <c r="J22" t="s">
        <v>73</v>
      </c>
      <c r="K22" t="s">
        <v>411</v>
      </c>
      <c r="L22" t="s">
        <v>18</v>
      </c>
      <c r="M22">
        <v>2025</v>
      </c>
    </row>
    <row r="23" spans="1:13" x14ac:dyDescent="0.25">
      <c r="A23">
        <v>24806</v>
      </c>
      <c r="B23" t="s">
        <v>13</v>
      </c>
      <c r="C23" s="4">
        <v>45930</v>
      </c>
      <c r="D23" t="s">
        <v>72</v>
      </c>
      <c r="E23" t="s">
        <v>73</v>
      </c>
      <c r="F23" s="5">
        <v>20642.72</v>
      </c>
      <c r="G23" s="5">
        <v>0</v>
      </c>
      <c r="H23" s="15">
        <v>20642.72</v>
      </c>
      <c r="I23" t="s">
        <v>16</v>
      </c>
      <c r="J23" t="s">
        <v>73</v>
      </c>
      <c r="K23" t="s">
        <v>412</v>
      </c>
      <c r="L23" t="s">
        <v>18</v>
      </c>
      <c r="M23">
        <v>2025</v>
      </c>
    </row>
    <row r="24" spans="1:13" x14ac:dyDescent="0.25">
      <c r="A24">
        <v>24806</v>
      </c>
      <c r="B24" t="s">
        <v>13</v>
      </c>
      <c r="C24" s="4">
        <v>45931</v>
      </c>
      <c r="D24" t="s">
        <v>72</v>
      </c>
      <c r="E24" t="s">
        <v>73</v>
      </c>
      <c r="F24" s="5">
        <v>0</v>
      </c>
      <c r="G24" s="5">
        <v>20642.72</v>
      </c>
      <c r="H24" s="15">
        <v>-20642.72</v>
      </c>
      <c r="I24" t="s">
        <v>16</v>
      </c>
      <c r="J24" t="s">
        <v>73</v>
      </c>
      <c r="K24" t="s">
        <v>412</v>
      </c>
      <c r="L24" t="s">
        <v>18</v>
      </c>
      <c r="M24">
        <v>2025</v>
      </c>
    </row>
    <row r="27" spans="1:13" x14ac:dyDescent="0.25">
      <c r="G27" s="5">
        <v>18482.11</v>
      </c>
      <c r="H27" t="s">
        <v>621</v>
      </c>
    </row>
    <row r="28" spans="1:13" x14ac:dyDescent="0.25">
      <c r="G28" s="17">
        <v>94366.11</v>
      </c>
      <c r="H28" t="s">
        <v>620</v>
      </c>
    </row>
    <row r="29" spans="1:13" x14ac:dyDescent="0.25">
      <c r="G29" s="16">
        <f>G27-G28</f>
        <v>-75884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AA959-BFB2-478A-9BA4-76011D802D81}">
  <sheetPr>
    <tabColor theme="7" tint="-0.249977111117893"/>
  </sheetPr>
  <dimension ref="A1:M18"/>
  <sheetViews>
    <sheetView topLeftCell="C1" workbookViewId="0">
      <selection activeCell="G16" sqref="G16:H18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2.85546875" bestFit="1" customWidth="1"/>
    <col min="6" max="6" width="16" bestFit="1" customWidth="1"/>
    <col min="7" max="7" width="16.5703125" bestFit="1" customWidth="1"/>
    <col min="8" max="8" width="11.5703125" bestFit="1" customWidth="1"/>
    <col min="9" max="9" width="30.7109375" bestFit="1" customWidth="1"/>
    <col min="10" max="10" width="41" bestFit="1" customWidth="1"/>
    <col min="11" max="11" width="28.285156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139144</v>
      </c>
      <c r="B2" t="s">
        <v>13</v>
      </c>
      <c r="C2" s="4">
        <v>45016</v>
      </c>
      <c r="D2" t="s">
        <v>56</v>
      </c>
      <c r="E2" t="s">
        <v>57</v>
      </c>
      <c r="F2" s="5">
        <v>0</v>
      </c>
      <c r="G2" s="5">
        <v>63391.39</v>
      </c>
      <c r="H2" s="15">
        <v>-63391.39</v>
      </c>
      <c r="I2" t="s">
        <v>16</v>
      </c>
      <c r="J2" t="s">
        <v>57</v>
      </c>
      <c r="K2" t="s">
        <v>352</v>
      </c>
      <c r="L2" t="s">
        <v>18</v>
      </c>
      <c r="M2">
        <v>2023</v>
      </c>
    </row>
    <row r="3" spans="1:13" x14ac:dyDescent="0.25">
      <c r="A3">
        <v>171</v>
      </c>
      <c r="B3" t="s">
        <v>13</v>
      </c>
      <c r="C3" s="4">
        <v>45107</v>
      </c>
      <c r="D3" t="s">
        <v>56</v>
      </c>
      <c r="E3" t="s">
        <v>57</v>
      </c>
      <c r="F3" s="5">
        <v>179082.14</v>
      </c>
      <c r="G3" s="5">
        <v>0</v>
      </c>
      <c r="H3" s="15">
        <v>179082.14</v>
      </c>
      <c r="I3" t="s">
        <v>16</v>
      </c>
      <c r="J3" t="s">
        <v>57</v>
      </c>
      <c r="K3" t="s">
        <v>380</v>
      </c>
      <c r="L3" t="s">
        <v>18</v>
      </c>
      <c r="M3">
        <v>2023</v>
      </c>
    </row>
    <row r="4" spans="1:13" x14ac:dyDescent="0.25">
      <c r="A4">
        <v>4266</v>
      </c>
      <c r="B4" t="s">
        <v>13</v>
      </c>
      <c r="C4" s="4">
        <v>45199</v>
      </c>
      <c r="D4" t="s">
        <v>56</v>
      </c>
      <c r="E4" t="s">
        <v>57</v>
      </c>
      <c r="F4" s="5">
        <v>177139.27</v>
      </c>
      <c r="G4" s="5">
        <v>0</v>
      </c>
      <c r="H4" s="15">
        <v>177139.27</v>
      </c>
      <c r="I4" t="s">
        <v>16</v>
      </c>
      <c r="J4" t="s">
        <v>57</v>
      </c>
      <c r="K4" t="s">
        <v>381</v>
      </c>
      <c r="L4" t="s">
        <v>18</v>
      </c>
      <c r="M4">
        <v>2023</v>
      </c>
    </row>
    <row r="5" spans="1:13" x14ac:dyDescent="0.25">
      <c r="A5">
        <v>4266</v>
      </c>
      <c r="B5" t="s">
        <v>13</v>
      </c>
      <c r="C5" s="4">
        <v>45200</v>
      </c>
      <c r="D5" t="s">
        <v>56</v>
      </c>
      <c r="E5" t="s">
        <v>57</v>
      </c>
      <c r="F5" s="5">
        <v>0</v>
      </c>
      <c r="G5" s="5">
        <v>177139.27</v>
      </c>
      <c r="H5" s="15">
        <v>-177139.27</v>
      </c>
      <c r="I5" t="s">
        <v>16</v>
      </c>
      <c r="J5" t="s">
        <v>57</v>
      </c>
      <c r="K5" t="s">
        <v>381</v>
      </c>
      <c r="L5" t="s">
        <v>18</v>
      </c>
      <c r="M5">
        <v>2023</v>
      </c>
    </row>
    <row r="6" spans="1:13" x14ac:dyDescent="0.25">
      <c r="A6">
        <v>8516</v>
      </c>
      <c r="B6" t="s">
        <v>13</v>
      </c>
      <c r="C6" s="4">
        <v>45291</v>
      </c>
      <c r="D6" t="s">
        <v>56</v>
      </c>
      <c r="E6" t="s">
        <v>57</v>
      </c>
      <c r="F6" s="5">
        <v>0</v>
      </c>
      <c r="G6" s="5">
        <v>107440.65</v>
      </c>
      <c r="H6" s="15">
        <v>-107440.65</v>
      </c>
      <c r="I6" t="s">
        <v>16</v>
      </c>
      <c r="J6" t="s">
        <v>57</v>
      </c>
      <c r="K6" t="s">
        <v>58</v>
      </c>
      <c r="L6" t="s">
        <v>18</v>
      </c>
      <c r="M6">
        <v>2023</v>
      </c>
    </row>
    <row r="7" spans="1:13" x14ac:dyDescent="0.25">
      <c r="A7">
        <v>5861</v>
      </c>
      <c r="B7" t="s">
        <v>13</v>
      </c>
      <c r="C7" s="4">
        <v>45291</v>
      </c>
      <c r="D7" t="s">
        <v>56</v>
      </c>
      <c r="E7" t="s">
        <v>57</v>
      </c>
      <c r="F7" s="5">
        <v>0</v>
      </c>
      <c r="G7" s="5">
        <v>179082.14</v>
      </c>
      <c r="H7" s="15">
        <v>-179082.14</v>
      </c>
      <c r="I7" t="s">
        <v>16</v>
      </c>
      <c r="J7" t="s">
        <v>57</v>
      </c>
      <c r="K7" t="s">
        <v>382</v>
      </c>
      <c r="L7" t="s">
        <v>18</v>
      </c>
      <c r="M7">
        <v>2023</v>
      </c>
    </row>
    <row r="8" spans="1:13" x14ac:dyDescent="0.25">
      <c r="A8">
        <v>8537</v>
      </c>
      <c r="B8" t="s">
        <v>13</v>
      </c>
      <c r="C8" s="4">
        <v>45291</v>
      </c>
      <c r="D8" t="s">
        <v>56</v>
      </c>
      <c r="E8" t="s">
        <v>57</v>
      </c>
      <c r="F8" s="5">
        <v>0</v>
      </c>
      <c r="G8" s="5">
        <v>504434.87</v>
      </c>
      <c r="H8" s="15">
        <v>-504434.87</v>
      </c>
      <c r="I8" t="s">
        <v>16</v>
      </c>
      <c r="J8" t="s">
        <v>57</v>
      </c>
      <c r="K8" t="s">
        <v>59</v>
      </c>
      <c r="L8" t="s">
        <v>18</v>
      </c>
      <c r="M8">
        <v>2023</v>
      </c>
    </row>
    <row r="9" spans="1:13" x14ac:dyDescent="0.25">
      <c r="A9">
        <v>8516</v>
      </c>
      <c r="B9" t="s">
        <v>13</v>
      </c>
      <c r="C9" s="4">
        <v>45291</v>
      </c>
      <c r="D9" t="s">
        <v>56</v>
      </c>
      <c r="E9" t="s">
        <v>57</v>
      </c>
      <c r="F9" s="5">
        <v>0</v>
      </c>
      <c r="G9" s="5">
        <v>601681.1</v>
      </c>
      <c r="H9" s="15">
        <v>-601681.1</v>
      </c>
      <c r="I9" t="s">
        <v>16</v>
      </c>
      <c r="J9" t="s">
        <v>57</v>
      </c>
      <c r="K9" t="s">
        <v>58</v>
      </c>
      <c r="L9" t="s">
        <v>18</v>
      </c>
      <c r="M9">
        <v>2023</v>
      </c>
    </row>
    <row r="10" spans="1:13" x14ac:dyDescent="0.25">
      <c r="A10">
        <v>5861</v>
      </c>
      <c r="B10" t="s">
        <v>13</v>
      </c>
      <c r="C10" s="4">
        <v>45291</v>
      </c>
      <c r="D10" t="s">
        <v>56</v>
      </c>
      <c r="E10" t="s">
        <v>57</v>
      </c>
      <c r="F10" s="5">
        <v>63391.39</v>
      </c>
      <c r="G10" s="5">
        <v>0</v>
      </c>
      <c r="H10" s="15">
        <v>63391.39</v>
      </c>
      <c r="I10" t="s">
        <v>16</v>
      </c>
      <c r="J10" t="s">
        <v>57</v>
      </c>
      <c r="K10" t="s">
        <v>382</v>
      </c>
      <c r="L10" t="s">
        <v>18</v>
      </c>
      <c r="M10">
        <v>2023</v>
      </c>
    </row>
    <row r="11" spans="1:13" x14ac:dyDescent="0.25">
      <c r="A11">
        <v>8512</v>
      </c>
      <c r="B11" t="s">
        <v>13</v>
      </c>
      <c r="C11" s="4">
        <v>45291</v>
      </c>
      <c r="D11" t="s">
        <v>56</v>
      </c>
      <c r="E11" t="s">
        <v>57</v>
      </c>
      <c r="F11" s="5">
        <v>116542.26</v>
      </c>
      <c r="G11" s="5">
        <v>0</v>
      </c>
      <c r="H11" s="15">
        <v>116542.26</v>
      </c>
      <c r="I11" t="s">
        <v>16</v>
      </c>
      <c r="J11" t="s">
        <v>57</v>
      </c>
      <c r="K11" t="s">
        <v>42</v>
      </c>
      <c r="L11" t="s">
        <v>18</v>
      </c>
      <c r="M11">
        <v>2023</v>
      </c>
    </row>
    <row r="12" spans="1:13" x14ac:dyDescent="0.25">
      <c r="A12">
        <v>8537</v>
      </c>
      <c r="B12" t="s">
        <v>13</v>
      </c>
      <c r="C12" s="4">
        <v>45291</v>
      </c>
      <c r="D12" t="s">
        <v>56</v>
      </c>
      <c r="E12" t="s">
        <v>57</v>
      </c>
      <c r="F12" s="5">
        <v>396994.22</v>
      </c>
      <c r="G12" s="5">
        <v>0</v>
      </c>
      <c r="H12" s="15">
        <v>396994.22</v>
      </c>
      <c r="I12" t="s">
        <v>16</v>
      </c>
      <c r="J12" t="s">
        <v>57</v>
      </c>
      <c r="K12" t="s">
        <v>59</v>
      </c>
      <c r="L12" t="s">
        <v>18</v>
      </c>
      <c r="M12">
        <v>2023</v>
      </c>
    </row>
    <row r="13" spans="1:13" x14ac:dyDescent="0.25">
      <c r="A13">
        <v>5861</v>
      </c>
      <c r="B13" t="s">
        <v>13</v>
      </c>
      <c r="C13" s="4">
        <v>45291</v>
      </c>
      <c r="D13" t="s">
        <v>56</v>
      </c>
      <c r="E13" t="s">
        <v>57</v>
      </c>
      <c r="F13" s="5">
        <v>687966.44</v>
      </c>
      <c r="G13" s="5">
        <v>0</v>
      </c>
      <c r="H13" s="15">
        <v>687966.44</v>
      </c>
      <c r="I13" t="s">
        <v>16</v>
      </c>
      <c r="J13" t="s">
        <v>57</v>
      </c>
      <c r="K13" t="s">
        <v>382</v>
      </c>
      <c r="L13" t="s">
        <v>18</v>
      </c>
      <c r="M13">
        <v>2023</v>
      </c>
    </row>
    <row r="16" spans="1:13" x14ac:dyDescent="0.25">
      <c r="G16" s="5">
        <v>171775.06</v>
      </c>
      <c r="H16" t="s">
        <v>621</v>
      </c>
    </row>
    <row r="17" spans="7:8" x14ac:dyDescent="0.25">
      <c r="G17" s="17">
        <v>183828.76</v>
      </c>
      <c r="H17" t="s">
        <v>620</v>
      </c>
    </row>
    <row r="18" spans="7:8" x14ac:dyDescent="0.25">
      <c r="G18" s="16">
        <f>G16-G17</f>
        <v>-12053.700000000012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5E072-CAA7-4D05-AD67-AD039320B538}">
  <dimension ref="A1:M29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8.4257812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54</v>
      </c>
      <c r="E2" t="s">
        <v>55</v>
      </c>
      <c r="F2">
        <v>0</v>
      </c>
      <c r="G2">
        <v>115262</v>
      </c>
      <c r="H2">
        <v>-115262</v>
      </c>
      <c r="I2" t="s">
        <v>16</v>
      </c>
      <c r="J2" t="s">
        <v>55</v>
      </c>
      <c r="K2" t="s">
        <v>17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54</v>
      </c>
      <c r="E3" t="s">
        <v>55</v>
      </c>
      <c r="F3">
        <v>0</v>
      </c>
      <c r="G3">
        <v>121415.51</v>
      </c>
      <c r="H3">
        <v>-121415.51</v>
      </c>
      <c r="I3" t="s">
        <v>16</v>
      </c>
      <c r="J3" t="s">
        <v>55</v>
      </c>
      <c r="K3" t="s">
        <v>19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45382</v>
      </c>
      <c r="D4" t="s">
        <v>54</v>
      </c>
      <c r="E4" t="s">
        <v>55</v>
      </c>
      <c r="F4">
        <v>0</v>
      </c>
      <c r="G4">
        <v>241059.6</v>
      </c>
      <c r="H4">
        <v>-241059.6</v>
      </c>
      <c r="I4" t="s">
        <v>16</v>
      </c>
      <c r="J4" t="s">
        <v>55</v>
      </c>
      <c r="K4" t="s">
        <v>20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54</v>
      </c>
      <c r="E5" t="s">
        <v>55</v>
      </c>
      <c r="F5">
        <v>241059.6</v>
      </c>
      <c r="G5">
        <v>0</v>
      </c>
      <c r="H5">
        <v>241059.6</v>
      </c>
      <c r="I5" t="s">
        <v>16</v>
      </c>
      <c r="J5" t="s">
        <v>55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54</v>
      </c>
      <c r="E6" t="s">
        <v>55</v>
      </c>
      <c r="F6">
        <v>0</v>
      </c>
      <c r="G6">
        <v>241059.6</v>
      </c>
      <c r="H6">
        <v>-241059.6</v>
      </c>
      <c r="I6" t="s">
        <v>16</v>
      </c>
      <c r="J6" t="s">
        <v>55</v>
      </c>
      <c r="K6" t="s">
        <v>19</v>
      </c>
      <c r="L6" t="s">
        <v>18</v>
      </c>
      <c r="M6">
        <v>2024</v>
      </c>
    </row>
    <row r="7" spans="1:13" x14ac:dyDescent="0.25">
      <c r="A7">
        <v>9650</v>
      </c>
      <c r="B7" t="s">
        <v>13</v>
      </c>
      <c r="C7" s="4">
        <v>45383</v>
      </c>
      <c r="D7" t="s">
        <v>54</v>
      </c>
      <c r="E7" t="s">
        <v>55</v>
      </c>
      <c r="F7">
        <v>121415.51</v>
      </c>
      <c r="G7">
        <v>0</v>
      </c>
      <c r="H7">
        <v>121415.51</v>
      </c>
      <c r="I7" t="s">
        <v>16</v>
      </c>
      <c r="J7" t="s">
        <v>55</v>
      </c>
      <c r="K7" t="s">
        <v>19</v>
      </c>
      <c r="L7" t="s">
        <v>18</v>
      </c>
      <c r="M7">
        <v>2024</v>
      </c>
    </row>
    <row r="8" spans="1:13" x14ac:dyDescent="0.25">
      <c r="A8">
        <v>8729</v>
      </c>
      <c r="B8" t="s">
        <v>13</v>
      </c>
      <c r="C8" s="4">
        <v>45383</v>
      </c>
      <c r="D8" t="s">
        <v>54</v>
      </c>
      <c r="E8" t="s">
        <v>55</v>
      </c>
      <c r="F8">
        <v>241059.6</v>
      </c>
      <c r="G8">
        <v>0</v>
      </c>
      <c r="H8">
        <v>241059.6</v>
      </c>
      <c r="I8" t="s">
        <v>16</v>
      </c>
      <c r="J8" t="s">
        <v>55</v>
      </c>
      <c r="K8" t="s">
        <v>20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45443</v>
      </c>
      <c r="D9" t="s">
        <v>54</v>
      </c>
      <c r="E9" t="s">
        <v>55</v>
      </c>
      <c r="F9">
        <v>0</v>
      </c>
      <c r="G9">
        <v>143339.76</v>
      </c>
      <c r="H9">
        <v>-143339.76</v>
      </c>
      <c r="I9" t="s">
        <v>16</v>
      </c>
      <c r="J9" t="s">
        <v>55</v>
      </c>
      <c r="K9" t="s">
        <v>21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45444</v>
      </c>
      <c r="D10" t="s">
        <v>54</v>
      </c>
      <c r="E10" t="s">
        <v>55</v>
      </c>
      <c r="F10">
        <v>143339.76</v>
      </c>
      <c r="G10">
        <v>0</v>
      </c>
      <c r="H10">
        <v>143339.76</v>
      </c>
      <c r="I10" t="s">
        <v>16</v>
      </c>
      <c r="J10" t="s">
        <v>55</v>
      </c>
      <c r="K10" t="s">
        <v>21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45473</v>
      </c>
      <c r="D11" t="s">
        <v>54</v>
      </c>
      <c r="E11" t="s">
        <v>55</v>
      </c>
      <c r="F11">
        <v>0</v>
      </c>
      <c r="G11">
        <v>144955.76999999999</v>
      </c>
      <c r="H11">
        <v>-144955.76999999999</v>
      </c>
      <c r="I11" t="s">
        <v>16</v>
      </c>
      <c r="J11" t="s">
        <v>55</v>
      </c>
      <c r="K11" t="s">
        <v>22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45474</v>
      </c>
      <c r="D12" t="s">
        <v>54</v>
      </c>
      <c r="E12" t="s">
        <v>55</v>
      </c>
      <c r="F12">
        <v>144955.76999999999</v>
      </c>
      <c r="G12">
        <v>0</v>
      </c>
      <c r="H12">
        <v>144955.76999999999</v>
      </c>
      <c r="I12" t="s">
        <v>16</v>
      </c>
      <c r="J12" t="s">
        <v>55</v>
      </c>
      <c r="K12" t="s">
        <v>22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45504</v>
      </c>
      <c r="D13" t="s">
        <v>54</v>
      </c>
      <c r="E13" t="s">
        <v>55</v>
      </c>
      <c r="F13">
        <v>0</v>
      </c>
      <c r="G13">
        <v>182713.87</v>
      </c>
      <c r="H13">
        <v>-182713.87</v>
      </c>
      <c r="I13" t="s">
        <v>16</v>
      </c>
      <c r="J13" t="s">
        <v>55</v>
      </c>
      <c r="K13" t="s">
        <v>23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45505</v>
      </c>
      <c r="D14" t="s">
        <v>54</v>
      </c>
      <c r="E14" t="s">
        <v>55</v>
      </c>
      <c r="F14">
        <v>182713.87</v>
      </c>
      <c r="G14">
        <v>0</v>
      </c>
      <c r="H14">
        <v>182713.87</v>
      </c>
      <c r="I14" t="s">
        <v>16</v>
      </c>
      <c r="J14" t="s">
        <v>55</v>
      </c>
      <c r="K14" t="s">
        <v>23</v>
      </c>
      <c r="L14" t="s">
        <v>18</v>
      </c>
      <c r="M14">
        <v>2024</v>
      </c>
    </row>
    <row r="15" spans="1:13" x14ac:dyDescent="0.25">
      <c r="A15">
        <v>14216</v>
      </c>
      <c r="B15" t="s">
        <v>13</v>
      </c>
      <c r="C15" s="4">
        <v>45535</v>
      </c>
      <c r="D15" t="s">
        <v>54</v>
      </c>
      <c r="E15" t="s">
        <v>55</v>
      </c>
      <c r="F15">
        <v>0</v>
      </c>
      <c r="G15">
        <v>236618.23</v>
      </c>
      <c r="H15">
        <v>-236618.23</v>
      </c>
      <c r="I15" t="s">
        <v>16</v>
      </c>
      <c r="J15" t="s">
        <v>55</v>
      </c>
      <c r="K15" t="s">
        <v>24</v>
      </c>
      <c r="L15" t="s">
        <v>18</v>
      </c>
      <c r="M15">
        <v>2024</v>
      </c>
    </row>
    <row r="16" spans="1:13" x14ac:dyDescent="0.25">
      <c r="A16">
        <v>13205</v>
      </c>
      <c r="B16" t="s">
        <v>13</v>
      </c>
      <c r="C16" s="4">
        <v>45535</v>
      </c>
      <c r="D16" t="s">
        <v>54</v>
      </c>
      <c r="E16" t="s">
        <v>55</v>
      </c>
      <c r="F16">
        <v>0</v>
      </c>
      <c r="G16">
        <v>377442.46</v>
      </c>
      <c r="H16">
        <v>-377442.46</v>
      </c>
      <c r="I16" t="s">
        <v>16</v>
      </c>
      <c r="J16" t="s">
        <v>55</v>
      </c>
      <c r="K16" t="s">
        <v>25</v>
      </c>
      <c r="L16" t="s">
        <v>18</v>
      </c>
      <c r="M16">
        <v>2024</v>
      </c>
    </row>
    <row r="17" spans="1:13" x14ac:dyDescent="0.25">
      <c r="A17">
        <v>14216</v>
      </c>
      <c r="B17" t="s">
        <v>13</v>
      </c>
      <c r="C17" s="4">
        <v>45535</v>
      </c>
      <c r="D17" t="s">
        <v>54</v>
      </c>
      <c r="E17" t="s">
        <v>55</v>
      </c>
      <c r="F17">
        <v>377442.46</v>
      </c>
      <c r="G17">
        <v>0</v>
      </c>
      <c r="H17">
        <v>377442.46</v>
      </c>
      <c r="I17" t="s">
        <v>16</v>
      </c>
      <c r="J17" t="s">
        <v>55</v>
      </c>
      <c r="K17" t="s">
        <v>24</v>
      </c>
      <c r="L17" t="s">
        <v>18</v>
      </c>
      <c r="M17">
        <v>2024</v>
      </c>
    </row>
    <row r="18" spans="1:13" x14ac:dyDescent="0.25">
      <c r="A18">
        <v>14216</v>
      </c>
      <c r="B18" t="s">
        <v>13</v>
      </c>
      <c r="C18" s="4">
        <v>45536</v>
      </c>
      <c r="D18" t="s">
        <v>54</v>
      </c>
      <c r="E18" t="s">
        <v>55</v>
      </c>
      <c r="F18">
        <v>0</v>
      </c>
      <c r="G18">
        <v>377442.46</v>
      </c>
      <c r="H18">
        <v>-377442.46</v>
      </c>
      <c r="I18" t="s">
        <v>16</v>
      </c>
      <c r="J18" t="s">
        <v>55</v>
      </c>
      <c r="K18" t="s">
        <v>24</v>
      </c>
      <c r="L18" t="s">
        <v>18</v>
      </c>
      <c r="M18">
        <v>2024</v>
      </c>
    </row>
    <row r="19" spans="1:13" x14ac:dyDescent="0.25">
      <c r="A19">
        <v>14216</v>
      </c>
      <c r="B19" t="s">
        <v>13</v>
      </c>
      <c r="C19" s="4">
        <v>45536</v>
      </c>
      <c r="D19" t="s">
        <v>54</v>
      </c>
      <c r="E19" t="s">
        <v>55</v>
      </c>
      <c r="F19">
        <v>236618.23</v>
      </c>
      <c r="G19">
        <v>0</v>
      </c>
      <c r="H19">
        <v>236618.23</v>
      </c>
      <c r="I19" t="s">
        <v>16</v>
      </c>
      <c r="J19" t="s">
        <v>55</v>
      </c>
      <c r="K19" t="s">
        <v>24</v>
      </c>
      <c r="L19" t="s">
        <v>18</v>
      </c>
      <c r="M19">
        <v>2024</v>
      </c>
    </row>
    <row r="20" spans="1:13" x14ac:dyDescent="0.25">
      <c r="A20">
        <v>13205</v>
      </c>
      <c r="B20" t="s">
        <v>13</v>
      </c>
      <c r="C20" s="4">
        <v>45536</v>
      </c>
      <c r="D20" t="s">
        <v>54</v>
      </c>
      <c r="E20" t="s">
        <v>55</v>
      </c>
      <c r="F20">
        <v>377442.46</v>
      </c>
      <c r="G20">
        <v>0</v>
      </c>
      <c r="H20">
        <v>377442.46</v>
      </c>
      <c r="I20" t="s">
        <v>16</v>
      </c>
      <c r="J20" t="s">
        <v>55</v>
      </c>
      <c r="K20" t="s">
        <v>25</v>
      </c>
      <c r="L20" t="s">
        <v>18</v>
      </c>
      <c r="M20">
        <v>2024</v>
      </c>
    </row>
    <row r="21" spans="1:13" x14ac:dyDescent="0.25">
      <c r="A21">
        <v>14217</v>
      </c>
      <c r="B21" t="s">
        <v>13</v>
      </c>
      <c r="C21" s="4">
        <v>45565</v>
      </c>
      <c r="D21" t="s">
        <v>54</v>
      </c>
      <c r="E21" t="s">
        <v>55</v>
      </c>
      <c r="F21">
        <v>0</v>
      </c>
      <c r="G21">
        <v>267799.96999999997</v>
      </c>
      <c r="H21">
        <v>-267799.96999999997</v>
      </c>
      <c r="I21" t="s">
        <v>16</v>
      </c>
      <c r="J21" t="s">
        <v>55</v>
      </c>
      <c r="K21" t="s">
        <v>26</v>
      </c>
      <c r="L21" t="s">
        <v>18</v>
      </c>
      <c r="M21">
        <v>2024</v>
      </c>
    </row>
    <row r="22" spans="1:13" x14ac:dyDescent="0.25">
      <c r="A22">
        <v>14217</v>
      </c>
      <c r="B22" t="s">
        <v>13</v>
      </c>
      <c r="C22" s="4">
        <v>45566</v>
      </c>
      <c r="D22" t="s">
        <v>54</v>
      </c>
      <c r="E22" t="s">
        <v>55</v>
      </c>
      <c r="F22">
        <v>267799.96999999997</v>
      </c>
      <c r="G22">
        <v>0</v>
      </c>
      <c r="H22">
        <v>267799.96999999997</v>
      </c>
      <c r="I22" t="s">
        <v>16</v>
      </c>
      <c r="J22" t="s">
        <v>55</v>
      </c>
      <c r="K22" t="s">
        <v>26</v>
      </c>
      <c r="L22" t="s">
        <v>18</v>
      </c>
      <c r="M22">
        <v>2024</v>
      </c>
    </row>
    <row r="23" spans="1:13" x14ac:dyDescent="0.25">
      <c r="A23">
        <v>14824</v>
      </c>
      <c r="B23" t="s">
        <v>13</v>
      </c>
      <c r="C23" s="4">
        <v>45596</v>
      </c>
      <c r="D23" t="s">
        <v>54</v>
      </c>
      <c r="E23" t="s">
        <v>55</v>
      </c>
      <c r="F23">
        <v>0</v>
      </c>
      <c r="G23">
        <v>384933.19</v>
      </c>
      <c r="H23">
        <v>-384933.19</v>
      </c>
      <c r="I23" t="s">
        <v>16</v>
      </c>
      <c r="J23" t="s">
        <v>55</v>
      </c>
      <c r="K23" t="s">
        <v>27</v>
      </c>
      <c r="L23" t="s">
        <v>18</v>
      </c>
      <c r="M23">
        <v>2024</v>
      </c>
    </row>
    <row r="24" spans="1:13" x14ac:dyDescent="0.25">
      <c r="A24">
        <v>14824</v>
      </c>
      <c r="B24" t="s">
        <v>13</v>
      </c>
      <c r="C24" s="4">
        <v>45597</v>
      </c>
      <c r="D24" t="s">
        <v>54</v>
      </c>
      <c r="E24" t="s">
        <v>55</v>
      </c>
      <c r="F24">
        <v>384933.19</v>
      </c>
      <c r="G24">
        <v>0</v>
      </c>
      <c r="H24">
        <v>384933.19</v>
      </c>
      <c r="I24" t="s">
        <v>16</v>
      </c>
      <c r="J24" t="s">
        <v>55</v>
      </c>
      <c r="K24" t="s">
        <v>27</v>
      </c>
      <c r="L24" t="s">
        <v>18</v>
      </c>
      <c r="M24">
        <v>2024</v>
      </c>
    </row>
    <row r="25" spans="1:13" x14ac:dyDescent="0.25">
      <c r="A25">
        <v>15638</v>
      </c>
      <c r="B25" t="s">
        <v>13</v>
      </c>
      <c r="C25" s="4">
        <v>45626</v>
      </c>
      <c r="D25" t="s">
        <v>54</v>
      </c>
      <c r="E25" t="s">
        <v>55</v>
      </c>
      <c r="F25">
        <v>0</v>
      </c>
      <c r="G25">
        <v>411519.74</v>
      </c>
      <c r="H25">
        <v>-411519.74</v>
      </c>
      <c r="I25" t="s">
        <v>16</v>
      </c>
      <c r="J25" t="s">
        <v>55</v>
      </c>
      <c r="K25" t="s">
        <v>28</v>
      </c>
      <c r="L25" t="s">
        <v>18</v>
      </c>
      <c r="M25">
        <v>2024</v>
      </c>
    </row>
    <row r="26" spans="1:13" x14ac:dyDescent="0.25">
      <c r="A26">
        <v>15638</v>
      </c>
      <c r="B26" t="s">
        <v>13</v>
      </c>
      <c r="C26" s="4">
        <v>45627</v>
      </c>
      <c r="D26" t="s">
        <v>54</v>
      </c>
      <c r="E26" t="s">
        <v>55</v>
      </c>
      <c r="F26">
        <v>411519.74</v>
      </c>
      <c r="G26">
        <v>0</v>
      </c>
      <c r="H26">
        <v>411519.74</v>
      </c>
      <c r="I26" t="s">
        <v>16</v>
      </c>
      <c r="J26" t="s">
        <v>55</v>
      </c>
      <c r="K26" t="s">
        <v>28</v>
      </c>
      <c r="L26" t="s">
        <v>18</v>
      </c>
      <c r="M26">
        <v>2024</v>
      </c>
    </row>
    <row r="27" spans="1:13" x14ac:dyDescent="0.25">
      <c r="A27">
        <v>18659</v>
      </c>
      <c r="B27" t="s">
        <v>13</v>
      </c>
      <c r="C27" s="4">
        <v>45657</v>
      </c>
      <c r="D27" t="s">
        <v>54</v>
      </c>
      <c r="E27" t="s">
        <v>55</v>
      </c>
      <c r="F27">
        <v>0</v>
      </c>
      <c r="G27">
        <v>325846.65999999997</v>
      </c>
      <c r="H27">
        <v>-325846.65999999997</v>
      </c>
      <c r="I27" t="s">
        <v>16</v>
      </c>
      <c r="J27" t="s">
        <v>55</v>
      </c>
      <c r="K27" t="s">
        <v>29</v>
      </c>
      <c r="L27" t="s">
        <v>18</v>
      </c>
      <c r="M27">
        <v>2024</v>
      </c>
    </row>
    <row r="28" spans="1:13" x14ac:dyDescent="0.25">
      <c r="A28">
        <v>16420</v>
      </c>
      <c r="B28" t="s">
        <v>13</v>
      </c>
      <c r="C28" s="4">
        <v>45657</v>
      </c>
      <c r="D28" t="s">
        <v>54</v>
      </c>
      <c r="E28" t="s">
        <v>55</v>
      </c>
      <c r="F28">
        <v>0</v>
      </c>
      <c r="G28">
        <v>454356.23</v>
      </c>
      <c r="H28">
        <v>-454356.23</v>
      </c>
      <c r="I28" t="s">
        <v>16</v>
      </c>
      <c r="J28" t="s">
        <v>55</v>
      </c>
      <c r="K28" t="s">
        <v>30</v>
      </c>
      <c r="L28" t="s">
        <v>18</v>
      </c>
      <c r="M28">
        <v>2024</v>
      </c>
    </row>
    <row r="29" spans="1:13" x14ac:dyDescent="0.25">
      <c r="A29">
        <v>18658</v>
      </c>
      <c r="B29" t="s">
        <v>13</v>
      </c>
      <c r="C29" s="4">
        <v>45657</v>
      </c>
      <c r="D29" t="s">
        <v>54</v>
      </c>
      <c r="E29" t="s">
        <v>55</v>
      </c>
      <c r="F29">
        <v>454356.23</v>
      </c>
      <c r="G29">
        <v>0</v>
      </c>
      <c r="H29">
        <v>454356.23</v>
      </c>
      <c r="I29" t="s">
        <v>16</v>
      </c>
      <c r="J29" t="s">
        <v>55</v>
      </c>
      <c r="K29" t="s">
        <v>211</v>
      </c>
      <c r="L29" t="s">
        <v>18</v>
      </c>
      <c r="M29">
        <v>2024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859C2-8E3C-410B-A942-0DB450DA02F3}">
  <sheetPr>
    <tabColor theme="7" tint="-0.249977111117893"/>
  </sheetPr>
  <dimension ref="A1:M31"/>
  <sheetViews>
    <sheetView workbookViewId="0">
      <selection activeCell="I25" sqref="I2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2.85546875" bestFit="1" customWidth="1"/>
    <col min="6" max="6" width="15.85546875" bestFit="1" customWidth="1"/>
    <col min="7" max="7" width="16.42578125" bestFit="1" customWidth="1"/>
    <col min="8" max="8" width="13.28515625" style="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s="5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56</v>
      </c>
      <c r="E2" t="s">
        <v>57</v>
      </c>
      <c r="F2">
        <v>0</v>
      </c>
      <c r="G2">
        <v>1385064.29</v>
      </c>
      <c r="H2" s="15">
        <v>-1385064.29</v>
      </c>
      <c r="I2" t="s">
        <v>16</v>
      </c>
      <c r="J2" t="s">
        <v>57</v>
      </c>
      <c r="K2" t="s">
        <v>20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56</v>
      </c>
      <c r="E3" t="s">
        <v>57</v>
      </c>
      <c r="F3">
        <v>63461.5</v>
      </c>
      <c r="G3">
        <v>0</v>
      </c>
      <c r="H3" s="15">
        <v>63461.5</v>
      </c>
      <c r="I3" t="s">
        <v>16</v>
      </c>
      <c r="J3" t="s">
        <v>57</v>
      </c>
      <c r="K3" t="s">
        <v>19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56</v>
      </c>
      <c r="E4" t="s">
        <v>57</v>
      </c>
      <c r="F4">
        <v>1385064.29</v>
      </c>
      <c r="G4">
        <v>0</v>
      </c>
      <c r="H4" s="15">
        <v>1385064.29</v>
      </c>
      <c r="I4" t="s">
        <v>16</v>
      </c>
      <c r="J4" t="s">
        <v>57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45383</v>
      </c>
      <c r="D5" t="s">
        <v>56</v>
      </c>
      <c r="E5" t="s">
        <v>57</v>
      </c>
      <c r="F5">
        <v>0</v>
      </c>
      <c r="G5">
        <v>63461.5</v>
      </c>
      <c r="H5" s="15">
        <v>-63461.5</v>
      </c>
      <c r="I5" t="s">
        <v>16</v>
      </c>
      <c r="J5" t="s">
        <v>57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56</v>
      </c>
      <c r="E6" t="s">
        <v>57</v>
      </c>
      <c r="F6">
        <v>0</v>
      </c>
      <c r="G6">
        <v>1385064.29</v>
      </c>
      <c r="H6" s="15">
        <v>-1385064.29</v>
      </c>
      <c r="I6" t="s">
        <v>16</v>
      </c>
      <c r="J6" t="s">
        <v>57</v>
      </c>
      <c r="K6" t="s">
        <v>19</v>
      </c>
      <c r="L6" t="s">
        <v>18</v>
      </c>
      <c r="M6">
        <v>2024</v>
      </c>
    </row>
    <row r="7" spans="1:13" x14ac:dyDescent="0.25">
      <c r="A7">
        <v>8729</v>
      </c>
      <c r="B7" t="s">
        <v>13</v>
      </c>
      <c r="C7" s="4">
        <v>45383</v>
      </c>
      <c r="D7" t="s">
        <v>56</v>
      </c>
      <c r="E7" t="s">
        <v>57</v>
      </c>
      <c r="F7">
        <v>1385064.29</v>
      </c>
      <c r="G7">
        <v>0</v>
      </c>
      <c r="H7" s="15">
        <v>1385064.29</v>
      </c>
      <c r="I7" t="s">
        <v>16</v>
      </c>
      <c r="J7" t="s">
        <v>57</v>
      </c>
      <c r="K7" t="s">
        <v>20</v>
      </c>
      <c r="L7" t="s">
        <v>18</v>
      </c>
      <c r="M7">
        <v>2024</v>
      </c>
    </row>
    <row r="8" spans="1:13" x14ac:dyDescent="0.25">
      <c r="A8">
        <v>10748</v>
      </c>
      <c r="B8" t="s">
        <v>13</v>
      </c>
      <c r="C8" s="4">
        <v>45443</v>
      </c>
      <c r="D8" t="s">
        <v>56</v>
      </c>
      <c r="E8" t="s">
        <v>57</v>
      </c>
      <c r="F8">
        <v>356363.54</v>
      </c>
      <c r="G8">
        <v>0</v>
      </c>
      <c r="H8" s="15">
        <v>356363.54</v>
      </c>
      <c r="I8" t="s">
        <v>16</v>
      </c>
      <c r="J8" t="s">
        <v>57</v>
      </c>
      <c r="K8" t="s">
        <v>21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45444</v>
      </c>
      <c r="D9" t="s">
        <v>56</v>
      </c>
      <c r="E9" t="s">
        <v>57</v>
      </c>
      <c r="F9">
        <v>0</v>
      </c>
      <c r="G9">
        <v>356363.54</v>
      </c>
      <c r="H9" s="15">
        <v>-356363.54</v>
      </c>
      <c r="I9" t="s">
        <v>16</v>
      </c>
      <c r="J9" t="s">
        <v>57</v>
      </c>
      <c r="K9" t="s">
        <v>21</v>
      </c>
      <c r="L9" t="s">
        <v>18</v>
      </c>
      <c r="M9">
        <v>2024</v>
      </c>
    </row>
    <row r="10" spans="1:13" x14ac:dyDescent="0.25">
      <c r="A10">
        <v>11582</v>
      </c>
      <c r="B10" t="s">
        <v>13</v>
      </c>
      <c r="C10" s="4">
        <v>45473</v>
      </c>
      <c r="D10" t="s">
        <v>56</v>
      </c>
      <c r="E10" t="s">
        <v>57</v>
      </c>
      <c r="F10">
        <v>820816</v>
      </c>
      <c r="G10">
        <v>0</v>
      </c>
      <c r="H10" s="15">
        <v>820816</v>
      </c>
      <c r="I10" t="s">
        <v>16</v>
      </c>
      <c r="J10" t="s">
        <v>57</v>
      </c>
      <c r="K10" t="s">
        <v>22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45474</v>
      </c>
      <c r="D11" t="s">
        <v>56</v>
      </c>
      <c r="E11" t="s">
        <v>57</v>
      </c>
      <c r="F11">
        <v>0</v>
      </c>
      <c r="G11">
        <v>820816</v>
      </c>
      <c r="H11" s="15">
        <v>-820816</v>
      </c>
      <c r="I11" t="s">
        <v>16</v>
      </c>
      <c r="J11" t="s">
        <v>57</v>
      </c>
      <c r="K11" t="s">
        <v>22</v>
      </c>
      <c r="L11" t="s">
        <v>18</v>
      </c>
      <c r="M11">
        <v>2024</v>
      </c>
    </row>
    <row r="12" spans="1:13" x14ac:dyDescent="0.25">
      <c r="A12">
        <v>12366</v>
      </c>
      <c r="B12" t="s">
        <v>13</v>
      </c>
      <c r="C12" s="4">
        <v>45504</v>
      </c>
      <c r="D12" t="s">
        <v>56</v>
      </c>
      <c r="E12" t="s">
        <v>57</v>
      </c>
      <c r="F12">
        <v>905581.23</v>
      </c>
      <c r="G12">
        <v>0</v>
      </c>
      <c r="H12" s="15">
        <v>905581.23</v>
      </c>
      <c r="I12" t="s">
        <v>16</v>
      </c>
      <c r="J12" t="s">
        <v>57</v>
      </c>
      <c r="K12" t="s">
        <v>23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45505</v>
      </c>
      <c r="D13" t="s">
        <v>56</v>
      </c>
      <c r="E13" t="s">
        <v>57</v>
      </c>
      <c r="F13">
        <v>0</v>
      </c>
      <c r="G13">
        <v>905581.23</v>
      </c>
      <c r="H13" s="15">
        <v>-905581.23</v>
      </c>
      <c r="I13" t="s">
        <v>16</v>
      </c>
      <c r="J13" t="s">
        <v>57</v>
      </c>
      <c r="K13" t="s">
        <v>23</v>
      </c>
      <c r="L13" t="s">
        <v>18</v>
      </c>
      <c r="M13">
        <v>2024</v>
      </c>
    </row>
    <row r="14" spans="1:13" x14ac:dyDescent="0.25">
      <c r="A14">
        <v>13205</v>
      </c>
      <c r="B14" t="s">
        <v>13</v>
      </c>
      <c r="C14" s="4">
        <v>45535</v>
      </c>
      <c r="D14" t="s">
        <v>56</v>
      </c>
      <c r="E14" t="s">
        <v>57</v>
      </c>
      <c r="F14">
        <v>553269.73</v>
      </c>
      <c r="G14">
        <v>0</v>
      </c>
      <c r="H14" s="15">
        <v>553269.73</v>
      </c>
      <c r="I14" t="s">
        <v>16</v>
      </c>
      <c r="J14" t="s">
        <v>57</v>
      </c>
      <c r="K14" t="s">
        <v>25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45536</v>
      </c>
      <c r="D15" t="s">
        <v>56</v>
      </c>
      <c r="E15" t="s">
        <v>57</v>
      </c>
      <c r="F15">
        <v>0</v>
      </c>
      <c r="G15">
        <v>553269.73</v>
      </c>
      <c r="H15" s="15">
        <v>-553269.73</v>
      </c>
      <c r="I15" t="s">
        <v>16</v>
      </c>
      <c r="J15" t="s">
        <v>57</v>
      </c>
      <c r="K15" t="s">
        <v>25</v>
      </c>
      <c r="L15" t="s">
        <v>18</v>
      </c>
      <c r="M15">
        <v>2024</v>
      </c>
    </row>
    <row r="16" spans="1:13" x14ac:dyDescent="0.25">
      <c r="A16">
        <v>14217</v>
      </c>
      <c r="B16" t="s">
        <v>13</v>
      </c>
      <c r="C16" s="4">
        <v>45565</v>
      </c>
      <c r="D16" t="s">
        <v>56</v>
      </c>
      <c r="E16" t="s">
        <v>57</v>
      </c>
      <c r="F16">
        <v>0</v>
      </c>
      <c r="G16">
        <v>591281.38</v>
      </c>
      <c r="H16" s="15">
        <v>-591281.38</v>
      </c>
      <c r="I16" t="s">
        <v>16</v>
      </c>
      <c r="J16" t="s">
        <v>57</v>
      </c>
      <c r="K16" t="s">
        <v>26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45566</v>
      </c>
      <c r="D17" t="s">
        <v>56</v>
      </c>
      <c r="E17" t="s">
        <v>57</v>
      </c>
      <c r="F17">
        <v>591281.38</v>
      </c>
      <c r="G17">
        <v>0</v>
      </c>
      <c r="H17" s="15">
        <v>591281.38</v>
      </c>
      <c r="I17" t="s">
        <v>16</v>
      </c>
      <c r="J17" t="s">
        <v>57</v>
      </c>
      <c r="K17" t="s">
        <v>26</v>
      </c>
      <c r="L17" t="s">
        <v>18</v>
      </c>
      <c r="M17">
        <v>2024</v>
      </c>
    </row>
    <row r="18" spans="1:13" x14ac:dyDescent="0.25">
      <c r="A18">
        <v>14824</v>
      </c>
      <c r="B18" t="s">
        <v>13</v>
      </c>
      <c r="C18" s="4">
        <v>45596</v>
      </c>
      <c r="D18" t="s">
        <v>56</v>
      </c>
      <c r="E18" t="s">
        <v>57</v>
      </c>
      <c r="F18">
        <v>777899.12</v>
      </c>
      <c r="G18">
        <v>0</v>
      </c>
      <c r="H18" s="15">
        <v>777899.12</v>
      </c>
      <c r="I18" t="s">
        <v>16</v>
      </c>
      <c r="J18" t="s">
        <v>57</v>
      </c>
      <c r="K18" t="s">
        <v>27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45597</v>
      </c>
      <c r="D19" t="s">
        <v>56</v>
      </c>
      <c r="E19" t="s">
        <v>57</v>
      </c>
      <c r="F19">
        <v>0</v>
      </c>
      <c r="G19">
        <v>777899.12</v>
      </c>
      <c r="H19" s="15">
        <v>-777899.12</v>
      </c>
      <c r="I19" t="s">
        <v>16</v>
      </c>
      <c r="J19" t="s">
        <v>57</v>
      </c>
      <c r="K19" t="s">
        <v>27</v>
      </c>
      <c r="L19" t="s">
        <v>18</v>
      </c>
      <c r="M19">
        <v>2024</v>
      </c>
    </row>
    <row r="20" spans="1:13" x14ac:dyDescent="0.25">
      <c r="A20">
        <v>15638</v>
      </c>
      <c r="B20" t="s">
        <v>13</v>
      </c>
      <c r="C20" s="4">
        <v>45626</v>
      </c>
      <c r="D20" t="s">
        <v>56</v>
      </c>
      <c r="E20" t="s">
        <v>57</v>
      </c>
      <c r="F20">
        <v>891969.96</v>
      </c>
      <c r="G20">
        <v>0</v>
      </c>
      <c r="H20" s="15">
        <v>891969.96</v>
      </c>
      <c r="I20" t="s">
        <v>16</v>
      </c>
      <c r="J20" t="s">
        <v>57</v>
      </c>
      <c r="K20" t="s">
        <v>28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45627</v>
      </c>
      <c r="D21" t="s">
        <v>56</v>
      </c>
      <c r="E21" t="s">
        <v>57</v>
      </c>
      <c r="F21">
        <v>0</v>
      </c>
      <c r="G21">
        <v>891969.96</v>
      </c>
      <c r="H21" s="15">
        <v>-891969.96</v>
      </c>
      <c r="I21" t="s">
        <v>16</v>
      </c>
      <c r="J21" t="s">
        <v>57</v>
      </c>
      <c r="K21" t="s">
        <v>28</v>
      </c>
      <c r="L21" t="s">
        <v>18</v>
      </c>
      <c r="M21">
        <v>2024</v>
      </c>
    </row>
    <row r="22" spans="1:13" x14ac:dyDescent="0.25">
      <c r="A22">
        <v>19461</v>
      </c>
      <c r="B22" t="s">
        <v>13</v>
      </c>
      <c r="C22" s="4">
        <v>45657</v>
      </c>
      <c r="D22" t="s">
        <v>56</v>
      </c>
      <c r="E22" t="s">
        <v>57</v>
      </c>
      <c r="F22">
        <v>0</v>
      </c>
      <c r="G22">
        <v>126471.45</v>
      </c>
      <c r="H22" s="15">
        <v>-126471.45</v>
      </c>
      <c r="I22" t="s">
        <v>16</v>
      </c>
      <c r="J22" t="s">
        <v>57</v>
      </c>
      <c r="K22" t="s">
        <v>214</v>
      </c>
      <c r="L22" t="s">
        <v>18</v>
      </c>
      <c r="M22">
        <v>2024</v>
      </c>
    </row>
    <row r="23" spans="1:13" x14ac:dyDescent="0.25">
      <c r="A23">
        <v>18657</v>
      </c>
      <c r="B23" t="s">
        <v>13</v>
      </c>
      <c r="C23" s="4">
        <v>45657</v>
      </c>
      <c r="D23" t="s">
        <v>56</v>
      </c>
      <c r="E23" t="s">
        <v>57</v>
      </c>
      <c r="F23">
        <v>0</v>
      </c>
      <c r="G23">
        <v>631358.82999999996</v>
      </c>
      <c r="H23" s="15">
        <v>-631358.82999999996</v>
      </c>
      <c r="I23" t="s">
        <v>16</v>
      </c>
      <c r="J23" t="s">
        <v>57</v>
      </c>
      <c r="K23" t="s">
        <v>215</v>
      </c>
      <c r="L23" t="s">
        <v>18</v>
      </c>
      <c r="M23">
        <v>2024</v>
      </c>
    </row>
    <row r="24" spans="1:13" x14ac:dyDescent="0.25">
      <c r="A24">
        <v>16806</v>
      </c>
      <c r="B24" t="s">
        <v>13</v>
      </c>
      <c r="C24" s="4">
        <v>45657</v>
      </c>
      <c r="D24" t="s">
        <v>56</v>
      </c>
      <c r="E24" t="s">
        <v>57</v>
      </c>
      <c r="F24">
        <v>405011.25</v>
      </c>
      <c r="G24">
        <v>0</v>
      </c>
      <c r="H24" s="15">
        <v>405011.25</v>
      </c>
      <c r="I24" t="s">
        <v>16</v>
      </c>
      <c r="J24" t="s">
        <v>57</v>
      </c>
      <c r="K24" t="s">
        <v>216</v>
      </c>
      <c r="L24" t="s">
        <v>18</v>
      </c>
      <c r="M24">
        <v>2024</v>
      </c>
    </row>
    <row r="25" spans="1:13" x14ac:dyDescent="0.25">
      <c r="A25">
        <v>16420</v>
      </c>
      <c r="B25" t="s">
        <v>13</v>
      </c>
      <c r="C25" s="4">
        <v>45657</v>
      </c>
      <c r="D25" t="s">
        <v>56</v>
      </c>
      <c r="E25" t="s">
        <v>57</v>
      </c>
      <c r="F25">
        <v>1267386.32</v>
      </c>
      <c r="G25">
        <v>0</v>
      </c>
      <c r="H25" s="15">
        <v>1267386.32</v>
      </c>
      <c r="I25" t="s">
        <v>16</v>
      </c>
      <c r="J25" t="s">
        <v>57</v>
      </c>
      <c r="K25" t="s">
        <v>30</v>
      </c>
      <c r="L25" t="s">
        <v>18</v>
      </c>
      <c r="M25">
        <v>2024</v>
      </c>
    </row>
    <row r="28" spans="1:13" x14ac:dyDescent="0.25">
      <c r="G28" s="5">
        <v>1086342.3500000001</v>
      </c>
      <c r="H28" t="s">
        <v>621</v>
      </c>
      <c r="I28" s="13"/>
    </row>
    <row r="29" spans="1:13" x14ac:dyDescent="0.25">
      <c r="G29" s="17">
        <v>171775.06</v>
      </c>
      <c r="H29" t="s">
        <v>620</v>
      </c>
    </row>
    <row r="30" spans="1:13" x14ac:dyDescent="0.25">
      <c r="G30" s="16">
        <f>G28-G29</f>
        <v>914567.29</v>
      </c>
      <c r="H30"/>
    </row>
    <row r="31" spans="1:13" x14ac:dyDescent="0.25">
      <c r="G31" s="13"/>
    </row>
  </sheetData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F00E7-9863-41CC-B9DD-5B7A5C25543E}">
  <sheetPr>
    <tabColor theme="7" tint="-0.249977111117893"/>
  </sheetPr>
  <dimension ref="A1:M29"/>
  <sheetViews>
    <sheetView workbookViewId="0">
      <selection activeCell="G27" sqref="G27:H29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2.85546875" bestFit="1" customWidth="1"/>
    <col min="6" max="6" width="16" bestFit="1" customWidth="1"/>
    <col min="7" max="7" width="16.5703125" bestFit="1" customWidth="1"/>
    <col min="8" max="8" width="13.28515625" bestFit="1" customWidth="1"/>
    <col min="9" max="9" width="30.71093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19309</v>
      </c>
      <c r="B2" t="s">
        <v>13</v>
      </c>
      <c r="C2" s="4">
        <v>45658</v>
      </c>
      <c r="D2" t="s">
        <v>56</v>
      </c>
      <c r="E2" t="s">
        <v>57</v>
      </c>
      <c r="F2" s="5">
        <v>1267386.32</v>
      </c>
      <c r="G2" s="5">
        <v>0</v>
      </c>
      <c r="H2" s="15">
        <v>1267386.32</v>
      </c>
      <c r="I2" t="s">
        <v>16</v>
      </c>
      <c r="J2" t="s">
        <v>57</v>
      </c>
      <c r="K2" t="s">
        <v>366</v>
      </c>
      <c r="L2" t="s">
        <v>18</v>
      </c>
      <c r="M2">
        <v>2025</v>
      </c>
    </row>
    <row r="3" spans="1:13" x14ac:dyDescent="0.25">
      <c r="A3">
        <v>16420</v>
      </c>
      <c r="B3" t="s">
        <v>13</v>
      </c>
      <c r="C3" s="4">
        <v>45658</v>
      </c>
      <c r="D3" t="s">
        <v>56</v>
      </c>
      <c r="E3" t="s">
        <v>57</v>
      </c>
      <c r="F3" s="5">
        <v>0</v>
      </c>
      <c r="G3" s="5">
        <v>1267386.32</v>
      </c>
      <c r="H3" s="15">
        <v>-1267386.32</v>
      </c>
      <c r="I3" t="s">
        <v>16</v>
      </c>
      <c r="J3" t="s">
        <v>57</v>
      </c>
      <c r="K3" t="s">
        <v>30</v>
      </c>
      <c r="L3" t="s">
        <v>18</v>
      </c>
      <c r="M3">
        <v>2025</v>
      </c>
    </row>
    <row r="4" spans="1:13" x14ac:dyDescent="0.25">
      <c r="A4">
        <v>18736</v>
      </c>
      <c r="B4" t="s">
        <v>13</v>
      </c>
      <c r="C4" s="4">
        <v>45688</v>
      </c>
      <c r="D4" t="s">
        <v>56</v>
      </c>
      <c r="E4" t="s">
        <v>57</v>
      </c>
      <c r="F4" s="5">
        <v>330974.99</v>
      </c>
      <c r="G4" s="5">
        <v>0</v>
      </c>
      <c r="H4" s="15">
        <v>330974.99</v>
      </c>
      <c r="I4" t="s">
        <v>16</v>
      </c>
      <c r="J4" t="s">
        <v>57</v>
      </c>
      <c r="K4" t="s">
        <v>367</v>
      </c>
      <c r="L4" t="s">
        <v>18</v>
      </c>
      <c r="M4">
        <v>2025</v>
      </c>
    </row>
    <row r="5" spans="1:13" x14ac:dyDescent="0.25">
      <c r="A5">
        <v>18736</v>
      </c>
      <c r="B5" t="s">
        <v>13</v>
      </c>
      <c r="C5" s="4">
        <v>45689</v>
      </c>
      <c r="D5" t="s">
        <v>56</v>
      </c>
      <c r="E5" t="s">
        <v>57</v>
      </c>
      <c r="F5" s="5">
        <v>0</v>
      </c>
      <c r="G5" s="5">
        <v>330974.99</v>
      </c>
      <c r="H5" s="15">
        <v>-330974.99</v>
      </c>
      <c r="I5" t="s">
        <v>16</v>
      </c>
      <c r="J5" t="s">
        <v>57</v>
      </c>
      <c r="K5" t="s">
        <v>367</v>
      </c>
      <c r="L5" t="s">
        <v>18</v>
      </c>
      <c r="M5">
        <v>2025</v>
      </c>
    </row>
    <row r="6" spans="1:13" x14ac:dyDescent="0.25">
      <c r="A6">
        <v>19183</v>
      </c>
      <c r="B6" t="s">
        <v>13</v>
      </c>
      <c r="C6" s="4">
        <v>45716</v>
      </c>
      <c r="D6" t="s">
        <v>56</v>
      </c>
      <c r="E6" t="s">
        <v>57</v>
      </c>
      <c r="F6" s="5">
        <v>0</v>
      </c>
      <c r="G6" s="5">
        <v>242679.83</v>
      </c>
      <c r="H6" s="15">
        <v>-242679.83</v>
      </c>
      <c r="I6" t="s">
        <v>16</v>
      </c>
      <c r="J6" t="s">
        <v>57</v>
      </c>
      <c r="K6" t="s">
        <v>368</v>
      </c>
      <c r="L6" t="s">
        <v>18</v>
      </c>
      <c r="M6">
        <v>2025</v>
      </c>
    </row>
    <row r="7" spans="1:13" x14ac:dyDescent="0.25">
      <c r="A7">
        <v>19183</v>
      </c>
      <c r="B7" t="s">
        <v>13</v>
      </c>
      <c r="C7" s="4">
        <v>45717</v>
      </c>
      <c r="D7" t="s">
        <v>56</v>
      </c>
      <c r="E7" t="s">
        <v>57</v>
      </c>
      <c r="F7" s="5">
        <v>242679.83</v>
      </c>
      <c r="G7" s="5">
        <v>0</v>
      </c>
      <c r="H7" s="15">
        <v>242679.83</v>
      </c>
      <c r="I7" t="s">
        <v>16</v>
      </c>
      <c r="J7" t="s">
        <v>57</v>
      </c>
      <c r="K7" t="s">
        <v>368</v>
      </c>
      <c r="L7" t="s">
        <v>18</v>
      </c>
      <c r="M7">
        <v>2025</v>
      </c>
    </row>
    <row r="8" spans="1:13" x14ac:dyDescent="0.25">
      <c r="A8">
        <v>20288</v>
      </c>
      <c r="B8" t="s">
        <v>13</v>
      </c>
      <c r="C8" s="4">
        <v>45747</v>
      </c>
      <c r="D8" t="s">
        <v>56</v>
      </c>
      <c r="E8" t="s">
        <v>57</v>
      </c>
      <c r="F8" s="5">
        <v>0</v>
      </c>
      <c r="G8" s="5">
        <v>1586349.85</v>
      </c>
      <c r="H8" s="15">
        <v>-1586349.85</v>
      </c>
      <c r="I8" t="s">
        <v>16</v>
      </c>
      <c r="J8" t="s">
        <v>57</v>
      </c>
      <c r="K8" t="s">
        <v>369</v>
      </c>
      <c r="L8" t="s">
        <v>18</v>
      </c>
      <c r="M8">
        <v>2025</v>
      </c>
    </row>
    <row r="9" spans="1:13" x14ac:dyDescent="0.25">
      <c r="A9">
        <v>20288</v>
      </c>
      <c r="B9" t="s">
        <v>13</v>
      </c>
      <c r="C9" s="4">
        <v>45748</v>
      </c>
      <c r="D9" t="s">
        <v>56</v>
      </c>
      <c r="E9" t="s">
        <v>57</v>
      </c>
      <c r="F9" s="5">
        <v>1586349.85</v>
      </c>
      <c r="G9" s="5">
        <v>0</v>
      </c>
      <c r="H9" s="15">
        <v>1586349.85</v>
      </c>
      <c r="I9" t="s">
        <v>16</v>
      </c>
      <c r="J9" t="s">
        <v>57</v>
      </c>
      <c r="K9" t="s">
        <v>369</v>
      </c>
      <c r="L9" t="s">
        <v>18</v>
      </c>
      <c r="M9">
        <v>2025</v>
      </c>
    </row>
    <row r="10" spans="1:13" x14ac:dyDescent="0.25">
      <c r="A10">
        <v>20998</v>
      </c>
      <c r="B10" t="s">
        <v>13</v>
      </c>
      <c r="C10" s="4">
        <v>45777</v>
      </c>
      <c r="D10" t="s">
        <v>56</v>
      </c>
      <c r="E10" t="s">
        <v>57</v>
      </c>
      <c r="F10" s="5">
        <v>0</v>
      </c>
      <c r="G10" s="5">
        <v>574018.29</v>
      </c>
      <c r="H10" s="15">
        <v>-574018.29</v>
      </c>
      <c r="I10" t="s">
        <v>16</v>
      </c>
      <c r="J10" t="s">
        <v>57</v>
      </c>
      <c r="K10" t="s">
        <v>370</v>
      </c>
      <c r="L10" t="s">
        <v>18</v>
      </c>
      <c r="M10">
        <v>2025</v>
      </c>
    </row>
    <row r="11" spans="1:13" x14ac:dyDescent="0.25">
      <c r="A11">
        <v>20998</v>
      </c>
      <c r="B11" t="s">
        <v>13</v>
      </c>
      <c r="C11" s="4">
        <v>45778</v>
      </c>
      <c r="D11" t="s">
        <v>56</v>
      </c>
      <c r="E11" t="s">
        <v>57</v>
      </c>
      <c r="F11" s="5">
        <v>574018.29</v>
      </c>
      <c r="G11" s="5">
        <v>0</v>
      </c>
      <c r="H11" s="15">
        <v>574018.29</v>
      </c>
      <c r="I11" t="s">
        <v>16</v>
      </c>
      <c r="J11" t="s">
        <v>57</v>
      </c>
      <c r="K11" t="s">
        <v>370</v>
      </c>
      <c r="L11" t="s">
        <v>18</v>
      </c>
      <c r="M11">
        <v>2025</v>
      </c>
    </row>
    <row r="12" spans="1:13" x14ac:dyDescent="0.25">
      <c r="A12">
        <v>20214</v>
      </c>
      <c r="B12" t="s">
        <v>13</v>
      </c>
      <c r="C12" s="4">
        <v>45778</v>
      </c>
      <c r="D12" t="s">
        <v>56</v>
      </c>
      <c r="E12" t="s">
        <v>57</v>
      </c>
      <c r="F12" s="5">
        <v>0</v>
      </c>
      <c r="G12" s="5">
        <v>1586349.85</v>
      </c>
      <c r="H12" s="15">
        <v>-1586349.85</v>
      </c>
      <c r="I12" t="s">
        <v>16</v>
      </c>
      <c r="J12" t="s">
        <v>57</v>
      </c>
      <c r="K12" t="s">
        <v>369</v>
      </c>
      <c r="L12" t="s">
        <v>18</v>
      </c>
      <c r="M12">
        <v>2025</v>
      </c>
    </row>
    <row r="13" spans="1:13" x14ac:dyDescent="0.25">
      <c r="A13">
        <v>20287</v>
      </c>
      <c r="B13" t="s">
        <v>13</v>
      </c>
      <c r="C13" s="4">
        <v>45778</v>
      </c>
      <c r="D13" t="s">
        <v>56</v>
      </c>
      <c r="E13" t="s">
        <v>57</v>
      </c>
      <c r="F13" s="5">
        <v>1586349.85</v>
      </c>
      <c r="G13" s="5">
        <v>0</v>
      </c>
      <c r="H13" s="15">
        <v>1586349.85</v>
      </c>
      <c r="I13" t="s">
        <v>16</v>
      </c>
      <c r="J13" t="s">
        <v>57</v>
      </c>
      <c r="K13" t="s">
        <v>371</v>
      </c>
      <c r="L13" t="s">
        <v>18</v>
      </c>
      <c r="M13">
        <v>2025</v>
      </c>
    </row>
    <row r="14" spans="1:13" x14ac:dyDescent="0.25">
      <c r="A14">
        <v>21895</v>
      </c>
      <c r="B14" t="s">
        <v>13</v>
      </c>
      <c r="C14" s="4">
        <v>45808</v>
      </c>
      <c r="D14" t="s">
        <v>56</v>
      </c>
      <c r="E14" t="s">
        <v>57</v>
      </c>
      <c r="F14" s="5">
        <v>0</v>
      </c>
      <c r="G14" s="5">
        <v>710843.89</v>
      </c>
      <c r="H14" s="15">
        <v>-710843.89</v>
      </c>
      <c r="I14" t="s">
        <v>16</v>
      </c>
      <c r="J14" t="s">
        <v>57</v>
      </c>
      <c r="K14" t="s">
        <v>372</v>
      </c>
      <c r="L14" t="s">
        <v>18</v>
      </c>
      <c r="M14">
        <v>2025</v>
      </c>
    </row>
    <row r="15" spans="1:13" x14ac:dyDescent="0.25">
      <c r="A15">
        <v>21895</v>
      </c>
      <c r="B15" t="s">
        <v>13</v>
      </c>
      <c r="C15" s="4">
        <v>45809</v>
      </c>
      <c r="D15" t="s">
        <v>56</v>
      </c>
      <c r="E15" t="s">
        <v>57</v>
      </c>
      <c r="F15" s="5">
        <v>710843.89</v>
      </c>
      <c r="G15" s="5">
        <v>0</v>
      </c>
      <c r="H15" s="15">
        <v>710843.89</v>
      </c>
      <c r="I15" t="s">
        <v>16</v>
      </c>
      <c r="J15" t="s">
        <v>57</v>
      </c>
      <c r="K15" t="s">
        <v>372</v>
      </c>
      <c r="L15" t="s">
        <v>18</v>
      </c>
      <c r="M15">
        <v>2025</v>
      </c>
    </row>
    <row r="16" spans="1:13" x14ac:dyDescent="0.25">
      <c r="A16">
        <v>22736</v>
      </c>
      <c r="B16" t="s">
        <v>13</v>
      </c>
      <c r="C16" s="4">
        <v>45838</v>
      </c>
      <c r="D16" t="s">
        <v>56</v>
      </c>
      <c r="E16" t="s">
        <v>57</v>
      </c>
      <c r="F16" s="5">
        <v>0</v>
      </c>
      <c r="G16" s="5">
        <v>181200.27</v>
      </c>
      <c r="H16" s="15">
        <v>-181200.27</v>
      </c>
      <c r="I16" t="s">
        <v>16</v>
      </c>
      <c r="J16" t="s">
        <v>57</v>
      </c>
      <c r="K16" t="s">
        <v>373</v>
      </c>
      <c r="L16" t="s">
        <v>18</v>
      </c>
      <c r="M16">
        <v>2025</v>
      </c>
    </row>
    <row r="17" spans="1:13" x14ac:dyDescent="0.25">
      <c r="A17">
        <v>22736</v>
      </c>
      <c r="B17" t="s">
        <v>13</v>
      </c>
      <c r="C17" s="4">
        <v>45839</v>
      </c>
      <c r="D17" t="s">
        <v>56</v>
      </c>
      <c r="E17" t="s">
        <v>57</v>
      </c>
      <c r="F17" s="5">
        <v>181200.27</v>
      </c>
      <c r="G17" s="5">
        <v>0</v>
      </c>
      <c r="H17" s="15">
        <v>181200.27</v>
      </c>
      <c r="I17" t="s">
        <v>16</v>
      </c>
      <c r="J17" t="s">
        <v>57</v>
      </c>
      <c r="K17" t="s">
        <v>373</v>
      </c>
      <c r="L17" t="s">
        <v>18</v>
      </c>
      <c r="M17">
        <v>2025</v>
      </c>
    </row>
    <row r="18" spans="1:13" x14ac:dyDescent="0.25">
      <c r="A18">
        <v>23686</v>
      </c>
      <c r="B18" t="s">
        <v>13</v>
      </c>
      <c r="C18" s="4">
        <v>45869</v>
      </c>
      <c r="D18" t="s">
        <v>56</v>
      </c>
      <c r="E18" t="s">
        <v>57</v>
      </c>
      <c r="F18" s="5">
        <v>507240.57</v>
      </c>
      <c r="G18" s="5">
        <v>0</v>
      </c>
      <c r="H18" s="15">
        <v>507240.57</v>
      </c>
      <c r="I18" t="s">
        <v>16</v>
      </c>
      <c r="J18" t="s">
        <v>57</v>
      </c>
      <c r="K18" t="s">
        <v>374</v>
      </c>
      <c r="L18" t="s">
        <v>18</v>
      </c>
      <c r="M18">
        <v>2025</v>
      </c>
    </row>
    <row r="19" spans="1:13" x14ac:dyDescent="0.25">
      <c r="A19">
        <v>23686</v>
      </c>
      <c r="B19" t="s">
        <v>13</v>
      </c>
      <c r="C19" s="4">
        <v>45870</v>
      </c>
      <c r="D19" t="s">
        <v>56</v>
      </c>
      <c r="E19" t="s">
        <v>57</v>
      </c>
      <c r="F19" s="5">
        <v>0</v>
      </c>
      <c r="G19" s="5">
        <v>507240.57</v>
      </c>
      <c r="H19" s="15">
        <v>-507240.57</v>
      </c>
      <c r="I19" t="s">
        <v>16</v>
      </c>
      <c r="J19" t="s">
        <v>57</v>
      </c>
      <c r="K19" t="s">
        <v>374</v>
      </c>
      <c r="L19" t="s">
        <v>18</v>
      </c>
      <c r="M19">
        <v>2025</v>
      </c>
    </row>
    <row r="20" spans="1:13" x14ac:dyDescent="0.25">
      <c r="A20">
        <v>23882</v>
      </c>
      <c r="B20" t="s">
        <v>13</v>
      </c>
      <c r="C20" s="4">
        <v>45870</v>
      </c>
      <c r="D20" t="s">
        <v>56</v>
      </c>
      <c r="E20" t="s">
        <v>57</v>
      </c>
      <c r="F20" s="5">
        <v>0</v>
      </c>
      <c r="G20" s="5">
        <v>576786</v>
      </c>
      <c r="H20" s="15">
        <v>-576786</v>
      </c>
      <c r="I20" t="s">
        <v>16</v>
      </c>
      <c r="J20" t="s">
        <v>57</v>
      </c>
      <c r="K20" t="s">
        <v>375</v>
      </c>
      <c r="L20" t="s">
        <v>18</v>
      </c>
      <c r="M20">
        <v>2025</v>
      </c>
    </row>
    <row r="21" spans="1:13" x14ac:dyDescent="0.25">
      <c r="A21">
        <v>24561</v>
      </c>
      <c r="B21" t="s">
        <v>13</v>
      </c>
      <c r="C21" s="4">
        <v>45900</v>
      </c>
      <c r="D21" t="s">
        <v>56</v>
      </c>
      <c r="E21" t="s">
        <v>57</v>
      </c>
      <c r="F21" s="5">
        <v>319234.93</v>
      </c>
      <c r="G21" s="5">
        <v>0</v>
      </c>
      <c r="H21" s="15">
        <v>319234.93</v>
      </c>
      <c r="I21" t="s">
        <v>16</v>
      </c>
      <c r="J21" t="s">
        <v>57</v>
      </c>
      <c r="K21" t="s">
        <v>411</v>
      </c>
      <c r="L21" t="s">
        <v>18</v>
      </c>
      <c r="M21">
        <v>2025</v>
      </c>
    </row>
    <row r="22" spans="1:13" x14ac:dyDescent="0.25">
      <c r="A22">
        <v>24561</v>
      </c>
      <c r="B22" t="s">
        <v>13</v>
      </c>
      <c r="C22" s="4">
        <v>45901</v>
      </c>
      <c r="D22" t="s">
        <v>56</v>
      </c>
      <c r="E22" t="s">
        <v>57</v>
      </c>
      <c r="F22" s="5">
        <v>0</v>
      </c>
      <c r="G22" s="5">
        <v>319234.93</v>
      </c>
      <c r="H22" s="15">
        <v>-319234.93</v>
      </c>
      <c r="I22" t="s">
        <v>16</v>
      </c>
      <c r="J22" t="s">
        <v>57</v>
      </c>
      <c r="K22" t="s">
        <v>411</v>
      </c>
      <c r="L22" t="s">
        <v>18</v>
      </c>
      <c r="M22">
        <v>2025</v>
      </c>
    </row>
    <row r="23" spans="1:13" x14ac:dyDescent="0.25">
      <c r="A23">
        <v>24806</v>
      </c>
      <c r="B23" t="s">
        <v>13</v>
      </c>
      <c r="C23" s="4">
        <v>45930</v>
      </c>
      <c r="D23" t="s">
        <v>56</v>
      </c>
      <c r="E23" t="s">
        <v>57</v>
      </c>
      <c r="F23" s="5">
        <v>248231.61</v>
      </c>
      <c r="G23" s="5">
        <v>0</v>
      </c>
      <c r="H23" s="15">
        <v>248231.61</v>
      </c>
      <c r="I23" t="s">
        <v>16</v>
      </c>
      <c r="J23" t="s">
        <v>57</v>
      </c>
      <c r="K23" t="s">
        <v>412</v>
      </c>
      <c r="L23" t="s">
        <v>18</v>
      </c>
      <c r="M23">
        <v>2025</v>
      </c>
    </row>
    <row r="24" spans="1:13" x14ac:dyDescent="0.25">
      <c r="A24">
        <v>24806</v>
      </c>
      <c r="B24" t="s">
        <v>13</v>
      </c>
      <c r="C24" s="4">
        <v>45931</v>
      </c>
      <c r="D24" t="s">
        <v>56</v>
      </c>
      <c r="E24" t="s">
        <v>57</v>
      </c>
      <c r="F24" s="5">
        <v>0</v>
      </c>
      <c r="G24" s="5">
        <v>248231.61</v>
      </c>
      <c r="H24" s="15">
        <v>-248231.61</v>
      </c>
      <c r="I24" t="s">
        <v>16</v>
      </c>
      <c r="J24" t="s">
        <v>57</v>
      </c>
      <c r="K24" t="s">
        <v>412</v>
      </c>
      <c r="L24" t="s">
        <v>18</v>
      </c>
      <c r="M24">
        <v>2025</v>
      </c>
    </row>
    <row r="27" spans="1:13" x14ac:dyDescent="0.25">
      <c r="G27" s="5">
        <v>509556.35</v>
      </c>
      <c r="H27" t="s">
        <v>621</v>
      </c>
    </row>
    <row r="28" spans="1:13" x14ac:dyDescent="0.25">
      <c r="G28" s="17">
        <v>1086342.3500000001</v>
      </c>
      <c r="H28" t="s">
        <v>620</v>
      </c>
    </row>
    <row r="29" spans="1:13" x14ac:dyDescent="0.25">
      <c r="G29" s="16">
        <f>G27-G28</f>
        <v>-576786.00000000012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37651-78ED-42DD-A07C-4B8D00CD38A1}">
  <sheetPr>
    <tabColor theme="8" tint="0.59999389629810485"/>
  </sheetPr>
  <dimension ref="A1:M14"/>
  <sheetViews>
    <sheetView workbookViewId="0">
      <selection activeCell="G42" sqref="G42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4.5703125" bestFit="1" customWidth="1"/>
    <col min="6" max="6" width="16" bestFit="1" customWidth="1"/>
    <col min="7" max="7" width="16.5703125" bestFit="1" customWidth="1"/>
    <col min="8" max="8" width="10.5703125" bestFit="1" customWidth="1"/>
    <col min="9" max="9" width="30.7109375" bestFit="1" customWidth="1"/>
    <col min="10" max="10" width="41" bestFit="1" customWidth="1"/>
    <col min="11" max="11" width="27.5703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139145</v>
      </c>
      <c r="B2" t="s">
        <v>13</v>
      </c>
      <c r="C2" s="4">
        <v>45016</v>
      </c>
      <c r="D2" t="s">
        <v>74</v>
      </c>
      <c r="E2" t="s">
        <v>75</v>
      </c>
      <c r="F2" s="5">
        <v>0</v>
      </c>
      <c r="G2" s="5">
        <v>19272.689999999999</v>
      </c>
      <c r="H2" s="15">
        <v>-19272.689999999999</v>
      </c>
      <c r="I2" t="s">
        <v>16</v>
      </c>
      <c r="J2" t="s">
        <v>75</v>
      </c>
      <c r="K2" t="s">
        <v>358</v>
      </c>
      <c r="L2" t="s">
        <v>18</v>
      </c>
      <c r="M2">
        <v>2023</v>
      </c>
    </row>
    <row r="3" spans="1:13" x14ac:dyDescent="0.25">
      <c r="A3">
        <v>171</v>
      </c>
      <c r="B3" t="s">
        <v>13</v>
      </c>
      <c r="C3" s="4">
        <v>45107</v>
      </c>
      <c r="D3" t="s">
        <v>74</v>
      </c>
      <c r="E3" t="s">
        <v>75</v>
      </c>
      <c r="F3" s="5">
        <v>0</v>
      </c>
      <c r="G3" s="5">
        <v>16597.400000000001</v>
      </c>
      <c r="H3" s="15">
        <v>-16597.400000000001</v>
      </c>
      <c r="I3" t="s">
        <v>16</v>
      </c>
      <c r="J3" t="s">
        <v>75</v>
      </c>
      <c r="K3" t="s">
        <v>380</v>
      </c>
      <c r="L3" t="s">
        <v>18</v>
      </c>
      <c r="M3">
        <v>2023</v>
      </c>
    </row>
    <row r="4" spans="1:13" x14ac:dyDescent="0.25">
      <c r="A4">
        <v>4267</v>
      </c>
      <c r="B4" t="s">
        <v>13</v>
      </c>
      <c r="C4" s="4">
        <v>45199</v>
      </c>
      <c r="D4" t="s">
        <v>74</v>
      </c>
      <c r="E4" t="s">
        <v>75</v>
      </c>
      <c r="F4" s="5">
        <v>0</v>
      </c>
      <c r="G4" s="5">
        <v>20482.060000000001</v>
      </c>
      <c r="H4" s="15">
        <v>-20482.060000000001</v>
      </c>
      <c r="I4" t="s">
        <v>16</v>
      </c>
      <c r="J4" t="s">
        <v>75</v>
      </c>
      <c r="K4" t="s">
        <v>623</v>
      </c>
      <c r="L4" t="s">
        <v>18</v>
      </c>
      <c r="M4">
        <v>2023</v>
      </c>
    </row>
    <row r="5" spans="1:13" x14ac:dyDescent="0.25">
      <c r="A5">
        <v>4267</v>
      </c>
      <c r="B5" t="s">
        <v>13</v>
      </c>
      <c r="C5" s="4">
        <v>45200</v>
      </c>
      <c r="D5" t="s">
        <v>74</v>
      </c>
      <c r="E5" t="s">
        <v>75</v>
      </c>
      <c r="F5" s="5">
        <v>20482.060000000001</v>
      </c>
      <c r="G5" s="5">
        <v>0</v>
      </c>
      <c r="H5" s="15">
        <v>20482.060000000001</v>
      </c>
      <c r="I5" t="s">
        <v>16</v>
      </c>
      <c r="J5" t="s">
        <v>75</v>
      </c>
      <c r="K5" t="s">
        <v>623</v>
      </c>
      <c r="L5" t="s">
        <v>18</v>
      </c>
      <c r="M5">
        <v>2023</v>
      </c>
    </row>
    <row r="6" spans="1:13" x14ac:dyDescent="0.25">
      <c r="A6">
        <v>6990</v>
      </c>
      <c r="B6" t="s">
        <v>13</v>
      </c>
      <c r="C6" s="4">
        <v>45291</v>
      </c>
      <c r="D6" t="s">
        <v>74</v>
      </c>
      <c r="E6" t="s">
        <v>75</v>
      </c>
      <c r="F6" s="5">
        <v>0</v>
      </c>
      <c r="G6" s="5">
        <v>64.17</v>
      </c>
      <c r="H6" s="15">
        <v>-64.17</v>
      </c>
      <c r="I6" t="s">
        <v>16</v>
      </c>
      <c r="J6" t="s">
        <v>75</v>
      </c>
      <c r="K6" t="s">
        <v>622</v>
      </c>
      <c r="L6" t="s">
        <v>18</v>
      </c>
      <c r="M6">
        <v>2023</v>
      </c>
    </row>
    <row r="7" spans="1:13" x14ac:dyDescent="0.25">
      <c r="A7">
        <v>5982</v>
      </c>
      <c r="B7" t="s">
        <v>13</v>
      </c>
      <c r="C7" s="4">
        <v>45291</v>
      </c>
      <c r="D7" t="s">
        <v>74</v>
      </c>
      <c r="E7" t="s">
        <v>75</v>
      </c>
      <c r="F7" s="5">
        <v>0</v>
      </c>
      <c r="G7" s="5">
        <v>82771.399999999994</v>
      </c>
      <c r="H7" s="15">
        <v>-82771.399999999994</v>
      </c>
      <c r="I7" t="s">
        <v>16</v>
      </c>
      <c r="J7" t="s">
        <v>75</v>
      </c>
      <c r="K7" t="s">
        <v>382</v>
      </c>
      <c r="L7" t="s">
        <v>18</v>
      </c>
      <c r="M7">
        <v>2023</v>
      </c>
    </row>
    <row r="8" spans="1:13" x14ac:dyDescent="0.25">
      <c r="A8">
        <v>5982</v>
      </c>
      <c r="B8" t="s">
        <v>13</v>
      </c>
      <c r="C8" s="4">
        <v>45291</v>
      </c>
      <c r="D8" t="s">
        <v>74</v>
      </c>
      <c r="E8" t="s">
        <v>75</v>
      </c>
      <c r="F8" s="5">
        <v>16597.400000000001</v>
      </c>
      <c r="G8" s="5">
        <v>0</v>
      </c>
      <c r="H8" s="15">
        <v>16597.400000000001</v>
      </c>
      <c r="I8" t="s">
        <v>16</v>
      </c>
      <c r="J8" t="s">
        <v>75</v>
      </c>
      <c r="K8" t="s">
        <v>382</v>
      </c>
      <c r="L8" t="s">
        <v>18</v>
      </c>
      <c r="M8">
        <v>2023</v>
      </c>
    </row>
    <row r="9" spans="1:13" x14ac:dyDescent="0.25">
      <c r="A9">
        <v>5982</v>
      </c>
      <c r="B9" t="s">
        <v>13</v>
      </c>
      <c r="C9" s="4">
        <v>45291</v>
      </c>
      <c r="D9" t="s">
        <v>74</v>
      </c>
      <c r="E9" t="s">
        <v>75</v>
      </c>
      <c r="F9" s="5">
        <v>19272.689999999999</v>
      </c>
      <c r="G9" s="5">
        <v>0</v>
      </c>
      <c r="H9" s="15">
        <v>19272.689999999999</v>
      </c>
      <c r="I9" t="s">
        <v>16</v>
      </c>
      <c r="J9" t="s">
        <v>75</v>
      </c>
      <c r="K9" t="s">
        <v>382</v>
      </c>
      <c r="L9" t="s">
        <v>18</v>
      </c>
      <c r="M9">
        <v>2023</v>
      </c>
    </row>
    <row r="12" spans="1:13" x14ac:dyDescent="0.25">
      <c r="G12" s="5">
        <v>-92732.81</v>
      </c>
      <c r="H12" t="s">
        <v>621</v>
      </c>
    </row>
    <row r="13" spans="1:13" x14ac:dyDescent="0.25">
      <c r="G13" s="17">
        <v>-175568.38</v>
      </c>
      <c r="H13" t="s">
        <v>620</v>
      </c>
    </row>
    <row r="14" spans="1:13" x14ac:dyDescent="0.25">
      <c r="G14" s="16">
        <f>G12-G13</f>
        <v>82835.570000000007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D9D6-4EFB-457D-81AB-EBFF584DB7DE}">
  <sheetPr>
    <tabColor theme="8" tint="0.59999389629810485"/>
  </sheetPr>
  <dimension ref="A1:M29"/>
  <sheetViews>
    <sheetView workbookViewId="0">
      <selection activeCell="G33" sqref="G3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4.5703125" bestFit="1" customWidth="1"/>
    <col min="6" max="6" width="16" bestFit="1" customWidth="1"/>
    <col min="7" max="7" width="16.5703125" bestFit="1" customWidth="1"/>
    <col min="8" max="8" width="11.5703125" bestFit="1" customWidth="1"/>
    <col min="9" max="9" width="30.7109375" bestFit="1" customWidth="1"/>
    <col min="10" max="10" width="41" bestFit="1" customWidth="1"/>
    <col min="11" max="11" width="26.5703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74</v>
      </c>
      <c r="E2" t="s">
        <v>75</v>
      </c>
      <c r="F2" s="5">
        <v>0</v>
      </c>
      <c r="G2" s="5">
        <v>29668.6</v>
      </c>
      <c r="H2" s="15">
        <v>-29668.6</v>
      </c>
      <c r="I2" t="s">
        <v>16</v>
      </c>
      <c r="J2" t="s">
        <v>75</v>
      </c>
      <c r="K2" t="s">
        <v>20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45383</v>
      </c>
      <c r="D3" t="s">
        <v>74</v>
      </c>
      <c r="E3" t="s">
        <v>75</v>
      </c>
      <c r="F3" s="5">
        <v>29668.6</v>
      </c>
      <c r="G3" s="5">
        <v>0</v>
      </c>
      <c r="H3" s="15">
        <v>29668.6</v>
      </c>
      <c r="I3" t="s">
        <v>16</v>
      </c>
      <c r="J3" t="s">
        <v>75</v>
      </c>
      <c r="K3" t="s">
        <v>20</v>
      </c>
      <c r="L3" t="s">
        <v>18</v>
      </c>
      <c r="M3">
        <v>2024</v>
      </c>
    </row>
    <row r="4" spans="1:13" x14ac:dyDescent="0.25">
      <c r="A4">
        <v>10748</v>
      </c>
      <c r="B4" t="s">
        <v>13</v>
      </c>
      <c r="C4" s="4">
        <v>45443</v>
      </c>
      <c r="D4" t="s">
        <v>74</v>
      </c>
      <c r="E4" t="s">
        <v>75</v>
      </c>
      <c r="F4" s="5">
        <v>0</v>
      </c>
      <c r="G4" s="5">
        <v>50863.85</v>
      </c>
      <c r="H4" s="15">
        <v>-50863.85</v>
      </c>
      <c r="I4" t="s">
        <v>16</v>
      </c>
      <c r="J4" t="s">
        <v>75</v>
      </c>
      <c r="K4" t="s">
        <v>21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45444</v>
      </c>
      <c r="D5" t="s">
        <v>74</v>
      </c>
      <c r="E5" t="s">
        <v>75</v>
      </c>
      <c r="F5" s="5">
        <v>50863.85</v>
      </c>
      <c r="G5" s="5">
        <v>0</v>
      </c>
      <c r="H5" s="15">
        <v>50863.85</v>
      </c>
      <c r="I5" t="s">
        <v>16</v>
      </c>
      <c r="J5" t="s">
        <v>75</v>
      </c>
      <c r="K5" t="s">
        <v>21</v>
      </c>
      <c r="L5" t="s">
        <v>18</v>
      </c>
      <c r="M5">
        <v>2024</v>
      </c>
    </row>
    <row r="6" spans="1:13" x14ac:dyDescent="0.25">
      <c r="A6">
        <v>11582</v>
      </c>
      <c r="B6" t="s">
        <v>13</v>
      </c>
      <c r="C6" s="4">
        <v>45473</v>
      </c>
      <c r="D6" t="s">
        <v>74</v>
      </c>
      <c r="E6" t="s">
        <v>75</v>
      </c>
      <c r="F6" s="5">
        <v>0</v>
      </c>
      <c r="G6" s="5">
        <v>62279.3</v>
      </c>
      <c r="H6" s="15">
        <v>-62279.3</v>
      </c>
      <c r="I6" t="s">
        <v>16</v>
      </c>
      <c r="J6" t="s">
        <v>75</v>
      </c>
      <c r="K6" t="s">
        <v>22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45474</v>
      </c>
      <c r="D7" t="s">
        <v>74</v>
      </c>
      <c r="E7" t="s">
        <v>75</v>
      </c>
      <c r="F7" s="5">
        <v>62279.3</v>
      </c>
      <c r="G7" s="5">
        <v>0</v>
      </c>
      <c r="H7" s="15">
        <v>62279.3</v>
      </c>
      <c r="I7" t="s">
        <v>16</v>
      </c>
      <c r="J7" t="s">
        <v>75</v>
      </c>
      <c r="K7" t="s">
        <v>22</v>
      </c>
      <c r="L7" t="s">
        <v>18</v>
      </c>
      <c r="M7">
        <v>2024</v>
      </c>
    </row>
    <row r="8" spans="1:13" x14ac:dyDescent="0.25">
      <c r="A8">
        <v>12366</v>
      </c>
      <c r="B8" t="s">
        <v>13</v>
      </c>
      <c r="C8" s="4">
        <v>45504</v>
      </c>
      <c r="D8" t="s">
        <v>74</v>
      </c>
      <c r="E8" t="s">
        <v>75</v>
      </c>
      <c r="F8" s="5">
        <v>0</v>
      </c>
      <c r="G8" s="5">
        <v>71380.63</v>
      </c>
      <c r="H8" s="15">
        <v>-71380.63</v>
      </c>
      <c r="I8" t="s">
        <v>16</v>
      </c>
      <c r="J8" t="s">
        <v>75</v>
      </c>
      <c r="K8" t="s">
        <v>23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45505</v>
      </c>
      <c r="D9" t="s">
        <v>74</v>
      </c>
      <c r="E9" t="s">
        <v>75</v>
      </c>
      <c r="F9" s="5">
        <v>71380.63</v>
      </c>
      <c r="G9" s="5">
        <v>0</v>
      </c>
      <c r="H9" s="15">
        <v>71380.63</v>
      </c>
      <c r="I9" t="s">
        <v>16</v>
      </c>
      <c r="J9" t="s">
        <v>75</v>
      </c>
      <c r="K9" t="s">
        <v>23</v>
      </c>
      <c r="L9" t="s">
        <v>18</v>
      </c>
      <c r="M9">
        <v>2024</v>
      </c>
    </row>
    <row r="10" spans="1:13" x14ac:dyDescent="0.25">
      <c r="A10">
        <v>13205</v>
      </c>
      <c r="B10" t="s">
        <v>13</v>
      </c>
      <c r="C10" s="4">
        <v>45535</v>
      </c>
      <c r="D10" t="s">
        <v>74</v>
      </c>
      <c r="E10" t="s">
        <v>75</v>
      </c>
      <c r="F10" s="5">
        <v>0</v>
      </c>
      <c r="G10" s="5">
        <v>80083.17</v>
      </c>
      <c r="H10" s="15">
        <v>-80083.17</v>
      </c>
      <c r="I10" t="s">
        <v>16</v>
      </c>
      <c r="J10" t="s">
        <v>75</v>
      </c>
      <c r="K10" t="s">
        <v>25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45536</v>
      </c>
      <c r="D11" t="s">
        <v>74</v>
      </c>
      <c r="E11" t="s">
        <v>75</v>
      </c>
      <c r="F11" s="5">
        <v>80083.17</v>
      </c>
      <c r="G11" s="5">
        <v>0</v>
      </c>
      <c r="H11" s="15">
        <v>80083.17</v>
      </c>
      <c r="I11" t="s">
        <v>16</v>
      </c>
      <c r="J11" t="s">
        <v>75</v>
      </c>
      <c r="K11" t="s">
        <v>25</v>
      </c>
      <c r="L11" t="s">
        <v>18</v>
      </c>
      <c r="M11">
        <v>2024</v>
      </c>
    </row>
    <row r="12" spans="1:13" x14ac:dyDescent="0.25">
      <c r="A12">
        <v>14217</v>
      </c>
      <c r="B12" t="s">
        <v>13</v>
      </c>
      <c r="C12" s="4">
        <v>45565</v>
      </c>
      <c r="D12" t="s">
        <v>74</v>
      </c>
      <c r="E12" t="s">
        <v>75</v>
      </c>
      <c r="F12" s="5">
        <v>0</v>
      </c>
      <c r="G12" s="5">
        <v>88560.84</v>
      </c>
      <c r="H12" s="15">
        <v>-88560.84</v>
      </c>
      <c r="I12" t="s">
        <v>16</v>
      </c>
      <c r="J12" t="s">
        <v>75</v>
      </c>
      <c r="K12" t="s">
        <v>26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45566</v>
      </c>
      <c r="D13" t="s">
        <v>74</v>
      </c>
      <c r="E13" t="s">
        <v>75</v>
      </c>
      <c r="F13" s="5">
        <v>88560.84</v>
      </c>
      <c r="G13" s="5">
        <v>0</v>
      </c>
      <c r="H13" s="15">
        <v>88560.84</v>
      </c>
      <c r="I13" t="s">
        <v>16</v>
      </c>
      <c r="J13" t="s">
        <v>75</v>
      </c>
      <c r="K13" t="s">
        <v>26</v>
      </c>
      <c r="L13" t="s">
        <v>18</v>
      </c>
      <c r="M13">
        <v>2024</v>
      </c>
    </row>
    <row r="14" spans="1:13" x14ac:dyDescent="0.25">
      <c r="A14">
        <v>14824</v>
      </c>
      <c r="B14" t="s">
        <v>13</v>
      </c>
      <c r="C14" s="4">
        <v>45596</v>
      </c>
      <c r="D14" t="s">
        <v>74</v>
      </c>
      <c r="E14" t="s">
        <v>75</v>
      </c>
      <c r="F14" s="5">
        <v>0</v>
      </c>
      <c r="G14" s="5">
        <v>97243.55</v>
      </c>
      <c r="H14" s="15">
        <v>-97243.55</v>
      </c>
      <c r="I14" t="s">
        <v>16</v>
      </c>
      <c r="J14" t="s">
        <v>75</v>
      </c>
      <c r="K14" t="s">
        <v>27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45597</v>
      </c>
      <c r="D15" t="s">
        <v>74</v>
      </c>
      <c r="E15" t="s">
        <v>75</v>
      </c>
      <c r="F15" s="5">
        <v>97243.55</v>
      </c>
      <c r="G15" s="5">
        <v>0</v>
      </c>
      <c r="H15" s="15">
        <v>97243.55</v>
      </c>
      <c r="I15" t="s">
        <v>16</v>
      </c>
      <c r="J15" t="s">
        <v>75</v>
      </c>
      <c r="K15" t="s">
        <v>27</v>
      </c>
      <c r="L15" t="s">
        <v>18</v>
      </c>
      <c r="M15">
        <v>2024</v>
      </c>
    </row>
    <row r="16" spans="1:13" x14ac:dyDescent="0.25">
      <c r="A16">
        <v>15638</v>
      </c>
      <c r="B16" t="s">
        <v>13</v>
      </c>
      <c r="C16" s="4">
        <v>45626</v>
      </c>
      <c r="D16" t="s">
        <v>74</v>
      </c>
      <c r="E16" t="s">
        <v>75</v>
      </c>
      <c r="F16" s="5">
        <v>0</v>
      </c>
      <c r="G16" s="5">
        <v>104709.92</v>
      </c>
      <c r="H16" s="15">
        <v>-104709.92</v>
      </c>
      <c r="I16" t="s">
        <v>16</v>
      </c>
      <c r="J16" t="s">
        <v>75</v>
      </c>
      <c r="K16" t="s">
        <v>28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45627</v>
      </c>
      <c r="D17" t="s">
        <v>74</v>
      </c>
      <c r="E17" t="s">
        <v>75</v>
      </c>
      <c r="F17" s="5">
        <v>104709.92</v>
      </c>
      <c r="G17" s="5">
        <v>0</v>
      </c>
      <c r="H17" s="15">
        <v>104709.92</v>
      </c>
      <c r="I17" t="s">
        <v>16</v>
      </c>
      <c r="J17" t="s">
        <v>75</v>
      </c>
      <c r="K17" t="s">
        <v>28</v>
      </c>
      <c r="L17" t="s">
        <v>18</v>
      </c>
      <c r="M17">
        <v>2024</v>
      </c>
    </row>
    <row r="18" spans="1:13" x14ac:dyDescent="0.25">
      <c r="A18">
        <v>18657</v>
      </c>
      <c r="B18" t="s">
        <v>13</v>
      </c>
      <c r="C18" s="4">
        <v>45657</v>
      </c>
      <c r="D18" t="s">
        <v>74</v>
      </c>
      <c r="E18" t="s">
        <v>75</v>
      </c>
      <c r="F18" s="5">
        <v>0</v>
      </c>
      <c r="G18" s="5">
        <v>11074.47</v>
      </c>
      <c r="H18" s="15">
        <v>-11074.47</v>
      </c>
      <c r="I18" t="s">
        <v>16</v>
      </c>
      <c r="J18" t="s">
        <v>75</v>
      </c>
      <c r="K18" t="s">
        <v>215</v>
      </c>
      <c r="L18" t="s">
        <v>18</v>
      </c>
      <c r="M18">
        <v>2024</v>
      </c>
    </row>
    <row r="19" spans="1:13" x14ac:dyDescent="0.25">
      <c r="A19">
        <v>17030</v>
      </c>
      <c r="B19" t="s">
        <v>13</v>
      </c>
      <c r="C19" s="4">
        <v>45657</v>
      </c>
      <c r="D19" t="s">
        <v>74</v>
      </c>
      <c r="E19" t="s">
        <v>75</v>
      </c>
      <c r="F19" s="5">
        <v>0</v>
      </c>
      <c r="G19" s="5">
        <v>99841.38</v>
      </c>
      <c r="H19" s="15">
        <v>-99841.38</v>
      </c>
      <c r="I19" t="s">
        <v>16</v>
      </c>
      <c r="J19" t="s">
        <v>75</v>
      </c>
      <c r="K19" t="s">
        <v>222</v>
      </c>
      <c r="L19" t="s">
        <v>18</v>
      </c>
      <c r="M19">
        <v>2024</v>
      </c>
    </row>
    <row r="20" spans="1:13" x14ac:dyDescent="0.25">
      <c r="A20">
        <v>16420</v>
      </c>
      <c r="B20" t="s">
        <v>13</v>
      </c>
      <c r="C20" s="4">
        <v>45657</v>
      </c>
      <c r="D20" t="s">
        <v>74</v>
      </c>
      <c r="E20" t="s">
        <v>75</v>
      </c>
      <c r="F20" s="5">
        <v>0</v>
      </c>
      <c r="G20" s="5">
        <v>112426.14</v>
      </c>
      <c r="H20" s="15">
        <v>-112426.14</v>
      </c>
      <c r="I20" t="s">
        <v>16</v>
      </c>
      <c r="J20" t="s">
        <v>75</v>
      </c>
      <c r="K20" t="s">
        <v>30</v>
      </c>
      <c r="L20" t="s">
        <v>18</v>
      </c>
      <c r="M20">
        <v>2024</v>
      </c>
    </row>
    <row r="21" spans="1:13" x14ac:dyDescent="0.25">
      <c r="A21">
        <v>18657</v>
      </c>
      <c r="B21" t="s">
        <v>13</v>
      </c>
      <c r="C21" s="4">
        <v>45657</v>
      </c>
      <c r="D21" t="s">
        <v>74</v>
      </c>
      <c r="E21" t="s">
        <v>75</v>
      </c>
      <c r="F21" s="5">
        <v>15478</v>
      </c>
      <c r="G21" s="5">
        <v>0</v>
      </c>
      <c r="H21" s="15">
        <v>15478</v>
      </c>
      <c r="I21" t="s">
        <v>16</v>
      </c>
      <c r="J21" t="s">
        <v>75</v>
      </c>
      <c r="K21" t="s">
        <v>215</v>
      </c>
      <c r="L21" t="s">
        <v>18</v>
      </c>
      <c r="M21">
        <v>2024</v>
      </c>
    </row>
    <row r="22" spans="1:13" x14ac:dyDescent="0.25">
      <c r="A22">
        <v>16601</v>
      </c>
      <c r="B22" t="s">
        <v>13</v>
      </c>
      <c r="C22" s="4">
        <v>45657</v>
      </c>
      <c r="D22" t="s">
        <v>74</v>
      </c>
      <c r="E22" t="s">
        <v>75</v>
      </c>
      <c r="F22" s="5">
        <v>99841.38</v>
      </c>
      <c r="G22" s="5">
        <v>0</v>
      </c>
      <c r="H22" s="15">
        <v>99841.38</v>
      </c>
      <c r="I22" t="s">
        <v>16</v>
      </c>
      <c r="J22" t="s">
        <v>75</v>
      </c>
      <c r="K22" t="s">
        <v>223</v>
      </c>
      <c r="L22" t="s">
        <v>18</v>
      </c>
      <c r="M22">
        <v>2024</v>
      </c>
    </row>
    <row r="23" spans="1:13" x14ac:dyDescent="0.25">
      <c r="A23">
        <v>16806</v>
      </c>
      <c r="B23" t="s">
        <v>13</v>
      </c>
      <c r="C23" s="4">
        <v>45657</v>
      </c>
      <c r="D23" t="s">
        <v>74</v>
      </c>
      <c r="E23" t="s">
        <v>75</v>
      </c>
      <c r="F23" s="5">
        <v>99841.81</v>
      </c>
      <c r="G23" s="5">
        <v>0</v>
      </c>
      <c r="H23" s="15">
        <v>99841.81</v>
      </c>
      <c r="I23" t="s">
        <v>16</v>
      </c>
      <c r="J23" t="s">
        <v>75</v>
      </c>
      <c r="K23" t="s">
        <v>216</v>
      </c>
      <c r="L23" t="s">
        <v>18</v>
      </c>
      <c r="M23">
        <v>2024</v>
      </c>
    </row>
    <row r="24" spans="1:13" x14ac:dyDescent="0.25">
      <c r="A24">
        <v>17034</v>
      </c>
      <c r="B24" t="s">
        <v>13</v>
      </c>
      <c r="C24" s="4">
        <v>45657</v>
      </c>
      <c r="D24" t="s">
        <v>74</v>
      </c>
      <c r="E24" t="s">
        <v>75</v>
      </c>
      <c r="F24" s="5">
        <v>113683.39</v>
      </c>
      <c r="G24" s="5">
        <v>0</v>
      </c>
      <c r="H24" s="15">
        <v>113683.39</v>
      </c>
      <c r="I24" t="s">
        <v>16</v>
      </c>
      <c r="J24" t="s">
        <v>75</v>
      </c>
      <c r="K24" t="s">
        <v>224</v>
      </c>
      <c r="L24" t="s">
        <v>18</v>
      </c>
      <c r="M24">
        <v>2024</v>
      </c>
    </row>
    <row r="27" spans="1:13" x14ac:dyDescent="0.25">
      <c r="G27" s="5">
        <v>-70065.789999999994</v>
      </c>
      <c r="H27" t="s">
        <v>621</v>
      </c>
    </row>
    <row r="28" spans="1:13" x14ac:dyDescent="0.25">
      <c r="G28" s="17">
        <v>-175568.38</v>
      </c>
      <c r="H28" t="s">
        <v>620</v>
      </c>
    </row>
    <row r="29" spans="1:13" x14ac:dyDescent="0.25">
      <c r="G29" s="16">
        <f>G27-G28</f>
        <v>105502.59000000001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9F90-40F8-499C-A0F2-33D176BF2E64}">
  <sheetPr>
    <tabColor theme="8" tint="0.59999389629810485"/>
  </sheetPr>
  <dimension ref="A1:M29"/>
  <sheetViews>
    <sheetView workbookViewId="0">
      <selection activeCell="G27" sqref="G27:H29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4.5703125" bestFit="1" customWidth="1"/>
    <col min="6" max="6" width="16" bestFit="1" customWidth="1"/>
    <col min="7" max="7" width="16.5703125" bestFit="1" customWidth="1"/>
    <col min="8" max="8" width="11.5703125" bestFit="1" customWidth="1"/>
    <col min="9" max="9" width="30.71093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19309</v>
      </c>
      <c r="B2" t="s">
        <v>13</v>
      </c>
      <c r="C2" s="4">
        <v>45658</v>
      </c>
      <c r="D2" t="s">
        <v>74</v>
      </c>
      <c r="E2" t="s">
        <v>75</v>
      </c>
      <c r="F2" s="5">
        <v>0</v>
      </c>
      <c r="G2" s="5">
        <v>112426.14</v>
      </c>
      <c r="H2" s="15">
        <v>-112426.14</v>
      </c>
      <c r="I2" t="s">
        <v>16</v>
      </c>
      <c r="J2" t="s">
        <v>75</v>
      </c>
      <c r="K2" t="s">
        <v>366</v>
      </c>
      <c r="L2" t="s">
        <v>18</v>
      </c>
      <c r="M2">
        <v>2025</v>
      </c>
    </row>
    <row r="3" spans="1:13" x14ac:dyDescent="0.25">
      <c r="A3">
        <v>16420</v>
      </c>
      <c r="B3" t="s">
        <v>13</v>
      </c>
      <c r="C3" s="4">
        <v>45658</v>
      </c>
      <c r="D3" t="s">
        <v>74</v>
      </c>
      <c r="E3" t="s">
        <v>75</v>
      </c>
      <c r="F3" s="5">
        <v>112426.14</v>
      </c>
      <c r="G3" s="5">
        <v>0</v>
      </c>
      <c r="H3" s="15">
        <v>112426.14</v>
      </c>
      <c r="I3" t="s">
        <v>16</v>
      </c>
      <c r="J3" t="s">
        <v>75</v>
      </c>
      <c r="K3" t="s">
        <v>30</v>
      </c>
      <c r="L3" t="s">
        <v>18</v>
      </c>
      <c r="M3">
        <v>2025</v>
      </c>
    </row>
    <row r="4" spans="1:13" x14ac:dyDescent="0.25">
      <c r="A4">
        <v>18736</v>
      </c>
      <c r="B4" t="s">
        <v>13</v>
      </c>
      <c r="C4" s="4">
        <v>45688</v>
      </c>
      <c r="D4" t="s">
        <v>74</v>
      </c>
      <c r="E4" t="s">
        <v>75</v>
      </c>
      <c r="F4" s="5">
        <v>2080.14</v>
      </c>
      <c r="G4" s="5">
        <v>0</v>
      </c>
      <c r="H4" s="15">
        <v>2080.14</v>
      </c>
      <c r="I4" t="s">
        <v>16</v>
      </c>
      <c r="J4" t="s">
        <v>75</v>
      </c>
      <c r="K4" t="s">
        <v>367</v>
      </c>
      <c r="L4" t="s">
        <v>18</v>
      </c>
      <c r="M4">
        <v>2025</v>
      </c>
    </row>
    <row r="5" spans="1:13" x14ac:dyDescent="0.25">
      <c r="A5">
        <v>18736</v>
      </c>
      <c r="B5" t="s">
        <v>13</v>
      </c>
      <c r="C5" s="4">
        <v>45689</v>
      </c>
      <c r="D5" t="s">
        <v>74</v>
      </c>
      <c r="E5" t="s">
        <v>75</v>
      </c>
      <c r="F5" s="5">
        <v>0</v>
      </c>
      <c r="G5" s="5">
        <v>2080.14</v>
      </c>
      <c r="H5" s="15">
        <v>-2080.14</v>
      </c>
      <c r="I5" t="s">
        <v>16</v>
      </c>
      <c r="J5" t="s">
        <v>75</v>
      </c>
      <c r="K5" t="s">
        <v>367</v>
      </c>
      <c r="L5" t="s">
        <v>18</v>
      </c>
      <c r="M5">
        <v>2025</v>
      </c>
    </row>
    <row r="6" spans="1:13" x14ac:dyDescent="0.25">
      <c r="A6">
        <v>19183</v>
      </c>
      <c r="B6" t="s">
        <v>13</v>
      </c>
      <c r="C6" s="4">
        <v>45716</v>
      </c>
      <c r="D6" t="s">
        <v>74</v>
      </c>
      <c r="E6" t="s">
        <v>75</v>
      </c>
      <c r="F6" s="5">
        <v>3455.88</v>
      </c>
      <c r="G6" s="5">
        <v>0</v>
      </c>
      <c r="H6" s="15">
        <v>3455.88</v>
      </c>
      <c r="I6" t="s">
        <v>16</v>
      </c>
      <c r="J6" t="s">
        <v>75</v>
      </c>
      <c r="K6" t="s">
        <v>368</v>
      </c>
      <c r="L6" t="s">
        <v>18</v>
      </c>
      <c r="M6">
        <v>2025</v>
      </c>
    </row>
    <row r="7" spans="1:13" x14ac:dyDescent="0.25">
      <c r="A7">
        <v>19183</v>
      </c>
      <c r="B7" t="s">
        <v>13</v>
      </c>
      <c r="C7" s="4">
        <v>45717</v>
      </c>
      <c r="D7" t="s">
        <v>74</v>
      </c>
      <c r="E7" t="s">
        <v>75</v>
      </c>
      <c r="F7" s="5">
        <v>0</v>
      </c>
      <c r="G7" s="5">
        <v>3455.88</v>
      </c>
      <c r="H7" s="15">
        <v>-3455.88</v>
      </c>
      <c r="I7" t="s">
        <v>16</v>
      </c>
      <c r="J7" t="s">
        <v>75</v>
      </c>
      <c r="K7" t="s">
        <v>368</v>
      </c>
      <c r="L7" t="s">
        <v>18</v>
      </c>
      <c r="M7">
        <v>2025</v>
      </c>
    </row>
    <row r="8" spans="1:13" x14ac:dyDescent="0.25">
      <c r="A8">
        <v>20288</v>
      </c>
      <c r="B8" t="s">
        <v>13</v>
      </c>
      <c r="C8" s="4">
        <v>45747</v>
      </c>
      <c r="D8" t="s">
        <v>74</v>
      </c>
      <c r="E8" t="s">
        <v>75</v>
      </c>
      <c r="F8" s="5">
        <v>3111.52</v>
      </c>
      <c r="G8" s="5">
        <v>0</v>
      </c>
      <c r="H8" s="15">
        <v>3111.52</v>
      </c>
      <c r="I8" t="s">
        <v>16</v>
      </c>
      <c r="J8" t="s">
        <v>75</v>
      </c>
      <c r="K8" t="s">
        <v>369</v>
      </c>
      <c r="L8" t="s">
        <v>18</v>
      </c>
      <c r="M8">
        <v>2025</v>
      </c>
    </row>
    <row r="9" spans="1:13" x14ac:dyDescent="0.25">
      <c r="A9">
        <v>20288</v>
      </c>
      <c r="B9" t="s">
        <v>13</v>
      </c>
      <c r="C9" s="4">
        <v>45748</v>
      </c>
      <c r="D9" t="s">
        <v>74</v>
      </c>
      <c r="E9" t="s">
        <v>75</v>
      </c>
      <c r="F9" s="5">
        <v>0</v>
      </c>
      <c r="G9" s="5">
        <v>3111.52</v>
      </c>
      <c r="H9" s="15">
        <v>-3111.52</v>
      </c>
      <c r="I9" t="s">
        <v>16</v>
      </c>
      <c r="J9" t="s">
        <v>75</v>
      </c>
      <c r="K9" t="s">
        <v>369</v>
      </c>
      <c r="L9" t="s">
        <v>18</v>
      </c>
      <c r="M9">
        <v>2025</v>
      </c>
    </row>
    <row r="10" spans="1:13" x14ac:dyDescent="0.25">
      <c r="A10">
        <v>20998</v>
      </c>
      <c r="B10" t="s">
        <v>13</v>
      </c>
      <c r="C10" s="4">
        <v>45777</v>
      </c>
      <c r="D10" t="s">
        <v>74</v>
      </c>
      <c r="E10" t="s">
        <v>75</v>
      </c>
      <c r="F10" s="5">
        <v>5175.2</v>
      </c>
      <c r="G10" s="5">
        <v>0</v>
      </c>
      <c r="H10" s="15">
        <v>5175.2</v>
      </c>
      <c r="I10" t="s">
        <v>16</v>
      </c>
      <c r="J10" t="s">
        <v>75</v>
      </c>
      <c r="K10" t="s">
        <v>370</v>
      </c>
      <c r="L10" t="s">
        <v>18</v>
      </c>
      <c r="M10">
        <v>2025</v>
      </c>
    </row>
    <row r="11" spans="1:13" x14ac:dyDescent="0.25">
      <c r="A11">
        <v>20998</v>
      </c>
      <c r="B11" t="s">
        <v>13</v>
      </c>
      <c r="C11" s="4">
        <v>45778</v>
      </c>
      <c r="D11" t="s">
        <v>74</v>
      </c>
      <c r="E11" t="s">
        <v>75</v>
      </c>
      <c r="F11" s="5">
        <v>0</v>
      </c>
      <c r="G11" s="5">
        <v>5175.2</v>
      </c>
      <c r="H11" s="15">
        <v>-5175.2</v>
      </c>
      <c r="I11" t="s">
        <v>16</v>
      </c>
      <c r="J11" t="s">
        <v>75</v>
      </c>
      <c r="K11" t="s">
        <v>370</v>
      </c>
      <c r="L11" t="s">
        <v>18</v>
      </c>
      <c r="M11">
        <v>2025</v>
      </c>
    </row>
    <row r="12" spans="1:13" x14ac:dyDescent="0.25">
      <c r="A12">
        <v>20214</v>
      </c>
      <c r="B12" t="s">
        <v>13</v>
      </c>
      <c r="C12" s="4">
        <v>45778</v>
      </c>
      <c r="D12" t="s">
        <v>74</v>
      </c>
      <c r="E12" t="s">
        <v>75</v>
      </c>
      <c r="F12" s="5">
        <v>3111.52</v>
      </c>
      <c r="G12" s="5">
        <v>0</v>
      </c>
      <c r="H12" s="15">
        <v>3111.52</v>
      </c>
      <c r="I12" t="s">
        <v>16</v>
      </c>
      <c r="J12" t="s">
        <v>75</v>
      </c>
      <c r="K12" t="s">
        <v>369</v>
      </c>
      <c r="L12" t="s">
        <v>18</v>
      </c>
      <c r="M12">
        <v>2025</v>
      </c>
    </row>
    <row r="13" spans="1:13" x14ac:dyDescent="0.25">
      <c r="A13">
        <v>20287</v>
      </c>
      <c r="B13" t="s">
        <v>13</v>
      </c>
      <c r="C13" s="4">
        <v>45778</v>
      </c>
      <c r="D13" t="s">
        <v>74</v>
      </c>
      <c r="E13" t="s">
        <v>75</v>
      </c>
      <c r="F13" s="5">
        <v>0</v>
      </c>
      <c r="G13" s="5">
        <v>3111.52</v>
      </c>
      <c r="H13" s="15">
        <v>-3111.52</v>
      </c>
      <c r="I13" t="s">
        <v>16</v>
      </c>
      <c r="J13" t="s">
        <v>75</v>
      </c>
      <c r="K13" t="s">
        <v>371</v>
      </c>
      <c r="L13" t="s">
        <v>18</v>
      </c>
      <c r="M13">
        <v>2025</v>
      </c>
    </row>
    <row r="14" spans="1:13" x14ac:dyDescent="0.25">
      <c r="A14">
        <v>21895</v>
      </c>
      <c r="B14" t="s">
        <v>13</v>
      </c>
      <c r="C14" s="4">
        <v>45808</v>
      </c>
      <c r="D14" t="s">
        <v>74</v>
      </c>
      <c r="E14" t="s">
        <v>75</v>
      </c>
      <c r="F14" s="5">
        <v>6076.43</v>
      </c>
      <c r="G14" s="5">
        <v>0</v>
      </c>
      <c r="H14" s="15">
        <v>6076.43</v>
      </c>
      <c r="I14" t="s">
        <v>16</v>
      </c>
      <c r="J14" t="s">
        <v>75</v>
      </c>
      <c r="K14" t="s">
        <v>372</v>
      </c>
      <c r="L14" t="s">
        <v>18</v>
      </c>
      <c r="M14">
        <v>2025</v>
      </c>
    </row>
    <row r="15" spans="1:13" x14ac:dyDescent="0.25">
      <c r="A15">
        <v>21895</v>
      </c>
      <c r="B15" t="s">
        <v>13</v>
      </c>
      <c r="C15" s="4">
        <v>45809</v>
      </c>
      <c r="D15" t="s">
        <v>74</v>
      </c>
      <c r="E15" t="s">
        <v>75</v>
      </c>
      <c r="F15" s="5">
        <v>0</v>
      </c>
      <c r="G15" s="5">
        <v>6076.43</v>
      </c>
      <c r="H15" s="15">
        <v>-6076.43</v>
      </c>
      <c r="I15" t="s">
        <v>16</v>
      </c>
      <c r="J15" t="s">
        <v>75</v>
      </c>
      <c r="K15" t="s">
        <v>372</v>
      </c>
      <c r="L15" t="s">
        <v>18</v>
      </c>
      <c r="M15">
        <v>2025</v>
      </c>
    </row>
    <row r="16" spans="1:13" x14ac:dyDescent="0.25">
      <c r="A16">
        <v>22736</v>
      </c>
      <c r="B16" t="s">
        <v>13</v>
      </c>
      <c r="C16" s="4">
        <v>45838</v>
      </c>
      <c r="D16" t="s">
        <v>74</v>
      </c>
      <c r="E16" t="s">
        <v>75</v>
      </c>
      <c r="F16" s="5">
        <v>6842.1</v>
      </c>
      <c r="G16" s="5">
        <v>0</v>
      </c>
      <c r="H16" s="15">
        <v>6842.1</v>
      </c>
      <c r="I16" t="s">
        <v>16</v>
      </c>
      <c r="J16" t="s">
        <v>75</v>
      </c>
      <c r="K16" t="s">
        <v>373</v>
      </c>
      <c r="L16" t="s">
        <v>18</v>
      </c>
      <c r="M16">
        <v>2025</v>
      </c>
    </row>
    <row r="17" spans="1:13" x14ac:dyDescent="0.25">
      <c r="A17">
        <v>22736</v>
      </c>
      <c r="B17" t="s">
        <v>13</v>
      </c>
      <c r="C17" s="4">
        <v>45839</v>
      </c>
      <c r="D17" t="s">
        <v>74</v>
      </c>
      <c r="E17" t="s">
        <v>75</v>
      </c>
      <c r="F17" s="5">
        <v>0</v>
      </c>
      <c r="G17" s="5">
        <v>6842.1</v>
      </c>
      <c r="H17" s="15">
        <v>-6842.1</v>
      </c>
      <c r="I17" t="s">
        <v>16</v>
      </c>
      <c r="J17" t="s">
        <v>75</v>
      </c>
      <c r="K17" t="s">
        <v>373</v>
      </c>
      <c r="L17" t="s">
        <v>18</v>
      </c>
      <c r="M17">
        <v>2025</v>
      </c>
    </row>
    <row r="18" spans="1:13" x14ac:dyDescent="0.25">
      <c r="A18">
        <v>23686</v>
      </c>
      <c r="B18" t="s">
        <v>13</v>
      </c>
      <c r="C18" s="4">
        <v>45869</v>
      </c>
      <c r="D18" t="s">
        <v>74</v>
      </c>
      <c r="E18" t="s">
        <v>75</v>
      </c>
      <c r="F18" s="5">
        <v>7436.07</v>
      </c>
      <c r="G18" s="5">
        <v>0</v>
      </c>
      <c r="H18" s="15">
        <v>7436.07</v>
      </c>
      <c r="I18" t="s">
        <v>16</v>
      </c>
      <c r="J18" t="s">
        <v>75</v>
      </c>
      <c r="K18" t="s">
        <v>374</v>
      </c>
      <c r="L18" t="s">
        <v>18</v>
      </c>
      <c r="M18">
        <v>2025</v>
      </c>
    </row>
    <row r="19" spans="1:13" x14ac:dyDescent="0.25">
      <c r="A19">
        <v>23686</v>
      </c>
      <c r="B19" t="s">
        <v>13</v>
      </c>
      <c r="C19" s="4">
        <v>45870</v>
      </c>
      <c r="D19" t="s">
        <v>74</v>
      </c>
      <c r="E19" t="s">
        <v>75</v>
      </c>
      <c r="F19" s="5">
        <v>0</v>
      </c>
      <c r="G19" s="5">
        <v>7436.07</v>
      </c>
      <c r="H19" s="15">
        <v>-7436.07</v>
      </c>
      <c r="I19" t="s">
        <v>16</v>
      </c>
      <c r="J19" t="s">
        <v>75</v>
      </c>
      <c r="K19" t="s">
        <v>374</v>
      </c>
      <c r="L19" t="s">
        <v>18</v>
      </c>
      <c r="M19">
        <v>2025</v>
      </c>
    </row>
    <row r="20" spans="1:13" x14ac:dyDescent="0.25">
      <c r="A20">
        <v>23882</v>
      </c>
      <c r="B20" t="s">
        <v>13</v>
      </c>
      <c r="C20" s="4">
        <v>45870</v>
      </c>
      <c r="D20" t="s">
        <v>74</v>
      </c>
      <c r="E20" t="s">
        <v>75</v>
      </c>
      <c r="F20" s="5">
        <v>66739</v>
      </c>
      <c r="G20" s="5">
        <v>0</v>
      </c>
      <c r="H20" s="15">
        <v>66739</v>
      </c>
      <c r="I20" t="s">
        <v>16</v>
      </c>
      <c r="J20" t="s">
        <v>75</v>
      </c>
      <c r="K20" t="s">
        <v>375</v>
      </c>
      <c r="L20" t="s">
        <v>18</v>
      </c>
      <c r="M20">
        <v>2025</v>
      </c>
    </row>
    <row r="21" spans="1:13" x14ac:dyDescent="0.25">
      <c r="A21">
        <v>24561</v>
      </c>
      <c r="B21" t="s">
        <v>13</v>
      </c>
      <c r="C21" s="4">
        <v>45900</v>
      </c>
      <c r="D21" t="s">
        <v>74</v>
      </c>
      <c r="E21" t="s">
        <v>75</v>
      </c>
      <c r="F21" s="5">
        <v>8026.53</v>
      </c>
      <c r="G21" s="5">
        <v>0</v>
      </c>
      <c r="H21" s="15">
        <v>8026.53</v>
      </c>
      <c r="I21" t="s">
        <v>16</v>
      </c>
      <c r="J21" t="s">
        <v>75</v>
      </c>
      <c r="K21" t="s">
        <v>411</v>
      </c>
      <c r="L21" t="s">
        <v>18</v>
      </c>
      <c r="M21">
        <v>2025</v>
      </c>
    </row>
    <row r="22" spans="1:13" x14ac:dyDescent="0.25">
      <c r="A22">
        <v>24561</v>
      </c>
      <c r="B22" t="s">
        <v>13</v>
      </c>
      <c r="C22" s="4">
        <v>45901</v>
      </c>
      <c r="D22" t="s">
        <v>74</v>
      </c>
      <c r="E22" t="s">
        <v>75</v>
      </c>
      <c r="F22" s="5">
        <v>0</v>
      </c>
      <c r="G22" s="5">
        <v>8026.53</v>
      </c>
      <c r="H22" s="15">
        <v>-8026.53</v>
      </c>
      <c r="I22" t="s">
        <v>16</v>
      </c>
      <c r="J22" t="s">
        <v>75</v>
      </c>
      <c r="K22" t="s">
        <v>411</v>
      </c>
      <c r="L22" t="s">
        <v>18</v>
      </c>
      <c r="M22">
        <v>2025</v>
      </c>
    </row>
    <row r="23" spans="1:13" x14ac:dyDescent="0.25">
      <c r="A23">
        <v>24806</v>
      </c>
      <c r="B23" t="s">
        <v>13</v>
      </c>
      <c r="C23" s="4">
        <v>45930</v>
      </c>
      <c r="D23" t="s">
        <v>74</v>
      </c>
      <c r="E23" t="s">
        <v>75</v>
      </c>
      <c r="F23" s="5">
        <v>8562.84</v>
      </c>
      <c r="G23" s="5">
        <v>0</v>
      </c>
      <c r="H23" s="15">
        <v>8562.84</v>
      </c>
      <c r="I23" t="s">
        <v>16</v>
      </c>
      <c r="J23" t="s">
        <v>75</v>
      </c>
      <c r="K23" t="s">
        <v>412</v>
      </c>
      <c r="L23" t="s">
        <v>18</v>
      </c>
      <c r="M23">
        <v>2025</v>
      </c>
    </row>
    <row r="24" spans="1:13" x14ac:dyDescent="0.25">
      <c r="A24">
        <v>24806</v>
      </c>
      <c r="B24" t="s">
        <v>13</v>
      </c>
      <c r="C24" s="4">
        <v>45931</v>
      </c>
      <c r="D24" t="s">
        <v>74</v>
      </c>
      <c r="E24" t="s">
        <v>75</v>
      </c>
      <c r="F24" s="5">
        <v>0</v>
      </c>
      <c r="G24" s="5">
        <v>8562.84</v>
      </c>
      <c r="H24" s="15">
        <v>-8562.84</v>
      </c>
      <c r="I24" t="s">
        <v>16</v>
      </c>
      <c r="J24" t="s">
        <v>75</v>
      </c>
      <c r="K24" t="s">
        <v>412</v>
      </c>
      <c r="L24" t="s">
        <v>18</v>
      </c>
      <c r="M24">
        <v>2025</v>
      </c>
    </row>
    <row r="27" spans="1:13" x14ac:dyDescent="0.25">
      <c r="G27" s="5">
        <v>-3326.79</v>
      </c>
      <c r="H27" t="s">
        <v>621</v>
      </c>
    </row>
    <row r="28" spans="1:13" x14ac:dyDescent="0.25">
      <c r="G28" s="17">
        <v>-70065.789999999994</v>
      </c>
      <c r="H28" t="s">
        <v>620</v>
      </c>
    </row>
    <row r="29" spans="1:13" x14ac:dyDescent="0.25">
      <c r="G29" s="16">
        <f>G27-G28</f>
        <v>66739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FBD75-71EF-4ABC-9075-3AA3C7A0D016}">
  <sheetPr>
    <tabColor theme="8" tint="-0.249977111117893"/>
  </sheetPr>
  <dimension ref="A1:M18"/>
  <sheetViews>
    <sheetView workbookViewId="0">
      <selection activeCell="O23" sqref="O2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5.7109375" bestFit="1" customWidth="1"/>
    <col min="6" max="6" width="16" bestFit="1" customWidth="1"/>
    <col min="7" max="7" width="16.5703125" bestFit="1" customWidth="1"/>
    <col min="8" max="8" width="11.5703125" bestFit="1" customWidth="1"/>
    <col min="9" max="9" width="30.71093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139145</v>
      </c>
      <c r="B2" t="s">
        <v>13</v>
      </c>
      <c r="C2" s="4">
        <v>45016</v>
      </c>
      <c r="D2" t="s">
        <v>60</v>
      </c>
      <c r="E2" t="s">
        <v>61</v>
      </c>
      <c r="F2" s="5">
        <v>333559.12</v>
      </c>
      <c r="G2" s="5">
        <v>0</v>
      </c>
      <c r="H2" s="15">
        <v>333559.12</v>
      </c>
      <c r="I2" t="s">
        <v>16</v>
      </c>
      <c r="J2" t="s">
        <v>61</v>
      </c>
      <c r="K2" t="s">
        <v>358</v>
      </c>
      <c r="L2" t="s">
        <v>18</v>
      </c>
      <c r="M2">
        <v>2023</v>
      </c>
    </row>
    <row r="3" spans="1:13" x14ac:dyDescent="0.25">
      <c r="A3">
        <v>171</v>
      </c>
      <c r="B3" t="s">
        <v>13</v>
      </c>
      <c r="C3" s="4">
        <v>45107</v>
      </c>
      <c r="D3" t="s">
        <v>60</v>
      </c>
      <c r="E3" t="s">
        <v>61</v>
      </c>
      <c r="F3" s="5">
        <v>0</v>
      </c>
      <c r="G3" s="5">
        <v>12396.19</v>
      </c>
      <c r="H3" s="15">
        <v>-12396.19</v>
      </c>
      <c r="I3" t="s">
        <v>16</v>
      </c>
      <c r="J3" t="s">
        <v>61</v>
      </c>
      <c r="K3" t="s">
        <v>380</v>
      </c>
      <c r="L3" t="s">
        <v>18</v>
      </c>
      <c r="M3">
        <v>2023</v>
      </c>
    </row>
    <row r="4" spans="1:13" x14ac:dyDescent="0.25">
      <c r="A4">
        <v>4266</v>
      </c>
      <c r="B4" t="s">
        <v>13</v>
      </c>
      <c r="C4" s="4">
        <v>45199</v>
      </c>
      <c r="D4" t="s">
        <v>60</v>
      </c>
      <c r="E4" t="s">
        <v>61</v>
      </c>
      <c r="F4" s="5">
        <v>0</v>
      </c>
      <c r="G4" s="5">
        <v>581705.26</v>
      </c>
      <c r="H4" s="15">
        <v>-581705.26</v>
      </c>
      <c r="I4" t="s">
        <v>16</v>
      </c>
      <c r="J4" t="s">
        <v>61</v>
      </c>
      <c r="K4" t="s">
        <v>381</v>
      </c>
      <c r="L4" t="s">
        <v>18</v>
      </c>
      <c r="M4">
        <v>2023</v>
      </c>
    </row>
    <row r="5" spans="1:13" x14ac:dyDescent="0.25">
      <c r="A5">
        <v>4266</v>
      </c>
      <c r="B5" t="s">
        <v>13</v>
      </c>
      <c r="C5" s="4">
        <v>45200</v>
      </c>
      <c r="D5" t="s">
        <v>60</v>
      </c>
      <c r="E5" t="s">
        <v>61</v>
      </c>
      <c r="F5" s="5">
        <v>581705.26</v>
      </c>
      <c r="G5" s="5">
        <v>0</v>
      </c>
      <c r="H5" s="15">
        <v>581705.26</v>
      </c>
      <c r="I5" t="s">
        <v>16</v>
      </c>
      <c r="J5" t="s">
        <v>61</v>
      </c>
      <c r="K5" t="s">
        <v>381</v>
      </c>
      <c r="L5" t="s">
        <v>18</v>
      </c>
      <c r="M5">
        <v>2023</v>
      </c>
    </row>
    <row r="6" spans="1:13" x14ac:dyDescent="0.25">
      <c r="A6">
        <v>6990</v>
      </c>
      <c r="B6" t="s">
        <v>13</v>
      </c>
      <c r="C6" s="4">
        <v>45291</v>
      </c>
      <c r="D6" t="s">
        <v>60</v>
      </c>
      <c r="E6" t="s">
        <v>61</v>
      </c>
      <c r="F6" s="5">
        <v>0</v>
      </c>
      <c r="G6" s="5">
        <v>2896.83</v>
      </c>
      <c r="H6" s="15">
        <v>-2896.83</v>
      </c>
      <c r="I6" t="s">
        <v>16</v>
      </c>
      <c r="J6" t="s">
        <v>61</v>
      </c>
      <c r="K6" t="s">
        <v>622</v>
      </c>
      <c r="L6" t="s">
        <v>18</v>
      </c>
      <c r="M6">
        <v>2023</v>
      </c>
    </row>
    <row r="7" spans="1:13" x14ac:dyDescent="0.25">
      <c r="A7">
        <v>5982</v>
      </c>
      <c r="B7" t="s">
        <v>13</v>
      </c>
      <c r="C7" s="4">
        <v>45291</v>
      </c>
      <c r="D7" t="s">
        <v>60</v>
      </c>
      <c r="E7" t="s">
        <v>61</v>
      </c>
      <c r="F7" s="5">
        <v>0</v>
      </c>
      <c r="G7" s="5">
        <v>333559.12</v>
      </c>
      <c r="H7" s="15">
        <v>-333559.12</v>
      </c>
      <c r="I7" t="s">
        <v>16</v>
      </c>
      <c r="J7" t="s">
        <v>61</v>
      </c>
      <c r="K7" t="s">
        <v>382</v>
      </c>
      <c r="L7" t="s">
        <v>18</v>
      </c>
      <c r="M7">
        <v>2023</v>
      </c>
    </row>
    <row r="8" spans="1:13" x14ac:dyDescent="0.25">
      <c r="A8">
        <v>5982</v>
      </c>
      <c r="B8" t="s">
        <v>13</v>
      </c>
      <c r="C8" s="4">
        <v>45291</v>
      </c>
      <c r="D8" t="s">
        <v>60</v>
      </c>
      <c r="E8" t="s">
        <v>61</v>
      </c>
      <c r="F8" s="5">
        <v>0</v>
      </c>
      <c r="G8" s="5">
        <v>339340.35</v>
      </c>
      <c r="H8" s="15">
        <v>-339340.35</v>
      </c>
      <c r="I8" t="s">
        <v>16</v>
      </c>
      <c r="J8" t="s">
        <v>61</v>
      </c>
      <c r="K8" t="s">
        <v>382</v>
      </c>
      <c r="L8" t="s">
        <v>18</v>
      </c>
      <c r="M8">
        <v>2023</v>
      </c>
    </row>
    <row r="9" spans="1:13" x14ac:dyDescent="0.25">
      <c r="A9">
        <v>8537</v>
      </c>
      <c r="B9" t="s">
        <v>13</v>
      </c>
      <c r="C9" s="4">
        <v>45291</v>
      </c>
      <c r="D9" t="s">
        <v>60</v>
      </c>
      <c r="E9" t="s">
        <v>61</v>
      </c>
      <c r="F9" s="5">
        <v>0</v>
      </c>
      <c r="G9" s="5">
        <v>396994.22</v>
      </c>
      <c r="H9" s="15">
        <v>-396994.22</v>
      </c>
      <c r="I9" t="s">
        <v>16</v>
      </c>
      <c r="J9" t="s">
        <v>61</v>
      </c>
      <c r="K9" t="s">
        <v>59</v>
      </c>
      <c r="L9" t="s">
        <v>18</v>
      </c>
      <c r="M9">
        <v>2023</v>
      </c>
    </row>
    <row r="10" spans="1:13" x14ac:dyDescent="0.25">
      <c r="A10">
        <v>5982</v>
      </c>
      <c r="B10" t="s">
        <v>13</v>
      </c>
      <c r="C10" s="4">
        <v>45291</v>
      </c>
      <c r="D10" t="s">
        <v>60</v>
      </c>
      <c r="E10" t="s">
        <v>61</v>
      </c>
      <c r="F10" s="5">
        <v>12396.19</v>
      </c>
      <c r="G10" s="5">
        <v>0</v>
      </c>
      <c r="H10" s="15">
        <v>12396.19</v>
      </c>
      <c r="I10" t="s">
        <v>16</v>
      </c>
      <c r="J10" t="s">
        <v>61</v>
      </c>
      <c r="K10" t="s">
        <v>382</v>
      </c>
      <c r="L10" t="s">
        <v>18</v>
      </c>
      <c r="M10">
        <v>2023</v>
      </c>
    </row>
    <row r="11" spans="1:13" x14ac:dyDescent="0.25">
      <c r="A11">
        <v>8516</v>
      </c>
      <c r="B11" t="s">
        <v>13</v>
      </c>
      <c r="C11" s="4">
        <v>45291</v>
      </c>
      <c r="D11" t="s">
        <v>60</v>
      </c>
      <c r="E11" t="s">
        <v>61</v>
      </c>
      <c r="F11" s="5">
        <v>107440.65</v>
      </c>
      <c r="G11" s="5">
        <v>0</v>
      </c>
      <c r="H11" s="15">
        <v>107440.65</v>
      </c>
      <c r="I11" t="s">
        <v>16</v>
      </c>
      <c r="J11" t="s">
        <v>61</v>
      </c>
      <c r="K11" t="s">
        <v>58</v>
      </c>
      <c r="L11" t="s">
        <v>18</v>
      </c>
      <c r="M11">
        <v>2023</v>
      </c>
    </row>
    <row r="12" spans="1:13" x14ac:dyDescent="0.25">
      <c r="A12">
        <v>8537</v>
      </c>
      <c r="B12" t="s">
        <v>13</v>
      </c>
      <c r="C12" s="4">
        <v>45291</v>
      </c>
      <c r="D12" t="s">
        <v>60</v>
      </c>
      <c r="E12" t="s">
        <v>61</v>
      </c>
      <c r="F12" s="5">
        <v>504434.87</v>
      </c>
      <c r="G12" s="5">
        <v>0</v>
      </c>
      <c r="H12" s="15">
        <v>504434.87</v>
      </c>
      <c r="I12" t="s">
        <v>16</v>
      </c>
      <c r="J12" t="s">
        <v>61</v>
      </c>
      <c r="K12" t="s">
        <v>59</v>
      </c>
      <c r="L12" t="s">
        <v>18</v>
      </c>
      <c r="M12">
        <v>2023</v>
      </c>
    </row>
    <row r="13" spans="1:13" x14ac:dyDescent="0.25">
      <c r="A13">
        <v>8516</v>
      </c>
      <c r="B13" t="s">
        <v>13</v>
      </c>
      <c r="C13" s="4">
        <v>45291</v>
      </c>
      <c r="D13" t="s">
        <v>60</v>
      </c>
      <c r="E13" t="s">
        <v>61</v>
      </c>
      <c r="F13" s="5">
        <v>601681.1</v>
      </c>
      <c r="G13" s="5">
        <v>0</v>
      </c>
      <c r="H13" s="15">
        <v>601681.1</v>
      </c>
      <c r="I13" t="s">
        <v>16</v>
      </c>
      <c r="J13" t="s">
        <v>61</v>
      </c>
      <c r="K13" t="s">
        <v>58</v>
      </c>
      <c r="L13" t="s">
        <v>18</v>
      </c>
      <c r="M13">
        <v>2023</v>
      </c>
    </row>
    <row r="16" spans="1:13" x14ac:dyDescent="0.25">
      <c r="G16" s="5">
        <v>-1217914.83</v>
      </c>
      <c r="H16" t="s">
        <v>621</v>
      </c>
    </row>
    <row r="17" spans="7:8" x14ac:dyDescent="0.25">
      <c r="G17" s="17">
        <v>-1692240.05</v>
      </c>
      <c r="H17" t="s">
        <v>620</v>
      </c>
    </row>
    <row r="18" spans="7:8" x14ac:dyDescent="0.25">
      <c r="G18" s="16">
        <f>G16-G17</f>
        <v>474325.22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3A5E-B7D2-478B-8F50-E400D866B6AB}">
  <sheetPr>
    <tabColor theme="8" tint="-0.249977111117893"/>
  </sheetPr>
  <dimension ref="A1:M32"/>
  <sheetViews>
    <sheetView workbookViewId="0">
      <selection activeCell="J40" sqref="J40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5.7109375" bestFit="1" customWidth="1"/>
    <col min="6" max="6" width="15.85546875" bestFit="1" customWidth="1"/>
    <col min="7" max="7" width="16.42578125" bestFit="1" customWidth="1"/>
    <col min="8" max="8" width="13.2851562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9651</v>
      </c>
      <c r="B2" t="s">
        <v>13</v>
      </c>
      <c r="C2" s="4">
        <v>45382</v>
      </c>
      <c r="D2" t="s">
        <v>60</v>
      </c>
      <c r="E2" t="s">
        <v>61</v>
      </c>
      <c r="F2">
        <v>0</v>
      </c>
      <c r="G2">
        <v>743.63</v>
      </c>
      <c r="H2" s="18">
        <v>-743.63</v>
      </c>
      <c r="I2" t="s">
        <v>16</v>
      </c>
      <c r="J2" t="s">
        <v>61</v>
      </c>
      <c r="K2" t="s">
        <v>220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60</v>
      </c>
      <c r="E3" t="s">
        <v>61</v>
      </c>
      <c r="F3">
        <v>0</v>
      </c>
      <c r="G3">
        <v>225980.44</v>
      </c>
      <c r="H3" s="18">
        <v>-225980.44</v>
      </c>
      <c r="I3" t="s">
        <v>16</v>
      </c>
      <c r="J3" t="s">
        <v>61</v>
      </c>
      <c r="K3" t="s">
        <v>19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45382</v>
      </c>
      <c r="D4" t="s">
        <v>60</v>
      </c>
      <c r="E4" t="s">
        <v>61</v>
      </c>
      <c r="F4">
        <v>0</v>
      </c>
      <c r="G4">
        <v>608854.02</v>
      </c>
      <c r="H4" s="18">
        <v>-608854.02</v>
      </c>
      <c r="I4" t="s">
        <v>16</v>
      </c>
      <c r="J4" t="s">
        <v>61</v>
      </c>
      <c r="K4" t="s">
        <v>20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60</v>
      </c>
      <c r="E5" t="s">
        <v>61</v>
      </c>
      <c r="F5">
        <v>608854.02</v>
      </c>
      <c r="G5">
        <v>0</v>
      </c>
      <c r="H5" s="18">
        <v>608854.02</v>
      </c>
      <c r="I5" t="s">
        <v>16</v>
      </c>
      <c r="J5" t="s">
        <v>61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60</v>
      </c>
      <c r="E6" t="s">
        <v>61</v>
      </c>
      <c r="F6">
        <v>0</v>
      </c>
      <c r="G6">
        <v>608854.02</v>
      </c>
      <c r="H6" s="18">
        <v>-608854.02</v>
      </c>
      <c r="I6" t="s">
        <v>16</v>
      </c>
      <c r="J6" t="s">
        <v>61</v>
      </c>
      <c r="K6" t="s">
        <v>19</v>
      </c>
      <c r="L6" t="s">
        <v>18</v>
      </c>
      <c r="M6">
        <v>2024</v>
      </c>
    </row>
    <row r="7" spans="1:13" x14ac:dyDescent="0.25">
      <c r="A7">
        <v>9651</v>
      </c>
      <c r="B7" t="s">
        <v>13</v>
      </c>
      <c r="C7" s="4">
        <v>45383</v>
      </c>
      <c r="D7" t="s">
        <v>60</v>
      </c>
      <c r="E7" t="s">
        <v>61</v>
      </c>
      <c r="F7">
        <v>743.63</v>
      </c>
      <c r="G7">
        <v>0</v>
      </c>
      <c r="H7" s="18">
        <v>743.63</v>
      </c>
      <c r="I7" t="s">
        <v>16</v>
      </c>
      <c r="J7" t="s">
        <v>61</v>
      </c>
      <c r="K7" t="s">
        <v>220</v>
      </c>
      <c r="L7" t="s">
        <v>18</v>
      </c>
      <c r="M7">
        <v>2024</v>
      </c>
    </row>
    <row r="8" spans="1:13" x14ac:dyDescent="0.25">
      <c r="A8">
        <v>9650</v>
      </c>
      <c r="B8" t="s">
        <v>13</v>
      </c>
      <c r="C8" s="4">
        <v>45383</v>
      </c>
      <c r="D8" t="s">
        <v>60</v>
      </c>
      <c r="E8" t="s">
        <v>61</v>
      </c>
      <c r="F8">
        <v>225980.44</v>
      </c>
      <c r="G8">
        <v>0</v>
      </c>
      <c r="H8" s="18">
        <v>225980.44</v>
      </c>
      <c r="I8" t="s">
        <v>16</v>
      </c>
      <c r="J8" t="s">
        <v>61</v>
      </c>
      <c r="K8" t="s">
        <v>19</v>
      </c>
      <c r="L8" t="s">
        <v>18</v>
      </c>
      <c r="M8">
        <v>2024</v>
      </c>
    </row>
    <row r="9" spans="1:13" x14ac:dyDescent="0.25">
      <c r="A9">
        <v>8729</v>
      </c>
      <c r="B9" t="s">
        <v>13</v>
      </c>
      <c r="C9" s="4">
        <v>45383</v>
      </c>
      <c r="D9" t="s">
        <v>60</v>
      </c>
      <c r="E9" t="s">
        <v>61</v>
      </c>
      <c r="F9">
        <v>608854.02</v>
      </c>
      <c r="G9">
        <v>0</v>
      </c>
      <c r="H9" s="18">
        <v>608854.02</v>
      </c>
      <c r="I9" t="s">
        <v>16</v>
      </c>
      <c r="J9" t="s">
        <v>61</v>
      </c>
      <c r="K9" t="s">
        <v>20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45443</v>
      </c>
      <c r="D10" t="s">
        <v>60</v>
      </c>
      <c r="E10" t="s">
        <v>61</v>
      </c>
      <c r="F10">
        <v>0</v>
      </c>
      <c r="G10">
        <v>460703.37</v>
      </c>
      <c r="H10" s="18">
        <v>-460703.37</v>
      </c>
      <c r="I10" t="s">
        <v>16</v>
      </c>
      <c r="J10" t="s">
        <v>61</v>
      </c>
      <c r="K10" t="s">
        <v>21</v>
      </c>
      <c r="L10" t="s">
        <v>18</v>
      </c>
      <c r="M10">
        <v>2024</v>
      </c>
    </row>
    <row r="11" spans="1:13" x14ac:dyDescent="0.25">
      <c r="A11">
        <v>10748</v>
      </c>
      <c r="B11" t="s">
        <v>13</v>
      </c>
      <c r="C11" s="4">
        <v>45444</v>
      </c>
      <c r="D11" t="s">
        <v>60</v>
      </c>
      <c r="E11" t="s">
        <v>61</v>
      </c>
      <c r="F11">
        <v>460703.37</v>
      </c>
      <c r="G11">
        <v>0</v>
      </c>
      <c r="H11" s="18">
        <v>460703.37</v>
      </c>
      <c r="I11" t="s">
        <v>16</v>
      </c>
      <c r="J11" t="s">
        <v>61</v>
      </c>
      <c r="K11" t="s">
        <v>21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45473</v>
      </c>
      <c r="D12" t="s">
        <v>60</v>
      </c>
      <c r="E12" t="s">
        <v>61</v>
      </c>
      <c r="F12">
        <v>0</v>
      </c>
      <c r="G12">
        <v>65827.67</v>
      </c>
      <c r="H12" s="18">
        <v>-65827.67</v>
      </c>
      <c r="I12" t="s">
        <v>16</v>
      </c>
      <c r="J12" t="s">
        <v>61</v>
      </c>
      <c r="K12" t="s">
        <v>22</v>
      </c>
      <c r="L12" t="s">
        <v>18</v>
      </c>
      <c r="M12">
        <v>2024</v>
      </c>
    </row>
    <row r="13" spans="1:13" x14ac:dyDescent="0.25">
      <c r="A13">
        <v>11582</v>
      </c>
      <c r="B13" t="s">
        <v>13</v>
      </c>
      <c r="C13" s="4">
        <v>45474</v>
      </c>
      <c r="D13" t="s">
        <v>60</v>
      </c>
      <c r="E13" t="s">
        <v>61</v>
      </c>
      <c r="F13">
        <v>65827.67</v>
      </c>
      <c r="G13">
        <v>0</v>
      </c>
      <c r="H13" s="18">
        <v>65827.67</v>
      </c>
      <c r="I13" t="s">
        <v>16</v>
      </c>
      <c r="J13" t="s">
        <v>61</v>
      </c>
      <c r="K13" t="s">
        <v>22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45504</v>
      </c>
      <c r="D14" t="s">
        <v>60</v>
      </c>
      <c r="E14" t="s">
        <v>61</v>
      </c>
      <c r="F14">
        <v>26196.99</v>
      </c>
      <c r="G14">
        <v>0</v>
      </c>
      <c r="H14" s="18">
        <v>26196.99</v>
      </c>
      <c r="I14" t="s">
        <v>16</v>
      </c>
      <c r="J14" t="s">
        <v>61</v>
      </c>
      <c r="K14" t="s">
        <v>23</v>
      </c>
      <c r="L14" t="s">
        <v>18</v>
      </c>
      <c r="M14">
        <v>2024</v>
      </c>
    </row>
    <row r="15" spans="1:13" x14ac:dyDescent="0.25">
      <c r="A15">
        <v>12366</v>
      </c>
      <c r="B15" t="s">
        <v>13</v>
      </c>
      <c r="C15" s="4">
        <v>45505</v>
      </c>
      <c r="D15" t="s">
        <v>60</v>
      </c>
      <c r="E15" t="s">
        <v>61</v>
      </c>
      <c r="F15">
        <v>0</v>
      </c>
      <c r="G15">
        <v>26196.99</v>
      </c>
      <c r="H15" s="18">
        <v>-26196.99</v>
      </c>
      <c r="I15" t="s">
        <v>16</v>
      </c>
      <c r="J15" t="s">
        <v>61</v>
      </c>
      <c r="K15" t="s">
        <v>23</v>
      </c>
      <c r="L15" t="s">
        <v>18</v>
      </c>
      <c r="M15">
        <v>2024</v>
      </c>
    </row>
    <row r="16" spans="1:13" x14ac:dyDescent="0.25">
      <c r="A16">
        <v>13205</v>
      </c>
      <c r="B16" t="s">
        <v>13</v>
      </c>
      <c r="C16" s="4">
        <v>45535</v>
      </c>
      <c r="D16" t="s">
        <v>60</v>
      </c>
      <c r="E16" t="s">
        <v>61</v>
      </c>
      <c r="F16">
        <v>78091.88</v>
      </c>
      <c r="G16">
        <v>0</v>
      </c>
      <c r="H16" s="18">
        <v>78091.88</v>
      </c>
      <c r="I16" t="s">
        <v>16</v>
      </c>
      <c r="J16" t="s">
        <v>61</v>
      </c>
      <c r="K16" t="s">
        <v>25</v>
      </c>
      <c r="L16" t="s">
        <v>18</v>
      </c>
      <c r="M16">
        <v>2024</v>
      </c>
    </row>
    <row r="17" spans="1:13" x14ac:dyDescent="0.25">
      <c r="A17">
        <v>13205</v>
      </c>
      <c r="B17" t="s">
        <v>13</v>
      </c>
      <c r="C17" s="4">
        <v>45536</v>
      </c>
      <c r="D17" t="s">
        <v>60</v>
      </c>
      <c r="E17" t="s">
        <v>61</v>
      </c>
      <c r="F17">
        <v>0</v>
      </c>
      <c r="G17">
        <v>78091.88</v>
      </c>
      <c r="H17" s="18">
        <v>-78091.88</v>
      </c>
      <c r="I17" t="s">
        <v>16</v>
      </c>
      <c r="J17" t="s">
        <v>61</v>
      </c>
      <c r="K17" t="s">
        <v>25</v>
      </c>
      <c r="L17" t="s">
        <v>18</v>
      </c>
      <c r="M17">
        <v>2024</v>
      </c>
    </row>
    <row r="18" spans="1:13" x14ac:dyDescent="0.25">
      <c r="A18">
        <v>14217</v>
      </c>
      <c r="B18" t="s">
        <v>13</v>
      </c>
      <c r="C18" s="4">
        <v>45565</v>
      </c>
      <c r="D18" t="s">
        <v>60</v>
      </c>
      <c r="E18" t="s">
        <v>61</v>
      </c>
      <c r="F18">
        <v>0</v>
      </c>
      <c r="G18">
        <v>331383.15000000002</v>
      </c>
      <c r="H18" s="18">
        <v>-331383.15000000002</v>
      </c>
      <c r="I18" t="s">
        <v>16</v>
      </c>
      <c r="J18" t="s">
        <v>61</v>
      </c>
      <c r="K18" t="s">
        <v>26</v>
      </c>
      <c r="L18" t="s">
        <v>18</v>
      </c>
      <c r="M18">
        <v>2024</v>
      </c>
    </row>
    <row r="19" spans="1:13" x14ac:dyDescent="0.25">
      <c r="A19">
        <v>14217</v>
      </c>
      <c r="B19" t="s">
        <v>13</v>
      </c>
      <c r="C19" s="4">
        <v>45566</v>
      </c>
      <c r="D19" t="s">
        <v>60</v>
      </c>
      <c r="E19" t="s">
        <v>61</v>
      </c>
      <c r="F19">
        <v>331383.15000000002</v>
      </c>
      <c r="G19">
        <v>0</v>
      </c>
      <c r="H19" s="18">
        <v>331383.15000000002</v>
      </c>
      <c r="I19" t="s">
        <v>16</v>
      </c>
      <c r="J19" t="s">
        <v>61</v>
      </c>
      <c r="K19" t="s">
        <v>26</v>
      </c>
      <c r="L19" t="s">
        <v>18</v>
      </c>
      <c r="M19">
        <v>2024</v>
      </c>
    </row>
    <row r="20" spans="1:13" x14ac:dyDescent="0.25">
      <c r="A20">
        <v>14824</v>
      </c>
      <c r="B20" t="s">
        <v>13</v>
      </c>
      <c r="C20" s="4">
        <v>45596</v>
      </c>
      <c r="D20" t="s">
        <v>60</v>
      </c>
      <c r="E20" t="s">
        <v>61</v>
      </c>
      <c r="F20">
        <v>42.98</v>
      </c>
      <c r="G20">
        <v>0</v>
      </c>
      <c r="H20" s="18">
        <v>42.98</v>
      </c>
      <c r="I20" t="s">
        <v>16</v>
      </c>
      <c r="J20" t="s">
        <v>61</v>
      </c>
      <c r="K20" t="s">
        <v>27</v>
      </c>
      <c r="L20" t="s">
        <v>18</v>
      </c>
      <c r="M20">
        <v>2024</v>
      </c>
    </row>
    <row r="21" spans="1:13" x14ac:dyDescent="0.25">
      <c r="A21">
        <v>14824</v>
      </c>
      <c r="B21" t="s">
        <v>13</v>
      </c>
      <c r="C21" s="4">
        <v>45597</v>
      </c>
      <c r="D21" t="s">
        <v>60</v>
      </c>
      <c r="E21" t="s">
        <v>61</v>
      </c>
      <c r="F21">
        <v>0</v>
      </c>
      <c r="G21">
        <v>42.98</v>
      </c>
      <c r="H21" s="18">
        <v>-42.98</v>
      </c>
      <c r="I21" t="s">
        <v>16</v>
      </c>
      <c r="J21" t="s">
        <v>61</v>
      </c>
      <c r="K21" t="s">
        <v>27</v>
      </c>
      <c r="L21" t="s">
        <v>18</v>
      </c>
      <c r="M21">
        <v>2024</v>
      </c>
    </row>
    <row r="22" spans="1:13" x14ac:dyDescent="0.25">
      <c r="A22">
        <v>15638</v>
      </c>
      <c r="B22" t="s">
        <v>13</v>
      </c>
      <c r="C22" s="4">
        <v>45626</v>
      </c>
      <c r="D22" t="s">
        <v>60</v>
      </c>
      <c r="E22" t="s">
        <v>61</v>
      </c>
      <c r="F22">
        <v>0</v>
      </c>
      <c r="G22">
        <v>68034.94</v>
      </c>
      <c r="H22" s="18">
        <v>-68034.94</v>
      </c>
      <c r="I22" t="s">
        <v>16</v>
      </c>
      <c r="J22" t="s">
        <v>61</v>
      </c>
      <c r="K22" t="s">
        <v>28</v>
      </c>
      <c r="L22" t="s">
        <v>18</v>
      </c>
      <c r="M22">
        <v>2024</v>
      </c>
    </row>
    <row r="23" spans="1:13" x14ac:dyDescent="0.25">
      <c r="A23">
        <v>15638</v>
      </c>
      <c r="B23" t="s">
        <v>13</v>
      </c>
      <c r="C23" s="4">
        <v>45627</v>
      </c>
      <c r="D23" t="s">
        <v>60</v>
      </c>
      <c r="E23" t="s">
        <v>61</v>
      </c>
      <c r="F23">
        <v>68034.94</v>
      </c>
      <c r="G23">
        <v>0</v>
      </c>
      <c r="H23" s="18">
        <v>68034.94</v>
      </c>
      <c r="I23" t="s">
        <v>16</v>
      </c>
      <c r="J23" t="s">
        <v>61</v>
      </c>
      <c r="K23" t="s">
        <v>28</v>
      </c>
      <c r="L23" t="s">
        <v>18</v>
      </c>
      <c r="M23">
        <v>2024</v>
      </c>
    </row>
    <row r="24" spans="1:13" x14ac:dyDescent="0.25">
      <c r="A24">
        <v>17031</v>
      </c>
      <c r="B24" t="s">
        <v>13</v>
      </c>
      <c r="C24" s="4">
        <v>45657</v>
      </c>
      <c r="D24" t="s">
        <v>60</v>
      </c>
      <c r="E24" t="s">
        <v>61</v>
      </c>
      <c r="F24">
        <v>0</v>
      </c>
      <c r="G24">
        <v>2091.66</v>
      </c>
      <c r="H24" s="15">
        <v>-2091.66</v>
      </c>
      <c r="I24" t="s">
        <v>16</v>
      </c>
      <c r="J24" t="s">
        <v>61</v>
      </c>
      <c r="K24" t="s">
        <v>221</v>
      </c>
      <c r="L24" t="s">
        <v>18</v>
      </c>
      <c r="M24">
        <v>2024</v>
      </c>
    </row>
    <row r="25" spans="1:13" x14ac:dyDescent="0.25">
      <c r="A25">
        <v>16420</v>
      </c>
      <c r="B25" t="s">
        <v>13</v>
      </c>
      <c r="C25" s="4">
        <v>45657</v>
      </c>
      <c r="D25" t="s">
        <v>60</v>
      </c>
      <c r="E25" t="s">
        <v>61</v>
      </c>
      <c r="F25">
        <v>0</v>
      </c>
      <c r="G25">
        <v>120280.19</v>
      </c>
      <c r="H25" s="15">
        <v>-120280.19</v>
      </c>
      <c r="I25" t="s">
        <v>16</v>
      </c>
      <c r="J25" t="s">
        <v>61</v>
      </c>
      <c r="K25" t="s">
        <v>30</v>
      </c>
      <c r="L25" t="s">
        <v>18</v>
      </c>
      <c r="M25">
        <v>2024</v>
      </c>
    </row>
    <row r="26" spans="1:13" x14ac:dyDescent="0.25">
      <c r="A26">
        <v>18657</v>
      </c>
      <c r="B26" t="s">
        <v>13</v>
      </c>
      <c r="C26" s="4">
        <v>45657</v>
      </c>
      <c r="D26" t="s">
        <v>60</v>
      </c>
      <c r="E26" t="s">
        <v>61</v>
      </c>
      <c r="F26">
        <v>631358.82999999996</v>
      </c>
      <c r="G26">
        <v>0</v>
      </c>
      <c r="H26" s="15">
        <v>631358.82999999996</v>
      </c>
      <c r="I26" t="s">
        <v>16</v>
      </c>
      <c r="J26" t="s">
        <v>61</v>
      </c>
      <c r="K26" t="s">
        <v>215</v>
      </c>
      <c r="L26" t="s">
        <v>18</v>
      </c>
      <c r="M26">
        <v>2024</v>
      </c>
    </row>
    <row r="27" spans="1:13" x14ac:dyDescent="0.25">
      <c r="A27">
        <v>16806</v>
      </c>
      <c r="B27" t="s">
        <v>13</v>
      </c>
      <c r="C27" s="4">
        <v>45657</v>
      </c>
      <c r="D27" t="s">
        <v>60</v>
      </c>
      <c r="E27" t="s">
        <v>61</v>
      </c>
      <c r="F27">
        <v>1394689.66</v>
      </c>
      <c r="G27">
        <v>0</v>
      </c>
      <c r="H27" s="15">
        <v>1394689.66</v>
      </c>
      <c r="I27" t="s">
        <v>16</v>
      </c>
      <c r="J27" t="s">
        <v>61</v>
      </c>
      <c r="K27" t="s">
        <v>216</v>
      </c>
      <c r="L27" t="s">
        <v>18</v>
      </c>
      <c r="M27">
        <v>2024</v>
      </c>
    </row>
    <row r="30" spans="1:13" x14ac:dyDescent="0.25">
      <c r="G30" s="5">
        <v>685761.81</v>
      </c>
      <c r="H30" t="s">
        <v>621</v>
      </c>
    </row>
    <row r="31" spans="1:13" x14ac:dyDescent="0.25">
      <c r="G31" s="17">
        <v>-1217914.83</v>
      </c>
      <c r="H31" t="s">
        <v>620</v>
      </c>
    </row>
    <row r="32" spans="1:13" x14ac:dyDescent="0.25">
      <c r="G32" s="16">
        <f>G30-G31</f>
        <v>1903676.6400000001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E54CA-3EBB-4344-8A20-6ECAFC2E05D7}">
  <dimension ref="A1:M6"/>
  <sheetViews>
    <sheetView workbookViewId="0">
      <selection activeCell="I25" sqref="I2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2.85546875" bestFit="1" customWidth="1"/>
    <col min="6" max="6" width="15.85546875" bestFit="1" customWidth="1"/>
    <col min="7" max="7" width="16.42578125" bestFit="1" customWidth="1"/>
    <col min="8" max="8" width="10" bestFit="1" customWidth="1"/>
    <col min="9" max="9" width="30.7109375" bestFit="1" customWidth="1"/>
    <col min="10" max="10" width="41" bestFit="1" customWidth="1"/>
    <col min="11" max="11" width="22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115913</v>
      </c>
      <c r="B2" t="s">
        <v>13</v>
      </c>
      <c r="C2" s="4">
        <v>44286</v>
      </c>
      <c r="D2" t="s">
        <v>56</v>
      </c>
      <c r="E2" t="s">
        <v>57</v>
      </c>
      <c r="F2">
        <v>0</v>
      </c>
      <c r="G2">
        <v>525710.69999999995</v>
      </c>
      <c r="H2">
        <v>-525710.69999999995</v>
      </c>
      <c r="I2" t="s">
        <v>16</v>
      </c>
      <c r="J2" t="s">
        <v>57</v>
      </c>
      <c r="K2" t="s">
        <v>352</v>
      </c>
      <c r="L2" t="s">
        <v>18</v>
      </c>
      <c r="M2">
        <v>2021</v>
      </c>
    </row>
    <row r="3" spans="1:13" x14ac:dyDescent="0.25">
      <c r="A3">
        <v>119414</v>
      </c>
      <c r="B3" t="s">
        <v>13</v>
      </c>
      <c r="C3" s="4">
        <v>44377</v>
      </c>
      <c r="D3" t="s">
        <v>56</v>
      </c>
      <c r="E3" t="s">
        <v>57</v>
      </c>
      <c r="F3">
        <v>0</v>
      </c>
      <c r="G3">
        <v>42290.99</v>
      </c>
      <c r="H3">
        <v>-42290.99</v>
      </c>
      <c r="I3" t="s">
        <v>16</v>
      </c>
      <c r="J3" t="s">
        <v>57</v>
      </c>
      <c r="K3" t="s">
        <v>383</v>
      </c>
      <c r="L3" t="s">
        <v>18</v>
      </c>
      <c r="M3">
        <v>2021</v>
      </c>
    </row>
    <row r="4" spans="1:13" x14ac:dyDescent="0.25">
      <c r="A4">
        <v>121402</v>
      </c>
      <c r="B4" t="s">
        <v>13</v>
      </c>
      <c r="C4" s="4">
        <v>44469</v>
      </c>
      <c r="D4" t="s">
        <v>56</v>
      </c>
      <c r="E4" t="s">
        <v>57</v>
      </c>
      <c r="F4">
        <v>0</v>
      </c>
      <c r="G4">
        <v>24954.06</v>
      </c>
      <c r="H4">
        <v>-24954.06</v>
      </c>
      <c r="I4" t="s">
        <v>16</v>
      </c>
      <c r="J4" t="s">
        <v>57</v>
      </c>
      <c r="K4" t="s">
        <v>354</v>
      </c>
      <c r="L4" t="s">
        <v>18</v>
      </c>
      <c r="M4">
        <v>2021</v>
      </c>
    </row>
    <row r="5" spans="1:13" x14ac:dyDescent="0.25">
      <c r="A5">
        <v>126021</v>
      </c>
      <c r="B5" t="s">
        <v>13</v>
      </c>
      <c r="C5" s="4">
        <v>44561</v>
      </c>
      <c r="D5" t="s">
        <v>56</v>
      </c>
      <c r="E5" t="s">
        <v>57</v>
      </c>
      <c r="F5">
        <v>197261</v>
      </c>
      <c r="G5">
        <v>0</v>
      </c>
      <c r="H5">
        <v>197261</v>
      </c>
      <c r="I5" t="s">
        <v>16</v>
      </c>
      <c r="J5" t="s">
        <v>57</v>
      </c>
      <c r="K5" t="s">
        <v>384</v>
      </c>
      <c r="L5" t="s">
        <v>18</v>
      </c>
      <c r="M5">
        <v>2021</v>
      </c>
    </row>
    <row r="6" spans="1:13" x14ac:dyDescent="0.25">
      <c r="A6">
        <v>124691</v>
      </c>
      <c r="B6" t="s">
        <v>13</v>
      </c>
      <c r="C6" s="4">
        <v>44561</v>
      </c>
      <c r="D6" t="s">
        <v>56</v>
      </c>
      <c r="E6" t="s">
        <v>57</v>
      </c>
      <c r="F6">
        <v>355407.12</v>
      </c>
      <c r="G6">
        <v>0</v>
      </c>
      <c r="H6">
        <v>355407.12</v>
      </c>
      <c r="I6" t="s">
        <v>16</v>
      </c>
      <c r="J6" t="s">
        <v>57</v>
      </c>
      <c r="K6" t="s">
        <v>355</v>
      </c>
      <c r="L6" t="s">
        <v>18</v>
      </c>
      <c r="M6">
        <v>2021</v>
      </c>
    </row>
  </sheetData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C9E50-A025-4956-921F-A783230B82D6}">
  <dimension ref="A1:M6"/>
  <sheetViews>
    <sheetView workbookViewId="0">
      <selection activeCell="I25" sqref="I2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2.855468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1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127684</v>
      </c>
      <c r="B2" t="s">
        <v>13</v>
      </c>
      <c r="C2" s="4">
        <v>44651</v>
      </c>
      <c r="D2" t="s">
        <v>56</v>
      </c>
      <c r="E2" t="s">
        <v>57</v>
      </c>
      <c r="F2">
        <v>148580.24</v>
      </c>
      <c r="G2">
        <v>0</v>
      </c>
      <c r="H2">
        <v>148580.24</v>
      </c>
      <c r="I2" t="s">
        <v>16</v>
      </c>
      <c r="J2" t="s">
        <v>57</v>
      </c>
      <c r="K2" t="s">
        <v>352</v>
      </c>
      <c r="L2" t="s">
        <v>18</v>
      </c>
      <c r="M2">
        <v>2022</v>
      </c>
    </row>
    <row r="3" spans="1:13" x14ac:dyDescent="0.25">
      <c r="A3">
        <v>130637</v>
      </c>
      <c r="B3" t="s">
        <v>13</v>
      </c>
      <c r="C3" s="4">
        <v>44742</v>
      </c>
      <c r="D3" t="s">
        <v>56</v>
      </c>
      <c r="E3" t="s">
        <v>57</v>
      </c>
      <c r="F3">
        <v>191533.31</v>
      </c>
      <c r="G3">
        <v>0</v>
      </c>
      <c r="H3">
        <v>191533.31</v>
      </c>
      <c r="I3" t="s">
        <v>16</v>
      </c>
      <c r="J3" t="s">
        <v>57</v>
      </c>
      <c r="K3" t="s">
        <v>353</v>
      </c>
      <c r="L3" t="s">
        <v>18</v>
      </c>
      <c r="M3">
        <v>2022</v>
      </c>
    </row>
    <row r="4" spans="1:13" x14ac:dyDescent="0.25">
      <c r="A4">
        <v>133150</v>
      </c>
      <c r="B4" t="s">
        <v>13</v>
      </c>
      <c r="C4" s="4">
        <v>44834</v>
      </c>
      <c r="D4" t="s">
        <v>56</v>
      </c>
      <c r="E4" t="s">
        <v>57</v>
      </c>
      <c r="F4">
        <v>173480.39</v>
      </c>
      <c r="G4">
        <v>0</v>
      </c>
      <c r="H4">
        <v>173480.39</v>
      </c>
      <c r="I4" t="s">
        <v>16</v>
      </c>
      <c r="J4" t="s">
        <v>57</v>
      </c>
      <c r="K4" t="s">
        <v>354</v>
      </c>
      <c r="L4" t="s">
        <v>18</v>
      </c>
      <c r="M4">
        <v>2022</v>
      </c>
    </row>
    <row r="5" spans="1:13" x14ac:dyDescent="0.25">
      <c r="A5">
        <v>137385</v>
      </c>
      <c r="B5" t="s">
        <v>13</v>
      </c>
      <c r="C5" s="4">
        <v>44926</v>
      </c>
      <c r="D5" t="s">
        <v>56</v>
      </c>
      <c r="E5" t="s">
        <v>57</v>
      </c>
      <c r="F5">
        <v>0</v>
      </c>
      <c r="G5">
        <v>396994.22</v>
      </c>
      <c r="H5">
        <v>-396994.22</v>
      </c>
      <c r="I5" t="s">
        <v>16</v>
      </c>
      <c r="J5" t="s">
        <v>57</v>
      </c>
      <c r="K5" t="s">
        <v>356</v>
      </c>
      <c r="L5" t="s">
        <v>18</v>
      </c>
      <c r="M5">
        <v>2022</v>
      </c>
    </row>
    <row r="6" spans="1:13" x14ac:dyDescent="0.25">
      <c r="A6">
        <v>136291</v>
      </c>
      <c r="B6" t="s">
        <v>13</v>
      </c>
      <c r="C6" s="4">
        <v>44926</v>
      </c>
      <c r="D6" t="s">
        <v>56</v>
      </c>
      <c r="E6" t="s">
        <v>57</v>
      </c>
      <c r="F6">
        <v>191704.94</v>
      </c>
      <c r="G6">
        <v>0</v>
      </c>
      <c r="H6">
        <v>191704.94</v>
      </c>
      <c r="I6" t="s">
        <v>16</v>
      </c>
      <c r="J6" t="s">
        <v>57</v>
      </c>
      <c r="K6" t="s">
        <v>355</v>
      </c>
      <c r="L6" t="s">
        <v>18</v>
      </c>
      <c r="M6">
        <v>2022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23253-5BD4-440C-A39A-E46BB960C544}">
  <dimension ref="A1:M35"/>
  <sheetViews>
    <sheetView topLeftCell="D1" workbookViewId="0">
      <selection activeCell="F32" sqref="F32:G35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2.85546875" bestFit="1" customWidth="1"/>
    <col min="6" max="6" width="16" bestFit="1" customWidth="1"/>
    <col min="7" max="7" width="16.5703125" bestFit="1" customWidth="1"/>
    <col min="8" max="8" width="13.2851562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56</v>
      </c>
      <c r="E2" t="s">
        <v>57</v>
      </c>
      <c r="F2" s="5">
        <v>0</v>
      </c>
      <c r="G2" s="5">
        <v>1385064.29</v>
      </c>
      <c r="H2" s="15">
        <v>-1385064.29</v>
      </c>
      <c r="I2" t="s">
        <v>16</v>
      </c>
      <c r="J2" t="s">
        <v>57</v>
      </c>
      <c r="K2" t="s">
        <v>20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56</v>
      </c>
      <c r="E3" t="s">
        <v>57</v>
      </c>
      <c r="F3" s="5">
        <v>63461.5</v>
      </c>
      <c r="G3" s="5">
        <v>0</v>
      </c>
      <c r="H3" s="15">
        <v>63461.5</v>
      </c>
      <c r="I3" t="s">
        <v>16</v>
      </c>
      <c r="J3" t="s">
        <v>57</v>
      </c>
      <c r="K3" t="s">
        <v>19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56</v>
      </c>
      <c r="E4" t="s">
        <v>57</v>
      </c>
      <c r="F4" s="5">
        <v>1385064.29</v>
      </c>
      <c r="G4" s="5">
        <v>0</v>
      </c>
      <c r="H4" s="15">
        <v>1385064.29</v>
      </c>
      <c r="I4" t="s">
        <v>16</v>
      </c>
      <c r="J4" t="s">
        <v>57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45383</v>
      </c>
      <c r="D5" t="s">
        <v>56</v>
      </c>
      <c r="E5" t="s">
        <v>57</v>
      </c>
      <c r="F5" s="5">
        <v>0</v>
      </c>
      <c r="G5" s="5">
        <v>63461.5</v>
      </c>
      <c r="H5" s="15">
        <v>-63461.5</v>
      </c>
      <c r="I5" t="s">
        <v>16</v>
      </c>
      <c r="J5" t="s">
        <v>57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56</v>
      </c>
      <c r="E6" t="s">
        <v>57</v>
      </c>
      <c r="F6" s="5">
        <v>0</v>
      </c>
      <c r="G6" s="5">
        <v>1385064.29</v>
      </c>
      <c r="H6" s="15">
        <v>-1385064.29</v>
      </c>
      <c r="I6" t="s">
        <v>16</v>
      </c>
      <c r="J6" t="s">
        <v>57</v>
      </c>
      <c r="K6" t="s">
        <v>19</v>
      </c>
      <c r="L6" t="s">
        <v>18</v>
      </c>
      <c r="M6">
        <v>2024</v>
      </c>
    </row>
    <row r="7" spans="1:13" x14ac:dyDescent="0.25">
      <c r="A7">
        <v>8729</v>
      </c>
      <c r="B7" t="s">
        <v>13</v>
      </c>
      <c r="C7" s="4">
        <v>45383</v>
      </c>
      <c r="D7" t="s">
        <v>56</v>
      </c>
      <c r="E7" t="s">
        <v>57</v>
      </c>
      <c r="F7" s="5">
        <v>1385064.29</v>
      </c>
      <c r="G7" s="5">
        <v>0</v>
      </c>
      <c r="H7" s="15">
        <v>1385064.29</v>
      </c>
      <c r="I7" t="s">
        <v>16</v>
      </c>
      <c r="J7" t="s">
        <v>57</v>
      </c>
      <c r="K7" t="s">
        <v>20</v>
      </c>
      <c r="L7" t="s">
        <v>18</v>
      </c>
      <c r="M7">
        <v>2024</v>
      </c>
    </row>
    <row r="8" spans="1:13" x14ac:dyDescent="0.25">
      <c r="A8">
        <v>10748</v>
      </c>
      <c r="B8" t="s">
        <v>13</v>
      </c>
      <c r="C8" s="4">
        <v>45443</v>
      </c>
      <c r="D8" t="s">
        <v>56</v>
      </c>
      <c r="E8" t="s">
        <v>57</v>
      </c>
      <c r="F8" s="5">
        <v>356363.54</v>
      </c>
      <c r="G8" s="5">
        <v>0</v>
      </c>
      <c r="H8" s="15">
        <v>356363.54</v>
      </c>
      <c r="I8" t="s">
        <v>16</v>
      </c>
      <c r="J8" t="s">
        <v>57</v>
      </c>
      <c r="K8" t="s">
        <v>21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45444</v>
      </c>
      <c r="D9" t="s">
        <v>56</v>
      </c>
      <c r="E9" t="s">
        <v>57</v>
      </c>
      <c r="F9" s="5">
        <v>0</v>
      </c>
      <c r="G9" s="5">
        <v>356363.54</v>
      </c>
      <c r="H9" s="15">
        <v>-356363.54</v>
      </c>
      <c r="I9" t="s">
        <v>16</v>
      </c>
      <c r="J9" t="s">
        <v>57</v>
      </c>
      <c r="K9" t="s">
        <v>21</v>
      </c>
      <c r="L9" t="s">
        <v>18</v>
      </c>
      <c r="M9">
        <v>2024</v>
      </c>
    </row>
    <row r="10" spans="1:13" x14ac:dyDescent="0.25">
      <c r="A10">
        <v>11582</v>
      </c>
      <c r="B10" t="s">
        <v>13</v>
      </c>
      <c r="C10" s="4">
        <v>45473</v>
      </c>
      <c r="D10" t="s">
        <v>56</v>
      </c>
      <c r="E10" t="s">
        <v>57</v>
      </c>
      <c r="F10" s="5">
        <v>820816</v>
      </c>
      <c r="G10" s="5">
        <v>0</v>
      </c>
      <c r="H10" s="15">
        <v>820816</v>
      </c>
      <c r="I10" t="s">
        <v>16</v>
      </c>
      <c r="J10" t="s">
        <v>57</v>
      </c>
      <c r="K10" t="s">
        <v>22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45474</v>
      </c>
      <c r="D11" t="s">
        <v>56</v>
      </c>
      <c r="E11" t="s">
        <v>57</v>
      </c>
      <c r="F11" s="5">
        <v>0</v>
      </c>
      <c r="G11" s="5">
        <v>820816</v>
      </c>
      <c r="H11" s="15">
        <v>-820816</v>
      </c>
      <c r="I11" t="s">
        <v>16</v>
      </c>
      <c r="J11" t="s">
        <v>57</v>
      </c>
      <c r="K11" t="s">
        <v>22</v>
      </c>
      <c r="L11" t="s">
        <v>18</v>
      </c>
      <c r="M11">
        <v>2024</v>
      </c>
    </row>
    <row r="12" spans="1:13" x14ac:dyDescent="0.25">
      <c r="A12">
        <v>12366</v>
      </c>
      <c r="B12" t="s">
        <v>13</v>
      </c>
      <c r="C12" s="4">
        <v>45504</v>
      </c>
      <c r="D12" t="s">
        <v>56</v>
      </c>
      <c r="E12" t="s">
        <v>57</v>
      </c>
      <c r="F12" s="5">
        <v>905581.23</v>
      </c>
      <c r="G12" s="5">
        <v>0</v>
      </c>
      <c r="H12" s="15">
        <v>905581.23</v>
      </c>
      <c r="I12" t="s">
        <v>16</v>
      </c>
      <c r="J12" t="s">
        <v>57</v>
      </c>
      <c r="K12" t="s">
        <v>23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45505</v>
      </c>
      <c r="D13" t="s">
        <v>56</v>
      </c>
      <c r="E13" t="s">
        <v>57</v>
      </c>
      <c r="F13" s="5">
        <v>0</v>
      </c>
      <c r="G13" s="5">
        <v>905581.23</v>
      </c>
      <c r="H13" s="15">
        <v>-905581.23</v>
      </c>
      <c r="I13" t="s">
        <v>16</v>
      </c>
      <c r="J13" t="s">
        <v>57</v>
      </c>
      <c r="K13" t="s">
        <v>23</v>
      </c>
      <c r="L13" t="s">
        <v>18</v>
      </c>
      <c r="M13">
        <v>2024</v>
      </c>
    </row>
    <row r="14" spans="1:13" x14ac:dyDescent="0.25">
      <c r="A14">
        <v>13205</v>
      </c>
      <c r="B14" t="s">
        <v>13</v>
      </c>
      <c r="C14" s="4">
        <v>45535</v>
      </c>
      <c r="D14" t="s">
        <v>56</v>
      </c>
      <c r="E14" t="s">
        <v>57</v>
      </c>
      <c r="F14" s="5">
        <v>553269.73</v>
      </c>
      <c r="G14" s="5">
        <v>0</v>
      </c>
      <c r="H14" s="15">
        <v>553269.73</v>
      </c>
      <c r="I14" t="s">
        <v>16</v>
      </c>
      <c r="J14" t="s">
        <v>57</v>
      </c>
      <c r="K14" t="s">
        <v>25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45536</v>
      </c>
      <c r="D15" t="s">
        <v>56</v>
      </c>
      <c r="E15" t="s">
        <v>57</v>
      </c>
      <c r="F15" s="5">
        <v>0</v>
      </c>
      <c r="G15" s="5">
        <v>553269.73</v>
      </c>
      <c r="H15" s="15">
        <v>-553269.73</v>
      </c>
      <c r="I15" t="s">
        <v>16</v>
      </c>
      <c r="J15" t="s">
        <v>57</v>
      </c>
      <c r="K15" t="s">
        <v>25</v>
      </c>
      <c r="L15" t="s">
        <v>18</v>
      </c>
      <c r="M15">
        <v>2024</v>
      </c>
    </row>
    <row r="16" spans="1:13" x14ac:dyDescent="0.25">
      <c r="A16">
        <v>14217</v>
      </c>
      <c r="B16" t="s">
        <v>13</v>
      </c>
      <c r="C16" s="4">
        <v>45565</v>
      </c>
      <c r="D16" t="s">
        <v>56</v>
      </c>
      <c r="E16" t="s">
        <v>57</v>
      </c>
      <c r="F16" s="5">
        <v>0</v>
      </c>
      <c r="G16" s="5">
        <v>591281.38</v>
      </c>
      <c r="H16" s="15">
        <v>-591281.38</v>
      </c>
      <c r="I16" t="s">
        <v>16</v>
      </c>
      <c r="J16" t="s">
        <v>57</v>
      </c>
      <c r="K16" t="s">
        <v>26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45566</v>
      </c>
      <c r="D17" t="s">
        <v>56</v>
      </c>
      <c r="E17" t="s">
        <v>57</v>
      </c>
      <c r="F17" s="5">
        <v>591281.38</v>
      </c>
      <c r="G17" s="5">
        <v>0</v>
      </c>
      <c r="H17" s="15">
        <v>591281.38</v>
      </c>
      <c r="I17" t="s">
        <v>16</v>
      </c>
      <c r="J17" t="s">
        <v>57</v>
      </c>
      <c r="K17" t="s">
        <v>26</v>
      </c>
      <c r="L17" t="s">
        <v>18</v>
      </c>
      <c r="M17">
        <v>2024</v>
      </c>
    </row>
    <row r="18" spans="1:13" x14ac:dyDescent="0.25">
      <c r="A18">
        <v>14824</v>
      </c>
      <c r="B18" t="s">
        <v>13</v>
      </c>
      <c r="C18" s="4">
        <v>45596</v>
      </c>
      <c r="D18" t="s">
        <v>56</v>
      </c>
      <c r="E18" t="s">
        <v>57</v>
      </c>
      <c r="F18" s="5">
        <v>777899.12</v>
      </c>
      <c r="G18" s="5">
        <v>0</v>
      </c>
      <c r="H18" s="15">
        <v>777899.12</v>
      </c>
      <c r="I18" t="s">
        <v>16</v>
      </c>
      <c r="J18" t="s">
        <v>57</v>
      </c>
      <c r="K18" t="s">
        <v>27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45597</v>
      </c>
      <c r="D19" t="s">
        <v>56</v>
      </c>
      <c r="E19" t="s">
        <v>57</v>
      </c>
      <c r="F19" s="5">
        <v>0</v>
      </c>
      <c r="G19" s="5">
        <v>777899.12</v>
      </c>
      <c r="H19" s="15">
        <v>-777899.12</v>
      </c>
      <c r="I19" t="s">
        <v>16</v>
      </c>
      <c r="J19" t="s">
        <v>57</v>
      </c>
      <c r="K19" t="s">
        <v>27</v>
      </c>
      <c r="L19" t="s">
        <v>18</v>
      </c>
      <c r="M19">
        <v>2024</v>
      </c>
    </row>
    <row r="20" spans="1:13" x14ac:dyDescent="0.25">
      <c r="A20">
        <v>15638</v>
      </c>
      <c r="B20" t="s">
        <v>13</v>
      </c>
      <c r="C20" s="4">
        <v>45626</v>
      </c>
      <c r="D20" t="s">
        <v>56</v>
      </c>
      <c r="E20" t="s">
        <v>57</v>
      </c>
      <c r="F20" s="5">
        <v>891969.96</v>
      </c>
      <c r="G20" s="5">
        <v>0</v>
      </c>
      <c r="H20" s="15">
        <v>891969.96</v>
      </c>
      <c r="I20" t="s">
        <v>16</v>
      </c>
      <c r="J20" t="s">
        <v>57</v>
      </c>
      <c r="K20" t="s">
        <v>28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45627</v>
      </c>
      <c r="D21" t="s">
        <v>56</v>
      </c>
      <c r="E21" t="s">
        <v>57</v>
      </c>
      <c r="F21" s="5">
        <v>0</v>
      </c>
      <c r="G21" s="5">
        <v>891969.96</v>
      </c>
      <c r="H21" s="15">
        <v>-891969.96</v>
      </c>
      <c r="I21" t="s">
        <v>16</v>
      </c>
      <c r="J21" t="s">
        <v>57</v>
      </c>
      <c r="K21" t="s">
        <v>28</v>
      </c>
      <c r="L21" t="s">
        <v>18</v>
      </c>
      <c r="M21">
        <v>2024</v>
      </c>
    </row>
    <row r="22" spans="1:13" x14ac:dyDescent="0.25">
      <c r="A22">
        <v>19461</v>
      </c>
      <c r="B22" t="s">
        <v>13</v>
      </c>
      <c r="C22" s="4">
        <v>45657</v>
      </c>
      <c r="D22" t="s">
        <v>56</v>
      </c>
      <c r="E22" t="s">
        <v>57</v>
      </c>
      <c r="F22" s="5">
        <v>0</v>
      </c>
      <c r="G22" s="5">
        <v>126471.45</v>
      </c>
      <c r="H22" s="15">
        <v>-126471.45</v>
      </c>
      <c r="I22" t="s">
        <v>16</v>
      </c>
      <c r="J22" t="s">
        <v>57</v>
      </c>
      <c r="K22" t="s">
        <v>214</v>
      </c>
      <c r="L22" t="s">
        <v>18</v>
      </c>
      <c r="M22">
        <v>2024</v>
      </c>
    </row>
    <row r="23" spans="1:13" x14ac:dyDescent="0.25">
      <c r="A23">
        <v>18657</v>
      </c>
      <c r="B23" t="s">
        <v>13</v>
      </c>
      <c r="C23" s="4">
        <v>45657</v>
      </c>
      <c r="D23" t="s">
        <v>56</v>
      </c>
      <c r="E23" t="s">
        <v>57</v>
      </c>
      <c r="F23" s="5">
        <v>0</v>
      </c>
      <c r="G23" s="5">
        <v>631358.82999999996</v>
      </c>
      <c r="H23" s="15">
        <v>-631358.82999999996</v>
      </c>
      <c r="I23" t="s">
        <v>16</v>
      </c>
      <c r="J23" t="s">
        <v>57</v>
      </c>
      <c r="K23" t="s">
        <v>215</v>
      </c>
      <c r="L23" t="s">
        <v>18</v>
      </c>
      <c r="M23">
        <v>2024</v>
      </c>
    </row>
    <row r="24" spans="1:13" x14ac:dyDescent="0.25">
      <c r="A24">
        <v>16806</v>
      </c>
      <c r="B24" t="s">
        <v>13</v>
      </c>
      <c r="C24" s="4">
        <v>45657</v>
      </c>
      <c r="D24" t="s">
        <v>56</v>
      </c>
      <c r="E24" t="s">
        <v>57</v>
      </c>
      <c r="F24" s="5">
        <v>405011.25</v>
      </c>
      <c r="G24" s="5">
        <v>0</v>
      </c>
      <c r="H24" s="15">
        <v>405011.25</v>
      </c>
      <c r="I24" t="s">
        <v>16</v>
      </c>
      <c r="J24" t="s">
        <v>57</v>
      </c>
      <c r="K24" t="s">
        <v>216</v>
      </c>
      <c r="L24" t="s">
        <v>18</v>
      </c>
      <c r="M24">
        <v>2024</v>
      </c>
    </row>
    <row r="25" spans="1:13" x14ac:dyDescent="0.25">
      <c r="A25">
        <v>16420</v>
      </c>
      <c r="B25" t="s">
        <v>13</v>
      </c>
      <c r="C25" s="4">
        <v>45657</v>
      </c>
      <c r="D25" t="s">
        <v>56</v>
      </c>
      <c r="E25" t="s">
        <v>57</v>
      </c>
      <c r="F25" s="5">
        <v>1267386.32</v>
      </c>
      <c r="G25" s="5">
        <v>0</v>
      </c>
      <c r="H25" s="15">
        <v>1267386.32</v>
      </c>
      <c r="I25" t="s">
        <v>16</v>
      </c>
      <c r="J25" t="s">
        <v>57</v>
      </c>
      <c r="K25" t="s">
        <v>30</v>
      </c>
      <c r="L25" t="s">
        <v>18</v>
      </c>
      <c r="M25">
        <v>2024</v>
      </c>
    </row>
    <row r="26" spans="1:13" x14ac:dyDescent="0.25">
      <c r="A26">
        <v>19461</v>
      </c>
      <c r="B26" t="s">
        <v>13</v>
      </c>
      <c r="C26" s="4">
        <v>45657</v>
      </c>
      <c r="D26" t="s">
        <v>56</v>
      </c>
      <c r="E26" t="s">
        <v>57</v>
      </c>
      <c r="F26" s="5">
        <v>0</v>
      </c>
      <c r="G26" s="5">
        <v>126471.45</v>
      </c>
      <c r="H26" s="5">
        <v>-126471.45</v>
      </c>
      <c r="I26" t="s">
        <v>16</v>
      </c>
      <c r="J26" t="s">
        <v>57</v>
      </c>
      <c r="K26" t="s">
        <v>214</v>
      </c>
      <c r="L26" t="s">
        <v>41</v>
      </c>
      <c r="M26">
        <v>2024</v>
      </c>
    </row>
    <row r="27" spans="1:13" x14ac:dyDescent="0.25">
      <c r="A27">
        <v>19059</v>
      </c>
      <c r="B27" t="s">
        <v>13</v>
      </c>
      <c r="C27" s="4">
        <v>45657</v>
      </c>
      <c r="D27" t="s">
        <v>56</v>
      </c>
      <c r="E27" t="s">
        <v>57</v>
      </c>
      <c r="F27" s="5">
        <v>1212813.8</v>
      </c>
      <c r="G27" s="5">
        <v>0</v>
      </c>
      <c r="H27" s="5">
        <v>1212813.8</v>
      </c>
      <c r="I27" t="s">
        <v>16</v>
      </c>
      <c r="J27" t="s">
        <v>57</v>
      </c>
      <c r="K27" t="s">
        <v>40</v>
      </c>
      <c r="L27" t="s">
        <v>41</v>
      </c>
      <c r="M27">
        <v>2024</v>
      </c>
    </row>
    <row r="32" spans="1:13" x14ac:dyDescent="0.25">
      <c r="F32" s="5">
        <v>1086342.3500000001</v>
      </c>
    </row>
    <row r="33" spans="6:7" x14ac:dyDescent="0.25">
      <c r="F33" s="5">
        <v>171775.06</v>
      </c>
      <c r="G33" t="s">
        <v>620</v>
      </c>
    </row>
    <row r="34" spans="6:7" x14ac:dyDescent="0.25">
      <c r="F34" s="15">
        <f>F32-F33</f>
        <v>914567.29</v>
      </c>
    </row>
    <row r="35" spans="6:7" x14ac:dyDescent="0.25">
      <c r="F35" s="13">
        <f>F33+F34</f>
        <v>1086342.3500000001</v>
      </c>
      <c r="G35" t="s">
        <v>621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621EC-D8E0-4A88-AE4C-701AC39490F0}">
  <dimension ref="A1:M18"/>
  <sheetViews>
    <sheetView workbookViewId="0">
      <selection activeCell="F33" sqref="E33:F3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28515625" bestFit="1" customWidth="1"/>
    <col min="6" max="6" width="15.85546875" bestFit="1" customWidth="1"/>
    <col min="7" max="7" width="16.42578125" bestFit="1" customWidth="1"/>
    <col min="8" max="8" width="8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11.710937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299</v>
      </c>
    </row>
    <row r="2" spans="1:13" x14ac:dyDescent="0.25">
      <c r="A2">
        <v>8729</v>
      </c>
      <c r="B2" t="s">
        <v>13</v>
      </c>
      <c r="C2" s="4">
        <v>45382</v>
      </c>
      <c r="D2" t="s">
        <v>258</v>
      </c>
      <c r="E2" t="s">
        <v>285</v>
      </c>
      <c r="F2">
        <v>5505.93</v>
      </c>
      <c r="G2">
        <v>0</v>
      </c>
      <c r="H2">
        <v>5505.93</v>
      </c>
      <c r="I2" t="s">
        <v>16</v>
      </c>
      <c r="J2" t="s">
        <v>285</v>
      </c>
      <c r="K2" t="s">
        <v>20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45383</v>
      </c>
      <c r="D3" t="s">
        <v>258</v>
      </c>
      <c r="E3" t="s">
        <v>285</v>
      </c>
      <c r="F3">
        <v>0</v>
      </c>
      <c r="G3">
        <v>5505.93</v>
      </c>
      <c r="H3">
        <v>-5505.93</v>
      </c>
      <c r="I3" t="s">
        <v>16</v>
      </c>
      <c r="J3" t="s">
        <v>285</v>
      </c>
      <c r="K3" t="s">
        <v>20</v>
      </c>
      <c r="L3" t="s">
        <v>18</v>
      </c>
      <c r="M3">
        <v>2024</v>
      </c>
    </row>
    <row r="4" spans="1:13" x14ac:dyDescent="0.25">
      <c r="A4">
        <v>10748</v>
      </c>
      <c r="B4" t="s">
        <v>13</v>
      </c>
      <c r="C4" s="4">
        <v>45443</v>
      </c>
      <c r="D4" t="s">
        <v>258</v>
      </c>
      <c r="E4" t="s">
        <v>285</v>
      </c>
      <c r="F4">
        <v>5130.1899999999996</v>
      </c>
      <c r="G4">
        <v>0</v>
      </c>
      <c r="H4">
        <v>5130.1899999999996</v>
      </c>
      <c r="I4" t="s">
        <v>16</v>
      </c>
      <c r="J4" t="s">
        <v>285</v>
      </c>
      <c r="K4" t="s">
        <v>21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45444</v>
      </c>
      <c r="D5" t="s">
        <v>258</v>
      </c>
      <c r="E5" t="s">
        <v>285</v>
      </c>
      <c r="F5">
        <v>0</v>
      </c>
      <c r="G5">
        <v>5130.1899999999996</v>
      </c>
      <c r="H5">
        <v>-5130.1899999999996</v>
      </c>
      <c r="I5" t="s">
        <v>16</v>
      </c>
      <c r="J5" t="s">
        <v>285</v>
      </c>
      <c r="K5" t="s">
        <v>21</v>
      </c>
      <c r="L5" t="s">
        <v>18</v>
      </c>
      <c r="M5">
        <v>2024</v>
      </c>
    </row>
    <row r="6" spans="1:13" x14ac:dyDescent="0.25">
      <c r="A6">
        <v>11582</v>
      </c>
      <c r="B6" t="s">
        <v>13</v>
      </c>
      <c r="C6" s="4">
        <v>45473</v>
      </c>
      <c r="D6" t="s">
        <v>258</v>
      </c>
      <c r="E6" t="s">
        <v>285</v>
      </c>
      <c r="F6">
        <v>4537.2</v>
      </c>
      <c r="G6">
        <v>0</v>
      </c>
      <c r="H6">
        <v>4537.2</v>
      </c>
      <c r="I6" t="s">
        <v>16</v>
      </c>
      <c r="J6" t="s">
        <v>285</v>
      </c>
      <c r="K6" t="s">
        <v>22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45474</v>
      </c>
      <c r="D7" t="s">
        <v>258</v>
      </c>
      <c r="E7" t="s">
        <v>285</v>
      </c>
      <c r="F7">
        <v>0</v>
      </c>
      <c r="G7">
        <v>4537.2</v>
      </c>
      <c r="H7">
        <v>-4537.2</v>
      </c>
      <c r="I7" t="s">
        <v>16</v>
      </c>
      <c r="J7" t="s">
        <v>285</v>
      </c>
      <c r="K7" t="s">
        <v>22</v>
      </c>
      <c r="L7" t="s">
        <v>18</v>
      </c>
      <c r="M7">
        <v>2024</v>
      </c>
    </row>
    <row r="8" spans="1:13" x14ac:dyDescent="0.25">
      <c r="A8">
        <v>12366</v>
      </c>
      <c r="B8" t="s">
        <v>13</v>
      </c>
      <c r="C8" s="4">
        <v>45504</v>
      </c>
      <c r="D8" t="s">
        <v>258</v>
      </c>
      <c r="E8" t="s">
        <v>285</v>
      </c>
      <c r="F8">
        <v>3750.72</v>
      </c>
      <c r="G8">
        <v>0</v>
      </c>
      <c r="H8">
        <v>3750.72</v>
      </c>
      <c r="I8" t="s">
        <v>16</v>
      </c>
      <c r="J8" t="s">
        <v>285</v>
      </c>
      <c r="K8" t="s">
        <v>23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45505</v>
      </c>
      <c r="D9" t="s">
        <v>258</v>
      </c>
      <c r="E9" t="s">
        <v>285</v>
      </c>
      <c r="F9">
        <v>0</v>
      </c>
      <c r="G9">
        <v>3750.72</v>
      </c>
      <c r="H9">
        <v>-3750.72</v>
      </c>
      <c r="I9" t="s">
        <v>16</v>
      </c>
      <c r="J9" t="s">
        <v>285</v>
      </c>
      <c r="K9" t="s">
        <v>23</v>
      </c>
      <c r="L9" t="s">
        <v>18</v>
      </c>
      <c r="M9">
        <v>2024</v>
      </c>
    </row>
    <row r="10" spans="1:13" x14ac:dyDescent="0.25">
      <c r="A10">
        <v>13205</v>
      </c>
      <c r="B10" t="s">
        <v>13</v>
      </c>
      <c r="C10" s="4">
        <v>45535</v>
      </c>
      <c r="D10" t="s">
        <v>258</v>
      </c>
      <c r="E10" t="s">
        <v>285</v>
      </c>
      <c r="F10">
        <v>3168.85</v>
      </c>
      <c r="G10">
        <v>0</v>
      </c>
      <c r="H10">
        <v>3168.85</v>
      </c>
      <c r="I10" t="s">
        <v>16</v>
      </c>
      <c r="J10" t="s">
        <v>285</v>
      </c>
      <c r="K10" t="s">
        <v>25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45536</v>
      </c>
      <c r="D11" t="s">
        <v>258</v>
      </c>
      <c r="E11" t="s">
        <v>285</v>
      </c>
      <c r="F11">
        <v>0</v>
      </c>
      <c r="G11">
        <v>3168.85</v>
      </c>
      <c r="H11">
        <v>-3168.85</v>
      </c>
      <c r="I11" t="s">
        <v>16</v>
      </c>
      <c r="J11" t="s">
        <v>285</v>
      </c>
      <c r="K11" t="s">
        <v>25</v>
      </c>
      <c r="L11" t="s">
        <v>18</v>
      </c>
      <c r="M11">
        <v>2024</v>
      </c>
    </row>
    <row r="12" spans="1:13" x14ac:dyDescent="0.25">
      <c r="A12">
        <v>14217</v>
      </c>
      <c r="B12" t="s">
        <v>13</v>
      </c>
      <c r="C12" s="4">
        <v>45565</v>
      </c>
      <c r="D12" t="s">
        <v>258</v>
      </c>
      <c r="E12" t="s">
        <v>285</v>
      </c>
      <c r="F12">
        <v>3126.02</v>
      </c>
      <c r="G12">
        <v>0</v>
      </c>
      <c r="H12">
        <v>3126.02</v>
      </c>
      <c r="I12" t="s">
        <v>16</v>
      </c>
      <c r="J12" t="s">
        <v>285</v>
      </c>
      <c r="K12" t="s">
        <v>26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45566</v>
      </c>
      <c r="D13" t="s">
        <v>258</v>
      </c>
      <c r="E13" t="s">
        <v>285</v>
      </c>
      <c r="F13">
        <v>0</v>
      </c>
      <c r="G13">
        <v>3126.02</v>
      </c>
      <c r="H13">
        <v>-3126.02</v>
      </c>
      <c r="I13" t="s">
        <v>16</v>
      </c>
      <c r="J13" t="s">
        <v>285</v>
      </c>
      <c r="K13" t="s">
        <v>26</v>
      </c>
      <c r="L13" t="s">
        <v>18</v>
      </c>
      <c r="M13">
        <v>2024</v>
      </c>
    </row>
    <row r="14" spans="1:13" x14ac:dyDescent="0.25">
      <c r="A14">
        <v>14824</v>
      </c>
      <c r="B14" t="s">
        <v>13</v>
      </c>
      <c r="C14" s="4">
        <v>45596</v>
      </c>
      <c r="D14" t="s">
        <v>258</v>
      </c>
      <c r="E14" t="s">
        <v>285</v>
      </c>
      <c r="F14">
        <v>2647.49</v>
      </c>
      <c r="G14">
        <v>0</v>
      </c>
      <c r="H14">
        <v>2647.49</v>
      </c>
      <c r="I14" t="s">
        <v>16</v>
      </c>
      <c r="J14" t="s">
        <v>285</v>
      </c>
      <c r="K14" t="s">
        <v>27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45597</v>
      </c>
      <c r="D15" t="s">
        <v>258</v>
      </c>
      <c r="E15" t="s">
        <v>285</v>
      </c>
      <c r="F15">
        <v>0</v>
      </c>
      <c r="G15">
        <v>2647.49</v>
      </c>
      <c r="H15">
        <v>-2647.49</v>
      </c>
      <c r="I15" t="s">
        <v>16</v>
      </c>
      <c r="J15" t="s">
        <v>285</v>
      </c>
      <c r="K15" t="s">
        <v>27</v>
      </c>
      <c r="L15" t="s">
        <v>18</v>
      </c>
      <c r="M15">
        <v>2024</v>
      </c>
    </row>
    <row r="16" spans="1:13" x14ac:dyDescent="0.25">
      <c r="A16">
        <v>15638</v>
      </c>
      <c r="B16" t="s">
        <v>13</v>
      </c>
      <c r="C16" s="4">
        <v>45626</v>
      </c>
      <c r="D16" t="s">
        <v>258</v>
      </c>
      <c r="E16" t="s">
        <v>285</v>
      </c>
      <c r="F16">
        <v>2653.37</v>
      </c>
      <c r="G16">
        <v>0</v>
      </c>
      <c r="H16">
        <v>2653.37</v>
      </c>
      <c r="I16" t="s">
        <v>16</v>
      </c>
      <c r="J16" t="s">
        <v>285</v>
      </c>
      <c r="K16" t="s">
        <v>28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45627</v>
      </c>
      <c r="D17" t="s">
        <v>258</v>
      </c>
      <c r="E17" t="s">
        <v>285</v>
      </c>
      <c r="F17">
        <v>0</v>
      </c>
      <c r="G17">
        <v>2653.37</v>
      </c>
      <c r="H17">
        <v>-2653.37</v>
      </c>
      <c r="I17" t="s">
        <v>16</v>
      </c>
      <c r="J17" t="s">
        <v>285</v>
      </c>
      <c r="K17" t="s">
        <v>28</v>
      </c>
      <c r="L17" t="s">
        <v>18</v>
      </c>
      <c r="M17">
        <v>2024</v>
      </c>
    </row>
    <row r="18" spans="1:13" x14ac:dyDescent="0.25">
      <c r="A18">
        <v>16420</v>
      </c>
      <c r="B18" t="s">
        <v>13</v>
      </c>
      <c r="C18" s="4">
        <v>45657</v>
      </c>
      <c r="D18" t="s">
        <v>258</v>
      </c>
      <c r="E18" t="s">
        <v>285</v>
      </c>
      <c r="F18">
        <v>2653.19</v>
      </c>
      <c r="G18">
        <v>0</v>
      </c>
      <c r="H18">
        <v>2653.19</v>
      </c>
      <c r="I18" t="s">
        <v>16</v>
      </c>
      <c r="J18" t="s">
        <v>285</v>
      </c>
      <c r="K18" t="s">
        <v>30</v>
      </c>
      <c r="L18" t="s">
        <v>18</v>
      </c>
      <c r="M18">
        <v>2024</v>
      </c>
    </row>
  </sheetData>
  <pageMargins left="0.7" right="0.7" top="0.75" bottom="0.75" header="0.3" footer="0.3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28B36-EAFC-4CF8-9C2A-D2CC8939C90C}">
  <dimension ref="A1:M80"/>
  <sheetViews>
    <sheetView workbookViewId="0">
      <selection activeCell="J172" sqref="J172"/>
    </sheetView>
  </sheetViews>
  <sheetFormatPr defaultRowHeight="15" x14ac:dyDescent="0.25"/>
  <cols>
    <col min="1" max="1" width="14.7109375" bestFit="1" customWidth="1"/>
    <col min="2" max="2" width="10.5703125" bestFit="1" customWidth="1"/>
    <col min="3" max="3" width="14.5703125" bestFit="1" customWidth="1"/>
    <col min="4" max="4" width="18.28515625" bestFit="1" customWidth="1"/>
    <col min="5" max="5" width="38.28515625" bestFit="1" customWidth="1"/>
    <col min="6" max="6" width="15.85546875" bestFit="1" customWidth="1"/>
    <col min="7" max="7" width="16.42578125" bestFit="1" customWidth="1"/>
    <col min="8" max="8" width="11" bestFit="1" customWidth="1"/>
    <col min="9" max="9" width="26.855468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124065</v>
      </c>
      <c r="B2" t="s">
        <v>13</v>
      </c>
      <c r="C2" s="4">
        <v>44578</v>
      </c>
      <c r="D2" t="s">
        <v>346</v>
      </c>
      <c r="E2" t="s">
        <v>347</v>
      </c>
      <c r="F2">
        <v>70677.210000000006</v>
      </c>
      <c r="G2">
        <v>0</v>
      </c>
      <c r="H2">
        <v>70677.210000000006</v>
      </c>
      <c r="I2" t="s">
        <v>348</v>
      </c>
      <c r="J2" t="s">
        <v>347</v>
      </c>
      <c r="K2" t="s">
        <v>385</v>
      </c>
      <c r="L2" t="s">
        <v>301</v>
      </c>
      <c r="M2">
        <v>2022</v>
      </c>
    </row>
    <row r="3" spans="1:13" x14ac:dyDescent="0.25">
      <c r="A3">
        <v>124200</v>
      </c>
      <c r="B3" t="s">
        <v>13</v>
      </c>
      <c r="C3" s="4">
        <v>44583</v>
      </c>
      <c r="D3" t="s">
        <v>346</v>
      </c>
      <c r="E3" t="s">
        <v>347</v>
      </c>
      <c r="F3">
        <v>5733.85</v>
      </c>
      <c r="G3">
        <v>0</v>
      </c>
      <c r="H3">
        <v>5733.85</v>
      </c>
      <c r="I3" t="s">
        <v>348</v>
      </c>
      <c r="J3" t="s">
        <v>347</v>
      </c>
      <c r="K3" t="s">
        <v>385</v>
      </c>
      <c r="L3" t="s">
        <v>301</v>
      </c>
      <c r="M3">
        <v>2022</v>
      </c>
    </row>
    <row r="4" spans="1:13" x14ac:dyDescent="0.25">
      <c r="A4">
        <v>125402</v>
      </c>
      <c r="B4" t="s">
        <v>293</v>
      </c>
      <c r="C4" s="4">
        <v>44592</v>
      </c>
      <c r="D4" t="s">
        <v>346</v>
      </c>
      <c r="E4" t="s">
        <v>347</v>
      </c>
      <c r="F4">
        <v>0</v>
      </c>
      <c r="G4">
        <v>70533.39</v>
      </c>
      <c r="H4">
        <v>-70533.39</v>
      </c>
      <c r="I4" t="s">
        <v>348</v>
      </c>
      <c r="J4" t="s">
        <v>347</v>
      </c>
      <c r="K4" t="s">
        <v>386</v>
      </c>
      <c r="L4" t="s">
        <v>295</v>
      </c>
      <c r="M4">
        <v>2022</v>
      </c>
    </row>
    <row r="5" spans="1:13" x14ac:dyDescent="0.25">
      <c r="A5">
        <v>125402</v>
      </c>
      <c r="B5" t="s">
        <v>293</v>
      </c>
      <c r="C5" s="4">
        <v>44592</v>
      </c>
      <c r="D5" t="s">
        <v>225</v>
      </c>
      <c r="E5" t="s">
        <v>226</v>
      </c>
      <c r="F5">
        <v>1103041.05</v>
      </c>
      <c r="G5">
        <v>0</v>
      </c>
      <c r="H5">
        <v>1103041.05</v>
      </c>
      <c r="I5" t="s">
        <v>227</v>
      </c>
      <c r="J5" t="s">
        <v>226</v>
      </c>
      <c r="K5" t="s">
        <v>386</v>
      </c>
      <c r="L5" t="s">
        <v>295</v>
      </c>
      <c r="M5">
        <v>2022</v>
      </c>
    </row>
    <row r="6" spans="1:13" x14ac:dyDescent="0.25">
      <c r="A6">
        <v>125402</v>
      </c>
      <c r="B6" t="s">
        <v>293</v>
      </c>
      <c r="C6" s="4">
        <v>44592</v>
      </c>
      <c r="D6" t="s">
        <v>342</v>
      </c>
      <c r="E6" t="s">
        <v>343</v>
      </c>
      <c r="F6">
        <v>27982.03</v>
      </c>
      <c r="G6">
        <v>0</v>
      </c>
      <c r="H6">
        <v>27982.03</v>
      </c>
      <c r="I6" t="s">
        <v>227</v>
      </c>
      <c r="J6" t="s">
        <v>343</v>
      </c>
      <c r="K6" t="s">
        <v>386</v>
      </c>
      <c r="L6" t="s">
        <v>295</v>
      </c>
      <c r="M6">
        <v>2022</v>
      </c>
    </row>
    <row r="7" spans="1:13" x14ac:dyDescent="0.25">
      <c r="A7">
        <v>125402</v>
      </c>
      <c r="B7" t="s">
        <v>293</v>
      </c>
      <c r="C7" s="4">
        <v>44592</v>
      </c>
      <c r="D7" t="s">
        <v>344</v>
      </c>
      <c r="E7" t="s">
        <v>345</v>
      </c>
      <c r="F7">
        <v>556056.27</v>
      </c>
      <c r="G7">
        <v>0</v>
      </c>
      <c r="H7">
        <v>556056.27</v>
      </c>
      <c r="I7" t="s">
        <v>227</v>
      </c>
      <c r="J7" t="s">
        <v>345</v>
      </c>
      <c r="K7" t="s">
        <v>386</v>
      </c>
      <c r="L7" t="s">
        <v>295</v>
      </c>
      <c r="M7">
        <v>2022</v>
      </c>
    </row>
    <row r="8" spans="1:13" x14ac:dyDescent="0.25">
      <c r="A8">
        <v>125444</v>
      </c>
      <c r="B8" t="s">
        <v>13</v>
      </c>
      <c r="C8" s="4">
        <v>44608</v>
      </c>
      <c r="D8" t="s">
        <v>346</v>
      </c>
      <c r="E8" t="s">
        <v>347</v>
      </c>
      <c r="F8">
        <v>7510.86</v>
      </c>
      <c r="G8">
        <v>0</v>
      </c>
      <c r="H8">
        <v>7510.86</v>
      </c>
      <c r="I8" t="s">
        <v>348</v>
      </c>
      <c r="J8" t="s">
        <v>347</v>
      </c>
      <c r="K8" t="s">
        <v>387</v>
      </c>
      <c r="L8" t="s">
        <v>301</v>
      </c>
      <c r="M8">
        <v>2022</v>
      </c>
    </row>
    <row r="9" spans="1:13" x14ac:dyDescent="0.25">
      <c r="A9">
        <v>125445</v>
      </c>
      <c r="B9" t="s">
        <v>13</v>
      </c>
      <c r="C9" s="4">
        <v>44608</v>
      </c>
      <c r="D9" t="s">
        <v>346</v>
      </c>
      <c r="E9" t="s">
        <v>347</v>
      </c>
      <c r="F9">
        <v>60844.95</v>
      </c>
      <c r="G9">
        <v>0</v>
      </c>
      <c r="H9">
        <v>60844.95</v>
      </c>
      <c r="I9" t="s">
        <v>348</v>
      </c>
      <c r="J9" t="s">
        <v>347</v>
      </c>
      <c r="K9" t="s">
        <v>387</v>
      </c>
      <c r="L9" t="s">
        <v>301</v>
      </c>
      <c r="M9">
        <v>2022</v>
      </c>
    </row>
    <row r="10" spans="1:13" x14ac:dyDescent="0.25">
      <c r="A10">
        <v>125516</v>
      </c>
      <c r="B10" t="s">
        <v>13</v>
      </c>
      <c r="C10" s="4">
        <v>44610</v>
      </c>
      <c r="D10" t="s">
        <v>346</v>
      </c>
      <c r="E10" t="s">
        <v>347</v>
      </c>
      <c r="F10">
        <v>16.41</v>
      </c>
      <c r="G10">
        <v>0</v>
      </c>
      <c r="H10">
        <v>16.41</v>
      </c>
      <c r="I10" t="s">
        <v>348</v>
      </c>
      <c r="J10" t="s">
        <v>347</v>
      </c>
      <c r="K10" t="s">
        <v>387</v>
      </c>
      <c r="L10" t="s">
        <v>301</v>
      </c>
      <c r="M10">
        <v>2022</v>
      </c>
    </row>
    <row r="11" spans="1:13" x14ac:dyDescent="0.25">
      <c r="A11">
        <v>126132</v>
      </c>
      <c r="B11" t="s">
        <v>293</v>
      </c>
      <c r="C11" s="4">
        <v>44620</v>
      </c>
      <c r="D11" t="s">
        <v>225</v>
      </c>
      <c r="E11" t="s">
        <v>226</v>
      </c>
      <c r="F11">
        <v>906991.88</v>
      </c>
      <c r="G11">
        <v>0</v>
      </c>
      <c r="H11">
        <v>906991.88</v>
      </c>
      <c r="I11" t="s">
        <v>227</v>
      </c>
      <c r="J11" t="s">
        <v>226</v>
      </c>
      <c r="K11" t="s">
        <v>388</v>
      </c>
      <c r="L11" t="s">
        <v>295</v>
      </c>
      <c r="M11">
        <v>2022</v>
      </c>
    </row>
    <row r="12" spans="1:13" x14ac:dyDescent="0.25">
      <c r="A12">
        <v>126132</v>
      </c>
      <c r="B12" t="s">
        <v>293</v>
      </c>
      <c r="C12" s="4">
        <v>44620</v>
      </c>
      <c r="D12" t="s">
        <v>346</v>
      </c>
      <c r="E12" t="s">
        <v>347</v>
      </c>
      <c r="F12">
        <v>0</v>
      </c>
      <c r="G12">
        <v>62474.79</v>
      </c>
      <c r="H12">
        <v>-62474.79</v>
      </c>
      <c r="I12" t="s">
        <v>348</v>
      </c>
      <c r="J12" t="s">
        <v>347</v>
      </c>
      <c r="K12" t="s">
        <v>388</v>
      </c>
      <c r="L12" t="s">
        <v>295</v>
      </c>
      <c r="M12">
        <v>2022</v>
      </c>
    </row>
    <row r="13" spans="1:13" x14ac:dyDescent="0.25">
      <c r="A13">
        <v>126132</v>
      </c>
      <c r="B13" t="s">
        <v>293</v>
      </c>
      <c r="C13" s="4">
        <v>44620</v>
      </c>
      <c r="D13" t="s">
        <v>344</v>
      </c>
      <c r="E13" t="s">
        <v>345</v>
      </c>
      <c r="F13">
        <v>581680.32999999996</v>
      </c>
      <c r="G13">
        <v>0</v>
      </c>
      <c r="H13">
        <v>581680.32999999996</v>
      </c>
      <c r="I13" t="s">
        <v>227</v>
      </c>
      <c r="J13" t="s">
        <v>345</v>
      </c>
      <c r="K13" t="s">
        <v>388</v>
      </c>
      <c r="L13" t="s">
        <v>295</v>
      </c>
      <c r="M13">
        <v>2022</v>
      </c>
    </row>
    <row r="14" spans="1:13" x14ac:dyDescent="0.25">
      <c r="A14">
        <v>126132</v>
      </c>
      <c r="B14" t="s">
        <v>293</v>
      </c>
      <c r="C14" s="4">
        <v>44620</v>
      </c>
      <c r="D14" t="s">
        <v>342</v>
      </c>
      <c r="E14" t="s">
        <v>343</v>
      </c>
      <c r="F14">
        <v>0</v>
      </c>
      <c r="G14">
        <v>38067.629999999997</v>
      </c>
      <c r="H14">
        <v>-38067.629999999997</v>
      </c>
      <c r="I14" t="s">
        <v>227</v>
      </c>
      <c r="J14" t="s">
        <v>343</v>
      </c>
      <c r="K14" t="s">
        <v>388</v>
      </c>
      <c r="L14" t="s">
        <v>295</v>
      </c>
      <c r="M14">
        <v>2022</v>
      </c>
    </row>
    <row r="15" spans="1:13" x14ac:dyDescent="0.25">
      <c r="A15">
        <v>126049</v>
      </c>
      <c r="B15" t="s">
        <v>13</v>
      </c>
      <c r="C15" s="4">
        <v>44636</v>
      </c>
      <c r="D15" t="s">
        <v>346</v>
      </c>
      <c r="E15" t="s">
        <v>347</v>
      </c>
      <c r="F15">
        <v>10349.129999999999</v>
      </c>
      <c r="G15">
        <v>0</v>
      </c>
      <c r="H15">
        <v>10349.129999999999</v>
      </c>
      <c r="I15" t="s">
        <v>348</v>
      </c>
      <c r="J15" t="s">
        <v>347</v>
      </c>
      <c r="K15" t="s">
        <v>389</v>
      </c>
      <c r="L15" t="s">
        <v>301</v>
      </c>
      <c r="M15">
        <v>2022</v>
      </c>
    </row>
    <row r="16" spans="1:13" x14ac:dyDescent="0.25">
      <c r="A16">
        <v>126050</v>
      </c>
      <c r="B16" t="s">
        <v>13</v>
      </c>
      <c r="C16" s="4">
        <v>44636</v>
      </c>
      <c r="D16" t="s">
        <v>346</v>
      </c>
      <c r="E16" t="s">
        <v>347</v>
      </c>
      <c r="F16">
        <v>111062.9</v>
      </c>
      <c r="G16">
        <v>0</v>
      </c>
      <c r="H16">
        <v>111062.9</v>
      </c>
      <c r="I16" t="s">
        <v>348</v>
      </c>
      <c r="J16" t="s">
        <v>347</v>
      </c>
      <c r="K16" t="s">
        <v>389</v>
      </c>
      <c r="L16" t="s">
        <v>301</v>
      </c>
      <c r="M16">
        <v>2022</v>
      </c>
    </row>
    <row r="17" spans="1:13" x14ac:dyDescent="0.25">
      <c r="A17">
        <v>127212</v>
      </c>
      <c r="B17" t="s">
        <v>293</v>
      </c>
      <c r="C17" s="4">
        <v>44651</v>
      </c>
      <c r="D17" t="s">
        <v>346</v>
      </c>
      <c r="E17" t="s">
        <v>347</v>
      </c>
      <c r="F17">
        <v>0</v>
      </c>
      <c r="G17">
        <v>109703</v>
      </c>
      <c r="H17">
        <v>-109703</v>
      </c>
      <c r="I17" t="s">
        <v>348</v>
      </c>
      <c r="J17" t="s">
        <v>347</v>
      </c>
      <c r="K17" t="s">
        <v>390</v>
      </c>
      <c r="L17" t="s">
        <v>295</v>
      </c>
      <c r="M17">
        <v>2022</v>
      </c>
    </row>
    <row r="18" spans="1:13" x14ac:dyDescent="0.25">
      <c r="A18">
        <v>127212</v>
      </c>
      <c r="B18" t="s">
        <v>293</v>
      </c>
      <c r="C18" s="4">
        <v>44651</v>
      </c>
      <c r="D18" t="s">
        <v>225</v>
      </c>
      <c r="E18" t="s">
        <v>226</v>
      </c>
      <c r="F18">
        <v>892742.54</v>
      </c>
      <c r="G18">
        <v>0</v>
      </c>
      <c r="H18">
        <v>892742.54</v>
      </c>
      <c r="I18" t="s">
        <v>227</v>
      </c>
      <c r="J18" t="s">
        <v>226</v>
      </c>
      <c r="K18" t="s">
        <v>390</v>
      </c>
      <c r="L18" t="s">
        <v>295</v>
      </c>
      <c r="M18">
        <v>2022</v>
      </c>
    </row>
    <row r="19" spans="1:13" x14ac:dyDescent="0.25">
      <c r="A19">
        <v>127212</v>
      </c>
      <c r="B19" t="s">
        <v>293</v>
      </c>
      <c r="C19" s="4">
        <v>44651</v>
      </c>
      <c r="D19" t="s">
        <v>342</v>
      </c>
      <c r="E19" t="s">
        <v>343</v>
      </c>
      <c r="F19">
        <v>121760</v>
      </c>
      <c r="G19">
        <v>0</v>
      </c>
      <c r="H19">
        <v>121760</v>
      </c>
      <c r="I19" t="s">
        <v>227</v>
      </c>
      <c r="J19" t="s">
        <v>343</v>
      </c>
      <c r="K19" t="s">
        <v>390</v>
      </c>
      <c r="L19" t="s">
        <v>295</v>
      </c>
      <c r="M19">
        <v>2022</v>
      </c>
    </row>
    <row r="20" spans="1:13" x14ac:dyDescent="0.25">
      <c r="A20">
        <v>127212</v>
      </c>
      <c r="B20" t="s">
        <v>293</v>
      </c>
      <c r="C20" s="4">
        <v>44651</v>
      </c>
      <c r="D20" t="s">
        <v>344</v>
      </c>
      <c r="E20" t="s">
        <v>345</v>
      </c>
      <c r="F20">
        <v>675412.2</v>
      </c>
      <c r="G20">
        <v>0</v>
      </c>
      <c r="H20">
        <v>675412.2</v>
      </c>
      <c r="I20" t="s">
        <v>227</v>
      </c>
      <c r="J20" t="s">
        <v>345</v>
      </c>
      <c r="K20" t="s">
        <v>390</v>
      </c>
      <c r="L20" t="s">
        <v>295</v>
      </c>
      <c r="M20">
        <v>2022</v>
      </c>
    </row>
    <row r="21" spans="1:13" x14ac:dyDescent="0.25">
      <c r="A21">
        <v>127684</v>
      </c>
      <c r="B21" t="s">
        <v>13</v>
      </c>
      <c r="C21" s="4">
        <v>44651</v>
      </c>
      <c r="D21" t="s">
        <v>349</v>
      </c>
      <c r="E21" t="s">
        <v>350</v>
      </c>
      <c r="F21">
        <v>0</v>
      </c>
      <c r="G21">
        <v>148580.24</v>
      </c>
      <c r="H21">
        <v>-148580.24</v>
      </c>
      <c r="I21" t="s">
        <v>351</v>
      </c>
      <c r="J21" t="s">
        <v>350</v>
      </c>
      <c r="K21" t="s">
        <v>352</v>
      </c>
      <c r="L21" t="s">
        <v>18</v>
      </c>
      <c r="M21">
        <v>2022</v>
      </c>
    </row>
    <row r="22" spans="1:13" x14ac:dyDescent="0.25">
      <c r="A22">
        <v>127167</v>
      </c>
      <c r="B22" t="s">
        <v>13</v>
      </c>
      <c r="C22" s="4">
        <v>44670</v>
      </c>
      <c r="D22" t="s">
        <v>346</v>
      </c>
      <c r="E22" t="s">
        <v>347</v>
      </c>
      <c r="F22">
        <v>195660.78</v>
      </c>
      <c r="G22">
        <v>0</v>
      </c>
      <c r="H22">
        <v>195660.78</v>
      </c>
      <c r="I22" t="s">
        <v>348</v>
      </c>
      <c r="J22" t="s">
        <v>347</v>
      </c>
      <c r="K22" t="s">
        <v>391</v>
      </c>
      <c r="L22" t="s">
        <v>301</v>
      </c>
      <c r="M22">
        <v>2022</v>
      </c>
    </row>
    <row r="23" spans="1:13" x14ac:dyDescent="0.25">
      <c r="A23">
        <v>127168</v>
      </c>
      <c r="B23" t="s">
        <v>13</v>
      </c>
      <c r="C23" s="4">
        <v>44670</v>
      </c>
      <c r="D23" t="s">
        <v>346</v>
      </c>
      <c r="E23" t="s">
        <v>347</v>
      </c>
      <c r="F23">
        <v>14491.61</v>
      </c>
      <c r="G23">
        <v>0</v>
      </c>
      <c r="H23">
        <v>14491.61</v>
      </c>
      <c r="I23" t="s">
        <v>348</v>
      </c>
      <c r="J23" t="s">
        <v>347</v>
      </c>
      <c r="K23" t="s">
        <v>391</v>
      </c>
      <c r="L23" t="s">
        <v>301</v>
      </c>
      <c r="M23">
        <v>2022</v>
      </c>
    </row>
    <row r="24" spans="1:13" x14ac:dyDescent="0.25">
      <c r="A24">
        <v>128360</v>
      </c>
      <c r="B24" t="s">
        <v>293</v>
      </c>
      <c r="C24" s="4">
        <v>44681</v>
      </c>
      <c r="D24" t="s">
        <v>225</v>
      </c>
      <c r="E24" t="s">
        <v>226</v>
      </c>
      <c r="F24">
        <v>575261.29</v>
      </c>
      <c r="G24">
        <v>0</v>
      </c>
      <c r="H24">
        <v>575261.29</v>
      </c>
      <c r="I24" t="s">
        <v>227</v>
      </c>
      <c r="J24" t="s">
        <v>226</v>
      </c>
      <c r="K24" t="s">
        <v>392</v>
      </c>
      <c r="L24" t="s">
        <v>295</v>
      </c>
      <c r="M24">
        <v>2022</v>
      </c>
    </row>
    <row r="25" spans="1:13" x14ac:dyDescent="0.25">
      <c r="A25">
        <v>128360</v>
      </c>
      <c r="B25" t="s">
        <v>293</v>
      </c>
      <c r="C25" s="4">
        <v>44681</v>
      </c>
      <c r="D25" t="s">
        <v>346</v>
      </c>
      <c r="E25" t="s">
        <v>347</v>
      </c>
      <c r="F25">
        <v>0</v>
      </c>
      <c r="G25">
        <v>193772.12</v>
      </c>
      <c r="H25">
        <v>-193772.12</v>
      </c>
      <c r="I25" t="s">
        <v>348</v>
      </c>
      <c r="J25" t="s">
        <v>347</v>
      </c>
      <c r="K25" t="s">
        <v>392</v>
      </c>
      <c r="L25" t="s">
        <v>295</v>
      </c>
      <c r="M25">
        <v>2022</v>
      </c>
    </row>
    <row r="26" spans="1:13" x14ac:dyDescent="0.25">
      <c r="A26">
        <v>128360</v>
      </c>
      <c r="B26" t="s">
        <v>293</v>
      </c>
      <c r="C26" s="4">
        <v>44681</v>
      </c>
      <c r="D26" t="s">
        <v>344</v>
      </c>
      <c r="E26" t="s">
        <v>345</v>
      </c>
      <c r="F26">
        <v>796576.96</v>
      </c>
      <c r="G26">
        <v>0</v>
      </c>
      <c r="H26">
        <v>796576.96</v>
      </c>
      <c r="I26" t="s">
        <v>227</v>
      </c>
      <c r="J26" t="s">
        <v>345</v>
      </c>
      <c r="K26" t="s">
        <v>392</v>
      </c>
      <c r="L26" t="s">
        <v>295</v>
      </c>
      <c r="M26">
        <v>2022</v>
      </c>
    </row>
    <row r="27" spans="1:13" x14ac:dyDescent="0.25">
      <c r="A27">
        <v>128360</v>
      </c>
      <c r="B27" t="s">
        <v>293</v>
      </c>
      <c r="C27" s="4">
        <v>44681</v>
      </c>
      <c r="D27" t="s">
        <v>342</v>
      </c>
      <c r="E27" t="s">
        <v>343</v>
      </c>
      <c r="F27">
        <v>66538.95</v>
      </c>
      <c r="G27">
        <v>0</v>
      </c>
      <c r="H27">
        <v>66538.95</v>
      </c>
      <c r="I27" t="s">
        <v>227</v>
      </c>
      <c r="J27" t="s">
        <v>343</v>
      </c>
      <c r="K27" t="s">
        <v>392</v>
      </c>
      <c r="L27" t="s">
        <v>295</v>
      </c>
      <c r="M27">
        <v>2022</v>
      </c>
    </row>
    <row r="28" spans="1:13" x14ac:dyDescent="0.25">
      <c r="A28">
        <v>128404</v>
      </c>
      <c r="B28" t="s">
        <v>13</v>
      </c>
      <c r="C28" s="4">
        <v>44699</v>
      </c>
      <c r="D28" t="s">
        <v>346</v>
      </c>
      <c r="E28" t="s">
        <v>347</v>
      </c>
      <c r="F28">
        <v>21171.98</v>
      </c>
      <c r="G28">
        <v>0</v>
      </c>
      <c r="H28">
        <v>21171.98</v>
      </c>
      <c r="I28" t="s">
        <v>348</v>
      </c>
      <c r="J28" t="s">
        <v>347</v>
      </c>
      <c r="K28" t="s">
        <v>393</v>
      </c>
      <c r="L28" t="s">
        <v>301</v>
      </c>
      <c r="M28">
        <v>2022</v>
      </c>
    </row>
    <row r="29" spans="1:13" x14ac:dyDescent="0.25">
      <c r="A29">
        <v>128405</v>
      </c>
      <c r="B29" t="s">
        <v>13</v>
      </c>
      <c r="C29" s="4">
        <v>44699</v>
      </c>
      <c r="D29" t="s">
        <v>346</v>
      </c>
      <c r="E29" t="s">
        <v>347</v>
      </c>
      <c r="F29">
        <v>301527.09000000003</v>
      </c>
      <c r="G29">
        <v>0</v>
      </c>
      <c r="H29">
        <v>301527.09000000003</v>
      </c>
      <c r="I29" t="s">
        <v>348</v>
      </c>
      <c r="J29" t="s">
        <v>347</v>
      </c>
      <c r="K29" t="s">
        <v>393</v>
      </c>
      <c r="L29" t="s">
        <v>301</v>
      </c>
      <c r="M29">
        <v>2022</v>
      </c>
    </row>
    <row r="30" spans="1:13" x14ac:dyDescent="0.25">
      <c r="A30">
        <v>129251</v>
      </c>
      <c r="B30" t="s">
        <v>293</v>
      </c>
      <c r="C30" s="4">
        <v>44712</v>
      </c>
      <c r="D30" t="s">
        <v>225</v>
      </c>
      <c r="E30" t="s">
        <v>226</v>
      </c>
      <c r="F30">
        <v>632031.17000000004</v>
      </c>
      <c r="G30">
        <v>0</v>
      </c>
      <c r="H30">
        <v>632031.17000000004</v>
      </c>
      <c r="I30" t="s">
        <v>227</v>
      </c>
      <c r="J30" t="s">
        <v>226</v>
      </c>
      <c r="K30" t="s">
        <v>394</v>
      </c>
      <c r="L30" t="s">
        <v>295</v>
      </c>
      <c r="M30">
        <v>2022</v>
      </c>
    </row>
    <row r="31" spans="1:13" x14ac:dyDescent="0.25">
      <c r="A31">
        <v>129251</v>
      </c>
      <c r="B31" t="s">
        <v>293</v>
      </c>
      <c r="C31" s="4">
        <v>44712</v>
      </c>
      <c r="D31" t="s">
        <v>346</v>
      </c>
      <c r="E31" t="s">
        <v>347</v>
      </c>
      <c r="F31">
        <v>0</v>
      </c>
      <c r="G31">
        <v>304192.3</v>
      </c>
      <c r="H31">
        <v>-304192.3</v>
      </c>
      <c r="I31" t="s">
        <v>348</v>
      </c>
      <c r="J31" t="s">
        <v>347</v>
      </c>
      <c r="K31" t="s">
        <v>394</v>
      </c>
      <c r="L31" t="s">
        <v>295</v>
      </c>
      <c r="M31">
        <v>2022</v>
      </c>
    </row>
    <row r="32" spans="1:13" x14ac:dyDescent="0.25">
      <c r="A32">
        <v>129251</v>
      </c>
      <c r="B32" t="s">
        <v>293</v>
      </c>
      <c r="C32" s="4">
        <v>44712</v>
      </c>
      <c r="D32" t="s">
        <v>342</v>
      </c>
      <c r="E32" t="s">
        <v>343</v>
      </c>
      <c r="F32">
        <v>0</v>
      </c>
      <c r="G32">
        <v>60169.74</v>
      </c>
      <c r="H32">
        <v>-60169.74</v>
      </c>
      <c r="I32" t="s">
        <v>227</v>
      </c>
      <c r="J32" t="s">
        <v>343</v>
      </c>
      <c r="K32" t="s">
        <v>394</v>
      </c>
      <c r="L32" t="s">
        <v>295</v>
      </c>
      <c r="M32">
        <v>2022</v>
      </c>
    </row>
    <row r="33" spans="1:13" x14ac:dyDescent="0.25">
      <c r="A33">
        <v>129251</v>
      </c>
      <c r="B33" t="s">
        <v>293</v>
      </c>
      <c r="C33" s="4">
        <v>44712</v>
      </c>
      <c r="D33" t="s">
        <v>344</v>
      </c>
      <c r="E33" t="s">
        <v>345</v>
      </c>
      <c r="F33">
        <v>783417.37</v>
      </c>
      <c r="G33">
        <v>0</v>
      </c>
      <c r="H33">
        <v>783417.37</v>
      </c>
      <c r="I33" t="s">
        <v>227</v>
      </c>
      <c r="J33" t="s">
        <v>345</v>
      </c>
      <c r="K33" t="s">
        <v>394</v>
      </c>
      <c r="L33" t="s">
        <v>295</v>
      </c>
      <c r="M33">
        <v>2022</v>
      </c>
    </row>
    <row r="34" spans="1:13" x14ac:dyDescent="0.25">
      <c r="A34">
        <v>129308</v>
      </c>
      <c r="B34" t="s">
        <v>13</v>
      </c>
      <c r="C34" s="4">
        <v>44728</v>
      </c>
      <c r="D34" t="s">
        <v>346</v>
      </c>
      <c r="E34" t="s">
        <v>347</v>
      </c>
      <c r="F34">
        <v>378583.68</v>
      </c>
      <c r="G34">
        <v>0</v>
      </c>
      <c r="H34">
        <v>378583.68</v>
      </c>
      <c r="I34" t="s">
        <v>348</v>
      </c>
      <c r="J34" t="s">
        <v>347</v>
      </c>
      <c r="K34" t="s">
        <v>395</v>
      </c>
      <c r="L34" t="s">
        <v>301</v>
      </c>
      <c r="M34">
        <v>2022</v>
      </c>
    </row>
    <row r="35" spans="1:13" x14ac:dyDescent="0.25">
      <c r="A35">
        <v>129311</v>
      </c>
      <c r="B35" t="s">
        <v>13</v>
      </c>
      <c r="C35" s="4">
        <v>44728</v>
      </c>
      <c r="D35" t="s">
        <v>346</v>
      </c>
      <c r="E35" t="s">
        <v>347</v>
      </c>
      <c r="F35">
        <v>26479.5</v>
      </c>
      <c r="G35">
        <v>0</v>
      </c>
      <c r="H35">
        <v>26479.5</v>
      </c>
      <c r="I35" t="s">
        <v>348</v>
      </c>
      <c r="J35" t="s">
        <v>347</v>
      </c>
      <c r="K35" t="s">
        <v>395</v>
      </c>
      <c r="L35" t="s">
        <v>301</v>
      </c>
      <c r="M35">
        <v>2022</v>
      </c>
    </row>
    <row r="36" spans="1:13" x14ac:dyDescent="0.25">
      <c r="A36">
        <v>130360</v>
      </c>
      <c r="B36" t="s">
        <v>293</v>
      </c>
      <c r="C36" s="4">
        <v>44742</v>
      </c>
      <c r="D36" t="s">
        <v>225</v>
      </c>
      <c r="E36" t="s">
        <v>226</v>
      </c>
      <c r="F36">
        <v>748394.82</v>
      </c>
      <c r="G36">
        <v>0</v>
      </c>
      <c r="H36">
        <v>748394.82</v>
      </c>
      <c r="I36" t="s">
        <v>227</v>
      </c>
      <c r="J36" t="s">
        <v>226</v>
      </c>
      <c r="K36" t="s">
        <v>396</v>
      </c>
      <c r="L36" t="s">
        <v>295</v>
      </c>
      <c r="M36">
        <v>2022</v>
      </c>
    </row>
    <row r="37" spans="1:13" x14ac:dyDescent="0.25">
      <c r="A37">
        <v>130360</v>
      </c>
      <c r="B37" t="s">
        <v>293</v>
      </c>
      <c r="C37" s="4">
        <v>44742</v>
      </c>
      <c r="D37" t="s">
        <v>346</v>
      </c>
      <c r="E37" t="s">
        <v>347</v>
      </c>
      <c r="F37">
        <v>0</v>
      </c>
      <c r="G37">
        <v>373358.95</v>
      </c>
      <c r="H37">
        <v>-373358.95</v>
      </c>
      <c r="I37" t="s">
        <v>348</v>
      </c>
      <c r="J37" t="s">
        <v>347</v>
      </c>
      <c r="K37" t="s">
        <v>396</v>
      </c>
      <c r="L37" t="s">
        <v>295</v>
      </c>
      <c r="M37">
        <v>2022</v>
      </c>
    </row>
    <row r="38" spans="1:13" x14ac:dyDescent="0.25">
      <c r="A38">
        <v>130360</v>
      </c>
      <c r="B38" t="s">
        <v>293</v>
      </c>
      <c r="C38" s="4">
        <v>44742</v>
      </c>
      <c r="D38" t="s">
        <v>344</v>
      </c>
      <c r="E38" t="s">
        <v>345</v>
      </c>
      <c r="F38">
        <v>758704.38</v>
      </c>
      <c r="G38">
        <v>0</v>
      </c>
      <c r="H38">
        <v>758704.38</v>
      </c>
      <c r="I38" t="s">
        <v>227</v>
      </c>
      <c r="J38" t="s">
        <v>345</v>
      </c>
      <c r="K38" t="s">
        <v>396</v>
      </c>
      <c r="L38" t="s">
        <v>295</v>
      </c>
      <c r="M38">
        <v>2022</v>
      </c>
    </row>
    <row r="39" spans="1:13" x14ac:dyDescent="0.25">
      <c r="A39">
        <v>130360</v>
      </c>
      <c r="B39" t="s">
        <v>293</v>
      </c>
      <c r="C39" s="4">
        <v>44742</v>
      </c>
      <c r="D39" t="s">
        <v>342</v>
      </c>
      <c r="E39" t="s">
        <v>343</v>
      </c>
      <c r="F39">
        <v>0</v>
      </c>
      <c r="G39">
        <v>86181.93</v>
      </c>
      <c r="H39">
        <v>-86181.93</v>
      </c>
      <c r="I39" t="s">
        <v>227</v>
      </c>
      <c r="J39" t="s">
        <v>343</v>
      </c>
      <c r="K39" t="s">
        <v>396</v>
      </c>
      <c r="L39" t="s">
        <v>295</v>
      </c>
      <c r="M39">
        <v>2022</v>
      </c>
    </row>
    <row r="40" spans="1:13" x14ac:dyDescent="0.25">
      <c r="A40">
        <v>130637</v>
      </c>
      <c r="B40" t="s">
        <v>13</v>
      </c>
      <c r="C40" s="4">
        <v>44742</v>
      </c>
      <c r="D40" t="s">
        <v>349</v>
      </c>
      <c r="E40" t="s">
        <v>350</v>
      </c>
      <c r="F40">
        <v>0</v>
      </c>
      <c r="G40">
        <v>191533.31</v>
      </c>
      <c r="H40">
        <v>-191533.31</v>
      </c>
      <c r="I40" t="s">
        <v>351</v>
      </c>
      <c r="J40" t="s">
        <v>350</v>
      </c>
      <c r="K40" t="s">
        <v>353</v>
      </c>
      <c r="L40" t="s">
        <v>18</v>
      </c>
      <c r="M40">
        <v>2022</v>
      </c>
    </row>
    <row r="41" spans="1:13" x14ac:dyDescent="0.25">
      <c r="A41">
        <v>130372</v>
      </c>
      <c r="B41" t="s">
        <v>13</v>
      </c>
      <c r="C41" s="4">
        <v>44760</v>
      </c>
      <c r="D41" t="s">
        <v>346</v>
      </c>
      <c r="E41" t="s">
        <v>347</v>
      </c>
      <c r="F41">
        <v>384522.11</v>
      </c>
      <c r="G41">
        <v>0</v>
      </c>
      <c r="H41">
        <v>384522.11</v>
      </c>
      <c r="I41" t="s">
        <v>348</v>
      </c>
      <c r="J41" t="s">
        <v>347</v>
      </c>
      <c r="K41" t="s">
        <v>397</v>
      </c>
      <c r="L41" t="s">
        <v>301</v>
      </c>
      <c r="M41">
        <v>2022</v>
      </c>
    </row>
    <row r="42" spans="1:13" x14ac:dyDescent="0.25">
      <c r="A42">
        <v>130442</v>
      </c>
      <c r="B42" t="s">
        <v>13</v>
      </c>
      <c r="C42" s="4">
        <v>44761</v>
      </c>
      <c r="D42" t="s">
        <v>346</v>
      </c>
      <c r="E42" t="s">
        <v>347</v>
      </c>
      <c r="F42">
        <v>26074.48</v>
      </c>
      <c r="G42">
        <v>0</v>
      </c>
      <c r="H42">
        <v>26074.48</v>
      </c>
      <c r="I42" t="s">
        <v>348</v>
      </c>
      <c r="J42" t="s">
        <v>347</v>
      </c>
      <c r="K42" t="s">
        <v>397</v>
      </c>
      <c r="L42" t="s">
        <v>301</v>
      </c>
      <c r="M42">
        <v>2022</v>
      </c>
    </row>
    <row r="43" spans="1:13" x14ac:dyDescent="0.25">
      <c r="A43">
        <v>131283</v>
      </c>
      <c r="B43" t="s">
        <v>293</v>
      </c>
      <c r="C43" s="4">
        <v>44773</v>
      </c>
      <c r="D43" t="s">
        <v>225</v>
      </c>
      <c r="E43" t="s">
        <v>226</v>
      </c>
      <c r="F43">
        <v>1286546.25</v>
      </c>
      <c r="G43">
        <v>0</v>
      </c>
      <c r="H43">
        <v>1286546.25</v>
      </c>
      <c r="I43" t="s">
        <v>227</v>
      </c>
      <c r="J43" t="s">
        <v>226</v>
      </c>
      <c r="K43" t="s">
        <v>398</v>
      </c>
      <c r="L43" t="s">
        <v>295</v>
      </c>
      <c r="M43">
        <v>2022</v>
      </c>
    </row>
    <row r="44" spans="1:13" x14ac:dyDescent="0.25">
      <c r="A44">
        <v>131283</v>
      </c>
      <c r="B44" t="s">
        <v>293</v>
      </c>
      <c r="C44" s="4">
        <v>44773</v>
      </c>
      <c r="D44" t="s">
        <v>346</v>
      </c>
      <c r="E44" t="s">
        <v>347</v>
      </c>
      <c r="F44">
        <v>0</v>
      </c>
      <c r="G44">
        <v>374575.35999999999</v>
      </c>
      <c r="H44">
        <v>-374575.35999999999</v>
      </c>
      <c r="I44" t="s">
        <v>348</v>
      </c>
      <c r="J44" t="s">
        <v>347</v>
      </c>
      <c r="K44" t="s">
        <v>398</v>
      </c>
      <c r="L44" t="s">
        <v>295</v>
      </c>
      <c r="M44">
        <v>2022</v>
      </c>
    </row>
    <row r="45" spans="1:13" x14ac:dyDescent="0.25">
      <c r="A45">
        <v>131283</v>
      </c>
      <c r="B45" t="s">
        <v>293</v>
      </c>
      <c r="C45" s="4">
        <v>44773</v>
      </c>
      <c r="D45" t="s">
        <v>342</v>
      </c>
      <c r="E45" t="s">
        <v>343</v>
      </c>
      <c r="F45">
        <v>0</v>
      </c>
      <c r="G45">
        <v>91986.82</v>
      </c>
      <c r="H45">
        <v>-91986.82</v>
      </c>
      <c r="I45" t="s">
        <v>227</v>
      </c>
      <c r="J45" t="s">
        <v>343</v>
      </c>
      <c r="K45" t="s">
        <v>398</v>
      </c>
      <c r="L45" t="s">
        <v>295</v>
      </c>
      <c r="M45">
        <v>2022</v>
      </c>
    </row>
    <row r="46" spans="1:13" x14ac:dyDescent="0.25">
      <c r="A46">
        <v>131283</v>
      </c>
      <c r="B46" t="s">
        <v>293</v>
      </c>
      <c r="C46" s="4">
        <v>44773</v>
      </c>
      <c r="D46" t="s">
        <v>344</v>
      </c>
      <c r="E46" t="s">
        <v>345</v>
      </c>
      <c r="F46">
        <v>442908.71</v>
      </c>
      <c r="G46">
        <v>0</v>
      </c>
      <c r="H46">
        <v>442908.71</v>
      </c>
      <c r="I46" t="s">
        <v>227</v>
      </c>
      <c r="J46" t="s">
        <v>345</v>
      </c>
      <c r="K46" t="s">
        <v>398</v>
      </c>
      <c r="L46" t="s">
        <v>295</v>
      </c>
      <c r="M46">
        <v>2022</v>
      </c>
    </row>
    <row r="47" spans="1:13" x14ac:dyDescent="0.25">
      <c r="A47">
        <v>131126</v>
      </c>
      <c r="B47" t="s">
        <v>13</v>
      </c>
      <c r="C47" s="4">
        <v>44789</v>
      </c>
      <c r="D47" t="s">
        <v>346</v>
      </c>
      <c r="E47" t="s">
        <v>347</v>
      </c>
      <c r="F47">
        <v>27030.31</v>
      </c>
      <c r="G47">
        <v>0</v>
      </c>
      <c r="H47">
        <v>27030.31</v>
      </c>
      <c r="I47" t="s">
        <v>348</v>
      </c>
      <c r="J47" t="s">
        <v>347</v>
      </c>
      <c r="K47" t="s">
        <v>399</v>
      </c>
      <c r="L47" t="s">
        <v>301</v>
      </c>
      <c r="M47">
        <v>2022</v>
      </c>
    </row>
    <row r="48" spans="1:13" x14ac:dyDescent="0.25">
      <c r="A48">
        <v>131127</v>
      </c>
      <c r="B48" t="s">
        <v>13</v>
      </c>
      <c r="C48" s="4">
        <v>44789</v>
      </c>
      <c r="D48" t="s">
        <v>346</v>
      </c>
      <c r="E48" t="s">
        <v>347</v>
      </c>
      <c r="F48">
        <v>384768.22</v>
      </c>
      <c r="G48">
        <v>0</v>
      </c>
      <c r="H48">
        <v>384768.22</v>
      </c>
      <c r="I48" t="s">
        <v>348</v>
      </c>
      <c r="J48" t="s">
        <v>347</v>
      </c>
      <c r="K48" t="s">
        <v>399</v>
      </c>
      <c r="L48" t="s">
        <v>301</v>
      </c>
      <c r="M48">
        <v>2022</v>
      </c>
    </row>
    <row r="49" spans="1:13" x14ac:dyDescent="0.25">
      <c r="A49">
        <v>132087</v>
      </c>
      <c r="B49" t="s">
        <v>293</v>
      </c>
      <c r="C49" s="4">
        <v>44804</v>
      </c>
      <c r="D49" t="s">
        <v>225</v>
      </c>
      <c r="E49" t="s">
        <v>226</v>
      </c>
      <c r="F49">
        <v>1943496.47</v>
      </c>
      <c r="G49">
        <v>0</v>
      </c>
      <c r="H49">
        <v>1943496.47</v>
      </c>
      <c r="I49" t="s">
        <v>227</v>
      </c>
      <c r="J49" t="s">
        <v>226</v>
      </c>
      <c r="K49" t="s">
        <v>400</v>
      </c>
      <c r="L49" t="s">
        <v>295</v>
      </c>
      <c r="M49">
        <v>2022</v>
      </c>
    </row>
    <row r="50" spans="1:13" x14ac:dyDescent="0.25">
      <c r="A50">
        <v>132087</v>
      </c>
      <c r="B50" t="s">
        <v>293</v>
      </c>
      <c r="C50" s="4">
        <v>44804</v>
      </c>
      <c r="D50" t="s">
        <v>346</v>
      </c>
      <c r="E50" t="s">
        <v>347</v>
      </c>
      <c r="F50">
        <v>0</v>
      </c>
      <c r="G50">
        <v>357577.65</v>
      </c>
      <c r="H50">
        <v>-357577.65</v>
      </c>
      <c r="I50" t="s">
        <v>348</v>
      </c>
      <c r="J50" t="s">
        <v>347</v>
      </c>
      <c r="K50" t="s">
        <v>400</v>
      </c>
      <c r="L50" t="s">
        <v>295</v>
      </c>
      <c r="M50">
        <v>2022</v>
      </c>
    </row>
    <row r="51" spans="1:13" x14ac:dyDescent="0.25">
      <c r="A51">
        <v>132087</v>
      </c>
      <c r="B51" t="s">
        <v>293</v>
      </c>
      <c r="C51" s="4">
        <v>44804</v>
      </c>
      <c r="D51" t="s">
        <v>344</v>
      </c>
      <c r="E51" t="s">
        <v>345</v>
      </c>
      <c r="F51">
        <v>58966.27</v>
      </c>
      <c r="G51">
        <v>0</v>
      </c>
      <c r="H51">
        <v>58966.27</v>
      </c>
      <c r="I51" t="s">
        <v>227</v>
      </c>
      <c r="J51" t="s">
        <v>345</v>
      </c>
      <c r="K51" t="s">
        <v>400</v>
      </c>
      <c r="L51" t="s">
        <v>295</v>
      </c>
      <c r="M51">
        <v>2022</v>
      </c>
    </row>
    <row r="52" spans="1:13" x14ac:dyDescent="0.25">
      <c r="A52">
        <v>132087</v>
      </c>
      <c r="B52" t="s">
        <v>293</v>
      </c>
      <c r="C52" s="4">
        <v>44804</v>
      </c>
      <c r="D52" t="s">
        <v>342</v>
      </c>
      <c r="E52" t="s">
        <v>343</v>
      </c>
      <c r="F52">
        <v>0</v>
      </c>
      <c r="G52">
        <v>7221.64</v>
      </c>
      <c r="H52">
        <v>-7221.64</v>
      </c>
      <c r="I52" t="s">
        <v>227</v>
      </c>
      <c r="J52" t="s">
        <v>343</v>
      </c>
      <c r="K52" t="s">
        <v>400</v>
      </c>
      <c r="L52" t="s">
        <v>295</v>
      </c>
      <c r="M52">
        <v>2022</v>
      </c>
    </row>
    <row r="53" spans="1:13" x14ac:dyDescent="0.25">
      <c r="A53">
        <v>132068</v>
      </c>
      <c r="B53" t="s">
        <v>13</v>
      </c>
      <c r="C53" s="4">
        <v>44820</v>
      </c>
      <c r="D53" t="s">
        <v>346</v>
      </c>
      <c r="E53" t="s">
        <v>347</v>
      </c>
      <c r="F53">
        <v>383266.95</v>
      </c>
      <c r="G53">
        <v>0</v>
      </c>
      <c r="H53">
        <v>383266.95</v>
      </c>
      <c r="I53" t="s">
        <v>348</v>
      </c>
      <c r="J53" t="s">
        <v>347</v>
      </c>
      <c r="K53" t="s">
        <v>401</v>
      </c>
      <c r="L53" t="s">
        <v>301</v>
      </c>
      <c r="M53">
        <v>2022</v>
      </c>
    </row>
    <row r="54" spans="1:13" x14ac:dyDescent="0.25">
      <c r="A54">
        <v>132071</v>
      </c>
      <c r="B54" t="s">
        <v>13</v>
      </c>
      <c r="C54" s="4">
        <v>44820</v>
      </c>
      <c r="D54" t="s">
        <v>346</v>
      </c>
      <c r="E54" t="s">
        <v>347</v>
      </c>
      <c r="F54">
        <v>24825.63</v>
      </c>
      <c r="G54">
        <v>0</v>
      </c>
      <c r="H54">
        <v>24825.63</v>
      </c>
      <c r="I54" t="s">
        <v>348</v>
      </c>
      <c r="J54" t="s">
        <v>347</v>
      </c>
      <c r="K54" t="s">
        <v>401</v>
      </c>
      <c r="L54" t="s">
        <v>301</v>
      </c>
      <c r="M54">
        <v>2022</v>
      </c>
    </row>
    <row r="55" spans="1:13" x14ac:dyDescent="0.25">
      <c r="A55">
        <v>132976</v>
      </c>
      <c r="B55" t="s">
        <v>293</v>
      </c>
      <c r="C55" s="4">
        <v>44834</v>
      </c>
      <c r="D55" t="s">
        <v>225</v>
      </c>
      <c r="E55" t="s">
        <v>226</v>
      </c>
      <c r="F55">
        <v>1188434.6000000001</v>
      </c>
      <c r="G55">
        <v>0</v>
      </c>
      <c r="H55">
        <v>1188434.6000000001</v>
      </c>
      <c r="I55" t="s">
        <v>227</v>
      </c>
      <c r="J55" t="s">
        <v>226</v>
      </c>
      <c r="K55" t="s">
        <v>402</v>
      </c>
      <c r="L55" t="s">
        <v>295</v>
      </c>
      <c r="M55">
        <v>2022</v>
      </c>
    </row>
    <row r="56" spans="1:13" x14ac:dyDescent="0.25">
      <c r="A56">
        <v>132976</v>
      </c>
      <c r="B56" t="s">
        <v>293</v>
      </c>
      <c r="C56" s="4">
        <v>44834</v>
      </c>
      <c r="D56" t="s">
        <v>346</v>
      </c>
      <c r="E56" t="s">
        <v>347</v>
      </c>
      <c r="F56">
        <v>0</v>
      </c>
      <c r="G56">
        <v>333720.92</v>
      </c>
      <c r="H56">
        <v>-333720.92</v>
      </c>
      <c r="I56" t="s">
        <v>348</v>
      </c>
      <c r="J56" t="s">
        <v>347</v>
      </c>
      <c r="K56" t="s">
        <v>402</v>
      </c>
      <c r="L56" t="s">
        <v>295</v>
      </c>
      <c r="M56">
        <v>2022</v>
      </c>
    </row>
    <row r="57" spans="1:13" x14ac:dyDescent="0.25">
      <c r="A57">
        <v>132976</v>
      </c>
      <c r="B57" t="s">
        <v>293</v>
      </c>
      <c r="C57" s="4">
        <v>44834</v>
      </c>
      <c r="D57" t="s">
        <v>342</v>
      </c>
      <c r="E57" t="s">
        <v>343</v>
      </c>
      <c r="F57">
        <v>88392.36</v>
      </c>
      <c r="G57">
        <v>0</v>
      </c>
      <c r="H57">
        <v>88392.36</v>
      </c>
      <c r="I57" t="s">
        <v>227</v>
      </c>
      <c r="J57" t="s">
        <v>343</v>
      </c>
      <c r="K57" t="s">
        <v>402</v>
      </c>
      <c r="L57" t="s">
        <v>295</v>
      </c>
      <c r="M57">
        <v>2022</v>
      </c>
    </row>
    <row r="58" spans="1:13" x14ac:dyDescent="0.25">
      <c r="A58">
        <v>132976</v>
      </c>
      <c r="B58" t="s">
        <v>293</v>
      </c>
      <c r="C58" s="4">
        <v>44834</v>
      </c>
      <c r="D58" t="s">
        <v>344</v>
      </c>
      <c r="E58" t="s">
        <v>345</v>
      </c>
      <c r="F58">
        <v>309785.78000000003</v>
      </c>
      <c r="G58">
        <v>0</v>
      </c>
      <c r="H58">
        <v>309785.78000000003</v>
      </c>
      <c r="I58" t="s">
        <v>227</v>
      </c>
      <c r="J58" t="s">
        <v>345</v>
      </c>
      <c r="K58" t="s">
        <v>402</v>
      </c>
      <c r="L58" t="s">
        <v>295</v>
      </c>
      <c r="M58">
        <v>2022</v>
      </c>
    </row>
    <row r="59" spans="1:13" x14ac:dyDescent="0.25">
      <c r="A59">
        <v>133150</v>
      </c>
      <c r="B59" t="s">
        <v>13</v>
      </c>
      <c r="C59" s="4">
        <v>44834</v>
      </c>
      <c r="D59" t="s">
        <v>349</v>
      </c>
      <c r="E59" t="s">
        <v>350</v>
      </c>
      <c r="F59">
        <v>0</v>
      </c>
      <c r="G59">
        <v>173480.39</v>
      </c>
      <c r="H59">
        <v>-173480.39</v>
      </c>
      <c r="I59" t="s">
        <v>351</v>
      </c>
      <c r="J59" t="s">
        <v>350</v>
      </c>
      <c r="K59" t="s">
        <v>354</v>
      </c>
      <c r="L59" t="s">
        <v>18</v>
      </c>
      <c r="M59">
        <v>2022</v>
      </c>
    </row>
    <row r="60" spans="1:13" x14ac:dyDescent="0.25">
      <c r="A60">
        <v>133084</v>
      </c>
      <c r="B60" t="s">
        <v>13</v>
      </c>
      <c r="C60" s="4">
        <v>44852</v>
      </c>
      <c r="D60" t="s">
        <v>346</v>
      </c>
      <c r="E60" t="s">
        <v>347</v>
      </c>
      <c r="F60">
        <v>18597.849999999999</v>
      </c>
      <c r="G60">
        <v>0</v>
      </c>
      <c r="H60">
        <v>18597.849999999999</v>
      </c>
      <c r="I60" t="s">
        <v>348</v>
      </c>
      <c r="J60" t="s">
        <v>347</v>
      </c>
      <c r="K60" t="s">
        <v>403</v>
      </c>
      <c r="L60" t="s">
        <v>301</v>
      </c>
      <c r="M60">
        <v>2022</v>
      </c>
    </row>
    <row r="61" spans="1:13" x14ac:dyDescent="0.25">
      <c r="A61">
        <v>133088</v>
      </c>
      <c r="B61" t="s">
        <v>13</v>
      </c>
      <c r="C61" s="4">
        <v>44852</v>
      </c>
      <c r="D61" t="s">
        <v>346</v>
      </c>
      <c r="E61" t="s">
        <v>347</v>
      </c>
      <c r="F61">
        <v>287909.90000000002</v>
      </c>
      <c r="G61">
        <v>0</v>
      </c>
      <c r="H61">
        <v>287909.90000000002</v>
      </c>
      <c r="I61" t="s">
        <v>348</v>
      </c>
      <c r="J61" t="s">
        <v>347</v>
      </c>
      <c r="K61" t="s">
        <v>403</v>
      </c>
      <c r="L61" t="s">
        <v>301</v>
      </c>
      <c r="M61">
        <v>2022</v>
      </c>
    </row>
    <row r="62" spans="1:13" x14ac:dyDescent="0.25">
      <c r="A62">
        <v>133986</v>
      </c>
      <c r="B62" t="s">
        <v>293</v>
      </c>
      <c r="C62" s="4">
        <v>44865</v>
      </c>
      <c r="D62" t="s">
        <v>346</v>
      </c>
      <c r="E62" t="s">
        <v>347</v>
      </c>
      <c r="F62">
        <v>0</v>
      </c>
      <c r="G62">
        <v>263843.06</v>
      </c>
      <c r="H62">
        <v>-263843.06</v>
      </c>
      <c r="I62" t="s">
        <v>348</v>
      </c>
      <c r="J62" t="s">
        <v>347</v>
      </c>
      <c r="K62" t="s">
        <v>404</v>
      </c>
      <c r="L62" t="s">
        <v>295</v>
      </c>
      <c r="M62">
        <v>2022</v>
      </c>
    </row>
    <row r="63" spans="1:13" x14ac:dyDescent="0.25">
      <c r="A63">
        <v>133986</v>
      </c>
      <c r="B63" t="s">
        <v>293</v>
      </c>
      <c r="C63" s="4">
        <v>44865</v>
      </c>
      <c r="D63" t="s">
        <v>225</v>
      </c>
      <c r="E63" t="s">
        <v>226</v>
      </c>
      <c r="F63">
        <v>865609.18</v>
      </c>
      <c r="G63">
        <v>0</v>
      </c>
      <c r="H63">
        <v>865609.18</v>
      </c>
      <c r="I63" t="s">
        <v>227</v>
      </c>
      <c r="J63" t="s">
        <v>226</v>
      </c>
      <c r="K63" t="s">
        <v>404</v>
      </c>
      <c r="L63" t="s">
        <v>295</v>
      </c>
      <c r="M63">
        <v>2022</v>
      </c>
    </row>
    <row r="64" spans="1:13" x14ac:dyDescent="0.25">
      <c r="A64">
        <v>133986</v>
      </c>
      <c r="B64" t="s">
        <v>293</v>
      </c>
      <c r="C64" s="4">
        <v>44865</v>
      </c>
      <c r="D64" t="s">
        <v>344</v>
      </c>
      <c r="E64" t="s">
        <v>345</v>
      </c>
      <c r="F64">
        <v>547563.54</v>
      </c>
      <c r="G64">
        <v>0</v>
      </c>
      <c r="H64">
        <v>547563.54</v>
      </c>
      <c r="I64" t="s">
        <v>227</v>
      </c>
      <c r="J64" t="s">
        <v>345</v>
      </c>
      <c r="K64" t="s">
        <v>404</v>
      </c>
      <c r="L64" t="s">
        <v>295</v>
      </c>
      <c r="M64">
        <v>2022</v>
      </c>
    </row>
    <row r="65" spans="1:13" x14ac:dyDescent="0.25">
      <c r="A65">
        <v>133986</v>
      </c>
      <c r="B65" t="s">
        <v>293</v>
      </c>
      <c r="C65" s="4">
        <v>44865</v>
      </c>
      <c r="D65" t="s">
        <v>342</v>
      </c>
      <c r="E65" t="s">
        <v>343</v>
      </c>
      <c r="F65">
        <v>66664.19</v>
      </c>
      <c r="G65">
        <v>0</v>
      </c>
      <c r="H65">
        <v>66664.19</v>
      </c>
      <c r="I65" t="s">
        <v>227</v>
      </c>
      <c r="J65" t="s">
        <v>343</v>
      </c>
      <c r="K65" t="s">
        <v>404</v>
      </c>
      <c r="L65" t="s">
        <v>295</v>
      </c>
      <c r="M65">
        <v>2022</v>
      </c>
    </row>
    <row r="66" spans="1:13" x14ac:dyDescent="0.25">
      <c r="A66">
        <v>133914</v>
      </c>
      <c r="B66" t="s">
        <v>13</v>
      </c>
      <c r="C66" s="4">
        <v>44881</v>
      </c>
      <c r="D66" t="s">
        <v>346</v>
      </c>
      <c r="E66" t="s">
        <v>347</v>
      </c>
      <c r="F66">
        <v>16474.46</v>
      </c>
      <c r="G66">
        <v>0</v>
      </c>
      <c r="H66">
        <v>16474.46</v>
      </c>
      <c r="I66" t="s">
        <v>348</v>
      </c>
      <c r="J66" t="s">
        <v>347</v>
      </c>
      <c r="K66" t="s">
        <v>405</v>
      </c>
      <c r="L66" t="s">
        <v>301</v>
      </c>
      <c r="M66">
        <v>2022</v>
      </c>
    </row>
    <row r="67" spans="1:13" x14ac:dyDescent="0.25">
      <c r="A67">
        <v>133920</v>
      </c>
      <c r="B67" t="s">
        <v>13</v>
      </c>
      <c r="C67" s="4">
        <v>44881</v>
      </c>
      <c r="D67" t="s">
        <v>346</v>
      </c>
      <c r="E67" t="s">
        <v>347</v>
      </c>
      <c r="F67">
        <v>240563.97</v>
      </c>
      <c r="G67">
        <v>0</v>
      </c>
      <c r="H67">
        <v>240563.97</v>
      </c>
      <c r="I67" t="s">
        <v>348</v>
      </c>
      <c r="J67" t="s">
        <v>347</v>
      </c>
      <c r="K67" t="s">
        <v>405</v>
      </c>
      <c r="L67" t="s">
        <v>301</v>
      </c>
      <c r="M67">
        <v>2022</v>
      </c>
    </row>
    <row r="68" spans="1:13" x14ac:dyDescent="0.25">
      <c r="A68">
        <v>135043</v>
      </c>
      <c r="B68" t="s">
        <v>293</v>
      </c>
      <c r="C68" s="4">
        <v>44895</v>
      </c>
      <c r="D68" t="s">
        <v>225</v>
      </c>
      <c r="E68" t="s">
        <v>226</v>
      </c>
      <c r="F68">
        <v>669517.94999999995</v>
      </c>
      <c r="G68">
        <v>0</v>
      </c>
      <c r="H68">
        <v>669517.94999999995</v>
      </c>
      <c r="I68" t="s">
        <v>227</v>
      </c>
      <c r="J68" t="s">
        <v>226</v>
      </c>
      <c r="K68" t="s">
        <v>406</v>
      </c>
      <c r="L68" t="s">
        <v>295</v>
      </c>
      <c r="M68">
        <v>2022</v>
      </c>
    </row>
    <row r="69" spans="1:13" x14ac:dyDescent="0.25">
      <c r="A69">
        <v>135043</v>
      </c>
      <c r="B69" t="s">
        <v>293</v>
      </c>
      <c r="C69" s="4">
        <v>44895</v>
      </c>
      <c r="D69" t="s">
        <v>346</v>
      </c>
      <c r="E69" t="s">
        <v>347</v>
      </c>
      <c r="F69">
        <v>0</v>
      </c>
      <c r="G69">
        <v>231562.45</v>
      </c>
      <c r="H69">
        <v>-231562.45</v>
      </c>
      <c r="I69" t="s">
        <v>348</v>
      </c>
      <c r="J69" t="s">
        <v>347</v>
      </c>
      <c r="K69" t="s">
        <v>406</v>
      </c>
      <c r="L69" t="s">
        <v>295</v>
      </c>
      <c r="M69">
        <v>2022</v>
      </c>
    </row>
    <row r="70" spans="1:13" x14ac:dyDescent="0.25">
      <c r="A70">
        <v>135043</v>
      </c>
      <c r="B70" t="s">
        <v>293</v>
      </c>
      <c r="C70" s="4">
        <v>44895</v>
      </c>
      <c r="D70" t="s">
        <v>342</v>
      </c>
      <c r="E70" t="s">
        <v>343</v>
      </c>
      <c r="F70">
        <v>31239.71</v>
      </c>
      <c r="G70">
        <v>0</v>
      </c>
      <c r="H70">
        <v>31239.71</v>
      </c>
      <c r="I70" t="s">
        <v>227</v>
      </c>
      <c r="J70" t="s">
        <v>343</v>
      </c>
      <c r="K70" t="s">
        <v>406</v>
      </c>
      <c r="L70" t="s">
        <v>295</v>
      </c>
      <c r="M70">
        <v>2022</v>
      </c>
    </row>
    <row r="71" spans="1:13" x14ac:dyDescent="0.25">
      <c r="A71">
        <v>135043</v>
      </c>
      <c r="B71" t="s">
        <v>293</v>
      </c>
      <c r="C71" s="4">
        <v>44895</v>
      </c>
      <c r="D71" t="s">
        <v>344</v>
      </c>
      <c r="E71" t="s">
        <v>345</v>
      </c>
      <c r="F71">
        <v>722992.66</v>
      </c>
      <c r="G71">
        <v>0</v>
      </c>
      <c r="H71">
        <v>722992.66</v>
      </c>
      <c r="I71" t="s">
        <v>227</v>
      </c>
      <c r="J71" t="s">
        <v>345</v>
      </c>
      <c r="K71" t="s">
        <v>406</v>
      </c>
      <c r="L71" t="s">
        <v>295</v>
      </c>
      <c r="M71">
        <v>2022</v>
      </c>
    </row>
    <row r="72" spans="1:13" x14ac:dyDescent="0.25">
      <c r="A72">
        <v>135067</v>
      </c>
      <c r="B72" t="s">
        <v>13</v>
      </c>
      <c r="C72" s="4">
        <v>44910</v>
      </c>
      <c r="D72" t="s">
        <v>346</v>
      </c>
      <c r="E72" t="s">
        <v>347</v>
      </c>
      <c r="F72">
        <v>122081.49</v>
      </c>
      <c r="G72">
        <v>0</v>
      </c>
      <c r="H72">
        <v>122081.49</v>
      </c>
      <c r="I72" t="s">
        <v>348</v>
      </c>
      <c r="J72" t="s">
        <v>347</v>
      </c>
      <c r="K72" t="s">
        <v>407</v>
      </c>
      <c r="L72" t="s">
        <v>301</v>
      </c>
      <c r="M72">
        <v>2022</v>
      </c>
    </row>
    <row r="73" spans="1:13" x14ac:dyDescent="0.25">
      <c r="A73">
        <v>135068</v>
      </c>
      <c r="B73" t="s">
        <v>13</v>
      </c>
      <c r="C73" s="4">
        <v>44910</v>
      </c>
      <c r="D73" t="s">
        <v>346</v>
      </c>
      <c r="E73" t="s">
        <v>347</v>
      </c>
      <c r="F73">
        <v>9366.94</v>
      </c>
      <c r="G73">
        <v>0</v>
      </c>
      <c r="H73">
        <v>9366.94</v>
      </c>
      <c r="I73" t="s">
        <v>348</v>
      </c>
      <c r="J73" t="s">
        <v>347</v>
      </c>
      <c r="K73" t="s">
        <v>407</v>
      </c>
      <c r="L73" t="s">
        <v>301</v>
      </c>
      <c r="M73">
        <v>2022</v>
      </c>
    </row>
    <row r="74" spans="1:13" x14ac:dyDescent="0.25">
      <c r="A74">
        <v>135970</v>
      </c>
      <c r="B74" t="s">
        <v>293</v>
      </c>
      <c r="C74" s="4">
        <v>44926</v>
      </c>
      <c r="D74" t="s">
        <v>225</v>
      </c>
      <c r="E74" t="s">
        <v>226</v>
      </c>
      <c r="F74">
        <v>1211662.8600000001</v>
      </c>
      <c r="G74">
        <v>0</v>
      </c>
      <c r="H74">
        <v>1211662.8600000001</v>
      </c>
      <c r="I74" t="s">
        <v>227</v>
      </c>
      <c r="J74" t="s">
        <v>226</v>
      </c>
      <c r="K74" t="s">
        <v>408</v>
      </c>
      <c r="L74" t="s">
        <v>295</v>
      </c>
      <c r="M74">
        <v>2022</v>
      </c>
    </row>
    <row r="75" spans="1:13" x14ac:dyDescent="0.25">
      <c r="A75">
        <v>135970</v>
      </c>
      <c r="B75" t="s">
        <v>293</v>
      </c>
      <c r="C75" s="4">
        <v>44926</v>
      </c>
      <c r="D75" t="s">
        <v>346</v>
      </c>
      <c r="E75" t="s">
        <v>347</v>
      </c>
      <c r="F75">
        <v>0</v>
      </c>
      <c r="G75">
        <v>122357.8</v>
      </c>
      <c r="H75">
        <v>-122357.8</v>
      </c>
      <c r="I75" t="s">
        <v>348</v>
      </c>
      <c r="J75" t="s">
        <v>347</v>
      </c>
      <c r="K75" t="s">
        <v>408</v>
      </c>
      <c r="L75" t="s">
        <v>295</v>
      </c>
      <c r="M75">
        <v>2022</v>
      </c>
    </row>
    <row r="76" spans="1:13" x14ac:dyDescent="0.25">
      <c r="A76">
        <v>135970</v>
      </c>
      <c r="B76" t="s">
        <v>293</v>
      </c>
      <c r="C76" s="4">
        <v>44926</v>
      </c>
      <c r="D76" t="s">
        <v>344</v>
      </c>
      <c r="E76" t="s">
        <v>345</v>
      </c>
      <c r="F76">
        <v>400155.2</v>
      </c>
      <c r="G76">
        <v>0</v>
      </c>
      <c r="H76">
        <v>400155.2</v>
      </c>
      <c r="I76" t="s">
        <v>227</v>
      </c>
      <c r="J76" t="s">
        <v>345</v>
      </c>
      <c r="K76" t="s">
        <v>408</v>
      </c>
      <c r="L76" t="s">
        <v>295</v>
      </c>
      <c r="M76">
        <v>2022</v>
      </c>
    </row>
    <row r="77" spans="1:13" x14ac:dyDescent="0.25">
      <c r="A77">
        <v>135970</v>
      </c>
      <c r="B77" t="s">
        <v>293</v>
      </c>
      <c r="C77" s="4">
        <v>44926</v>
      </c>
      <c r="D77" t="s">
        <v>342</v>
      </c>
      <c r="E77" t="s">
        <v>343</v>
      </c>
      <c r="F77">
        <v>0</v>
      </c>
      <c r="G77">
        <v>42099.21</v>
      </c>
      <c r="H77">
        <v>-42099.21</v>
      </c>
      <c r="I77" t="s">
        <v>227</v>
      </c>
      <c r="J77" t="s">
        <v>343</v>
      </c>
      <c r="K77" t="s">
        <v>408</v>
      </c>
      <c r="L77" t="s">
        <v>295</v>
      </c>
      <c r="M77">
        <v>2022</v>
      </c>
    </row>
    <row r="78" spans="1:13" x14ac:dyDescent="0.25">
      <c r="A78">
        <v>136213</v>
      </c>
      <c r="B78" t="s">
        <v>13</v>
      </c>
      <c r="C78" s="4">
        <v>44926</v>
      </c>
      <c r="D78" t="s">
        <v>346</v>
      </c>
      <c r="E78" t="s">
        <v>347</v>
      </c>
      <c r="F78">
        <v>0</v>
      </c>
      <c r="G78">
        <v>76411.06</v>
      </c>
      <c r="H78">
        <v>-76411.06</v>
      </c>
      <c r="I78" t="s">
        <v>348</v>
      </c>
      <c r="J78" t="s">
        <v>347</v>
      </c>
      <c r="K78" t="s">
        <v>409</v>
      </c>
      <c r="L78" t="s">
        <v>18</v>
      </c>
      <c r="M78">
        <v>2022</v>
      </c>
    </row>
    <row r="79" spans="1:13" x14ac:dyDescent="0.25">
      <c r="A79">
        <v>136222</v>
      </c>
      <c r="B79" t="s">
        <v>13</v>
      </c>
      <c r="C79" s="4">
        <v>44926</v>
      </c>
      <c r="D79" t="s">
        <v>346</v>
      </c>
      <c r="E79" t="s">
        <v>347</v>
      </c>
      <c r="F79">
        <v>48143.05</v>
      </c>
      <c r="G79">
        <v>0</v>
      </c>
      <c r="H79">
        <v>48143.05</v>
      </c>
      <c r="I79" t="s">
        <v>348</v>
      </c>
      <c r="J79" t="s">
        <v>347</v>
      </c>
      <c r="K79" t="s">
        <v>410</v>
      </c>
      <c r="L79" t="s">
        <v>18</v>
      </c>
      <c r="M79">
        <v>2022</v>
      </c>
    </row>
    <row r="80" spans="1:13" x14ac:dyDescent="0.25">
      <c r="A80">
        <v>136291</v>
      </c>
      <c r="B80" t="s">
        <v>13</v>
      </c>
      <c r="C80" s="4">
        <v>44926</v>
      </c>
      <c r="D80" t="s">
        <v>349</v>
      </c>
      <c r="E80" t="s">
        <v>350</v>
      </c>
      <c r="F80">
        <v>0</v>
      </c>
      <c r="G80">
        <v>191704.94</v>
      </c>
      <c r="H80">
        <v>-191704.94</v>
      </c>
      <c r="I80" t="s">
        <v>351</v>
      </c>
      <c r="J80" t="s">
        <v>350</v>
      </c>
      <c r="K80" t="s">
        <v>355</v>
      </c>
      <c r="L80" t="s">
        <v>18</v>
      </c>
      <c r="M80">
        <v>2022</v>
      </c>
    </row>
  </sheetData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ED5FC-3F8D-430C-BD91-585865A3D002}">
  <dimension ref="A1:M174"/>
  <sheetViews>
    <sheetView workbookViewId="0">
      <selection activeCell="J172" sqref="J172"/>
    </sheetView>
  </sheetViews>
  <sheetFormatPr defaultRowHeight="15" x14ac:dyDescent="0.25"/>
  <cols>
    <col min="1" max="1" width="14.7109375" bestFit="1" customWidth="1"/>
    <col min="2" max="2" width="10.5703125" bestFit="1" customWidth="1"/>
    <col min="3" max="3" width="14.5703125" bestFit="1" customWidth="1"/>
    <col min="4" max="4" width="18.28515625" bestFit="1" customWidth="1"/>
    <col min="5" max="5" width="38.28515625" bestFit="1" customWidth="1"/>
    <col min="6" max="6" width="16" style="5" bestFit="1" customWidth="1"/>
    <col min="7" max="7" width="16.5703125" style="5" bestFit="1" customWidth="1"/>
    <col min="8" max="8" width="13.28515625" style="5" bestFit="1" customWidth="1"/>
    <col min="9" max="9" width="26.85546875" bestFit="1" customWidth="1"/>
    <col min="10" max="10" width="41" bestFit="1" customWidth="1"/>
    <col min="11" max="11" width="30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s="5" t="s">
        <v>6</v>
      </c>
      <c r="G1" s="5" t="s">
        <v>7</v>
      </c>
      <c r="H1" s="5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hidden="1" x14ac:dyDescent="0.25">
      <c r="A2">
        <v>5484</v>
      </c>
      <c r="B2" t="s">
        <v>13</v>
      </c>
      <c r="C2" s="4">
        <v>45292</v>
      </c>
      <c r="D2" t="s">
        <v>225</v>
      </c>
      <c r="E2" t="s">
        <v>226</v>
      </c>
      <c r="F2" s="5">
        <v>0</v>
      </c>
      <c r="G2" s="5">
        <v>617051.39</v>
      </c>
      <c r="H2" s="5">
        <v>-617051.39</v>
      </c>
      <c r="I2" t="s">
        <v>227</v>
      </c>
      <c r="J2" t="s">
        <v>226</v>
      </c>
      <c r="K2" t="s">
        <v>228</v>
      </c>
      <c r="L2" t="s">
        <v>18</v>
      </c>
      <c r="M2">
        <v>2024</v>
      </c>
    </row>
    <row r="3" spans="1:13" hidden="1" x14ac:dyDescent="0.25">
      <c r="A3">
        <v>5484</v>
      </c>
      <c r="B3" t="s">
        <v>13</v>
      </c>
      <c r="C3" s="4">
        <v>45292</v>
      </c>
      <c r="D3" t="s">
        <v>342</v>
      </c>
      <c r="E3" t="s">
        <v>343</v>
      </c>
      <c r="F3" s="5">
        <v>0</v>
      </c>
      <c r="G3" s="5">
        <v>54941.7</v>
      </c>
      <c r="H3" s="5">
        <v>-54941.7</v>
      </c>
      <c r="I3" t="s">
        <v>227</v>
      </c>
      <c r="J3" t="s">
        <v>343</v>
      </c>
      <c r="K3" t="s">
        <v>228</v>
      </c>
      <c r="L3" t="s">
        <v>18</v>
      </c>
      <c r="M3">
        <v>2024</v>
      </c>
    </row>
    <row r="4" spans="1:13" hidden="1" x14ac:dyDescent="0.25">
      <c r="A4">
        <v>5484</v>
      </c>
      <c r="B4" t="s">
        <v>13</v>
      </c>
      <c r="C4" s="4">
        <v>45292</v>
      </c>
      <c r="D4" t="s">
        <v>344</v>
      </c>
      <c r="E4" t="s">
        <v>345</v>
      </c>
      <c r="F4" s="5">
        <v>0</v>
      </c>
      <c r="G4" s="5">
        <v>678147.1</v>
      </c>
      <c r="H4" s="5">
        <v>-678147.1</v>
      </c>
      <c r="I4" t="s">
        <v>227</v>
      </c>
      <c r="J4" t="s">
        <v>345</v>
      </c>
      <c r="K4" t="s">
        <v>228</v>
      </c>
      <c r="L4" t="s">
        <v>18</v>
      </c>
      <c r="M4">
        <v>2024</v>
      </c>
    </row>
    <row r="5" spans="1:13" hidden="1" x14ac:dyDescent="0.25">
      <c r="A5">
        <v>5484</v>
      </c>
      <c r="B5" t="s">
        <v>13</v>
      </c>
      <c r="C5" s="4">
        <v>45292</v>
      </c>
      <c r="D5" t="s">
        <v>346</v>
      </c>
      <c r="E5" t="s">
        <v>347</v>
      </c>
      <c r="F5" s="5">
        <v>138670.01</v>
      </c>
      <c r="G5" s="5">
        <v>0</v>
      </c>
      <c r="H5" s="5">
        <v>138670.01</v>
      </c>
      <c r="I5" t="s">
        <v>348</v>
      </c>
      <c r="J5" t="s">
        <v>347</v>
      </c>
      <c r="K5" t="s">
        <v>228</v>
      </c>
      <c r="L5" t="s">
        <v>18</v>
      </c>
      <c r="M5">
        <v>2024</v>
      </c>
    </row>
    <row r="6" spans="1:13" hidden="1" x14ac:dyDescent="0.25">
      <c r="A6">
        <v>5671</v>
      </c>
      <c r="B6" t="s">
        <v>13</v>
      </c>
      <c r="C6" s="4">
        <v>45309</v>
      </c>
      <c r="D6" t="s">
        <v>346</v>
      </c>
      <c r="E6" t="s">
        <v>347</v>
      </c>
      <c r="F6" s="5">
        <v>4970.7700000000004</v>
      </c>
      <c r="G6" s="5">
        <v>0</v>
      </c>
      <c r="H6" s="5">
        <v>4970.7700000000004</v>
      </c>
      <c r="I6" t="s">
        <v>348</v>
      </c>
      <c r="J6" t="s">
        <v>347</v>
      </c>
      <c r="K6" t="s">
        <v>300</v>
      </c>
      <c r="L6" t="s">
        <v>301</v>
      </c>
      <c r="M6">
        <v>2024</v>
      </c>
    </row>
    <row r="7" spans="1:13" hidden="1" x14ac:dyDescent="0.25">
      <c r="A7">
        <v>5674</v>
      </c>
      <c r="B7" t="s">
        <v>13</v>
      </c>
      <c r="C7" s="4">
        <v>45309</v>
      </c>
      <c r="D7" t="s">
        <v>346</v>
      </c>
      <c r="E7" t="s">
        <v>347</v>
      </c>
      <c r="F7" s="5">
        <v>68647.95</v>
      </c>
      <c r="G7" s="5">
        <v>0</v>
      </c>
      <c r="H7" s="5">
        <v>68647.95</v>
      </c>
      <c r="I7" t="s">
        <v>348</v>
      </c>
      <c r="J7" t="s">
        <v>347</v>
      </c>
      <c r="K7" t="s">
        <v>300</v>
      </c>
      <c r="L7" t="s">
        <v>301</v>
      </c>
      <c r="M7">
        <v>2024</v>
      </c>
    </row>
    <row r="8" spans="1:13" hidden="1" x14ac:dyDescent="0.25">
      <c r="A8">
        <v>6151</v>
      </c>
      <c r="B8" t="s">
        <v>293</v>
      </c>
      <c r="C8" s="4">
        <v>45321</v>
      </c>
      <c r="D8" t="s">
        <v>346</v>
      </c>
      <c r="E8" t="s">
        <v>347</v>
      </c>
      <c r="F8" s="5">
        <v>0</v>
      </c>
      <c r="G8" s="5">
        <v>138670.01</v>
      </c>
      <c r="H8" s="5">
        <v>-138670.01</v>
      </c>
      <c r="I8" t="s">
        <v>348</v>
      </c>
      <c r="J8" t="s">
        <v>347</v>
      </c>
      <c r="K8" t="s">
        <v>294</v>
      </c>
      <c r="L8" t="s">
        <v>295</v>
      </c>
      <c r="M8">
        <v>2024</v>
      </c>
    </row>
    <row r="9" spans="1:13" hidden="1" x14ac:dyDescent="0.25">
      <c r="A9">
        <v>6151</v>
      </c>
      <c r="B9" t="s">
        <v>293</v>
      </c>
      <c r="C9" s="4">
        <v>45321</v>
      </c>
      <c r="D9" t="s">
        <v>225</v>
      </c>
      <c r="E9" t="s">
        <v>226</v>
      </c>
      <c r="F9" s="5">
        <v>617051.39</v>
      </c>
      <c r="G9" s="5">
        <v>0</v>
      </c>
      <c r="H9" s="5">
        <v>617051.39</v>
      </c>
      <c r="I9" t="s">
        <v>227</v>
      </c>
      <c r="J9" t="s">
        <v>226</v>
      </c>
      <c r="K9" t="s">
        <v>294</v>
      </c>
      <c r="L9" t="s">
        <v>295</v>
      </c>
      <c r="M9">
        <v>2024</v>
      </c>
    </row>
    <row r="10" spans="1:13" hidden="1" x14ac:dyDescent="0.25">
      <c r="A10">
        <v>6151</v>
      </c>
      <c r="B10" t="s">
        <v>293</v>
      </c>
      <c r="C10" s="4">
        <v>45321</v>
      </c>
      <c r="D10" t="s">
        <v>342</v>
      </c>
      <c r="E10" t="s">
        <v>343</v>
      </c>
      <c r="F10" s="5">
        <v>54941.7</v>
      </c>
      <c r="G10" s="5">
        <v>0</v>
      </c>
      <c r="H10" s="5">
        <v>54941.7</v>
      </c>
      <c r="I10" t="s">
        <v>227</v>
      </c>
      <c r="J10" t="s">
        <v>343</v>
      </c>
      <c r="K10" t="s">
        <v>294</v>
      </c>
      <c r="L10" t="s">
        <v>295</v>
      </c>
      <c r="M10">
        <v>2024</v>
      </c>
    </row>
    <row r="11" spans="1:13" hidden="1" x14ac:dyDescent="0.25">
      <c r="A11">
        <v>6151</v>
      </c>
      <c r="B11" t="s">
        <v>293</v>
      </c>
      <c r="C11" s="4">
        <v>45321</v>
      </c>
      <c r="D11" t="s">
        <v>344</v>
      </c>
      <c r="E11" t="s">
        <v>345</v>
      </c>
      <c r="F11" s="5">
        <v>678147.1</v>
      </c>
      <c r="G11" s="5">
        <v>0</v>
      </c>
      <c r="H11" s="5">
        <v>678147.1</v>
      </c>
      <c r="I11" t="s">
        <v>227</v>
      </c>
      <c r="J11" t="s">
        <v>345</v>
      </c>
      <c r="K11" t="s">
        <v>294</v>
      </c>
      <c r="L11" t="s">
        <v>295</v>
      </c>
      <c r="M11">
        <v>2024</v>
      </c>
    </row>
    <row r="12" spans="1:13" hidden="1" x14ac:dyDescent="0.25">
      <c r="A12">
        <v>6613</v>
      </c>
      <c r="B12" t="s">
        <v>13</v>
      </c>
      <c r="C12" s="4">
        <v>45322</v>
      </c>
      <c r="D12" t="s">
        <v>342</v>
      </c>
      <c r="E12" t="s">
        <v>343</v>
      </c>
      <c r="F12" s="5">
        <v>121655.94</v>
      </c>
      <c r="G12" s="5">
        <v>0</v>
      </c>
      <c r="H12" s="5">
        <v>121655.94</v>
      </c>
      <c r="I12" t="s">
        <v>227</v>
      </c>
      <c r="J12" t="s">
        <v>343</v>
      </c>
      <c r="K12" t="s">
        <v>229</v>
      </c>
      <c r="L12" t="s">
        <v>18</v>
      </c>
      <c r="M12">
        <v>2024</v>
      </c>
    </row>
    <row r="13" spans="1:13" hidden="1" x14ac:dyDescent="0.25">
      <c r="A13">
        <v>6613</v>
      </c>
      <c r="B13" t="s">
        <v>13</v>
      </c>
      <c r="C13" s="4">
        <v>45322</v>
      </c>
      <c r="D13" t="s">
        <v>346</v>
      </c>
      <c r="E13" t="s">
        <v>347</v>
      </c>
      <c r="F13" s="5">
        <v>0</v>
      </c>
      <c r="G13" s="5">
        <v>69076</v>
      </c>
      <c r="H13" s="5">
        <v>-69076</v>
      </c>
      <c r="I13" t="s">
        <v>348</v>
      </c>
      <c r="J13" t="s">
        <v>347</v>
      </c>
      <c r="K13" t="s">
        <v>229</v>
      </c>
      <c r="L13" t="s">
        <v>18</v>
      </c>
      <c r="M13">
        <v>2024</v>
      </c>
    </row>
    <row r="14" spans="1:13" hidden="1" x14ac:dyDescent="0.25">
      <c r="A14">
        <v>6613</v>
      </c>
      <c r="B14" t="s">
        <v>13</v>
      </c>
      <c r="C14" s="4">
        <v>45322</v>
      </c>
      <c r="D14" t="s">
        <v>344</v>
      </c>
      <c r="E14" t="s">
        <v>345</v>
      </c>
      <c r="F14" s="5">
        <v>557684.35</v>
      </c>
      <c r="G14" s="5">
        <v>0</v>
      </c>
      <c r="H14" s="5">
        <v>557684.35</v>
      </c>
      <c r="I14" t="s">
        <v>227</v>
      </c>
      <c r="J14" t="s">
        <v>345</v>
      </c>
      <c r="K14" t="s">
        <v>229</v>
      </c>
      <c r="L14" t="s">
        <v>18</v>
      </c>
      <c r="M14">
        <v>2024</v>
      </c>
    </row>
    <row r="15" spans="1:13" hidden="1" x14ac:dyDescent="0.25">
      <c r="A15">
        <v>6613</v>
      </c>
      <c r="B15" t="s">
        <v>13</v>
      </c>
      <c r="C15" s="4">
        <v>45322</v>
      </c>
      <c r="D15" t="s">
        <v>225</v>
      </c>
      <c r="E15" t="s">
        <v>226</v>
      </c>
      <c r="F15" s="5">
        <v>997359.91</v>
      </c>
      <c r="G15" s="5">
        <v>0</v>
      </c>
      <c r="H15" s="5">
        <v>997359.91</v>
      </c>
      <c r="I15" t="s">
        <v>227</v>
      </c>
      <c r="J15" t="s">
        <v>226</v>
      </c>
      <c r="K15" t="s">
        <v>229</v>
      </c>
      <c r="L15" t="s">
        <v>18</v>
      </c>
      <c r="M15">
        <v>2024</v>
      </c>
    </row>
    <row r="16" spans="1:13" hidden="1" x14ac:dyDescent="0.25">
      <c r="A16">
        <v>6613</v>
      </c>
      <c r="B16" t="s">
        <v>13</v>
      </c>
      <c r="C16" s="4">
        <v>45323</v>
      </c>
      <c r="D16" t="s">
        <v>225</v>
      </c>
      <c r="E16" t="s">
        <v>226</v>
      </c>
      <c r="F16" s="5">
        <v>0</v>
      </c>
      <c r="G16" s="5">
        <v>997359.91</v>
      </c>
      <c r="H16" s="5">
        <v>-997359.91</v>
      </c>
      <c r="I16" t="s">
        <v>227</v>
      </c>
      <c r="J16" t="s">
        <v>226</v>
      </c>
      <c r="K16" t="s">
        <v>229</v>
      </c>
      <c r="L16" t="s">
        <v>18</v>
      </c>
      <c r="M16">
        <v>2024</v>
      </c>
    </row>
    <row r="17" spans="1:13" hidden="1" x14ac:dyDescent="0.25">
      <c r="A17">
        <v>6613</v>
      </c>
      <c r="B17" t="s">
        <v>13</v>
      </c>
      <c r="C17" s="4">
        <v>45323</v>
      </c>
      <c r="D17" t="s">
        <v>344</v>
      </c>
      <c r="E17" t="s">
        <v>345</v>
      </c>
      <c r="F17" s="5">
        <v>0</v>
      </c>
      <c r="G17" s="5">
        <v>557684.35</v>
      </c>
      <c r="H17" s="5">
        <v>-557684.35</v>
      </c>
      <c r="I17" t="s">
        <v>227</v>
      </c>
      <c r="J17" t="s">
        <v>345</v>
      </c>
      <c r="K17" t="s">
        <v>229</v>
      </c>
      <c r="L17" t="s">
        <v>18</v>
      </c>
      <c r="M17">
        <v>2024</v>
      </c>
    </row>
    <row r="18" spans="1:13" hidden="1" x14ac:dyDescent="0.25">
      <c r="A18">
        <v>6613</v>
      </c>
      <c r="B18" t="s">
        <v>13</v>
      </c>
      <c r="C18" s="4">
        <v>45323</v>
      </c>
      <c r="D18" t="s">
        <v>346</v>
      </c>
      <c r="E18" t="s">
        <v>347</v>
      </c>
      <c r="F18" s="5">
        <v>69076</v>
      </c>
      <c r="G18" s="5">
        <v>0</v>
      </c>
      <c r="H18" s="5">
        <v>69076</v>
      </c>
      <c r="I18" t="s">
        <v>348</v>
      </c>
      <c r="J18" t="s">
        <v>347</v>
      </c>
      <c r="K18" t="s">
        <v>229</v>
      </c>
      <c r="L18" t="s">
        <v>18</v>
      </c>
      <c r="M18">
        <v>2024</v>
      </c>
    </row>
    <row r="19" spans="1:13" hidden="1" x14ac:dyDescent="0.25">
      <c r="A19">
        <v>6613</v>
      </c>
      <c r="B19" t="s">
        <v>13</v>
      </c>
      <c r="C19" s="4">
        <v>45323</v>
      </c>
      <c r="D19" t="s">
        <v>342</v>
      </c>
      <c r="E19" t="s">
        <v>343</v>
      </c>
      <c r="F19" s="5">
        <v>0</v>
      </c>
      <c r="G19" s="5">
        <v>121655.94</v>
      </c>
      <c r="H19" s="5">
        <v>-121655.94</v>
      </c>
      <c r="I19" t="s">
        <v>227</v>
      </c>
      <c r="J19" t="s">
        <v>343</v>
      </c>
      <c r="K19" t="s">
        <v>229</v>
      </c>
      <c r="L19" t="s">
        <v>18</v>
      </c>
      <c r="M19">
        <v>2024</v>
      </c>
    </row>
    <row r="20" spans="1:13" hidden="1" x14ac:dyDescent="0.25">
      <c r="A20">
        <v>6314</v>
      </c>
      <c r="B20" t="s">
        <v>13</v>
      </c>
      <c r="C20" s="4">
        <v>45328</v>
      </c>
      <c r="D20" t="s">
        <v>346</v>
      </c>
      <c r="E20" t="s">
        <v>347</v>
      </c>
      <c r="F20" s="5">
        <v>27.17</v>
      </c>
      <c r="G20" s="5">
        <v>0</v>
      </c>
      <c r="H20" s="5">
        <v>27.17</v>
      </c>
      <c r="I20" t="s">
        <v>348</v>
      </c>
      <c r="J20" t="s">
        <v>347</v>
      </c>
      <c r="K20" t="s">
        <v>302</v>
      </c>
      <c r="L20" t="s">
        <v>301</v>
      </c>
      <c r="M20">
        <v>2024</v>
      </c>
    </row>
    <row r="21" spans="1:13" hidden="1" x14ac:dyDescent="0.25">
      <c r="A21">
        <v>7064</v>
      </c>
      <c r="B21" t="s">
        <v>293</v>
      </c>
      <c r="C21" s="4">
        <v>45342</v>
      </c>
      <c r="D21" t="s">
        <v>346</v>
      </c>
      <c r="E21" t="s">
        <v>347</v>
      </c>
      <c r="F21" s="5">
        <v>0</v>
      </c>
      <c r="G21" s="5">
        <v>69076</v>
      </c>
      <c r="H21" s="5">
        <v>-69076</v>
      </c>
      <c r="I21" t="s">
        <v>348</v>
      </c>
      <c r="J21" t="s">
        <v>347</v>
      </c>
      <c r="K21" t="s">
        <v>296</v>
      </c>
      <c r="L21" t="s">
        <v>295</v>
      </c>
      <c r="M21">
        <v>2024</v>
      </c>
    </row>
    <row r="22" spans="1:13" hidden="1" x14ac:dyDescent="0.25">
      <c r="A22">
        <v>7064</v>
      </c>
      <c r="B22" t="s">
        <v>293</v>
      </c>
      <c r="C22" s="4">
        <v>45342</v>
      </c>
      <c r="D22" t="s">
        <v>225</v>
      </c>
      <c r="E22" t="s">
        <v>226</v>
      </c>
      <c r="F22" s="5">
        <v>997359.91</v>
      </c>
      <c r="G22" s="5">
        <v>0</v>
      </c>
      <c r="H22" s="5">
        <v>997359.91</v>
      </c>
      <c r="I22" t="s">
        <v>227</v>
      </c>
      <c r="J22" t="s">
        <v>226</v>
      </c>
      <c r="K22" t="s">
        <v>296</v>
      </c>
      <c r="L22" t="s">
        <v>295</v>
      </c>
      <c r="M22">
        <v>2024</v>
      </c>
    </row>
    <row r="23" spans="1:13" hidden="1" x14ac:dyDescent="0.25">
      <c r="A23">
        <v>7064</v>
      </c>
      <c r="B23" t="s">
        <v>293</v>
      </c>
      <c r="C23" s="4">
        <v>45342</v>
      </c>
      <c r="D23" t="s">
        <v>344</v>
      </c>
      <c r="E23" t="s">
        <v>345</v>
      </c>
      <c r="F23" s="5">
        <v>557684.35</v>
      </c>
      <c r="G23" s="5">
        <v>0</v>
      </c>
      <c r="H23" s="5">
        <v>557684.35</v>
      </c>
      <c r="I23" t="s">
        <v>227</v>
      </c>
      <c r="J23" t="s">
        <v>345</v>
      </c>
      <c r="K23" t="s">
        <v>296</v>
      </c>
      <c r="L23" t="s">
        <v>295</v>
      </c>
      <c r="M23">
        <v>2024</v>
      </c>
    </row>
    <row r="24" spans="1:13" hidden="1" x14ac:dyDescent="0.25">
      <c r="A24">
        <v>7064</v>
      </c>
      <c r="B24" t="s">
        <v>293</v>
      </c>
      <c r="C24" s="4">
        <v>45342</v>
      </c>
      <c r="D24" t="s">
        <v>342</v>
      </c>
      <c r="E24" t="s">
        <v>343</v>
      </c>
      <c r="F24" s="5">
        <v>121655.94</v>
      </c>
      <c r="G24" s="5">
        <v>0</v>
      </c>
      <c r="H24" s="5">
        <v>121655.94</v>
      </c>
      <c r="I24" t="s">
        <v>227</v>
      </c>
      <c r="J24" t="s">
        <v>343</v>
      </c>
      <c r="K24" t="s">
        <v>296</v>
      </c>
      <c r="L24" t="s">
        <v>295</v>
      </c>
      <c r="M24">
        <v>2024</v>
      </c>
    </row>
    <row r="25" spans="1:13" hidden="1" x14ac:dyDescent="0.25">
      <c r="A25">
        <v>6889</v>
      </c>
      <c r="B25" t="s">
        <v>13</v>
      </c>
      <c r="C25" s="4">
        <v>45343</v>
      </c>
      <c r="D25" t="s">
        <v>346</v>
      </c>
      <c r="E25" t="s">
        <v>347</v>
      </c>
      <c r="F25" s="5">
        <v>66334.55</v>
      </c>
      <c r="G25" s="5">
        <v>0</v>
      </c>
      <c r="H25" s="5">
        <v>66334.55</v>
      </c>
      <c r="I25" t="s">
        <v>348</v>
      </c>
      <c r="J25" t="s">
        <v>347</v>
      </c>
      <c r="K25" t="s">
        <v>302</v>
      </c>
      <c r="L25" t="s">
        <v>301</v>
      </c>
      <c r="M25">
        <v>2024</v>
      </c>
    </row>
    <row r="26" spans="1:13" hidden="1" x14ac:dyDescent="0.25">
      <c r="A26">
        <v>6893</v>
      </c>
      <c r="B26" t="s">
        <v>13</v>
      </c>
      <c r="C26" s="4">
        <v>45343</v>
      </c>
      <c r="D26" t="s">
        <v>346</v>
      </c>
      <c r="E26" t="s">
        <v>347</v>
      </c>
      <c r="F26" s="5">
        <v>4488.04</v>
      </c>
      <c r="G26" s="5">
        <v>0</v>
      </c>
      <c r="H26" s="5">
        <v>4488.04</v>
      </c>
      <c r="I26" t="s">
        <v>348</v>
      </c>
      <c r="J26" t="s">
        <v>347</v>
      </c>
      <c r="K26" t="s">
        <v>302</v>
      </c>
      <c r="L26" t="s">
        <v>301</v>
      </c>
      <c r="M26">
        <v>2024</v>
      </c>
    </row>
    <row r="27" spans="1:13" hidden="1" x14ac:dyDescent="0.25">
      <c r="A27">
        <v>7692</v>
      </c>
      <c r="B27" t="s">
        <v>13</v>
      </c>
      <c r="C27" s="4">
        <v>45351</v>
      </c>
      <c r="D27" t="s">
        <v>225</v>
      </c>
      <c r="E27" t="s">
        <v>226</v>
      </c>
      <c r="F27" s="5">
        <v>563193.06999999995</v>
      </c>
      <c r="G27" s="5">
        <v>0</v>
      </c>
      <c r="H27" s="5">
        <v>563193.06999999995</v>
      </c>
      <c r="I27" t="s">
        <v>227</v>
      </c>
      <c r="J27" t="s">
        <v>226</v>
      </c>
      <c r="K27" t="s">
        <v>230</v>
      </c>
      <c r="L27" t="s">
        <v>18</v>
      </c>
      <c r="M27">
        <v>2024</v>
      </c>
    </row>
    <row r="28" spans="1:13" hidden="1" x14ac:dyDescent="0.25">
      <c r="A28">
        <v>7692</v>
      </c>
      <c r="B28" t="s">
        <v>13</v>
      </c>
      <c r="C28" s="4">
        <v>45351</v>
      </c>
      <c r="D28" t="s">
        <v>346</v>
      </c>
      <c r="E28" t="s">
        <v>347</v>
      </c>
      <c r="F28" s="5">
        <v>0</v>
      </c>
      <c r="G28" s="5">
        <v>64583.56</v>
      </c>
      <c r="H28" s="5">
        <v>-64583.56</v>
      </c>
      <c r="I28" t="s">
        <v>348</v>
      </c>
      <c r="J28" t="s">
        <v>347</v>
      </c>
      <c r="K28" t="s">
        <v>230</v>
      </c>
      <c r="L28" t="s">
        <v>18</v>
      </c>
      <c r="M28">
        <v>2024</v>
      </c>
    </row>
    <row r="29" spans="1:13" hidden="1" x14ac:dyDescent="0.25">
      <c r="A29">
        <v>7692</v>
      </c>
      <c r="B29" t="s">
        <v>13</v>
      </c>
      <c r="C29" s="4">
        <v>45351</v>
      </c>
      <c r="D29" t="s">
        <v>344</v>
      </c>
      <c r="E29" t="s">
        <v>345</v>
      </c>
      <c r="F29" s="5">
        <v>711050.93</v>
      </c>
      <c r="G29" s="5">
        <v>0</v>
      </c>
      <c r="H29" s="5">
        <v>711050.93</v>
      </c>
      <c r="I29" t="s">
        <v>227</v>
      </c>
      <c r="J29" t="s">
        <v>345</v>
      </c>
      <c r="K29" t="s">
        <v>230</v>
      </c>
      <c r="L29" t="s">
        <v>18</v>
      </c>
      <c r="M29">
        <v>2024</v>
      </c>
    </row>
    <row r="30" spans="1:13" hidden="1" x14ac:dyDescent="0.25">
      <c r="A30">
        <v>7692</v>
      </c>
      <c r="B30" t="s">
        <v>13</v>
      </c>
      <c r="C30" s="4">
        <v>45351</v>
      </c>
      <c r="D30" t="s">
        <v>342</v>
      </c>
      <c r="E30" t="s">
        <v>343</v>
      </c>
      <c r="F30" s="5">
        <v>238865.35</v>
      </c>
      <c r="G30" s="5">
        <v>0</v>
      </c>
      <c r="H30" s="5">
        <v>238865.35</v>
      </c>
      <c r="I30" t="s">
        <v>227</v>
      </c>
      <c r="J30" t="s">
        <v>343</v>
      </c>
      <c r="K30" t="s">
        <v>230</v>
      </c>
      <c r="L30" t="s">
        <v>18</v>
      </c>
      <c r="M30">
        <v>2024</v>
      </c>
    </row>
    <row r="31" spans="1:13" hidden="1" x14ac:dyDescent="0.25">
      <c r="A31">
        <v>7982</v>
      </c>
      <c r="B31" t="s">
        <v>13</v>
      </c>
      <c r="C31" s="4">
        <v>45351</v>
      </c>
      <c r="D31" t="s">
        <v>346</v>
      </c>
      <c r="E31" t="s">
        <v>347</v>
      </c>
      <c r="F31" s="5">
        <v>205862.49</v>
      </c>
      <c r="G31" s="5">
        <v>0</v>
      </c>
      <c r="H31" s="5">
        <v>205862.49</v>
      </c>
      <c r="I31" t="s">
        <v>348</v>
      </c>
      <c r="J31" t="s">
        <v>347</v>
      </c>
      <c r="K31" t="s">
        <v>263</v>
      </c>
      <c r="L31" t="s">
        <v>18</v>
      </c>
      <c r="M31">
        <v>2024</v>
      </c>
    </row>
    <row r="32" spans="1:13" hidden="1" x14ac:dyDescent="0.25">
      <c r="A32">
        <v>7983</v>
      </c>
      <c r="B32" t="s">
        <v>13</v>
      </c>
      <c r="C32" s="4">
        <v>45351</v>
      </c>
      <c r="D32" t="s">
        <v>346</v>
      </c>
      <c r="E32" t="s">
        <v>347</v>
      </c>
      <c r="F32" s="5">
        <v>0</v>
      </c>
      <c r="G32" s="5">
        <v>73618.720000000001</v>
      </c>
      <c r="H32" s="5">
        <v>-73618.720000000001</v>
      </c>
      <c r="I32" t="s">
        <v>348</v>
      </c>
      <c r="J32" t="s">
        <v>347</v>
      </c>
      <c r="K32" t="s">
        <v>283</v>
      </c>
      <c r="L32" t="s">
        <v>18</v>
      </c>
      <c r="M32">
        <v>2024</v>
      </c>
    </row>
    <row r="33" spans="1:13" hidden="1" x14ac:dyDescent="0.25">
      <c r="A33">
        <v>7982</v>
      </c>
      <c r="B33" t="s">
        <v>13</v>
      </c>
      <c r="C33" s="4">
        <v>45352</v>
      </c>
      <c r="D33" t="s">
        <v>346</v>
      </c>
      <c r="E33" t="s">
        <v>347</v>
      </c>
      <c r="F33" s="5">
        <v>0</v>
      </c>
      <c r="G33" s="5">
        <v>205862.49</v>
      </c>
      <c r="H33" s="5">
        <v>-205862.49</v>
      </c>
      <c r="I33" t="s">
        <v>348</v>
      </c>
      <c r="J33" t="s">
        <v>347</v>
      </c>
      <c r="K33" t="s">
        <v>263</v>
      </c>
      <c r="L33" t="s">
        <v>18</v>
      </c>
      <c r="M33">
        <v>2024</v>
      </c>
    </row>
    <row r="34" spans="1:13" hidden="1" x14ac:dyDescent="0.25">
      <c r="A34">
        <v>7692</v>
      </c>
      <c r="B34" t="s">
        <v>13</v>
      </c>
      <c r="C34" s="4">
        <v>45352</v>
      </c>
      <c r="D34" t="s">
        <v>342</v>
      </c>
      <c r="E34" t="s">
        <v>343</v>
      </c>
      <c r="F34" s="5">
        <v>0</v>
      </c>
      <c r="G34" s="5">
        <v>238865.35</v>
      </c>
      <c r="H34" s="5">
        <v>-238865.35</v>
      </c>
      <c r="I34" t="s">
        <v>227</v>
      </c>
      <c r="J34" t="s">
        <v>343</v>
      </c>
      <c r="K34" t="s">
        <v>230</v>
      </c>
      <c r="L34" t="s">
        <v>18</v>
      </c>
      <c r="M34">
        <v>2024</v>
      </c>
    </row>
    <row r="35" spans="1:13" hidden="1" x14ac:dyDescent="0.25">
      <c r="A35">
        <v>7692</v>
      </c>
      <c r="B35" t="s">
        <v>13</v>
      </c>
      <c r="C35" s="4">
        <v>45352</v>
      </c>
      <c r="D35" t="s">
        <v>344</v>
      </c>
      <c r="E35" t="s">
        <v>345</v>
      </c>
      <c r="F35" s="5">
        <v>0</v>
      </c>
      <c r="G35" s="5">
        <v>711050.93</v>
      </c>
      <c r="H35" s="5">
        <v>-711050.93</v>
      </c>
      <c r="I35" t="s">
        <v>227</v>
      </c>
      <c r="J35" t="s">
        <v>345</v>
      </c>
      <c r="K35" t="s">
        <v>230</v>
      </c>
      <c r="L35" t="s">
        <v>18</v>
      </c>
      <c r="M35">
        <v>2024</v>
      </c>
    </row>
    <row r="36" spans="1:13" hidden="1" x14ac:dyDescent="0.25">
      <c r="A36">
        <v>7692</v>
      </c>
      <c r="B36" t="s">
        <v>13</v>
      </c>
      <c r="C36" s="4">
        <v>45352</v>
      </c>
      <c r="D36" t="s">
        <v>346</v>
      </c>
      <c r="E36" t="s">
        <v>347</v>
      </c>
      <c r="F36" s="5">
        <v>64583.56</v>
      </c>
      <c r="G36" s="5">
        <v>0</v>
      </c>
      <c r="H36" s="5">
        <v>64583.56</v>
      </c>
      <c r="I36" t="s">
        <v>348</v>
      </c>
      <c r="J36" t="s">
        <v>347</v>
      </c>
      <c r="K36" t="s">
        <v>230</v>
      </c>
      <c r="L36" t="s">
        <v>18</v>
      </c>
      <c r="M36">
        <v>2024</v>
      </c>
    </row>
    <row r="37" spans="1:13" hidden="1" x14ac:dyDescent="0.25">
      <c r="A37">
        <v>7692</v>
      </c>
      <c r="B37" t="s">
        <v>13</v>
      </c>
      <c r="C37" s="4">
        <v>45352</v>
      </c>
      <c r="D37" t="s">
        <v>225</v>
      </c>
      <c r="E37" t="s">
        <v>226</v>
      </c>
      <c r="F37" s="5">
        <v>0</v>
      </c>
      <c r="G37" s="5">
        <v>563193.06999999995</v>
      </c>
      <c r="H37" s="5">
        <v>-563193.06999999995</v>
      </c>
      <c r="I37" t="s">
        <v>227</v>
      </c>
      <c r="J37" t="s">
        <v>226</v>
      </c>
      <c r="K37" t="s">
        <v>230</v>
      </c>
      <c r="L37" t="s">
        <v>18</v>
      </c>
      <c r="M37">
        <v>2024</v>
      </c>
    </row>
    <row r="38" spans="1:13" hidden="1" x14ac:dyDescent="0.25">
      <c r="A38">
        <v>8768</v>
      </c>
      <c r="B38" t="s">
        <v>293</v>
      </c>
      <c r="C38" s="4">
        <v>45369</v>
      </c>
      <c r="D38" t="s">
        <v>225</v>
      </c>
      <c r="E38" t="s">
        <v>226</v>
      </c>
      <c r="F38" s="5">
        <v>563193.06999999995</v>
      </c>
      <c r="G38" s="5">
        <v>0</v>
      </c>
      <c r="H38" s="5">
        <v>563193.06999999995</v>
      </c>
      <c r="I38" t="s">
        <v>227</v>
      </c>
      <c r="J38" t="s">
        <v>226</v>
      </c>
      <c r="K38" t="s">
        <v>297</v>
      </c>
      <c r="L38" t="s">
        <v>295</v>
      </c>
      <c r="M38">
        <v>2024</v>
      </c>
    </row>
    <row r="39" spans="1:13" hidden="1" x14ac:dyDescent="0.25">
      <c r="A39">
        <v>8768</v>
      </c>
      <c r="B39" t="s">
        <v>293</v>
      </c>
      <c r="C39" s="4">
        <v>45369</v>
      </c>
      <c r="D39" t="s">
        <v>344</v>
      </c>
      <c r="E39" t="s">
        <v>345</v>
      </c>
      <c r="F39" s="5">
        <v>711050.93</v>
      </c>
      <c r="G39" s="5">
        <v>0</v>
      </c>
      <c r="H39" s="5">
        <v>711050.93</v>
      </c>
      <c r="I39" t="s">
        <v>227</v>
      </c>
      <c r="J39" t="s">
        <v>345</v>
      </c>
      <c r="K39" t="s">
        <v>297</v>
      </c>
      <c r="L39" t="s">
        <v>295</v>
      </c>
      <c r="M39">
        <v>2024</v>
      </c>
    </row>
    <row r="40" spans="1:13" hidden="1" x14ac:dyDescent="0.25">
      <c r="A40">
        <v>8768</v>
      </c>
      <c r="B40" t="s">
        <v>293</v>
      </c>
      <c r="C40" s="4">
        <v>45369</v>
      </c>
      <c r="D40" t="s">
        <v>342</v>
      </c>
      <c r="E40" t="s">
        <v>343</v>
      </c>
      <c r="F40" s="5">
        <v>238865.35</v>
      </c>
      <c r="G40" s="5">
        <v>0</v>
      </c>
      <c r="H40" s="5">
        <v>238865.35</v>
      </c>
      <c r="I40" t="s">
        <v>227</v>
      </c>
      <c r="J40" t="s">
        <v>343</v>
      </c>
      <c r="K40" t="s">
        <v>297</v>
      </c>
      <c r="L40" t="s">
        <v>295</v>
      </c>
      <c r="M40">
        <v>2024</v>
      </c>
    </row>
    <row r="41" spans="1:13" hidden="1" x14ac:dyDescent="0.25">
      <c r="A41">
        <v>8768</v>
      </c>
      <c r="B41" t="s">
        <v>293</v>
      </c>
      <c r="C41" s="4">
        <v>45369</v>
      </c>
      <c r="D41" t="s">
        <v>346</v>
      </c>
      <c r="E41" t="s">
        <v>347</v>
      </c>
      <c r="F41" s="5">
        <v>0</v>
      </c>
      <c r="G41" s="5">
        <v>64583.56</v>
      </c>
      <c r="H41" s="5">
        <v>-64583.56</v>
      </c>
      <c r="I41" t="s">
        <v>348</v>
      </c>
      <c r="J41" t="s">
        <v>347</v>
      </c>
      <c r="K41" t="s">
        <v>297</v>
      </c>
      <c r="L41" t="s">
        <v>295</v>
      </c>
      <c r="M41">
        <v>2024</v>
      </c>
    </row>
    <row r="42" spans="1:13" hidden="1" x14ac:dyDescent="0.25">
      <c r="A42">
        <v>7887</v>
      </c>
      <c r="B42" t="s">
        <v>13</v>
      </c>
      <c r="C42" s="4">
        <v>45371</v>
      </c>
      <c r="D42" t="s">
        <v>346</v>
      </c>
      <c r="E42" t="s">
        <v>347</v>
      </c>
      <c r="F42" s="5">
        <v>14671.84</v>
      </c>
      <c r="G42" s="5">
        <v>0</v>
      </c>
      <c r="H42" s="5">
        <v>14671.84</v>
      </c>
      <c r="I42" t="s">
        <v>348</v>
      </c>
      <c r="J42" t="s">
        <v>347</v>
      </c>
      <c r="K42" t="s">
        <v>303</v>
      </c>
      <c r="L42" t="s">
        <v>301</v>
      </c>
      <c r="M42">
        <v>2024</v>
      </c>
    </row>
    <row r="43" spans="1:13" hidden="1" x14ac:dyDescent="0.25">
      <c r="A43">
        <v>7888</v>
      </c>
      <c r="B43" t="s">
        <v>13</v>
      </c>
      <c r="C43" s="4">
        <v>45371</v>
      </c>
      <c r="D43" t="s">
        <v>346</v>
      </c>
      <c r="E43" t="s">
        <v>347</v>
      </c>
      <c r="F43" s="5">
        <v>191190.65</v>
      </c>
      <c r="G43" s="5">
        <v>0</v>
      </c>
      <c r="H43" s="5">
        <v>191190.65</v>
      </c>
      <c r="I43" t="s">
        <v>348</v>
      </c>
      <c r="J43" t="s">
        <v>347</v>
      </c>
      <c r="K43" t="s">
        <v>303</v>
      </c>
      <c r="L43" t="s">
        <v>301</v>
      </c>
      <c r="M43">
        <v>2024</v>
      </c>
    </row>
    <row r="44" spans="1:13" hidden="1" x14ac:dyDescent="0.25">
      <c r="A44">
        <v>9650</v>
      </c>
      <c r="B44" t="s">
        <v>13</v>
      </c>
      <c r="C44" s="4">
        <v>45382</v>
      </c>
      <c r="D44" t="s">
        <v>349</v>
      </c>
      <c r="E44" t="s">
        <v>350</v>
      </c>
      <c r="F44" s="5">
        <v>0</v>
      </c>
      <c r="G44" s="5">
        <v>63461.5</v>
      </c>
      <c r="H44" s="5">
        <v>-63461.5</v>
      </c>
      <c r="I44" t="s">
        <v>351</v>
      </c>
      <c r="J44" t="s">
        <v>350</v>
      </c>
      <c r="K44" t="s">
        <v>19</v>
      </c>
      <c r="L44" t="s">
        <v>18</v>
      </c>
      <c r="M44">
        <v>2024</v>
      </c>
    </row>
    <row r="45" spans="1:13" hidden="1" x14ac:dyDescent="0.25">
      <c r="A45">
        <v>9650</v>
      </c>
      <c r="B45" t="s">
        <v>13</v>
      </c>
      <c r="C45" s="4">
        <v>45382</v>
      </c>
      <c r="D45" t="s">
        <v>349</v>
      </c>
      <c r="E45" t="s">
        <v>350</v>
      </c>
      <c r="F45" s="5">
        <v>0</v>
      </c>
      <c r="G45" s="5">
        <v>1385064.29</v>
      </c>
      <c r="H45" s="5">
        <v>-1385064.29</v>
      </c>
      <c r="I45" t="s">
        <v>351</v>
      </c>
      <c r="J45" t="s">
        <v>350</v>
      </c>
      <c r="K45" t="s">
        <v>19</v>
      </c>
      <c r="L45" t="s">
        <v>18</v>
      </c>
      <c r="M45">
        <v>2024</v>
      </c>
    </row>
    <row r="46" spans="1:13" hidden="1" x14ac:dyDescent="0.25">
      <c r="A46">
        <v>8581</v>
      </c>
      <c r="B46" t="s">
        <v>13</v>
      </c>
      <c r="C46" s="4">
        <v>45382</v>
      </c>
      <c r="D46" t="s">
        <v>346</v>
      </c>
      <c r="E46" t="s">
        <v>347</v>
      </c>
      <c r="F46" s="5">
        <v>0</v>
      </c>
      <c r="G46" s="5">
        <v>279609.71000000002</v>
      </c>
      <c r="H46" s="5">
        <v>-279609.71000000002</v>
      </c>
      <c r="I46" t="s">
        <v>348</v>
      </c>
      <c r="J46" t="s">
        <v>347</v>
      </c>
      <c r="K46" t="s">
        <v>231</v>
      </c>
      <c r="L46" t="s">
        <v>18</v>
      </c>
      <c r="M46">
        <v>2024</v>
      </c>
    </row>
    <row r="47" spans="1:13" hidden="1" x14ac:dyDescent="0.25">
      <c r="A47">
        <v>8581</v>
      </c>
      <c r="B47" t="s">
        <v>13</v>
      </c>
      <c r="C47" s="4">
        <v>45382</v>
      </c>
      <c r="D47" t="s">
        <v>225</v>
      </c>
      <c r="E47" t="s">
        <v>226</v>
      </c>
      <c r="F47" s="5">
        <v>573567.15</v>
      </c>
      <c r="G47" s="5">
        <v>0</v>
      </c>
      <c r="H47" s="5">
        <v>573567.15</v>
      </c>
      <c r="I47" t="s">
        <v>227</v>
      </c>
      <c r="J47" t="s">
        <v>226</v>
      </c>
      <c r="K47" t="s">
        <v>231</v>
      </c>
      <c r="L47" t="s">
        <v>18</v>
      </c>
      <c r="M47">
        <v>2024</v>
      </c>
    </row>
    <row r="48" spans="1:13" hidden="1" x14ac:dyDescent="0.25">
      <c r="A48">
        <v>8581</v>
      </c>
      <c r="B48" t="s">
        <v>13</v>
      </c>
      <c r="C48" s="4">
        <v>45382</v>
      </c>
      <c r="D48" t="s">
        <v>342</v>
      </c>
      <c r="E48" t="s">
        <v>343</v>
      </c>
      <c r="F48" s="5">
        <v>212061.65</v>
      </c>
      <c r="G48" s="5">
        <v>0</v>
      </c>
      <c r="H48" s="5">
        <v>212061.65</v>
      </c>
      <c r="I48" t="s">
        <v>227</v>
      </c>
      <c r="J48" t="s">
        <v>343</v>
      </c>
      <c r="K48" t="s">
        <v>231</v>
      </c>
      <c r="L48" t="s">
        <v>18</v>
      </c>
      <c r="M48">
        <v>2024</v>
      </c>
    </row>
    <row r="49" spans="1:13" hidden="1" x14ac:dyDescent="0.25">
      <c r="A49">
        <v>8581</v>
      </c>
      <c r="B49" t="s">
        <v>13</v>
      </c>
      <c r="C49" s="4">
        <v>45382</v>
      </c>
      <c r="D49" t="s">
        <v>344</v>
      </c>
      <c r="E49" t="s">
        <v>345</v>
      </c>
      <c r="F49" s="5">
        <v>866435.67</v>
      </c>
      <c r="G49" s="5">
        <v>0</v>
      </c>
      <c r="H49" s="5">
        <v>866435.67</v>
      </c>
      <c r="I49" t="s">
        <v>227</v>
      </c>
      <c r="J49" t="s">
        <v>345</v>
      </c>
      <c r="K49" t="s">
        <v>231</v>
      </c>
      <c r="L49" t="s">
        <v>18</v>
      </c>
      <c r="M49">
        <v>2024</v>
      </c>
    </row>
    <row r="50" spans="1:13" hidden="1" x14ac:dyDescent="0.25">
      <c r="A50">
        <v>8700</v>
      </c>
      <c r="B50" t="s">
        <v>13</v>
      </c>
      <c r="C50" s="4">
        <v>45382</v>
      </c>
      <c r="D50" t="s">
        <v>346</v>
      </c>
      <c r="E50" t="s">
        <v>347</v>
      </c>
      <c r="F50" s="5">
        <v>205862.49</v>
      </c>
      <c r="G50" s="5">
        <v>0</v>
      </c>
      <c r="H50" s="5">
        <v>205862.49</v>
      </c>
      <c r="I50" t="s">
        <v>348</v>
      </c>
      <c r="J50" t="s">
        <v>347</v>
      </c>
      <c r="K50" t="s">
        <v>276</v>
      </c>
      <c r="L50" t="s">
        <v>18</v>
      </c>
      <c r="M50">
        <v>2024</v>
      </c>
    </row>
    <row r="51" spans="1:13" hidden="1" x14ac:dyDescent="0.25">
      <c r="A51">
        <v>8729</v>
      </c>
      <c r="B51" t="s">
        <v>13</v>
      </c>
      <c r="C51" s="4">
        <v>45382</v>
      </c>
      <c r="D51" t="s">
        <v>349</v>
      </c>
      <c r="E51" t="s">
        <v>350</v>
      </c>
      <c r="F51" s="5">
        <v>1385064.29</v>
      </c>
      <c r="G51" s="5">
        <v>0</v>
      </c>
      <c r="H51" s="5">
        <v>1385064.29</v>
      </c>
      <c r="I51" t="s">
        <v>351</v>
      </c>
      <c r="J51" t="s">
        <v>350</v>
      </c>
      <c r="K51" t="s">
        <v>20</v>
      </c>
      <c r="L51" t="s">
        <v>18</v>
      </c>
      <c r="M51">
        <v>2024</v>
      </c>
    </row>
    <row r="52" spans="1:13" hidden="1" x14ac:dyDescent="0.25">
      <c r="A52">
        <v>8729</v>
      </c>
      <c r="B52" t="s">
        <v>13</v>
      </c>
      <c r="C52" s="4">
        <v>45383</v>
      </c>
      <c r="D52" t="s">
        <v>349</v>
      </c>
      <c r="E52" t="s">
        <v>350</v>
      </c>
      <c r="F52" s="5">
        <v>0</v>
      </c>
      <c r="G52" s="5">
        <v>1385064.29</v>
      </c>
      <c r="H52" s="5">
        <v>-1385064.29</v>
      </c>
      <c r="I52" t="s">
        <v>351</v>
      </c>
      <c r="J52" t="s">
        <v>350</v>
      </c>
      <c r="K52" t="s">
        <v>20</v>
      </c>
      <c r="L52" t="s">
        <v>18</v>
      </c>
      <c r="M52">
        <v>2024</v>
      </c>
    </row>
    <row r="53" spans="1:13" hidden="1" x14ac:dyDescent="0.25">
      <c r="A53">
        <v>8700</v>
      </c>
      <c r="B53" t="s">
        <v>13</v>
      </c>
      <c r="C53" s="4">
        <v>45383</v>
      </c>
      <c r="D53" t="s">
        <v>346</v>
      </c>
      <c r="E53" t="s">
        <v>347</v>
      </c>
      <c r="F53" s="5">
        <v>0</v>
      </c>
      <c r="G53" s="5">
        <v>205862.49</v>
      </c>
      <c r="H53" s="5">
        <v>-205862.49</v>
      </c>
      <c r="I53" t="s">
        <v>348</v>
      </c>
      <c r="J53" t="s">
        <v>347</v>
      </c>
      <c r="K53" t="s">
        <v>276</v>
      </c>
      <c r="L53" t="s">
        <v>18</v>
      </c>
      <c r="M53">
        <v>2024</v>
      </c>
    </row>
    <row r="54" spans="1:13" hidden="1" x14ac:dyDescent="0.25">
      <c r="A54">
        <v>8581</v>
      </c>
      <c r="B54" t="s">
        <v>13</v>
      </c>
      <c r="C54" s="4">
        <v>45383</v>
      </c>
      <c r="D54" t="s">
        <v>344</v>
      </c>
      <c r="E54" t="s">
        <v>345</v>
      </c>
      <c r="F54" s="5">
        <v>0</v>
      </c>
      <c r="G54" s="5">
        <v>866435.67</v>
      </c>
      <c r="H54" s="5">
        <v>-866435.67</v>
      </c>
      <c r="I54" t="s">
        <v>227</v>
      </c>
      <c r="J54" t="s">
        <v>345</v>
      </c>
      <c r="K54" t="s">
        <v>231</v>
      </c>
      <c r="L54" t="s">
        <v>18</v>
      </c>
      <c r="M54">
        <v>2024</v>
      </c>
    </row>
    <row r="55" spans="1:13" hidden="1" x14ac:dyDescent="0.25">
      <c r="A55">
        <v>8581</v>
      </c>
      <c r="B55" t="s">
        <v>13</v>
      </c>
      <c r="C55" s="4">
        <v>45383</v>
      </c>
      <c r="D55" t="s">
        <v>342</v>
      </c>
      <c r="E55" t="s">
        <v>343</v>
      </c>
      <c r="F55" s="5">
        <v>0</v>
      </c>
      <c r="G55" s="5">
        <v>212061.65</v>
      </c>
      <c r="H55" s="5">
        <v>-212061.65</v>
      </c>
      <c r="I55" t="s">
        <v>227</v>
      </c>
      <c r="J55" t="s">
        <v>343</v>
      </c>
      <c r="K55" t="s">
        <v>231</v>
      </c>
      <c r="L55" t="s">
        <v>18</v>
      </c>
      <c r="M55">
        <v>2024</v>
      </c>
    </row>
    <row r="56" spans="1:13" hidden="1" x14ac:dyDescent="0.25">
      <c r="A56">
        <v>8581</v>
      </c>
      <c r="B56" t="s">
        <v>13</v>
      </c>
      <c r="C56" s="4">
        <v>45383</v>
      </c>
      <c r="D56" t="s">
        <v>225</v>
      </c>
      <c r="E56" t="s">
        <v>226</v>
      </c>
      <c r="F56" s="5">
        <v>0</v>
      </c>
      <c r="G56" s="5">
        <v>573567.15</v>
      </c>
      <c r="H56" s="5">
        <v>-573567.15</v>
      </c>
      <c r="I56" t="s">
        <v>227</v>
      </c>
      <c r="J56" t="s">
        <v>226</v>
      </c>
      <c r="K56" t="s">
        <v>231</v>
      </c>
      <c r="L56" t="s">
        <v>18</v>
      </c>
      <c r="M56">
        <v>2024</v>
      </c>
    </row>
    <row r="57" spans="1:13" hidden="1" x14ac:dyDescent="0.25">
      <c r="A57">
        <v>8581</v>
      </c>
      <c r="B57" t="s">
        <v>13</v>
      </c>
      <c r="C57" s="4">
        <v>45383</v>
      </c>
      <c r="D57" t="s">
        <v>346</v>
      </c>
      <c r="E57" t="s">
        <v>347</v>
      </c>
      <c r="F57" s="5">
        <v>279609.71000000002</v>
      </c>
      <c r="G57" s="5">
        <v>0</v>
      </c>
      <c r="H57" s="5">
        <v>279609.71000000002</v>
      </c>
      <c r="I57" t="s">
        <v>348</v>
      </c>
      <c r="J57" t="s">
        <v>347</v>
      </c>
      <c r="K57" t="s">
        <v>231</v>
      </c>
      <c r="L57" t="s">
        <v>18</v>
      </c>
      <c r="M57">
        <v>2024</v>
      </c>
    </row>
    <row r="58" spans="1:13" hidden="1" x14ac:dyDescent="0.25">
      <c r="A58">
        <v>9650</v>
      </c>
      <c r="B58" t="s">
        <v>13</v>
      </c>
      <c r="C58" s="4">
        <v>45383</v>
      </c>
      <c r="D58" t="s">
        <v>349</v>
      </c>
      <c r="E58" t="s">
        <v>350</v>
      </c>
      <c r="F58" s="5">
        <v>63461.5</v>
      </c>
      <c r="G58" s="5">
        <v>0</v>
      </c>
      <c r="H58" s="5">
        <v>63461.5</v>
      </c>
      <c r="I58" t="s">
        <v>351</v>
      </c>
      <c r="J58" t="s">
        <v>350</v>
      </c>
      <c r="K58" t="s">
        <v>19</v>
      </c>
      <c r="L58" t="s">
        <v>18</v>
      </c>
      <c r="M58">
        <v>2024</v>
      </c>
    </row>
    <row r="59" spans="1:13" hidden="1" x14ac:dyDescent="0.25">
      <c r="A59">
        <v>9650</v>
      </c>
      <c r="B59" t="s">
        <v>13</v>
      </c>
      <c r="C59" s="4">
        <v>45383</v>
      </c>
      <c r="D59" t="s">
        <v>349</v>
      </c>
      <c r="E59" t="s">
        <v>350</v>
      </c>
      <c r="F59" s="5">
        <v>1385064.29</v>
      </c>
      <c r="G59" s="5">
        <v>0</v>
      </c>
      <c r="H59" s="5">
        <v>1385064.29</v>
      </c>
      <c r="I59" t="s">
        <v>351</v>
      </c>
      <c r="J59" t="s">
        <v>350</v>
      </c>
      <c r="K59" t="s">
        <v>19</v>
      </c>
      <c r="L59" t="s">
        <v>18</v>
      </c>
      <c r="M59">
        <v>2024</v>
      </c>
    </row>
    <row r="60" spans="1:13" hidden="1" x14ac:dyDescent="0.25">
      <c r="A60">
        <v>8582</v>
      </c>
      <c r="B60" t="s">
        <v>293</v>
      </c>
      <c r="C60" s="4">
        <v>45397</v>
      </c>
      <c r="D60" t="s">
        <v>225</v>
      </c>
      <c r="E60" t="s">
        <v>226</v>
      </c>
      <c r="F60" s="5">
        <v>573567.15</v>
      </c>
      <c r="G60" s="5">
        <v>0</v>
      </c>
      <c r="H60" s="5">
        <v>573567.15</v>
      </c>
      <c r="I60" t="s">
        <v>227</v>
      </c>
      <c r="J60" t="s">
        <v>226</v>
      </c>
      <c r="K60" t="s">
        <v>298</v>
      </c>
      <c r="L60" t="s">
        <v>295</v>
      </c>
      <c r="M60">
        <v>2024</v>
      </c>
    </row>
    <row r="61" spans="1:13" hidden="1" x14ac:dyDescent="0.25">
      <c r="A61">
        <v>8582</v>
      </c>
      <c r="B61" t="s">
        <v>293</v>
      </c>
      <c r="C61" s="4">
        <v>45397</v>
      </c>
      <c r="D61" t="s">
        <v>346</v>
      </c>
      <c r="E61" t="s">
        <v>347</v>
      </c>
      <c r="F61" s="5">
        <v>0</v>
      </c>
      <c r="G61" s="5">
        <v>279609.71000000002</v>
      </c>
      <c r="H61" s="5">
        <v>-279609.71000000002</v>
      </c>
      <c r="I61" t="s">
        <v>348</v>
      </c>
      <c r="J61" t="s">
        <v>347</v>
      </c>
      <c r="K61" t="s">
        <v>298</v>
      </c>
      <c r="L61" t="s">
        <v>295</v>
      </c>
      <c r="M61">
        <v>2024</v>
      </c>
    </row>
    <row r="62" spans="1:13" hidden="1" x14ac:dyDescent="0.25">
      <c r="A62">
        <v>8582</v>
      </c>
      <c r="B62" t="s">
        <v>293</v>
      </c>
      <c r="C62" s="4">
        <v>45397</v>
      </c>
      <c r="D62" t="s">
        <v>342</v>
      </c>
      <c r="E62" t="s">
        <v>343</v>
      </c>
      <c r="F62" s="5">
        <v>212061.65</v>
      </c>
      <c r="G62" s="5">
        <v>0</v>
      </c>
      <c r="H62" s="5">
        <v>212061.65</v>
      </c>
      <c r="I62" t="s">
        <v>227</v>
      </c>
      <c r="J62" t="s">
        <v>343</v>
      </c>
      <c r="K62" t="s">
        <v>298</v>
      </c>
      <c r="L62" t="s">
        <v>295</v>
      </c>
      <c r="M62">
        <v>2024</v>
      </c>
    </row>
    <row r="63" spans="1:13" hidden="1" x14ac:dyDescent="0.25">
      <c r="A63">
        <v>8582</v>
      </c>
      <c r="B63" t="s">
        <v>293</v>
      </c>
      <c r="C63" s="4">
        <v>45397</v>
      </c>
      <c r="D63" t="s">
        <v>344</v>
      </c>
      <c r="E63" t="s">
        <v>345</v>
      </c>
      <c r="F63" s="5">
        <v>866435.67</v>
      </c>
      <c r="G63" s="5">
        <v>0</v>
      </c>
      <c r="H63" s="5">
        <v>866435.67</v>
      </c>
      <c r="I63" t="s">
        <v>227</v>
      </c>
      <c r="J63" t="s">
        <v>345</v>
      </c>
      <c r="K63" t="s">
        <v>298</v>
      </c>
      <c r="L63" t="s">
        <v>295</v>
      </c>
      <c r="M63">
        <v>2024</v>
      </c>
    </row>
    <row r="64" spans="1:13" hidden="1" x14ac:dyDescent="0.25">
      <c r="A64">
        <v>8734</v>
      </c>
      <c r="B64" t="s">
        <v>13</v>
      </c>
      <c r="C64" s="4">
        <v>45400</v>
      </c>
      <c r="D64" t="s">
        <v>346</v>
      </c>
      <c r="E64" t="s">
        <v>347</v>
      </c>
      <c r="F64" s="5">
        <v>275284.5</v>
      </c>
      <c r="G64" s="5">
        <v>0</v>
      </c>
      <c r="H64" s="5">
        <v>275284.5</v>
      </c>
      <c r="I64" t="s">
        <v>348</v>
      </c>
      <c r="J64" t="s">
        <v>347</v>
      </c>
      <c r="K64" t="s">
        <v>304</v>
      </c>
      <c r="L64" t="s">
        <v>301</v>
      </c>
      <c r="M64">
        <v>2024</v>
      </c>
    </row>
    <row r="65" spans="1:13" hidden="1" x14ac:dyDescent="0.25">
      <c r="A65">
        <v>8740</v>
      </c>
      <c r="B65" t="s">
        <v>13</v>
      </c>
      <c r="C65" s="4">
        <v>45400</v>
      </c>
      <c r="D65" t="s">
        <v>346</v>
      </c>
      <c r="E65" t="s">
        <v>347</v>
      </c>
      <c r="F65" s="5">
        <v>19509.11</v>
      </c>
      <c r="G65" s="5">
        <v>0</v>
      </c>
      <c r="H65" s="5">
        <v>19509.11</v>
      </c>
      <c r="I65" t="s">
        <v>348</v>
      </c>
      <c r="J65" t="s">
        <v>347</v>
      </c>
      <c r="K65" t="s">
        <v>304</v>
      </c>
      <c r="L65" t="s">
        <v>301</v>
      </c>
      <c r="M65">
        <v>2024</v>
      </c>
    </row>
    <row r="66" spans="1:13" hidden="1" x14ac:dyDescent="0.25">
      <c r="A66">
        <v>9503</v>
      </c>
      <c r="B66" t="s">
        <v>13</v>
      </c>
      <c r="C66" s="4">
        <v>45412</v>
      </c>
      <c r="D66" t="s">
        <v>225</v>
      </c>
      <c r="E66" t="s">
        <v>226</v>
      </c>
      <c r="F66" s="5">
        <v>549913.01</v>
      </c>
      <c r="G66" s="5">
        <v>0</v>
      </c>
      <c r="H66" s="5">
        <v>549913.01</v>
      </c>
      <c r="I66" t="s">
        <v>227</v>
      </c>
      <c r="J66" t="s">
        <v>226</v>
      </c>
      <c r="K66" t="s">
        <v>232</v>
      </c>
      <c r="L66" t="s">
        <v>18</v>
      </c>
      <c r="M66">
        <v>2024</v>
      </c>
    </row>
    <row r="67" spans="1:13" hidden="1" x14ac:dyDescent="0.25">
      <c r="A67">
        <v>9503</v>
      </c>
      <c r="B67" t="s">
        <v>13</v>
      </c>
      <c r="C67" s="4">
        <v>45412</v>
      </c>
      <c r="D67" t="s">
        <v>346</v>
      </c>
      <c r="E67" t="s">
        <v>347</v>
      </c>
      <c r="F67" s="5">
        <v>0</v>
      </c>
      <c r="G67" s="5">
        <v>292891.36</v>
      </c>
      <c r="H67" s="5">
        <v>-292891.36</v>
      </c>
      <c r="I67" t="s">
        <v>348</v>
      </c>
      <c r="J67" t="s">
        <v>347</v>
      </c>
      <c r="K67" t="s">
        <v>232</v>
      </c>
      <c r="L67" t="s">
        <v>18</v>
      </c>
      <c r="M67">
        <v>2024</v>
      </c>
    </row>
    <row r="68" spans="1:13" hidden="1" x14ac:dyDescent="0.25">
      <c r="A68">
        <v>9503</v>
      </c>
      <c r="B68" t="s">
        <v>13</v>
      </c>
      <c r="C68" s="4">
        <v>45412</v>
      </c>
      <c r="D68" t="s">
        <v>344</v>
      </c>
      <c r="E68" t="s">
        <v>345</v>
      </c>
      <c r="F68" s="5">
        <v>718672.04</v>
      </c>
      <c r="G68" s="5">
        <v>0</v>
      </c>
      <c r="H68" s="5">
        <v>718672.04</v>
      </c>
      <c r="I68" t="s">
        <v>227</v>
      </c>
      <c r="J68" t="s">
        <v>345</v>
      </c>
      <c r="K68" t="s">
        <v>232</v>
      </c>
      <c r="L68" t="s">
        <v>18</v>
      </c>
      <c r="M68">
        <v>2024</v>
      </c>
    </row>
    <row r="69" spans="1:13" hidden="1" x14ac:dyDescent="0.25">
      <c r="A69">
        <v>9503</v>
      </c>
      <c r="B69" t="s">
        <v>13</v>
      </c>
      <c r="C69" s="4">
        <v>45412</v>
      </c>
      <c r="D69" t="s">
        <v>342</v>
      </c>
      <c r="E69" t="s">
        <v>343</v>
      </c>
      <c r="F69" s="5">
        <v>0</v>
      </c>
      <c r="G69" s="5">
        <v>180821.53</v>
      </c>
      <c r="H69" s="5">
        <v>-180821.53</v>
      </c>
      <c r="I69" t="s">
        <v>227</v>
      </c>
      <c r="J69" t="s">
        <v>343</v>
      </c>
      <c r="K69" t="s">
        <v>232</v>
      </c>
      <c r="L69" t="s">
        <v>18</v>
      </c>
      <c r="M69">
        <v>2024</v>
      </c>
    </row>
    <row r="70" spans="1:13" hidden="1" x14ac:dyDescent="0.25">
      <c r="A70">
        <v>10536</v>
      </c>
      <c r="B70" t="s">
        <v>13</v>
      </c>
      <c r="C70" s="4">
        <v>45412</v>
      </c>
      <c r="D70" t="s">
        <v>346</v>
      </c>
      <c r="E70" t="s">
        <v>347</v>
      </c>
      <c r="F70" s="5">
        <v>285284.13</v>
      </c>
      <c r="G70" s="5">
        <v>0</v>
      </c>
      <c r="H70" s="5">
        <v>285284.13</v>
      </c>
      <c r="I70" t="s">
        <v>348</v>
      </c>
      <c r="J70" t="s">
        <v>347</v>
      </c>
      <c r="K70" t="s">
        <v>277</v>
      </c>
      <c r="L70" t="s">
        <v>18</v>
      </c>
      <c r="M70">
        <v>2024</v>
      </c>
    </row>
    <row r="71" spans="1:13" hidden="1" x14ac:dyDescent="0.25">
      <c r="A71">
        <v>10536</v>
      </c>
      <c r="B71" t="s">
        <v>13</v>
      </c>
      <c r="C71" s="4">
        <v>45413</v>
      </c>
      <c r="D71" t="s">
        <v>346</v>
      </c>
      <c r="E71" t="s">
        <v>347</v>
      </c>
      <c r="F71" s="5">
        <v>0</v>
      </c>
      <c r="G71" s="5">
        <v>285284.13</v>
      </c>
      <c r="H71" s="5">
        <v>-285284.13</v>
      </c>
      <c r="I71" t="s">
        <v>348</v>
      </c>
      <c r="J71" t="s">
        <v>347</v>
      </c>
      <c r="K71" t="s">
        <v>277</v>
      </c>
      <c r="L71" t="s">
        <v>18</v>
      </c>
      <c r="M71">
        <v>2024</v>
      </c>
    </row>
    <row r="72" spans="1:13" hidden="1" x14ac:dyDescent="0.25">
      <c r="A72">
        <v>9710</v>
      </c>
      <c r="B72" t="s">
        <v>13</v>
      </c>
      <c r="C72" s="4">
        <v>45434</v>
      </c>
      <c r="D72" t="s">
        <v>346</v>
      </c>
      <c r="E72" t="s">
        <v>347</v>
      </c>
      <c r="F72" s="5">
        <v>19283.689999999999</v>
      </c>
      <c r="G72" s="5">
        <v>0</v>
      </c>
      <c r="H72" s="5">
        <v>19283.689999999999</v>
      </c>
      <c r="I72" t="s">
        <v>348</v>
      </c>
      <c r="J72" t="s">
        <v>347</v>
      </c>
      <c r="K72" t="s">
        <v>310</v>
      </c>
      <c r="L72" t="s">
        <v>301</v>
      </c>
      <c r="M72">
        <v>2024</v>
      </c>
    </row>
    <row r="73" spans="1:13" hidden="1" x14ac:dyDescent="0.25">
      <c r="A73">
        <v>9711</v>
      </c>
      <c r="B73" t="s">
        <v>13</v>
      </c>
      <c r="C73" s="4">
        <v>45434</v>
      </c>
      <c r="D73" t="s">
        <v>346</v>
      </c>
      <c r="E73" t="s">
        <v>347</v>
      </c>
      <c r="F73" s="5">
        <v>287681.74</v>
      </c>
      <c r="G73" s="5">
        <v>0</v>
      </c>
      <c r="H73" s="5">
        <v>287681.74</v>
      </c>
      <c r="I73" t="s">
        <v>348</v>
      </c>
      <c r="J73" t="s">
        <v>347</v>
      </c>
      <c r="K73" t="s">
        <v>310</v>
      </c>
      <c r="L73" t="s">
        <v>301</v>
      </c>
      <c r="M73">
        <v>2024</v>
      </c>
    </row>
    <row r="74" spans="1:13" hidden="1" x14ac:dyDescent="0.25">
      <c r="A74">
        <v>10523</v>
      </c>
      <c r="B74" t="s">
        <v>13</v>
      </c>
      <c r="C74" s="4">
        <v>45443</v>
      </c>
      <c r="D74" t="s">
        <v>346</v>
      </c>
      <c r="E74" t="s">
        <v>347</v>
      </c>
      <c r="F74" s="5">
        <v>0</v>
      </c>
      <c r="G74" s="5">
        <v>386061.08</v>
      </c>
      <c r="H74" s="5">
        <v>-386061.08</v>
      </c>
      <c r="I74" t="s">
        <v>348</v>
      </c>
      <c r="J74" t="s">
        <v>347</v>
      </c>
      <c r="K74" t="s">
        <v>233</v>
      </c>
      <c r="L74" t="s">
        <v>18</v>
      </c>
      <c r="M74">
        <v>2024</v>
      </c>
    </row>
    <row r="75" spans="1:13" hidden="1" x14ac:dyDescent="0.25">
      <c r="A75">
        <v>10523</v>
      </c>
      <c r="B75" t="s">
        <v>13</v>
      </c>
      <c r="C75" s="4">
        <v>45443</v>
      </c>
      <c r="D75" t="s">
        <v>225</v>
      </c>
      <c r="E75" t="s">
        <v>226</v>
      </c>
      <c r="F75" s="5">
        <v>512936.04</v>
      </c>
      <c r="G75" s="5">
        <v>0</v>
      </c>
      <c r="H75" s="5">
        <v>512936.04</v>
      </c>
      <c r="I75" t="s">
        <v>227</v>
      </c>
      <c r="J75" t="s">
        <v>226</v>
      </c>
      <c r="K75" t="s">
        <v>233</v>
      </c>
      <c r="L75" t="s">
        <v>18</v>
      </c>
      <c r="M75">
        <v>2024</v>
      </c>
    </row>
    <row r="76" spans="1:13" hidden="1" x14ac:dyDescent="0.25">
      <c r="A76">
        <v>10523</v>
      </c>
      <c r="B76" t="s">
        <v>13</v>
      </c>
      <c r="C76" s="4">
        <v>45443</v>
      </c>
      <c r="D76" t="s">
        <v>342</v>
      </c>
      <c r="E76" t="s">
        <v>343</v>
      </c>
      <c r="F76" s="5">
        <v>134006.44</v>
      </c>
      <c r="G76" s="5">
        <v>0</v>
      </c>
      <c r="H76" s="5">
        <v>134006.44</v>
      </c>
      <c r="I76" t="s">
        <v>227</v>
      </c>
      <c r="J76" t="s">
        <v>343</v>
      </c>
      <c r="K76" t="s">
        <v>233</v>
      </c>
      <c r="L76" t="s">
        <v>18</v>
      </c>
      <c r="M76">
        <v>2024</v>
      </c>
    </row>
    <row r="77" spans="1:13" hidden="1" x14ac:dyDescent="0.25">
      <c r="A77">
        <v>10523</v>
      </c>
      <c r="B77" t="s">
        <v>13</v>
      </c>
      <c r="C77" s="4">
        <v>45443</v>
      </c>
      <c r="D77" t="s">
        <v>344</v>
      </c>
      <c r="E77" t="s">
        <v>345</v>
      </c>
      <c r="F77" s="5">
        <v>728994.92</v>
      </c>
      <c r="G77" s="5">
        <v>0</v>
      </c>
      <c r="H77" s="5">
        <v>728994.92</v>
      </c>
      <c r="I77" t="s">
        <v>227</v>
      </c>
      <c r="J77" t="s">
        <v>345</v>
      </c>
      <c r="K77" t="s">
        <v>233</v>
      </c>
      <c r="L77" t="s">
        <v>18</v>
      </c>
      <c r="M77">
        <v>2024</v>
      </c>
    </row>
    <row r="78" spans="1:13" hidden="1" x14ac:dyDescent="0.25">
      <c r="A78">
        <v>10619</v>
      </c>
      <c r="B78" t="s">
        <v>13</v>
      </c>
      <c r="C78" s="4">
        <v>45443</v>
      </c>
      <c r="D78" t="s">
        <v>346</v>
      </c>
      <c r="E78" t="s">
        <v>347</v>
      </c>
      <c r="F78" s="5">
        <v>317197.61</v>
      </c>
      <c r="G78" s="5">
        <v>0</v>
      </c>
      <c r="H78" s="5">
        <v>317197.61</v>
      </c>
      <c r="I78" t="s">
        <v>348</v>
      </c>
      <c r="J78" t="s">
        <v>347</v>
      </c>
      <c r="K78" t="s">
        <v>278</v>
      </c>
      <c r="L78" t="s">
        <v>18</v>
      </c>
      <c r="M78">
        <v>2024</v>
      </c>
    </row>
    <row r="79" spans="1:13" hidden="1" x14ac:dyDescent="0.25">
      <c r="A79">
        <v>10748</v>
      </c>
      <c r="B79" t="s">
        <v>13</v>
      </c>
      <c r="C79" s="4">
        <v>45443</v>
      </c>
      <c r="D79" t="s">
        <v>349</v>
      </c>
      <c r="E79" t="s">
        <v>350</v>
      </c>
      <c r="F79" s="5">
        <v>0</v>
      </c>
      <c r="G79" s="5">
        <v>356363.54</v>
      </c>
      <c r="H79" s="5">
        <v>-356363.54</v>
      </c>
      <c r="I79" t="s">
        <v>351</v>
      </c>
      <c r="J79" t="s">
        <v>350</v>
      </c>
      <c r="K79" t="s">
        <v>21</v>
      </c>
      <c r="L79" t="s">
        <v>18</v>
      </c>
      <c r="M79">
        <v>2024</v>
      </c>
    </row>
    <row r="80" spans="1:13" hidden="1" x14ac:dyDescent="0.25">
      <c r="A80">
        <v>10748</v>
      </c>
      <c r="B80" t="s">
        <v>13</v>
      </c>
      <c r="C80" s="4">
        <v>45444</v>
      </c>
      <c r="D80" t="s">
        <v>349</v>
      </c>
      <c r="E80" t="s">
        <v>350</v>
      </c>
      <c r="F80" s="5">
        <v>356363.54</v>
      </c>
      <c r="G80" s="5">
        <v>0</v>
      </c>
      <c r="H80" s="5">
        <v>356363.54</v>
      </c>
      <c r="I80" t="s">
        <v>351</v>
      </c>
      <c r="J80" t="s">
        <v>350</v>
      </c>
      <c r="K80" t="s">
        <v>21</v>
      </c>
      <c r="L80" t="s">
        <v>18</v>
      </c>
      <c r="M80">
        <v>2024</v>
      </c>
    </row>
    <row r="81" spans="1:13" hidden="1" x14ac:dyDescent="0.25">
      <c r="A81">
        <v>10619</v>
      </c>
      <c r="B81" t="s">
        <v>13</v>
      </c>
      <c r="C81" s="4">
        <v>45444</v>
      </c>
      <c r="D81" t="s">
        <v>346</v>
      </c>
      <c r="E81" t="s">
        <v>347</v>
      </c>
      <c r="F81" s="5">
        <v>0</v>
      </c>
      <c r="G81" s="5">
        <v>317197.61</v>
      </c>
      <c r="H81" s="5">
        <v>-317197.61</v>
      </c>
      <c r="I81" t="s">
        <v>348</v>
      </c>
      <c r="J81" t="s">
        <v>347</v>
      </c>
      <c r="K81" t="s">
        <v>278</v>
      </c>
      <c r="L81" t="s">
        <v>18</v>
      </c>
      <c r="M81">
        <v>2024</v>
      </c>
    </row>
    <row r="82" spans="1:13" hidden="1" x14ac:dyDescent="0.25">
      <c r="A82">
        <v>10578</v>
      </c>
      <c r="B82" t="s">
        <v>13</v>
      </c>
      <c r="C82" s="4">
        <v>45463</v>
      </c>
      <c r="D82" t="s">
        <v>346</v>
      </c>
      <c r="E82" t="s">
        <v>347</v>
      </c>
      <c r="F82" s="5">
        <v>385661.6</v>
      </c>
      <c r="G82" s="5">
        <v>0</v>
      </c>
      <c r="H82" s="5">
        <v>385661.6</v>
      </c>
      <c r="I82" t="s">
        <v>348</v>
      </c>
      <c r="J82" t="s">
        <v>347</v>
      </c>
      <c r="K82" t="s">
        <v>312</v>
      </c>
      <c r="L82" t="s">
        <v>301</v>
      </c>
      <c r="M82">
        <v>2024</v>
      </c>
    </row>
    <row r="83" spans="1:13" hidden="1" x14ac:dyDescent="0.25">
      <c r="A83">
        <v>10582</v>
      </c>
      <c r="B83" t="s">
        <v>13</v>
      </c>
      <c r="C83" s="4">
        <v>45463</v>
      </c>
      <c r="D83" t="s">
        <v>346</v>
      </c>
      <c r="E83" t="s">
        <v>347</v>
      </c>
      <c r="F83" s="5">
        <v>25850.26</v>
      </c>
      <c r="G83" s="5">
        <v>0</v>
      </c>
      <c r="H83" s="5">
        <v>25850.26</v>
      </c>
      <c r="I83" t="s">
        <v>348</v>
      </c>
      <c r="J83" t="s">
        <v>347</v>
      </c>
      <c r="K83" t="s">
        <v>312</v>
      </c>
      <c r="L83" t="s">
        <v>301</v>
      </c>
      <c r="M83">
        <v>2024</v>
      </c>
    </row>
    <row r="84" spans="1:13" hidden="1" x14ac:dyDescent="0.25">
      <c r="A84">
        <v>11257</v>
      </c>
      <c r="B84" t="s">
        <v>13</v>
      </c>
      <c r="C84" s="4">
        <v>45473</v>
      </c>
      <c r="D84" t="s">
        <v>346</v>
      </c>
      <c r="E84" t="s">
        <v>347</v>
      </c>
      <c r="F84" s="5">
        <v>398237.28</v>
      </c>
      <c r="G84" s="5">
        <v>0</v>
      </c>
      <c r="H84" s="5">
        <v>398237.28</v>
      </c>
      <c r="I84" t="s">
        <v>348</v>
      </c>
      <c r="J84" t="s">
        <v>347</v>
      </c>
      <c r="K84" t="s">
        <v>281</v>
      </c>
      <c r="L84" t="s">
        <v>18</v>
      </c>
      <c r="M84">
        <v>2024</v>
      </c>
    </row>
    <row r="85" spans="1:13" hidden="1" x14ac:dyDescent="0.25">
      <c r="A85">
        <v>11459</v>
      </c>
      <c r="B85" t="s">
        <v>13</v>
      </c>
      <c r="C85" s="4">
        <v>45473</v>
      </c>
      <c r="D85" t="s">
        <v>225</v>
      </c>
      <c r="E85" t="s">
        <v>226</v>
      </c>
      <c r="F85" s="5">
        <v>608560.28</v>
      </c>
      <c r="G85" s="5">
        <v>0</v>
      </c>
      <c r="H85" s="5">
        <v>608560.28</v>
      </c>
      <c r="I85" t="s">
        <v>227</v>
      </c>
      <c r="J85" t="s">
        <v>226</v>
      </c>
      <c r="K85" t="s">
        <v>234</v>
      </c>
      <c r="L85" t="s">
        <v>18</v>
      </c>
      <c r="M85">
        <v>2024</v>
      </c>
    </row>
    <row r="86" spans="1:13" hidden="1" x14ac:dyDescent="0.25">
      <c r="A86">
        <v>11459</v>
      </c>
      <c r="B86" t="s">
        <v>13</v>
      </c>
      <c r="C86" s="4">
        <v>45473</v>
      </c>
      <c r="D86" t="s">
        <v>346</v>
      </c>
      <c r="E86" t="s">
        <v>347</v>
      </c>
      <c r="F86" s="5">
        <v>0</v>
      </c>
      <c r="G86" s="5">
        <v>373540.22</v>
      </c>
      <c r="H86" s="5">
        <v>-373540.22</v>
      </c>
      <c r="I86" t="s">
        <v>348</v>
      </c>
      <c r="J86" t="s">
        <v>347</v>
      </c>
      <c r="K86" t="s">
        <v>234</v>
      </c>
      <c r="L86" t="s">
        <v>18</v>
      </c>
      <c r="M86">
        <v>2024</v>
      </c>
    </row>
    <row r="87" spans="1:13" hidden="1" x14ac:dyDescent="0.25">
      <c r="A87">
        <v>11459</v>
      </c>
      <c r="B87" t="s">
        <v>13</v>
      </c>
      <c r="C87" s="4">
        <v>45473</v>
      </c>
      <c r="D87" t="s">
        <v>344</v>
      </c>
      <c r="E87" t="s">
        <v>345</v>
      </c>
      <c r="F87" s="5">
        <v>802651.86</v>
      </c>
      <c r="G87" s="5">
        <v>0</v>
      </c>
      <c r="H87" s="5">
        <v>802651.86</v>
      </c>
      <c r="I87" t="s">
        <v>227</v>
      </c>
      <c r="J87" t="s">
        <v>345</v>
      </c>
      <c r="K87" t="s">
        <v>234</v>
      </c>
      <c r="L87" t="s">
        <v>18</v>
      </c>
      <c r="M87">
        <v>2024</v>
      </c>
    </row>
    <row r="88" spans="1:13" hidden="1" x14ac:dyDescent="0.25">
      <c r="A88">
        <v>11582</v>
      </c>
      <c r="B88" t="s">
        <v>13</v>
      </c>
      <c r="C88" s="4">
        <v>45473</v>
      </c>
      <c r="D88" t="s">
        <v>349</v>
      </c>
      <c r="E88" t="s">
        <v>350</v>
      </c>
      <c r="F88" s="5">
        <v>0</v>
      </c>
      <c r="G88" s="5">
        <v>820816</v>
      </c>
      <c r="H88" s="5">
        <v>-820816</v>
      </c>
      <c r="I88" t="s">
        <v>351</v>
      </c>
      <c r="J88" t="s">
        <v>350</v>
      </c>
      <c r="K88" t="s">
        <v>22</v>
      </c>
      <c r="L88" t="s">
        <v>18</v>
      </c>
      <c r="M88">
        <v>2024</v>
      </c>
    </row>
    <row r="89" spans="1:13" hidden="1" x14ac:dyDescent="0.25">
      <c r="A89">
        <v>11459</v>
      </c>
      <c r="B89" t="s">
        <v>13</v>
      </c>
      <c r="C89" s="4">
        <v>45473</v>
      </c>
      <c r="D89" t="s">
        <v>342</v>
      </c>
      <c r="E89" t="s">
        <v>343</v>
      </c>
      <c r="F89" s="5">
        <v>8915.5400000000009</v>
      </c>
      <c r="G89" s="5">
        <v>0</v>
      </c>
      <c r="H89" s="5">
        <v>8915.5400000000009</v>
      </c>
      <c r="I89" t="s">
        <v>227</v>
      </c>
      <c r="J89" t="s">
        <v>343</v>
      </c>
      <c r="K89" t="s">
        <v>234</v>
      </c>
      <c r="L89" t="s">
        <v>18</v>
      </c>
      <c r="M89">
        <v>2024</v>
      </c>
    </row>
    <row r="90" spans="1:13" hidden="1" x14ac:dyDescent="0.25">
      <c r="A90">
        <v>12635</v>
      </c>
      <c r="B90" t="s">
        <v>13</v>
      </c>
      <c r="C90" s="4">
        <v>45473</v>
      </c>
      <c r="D90" t="s">
        <v>346</v>
      </c>
      <c r="E90" t="s">
        <v>347</v>
      </c>
      <c r="F90" s="5">
        <v>0</v>
      </c>
      <c r="G90" s="5">
        <v>398237.28</v>
      </c>
      <c r="H90" s="5">
        <v>-398237.28</v>
      </c>
      <c r="I90" t="s">
        <v>348</v>
      </c>
      <c r="J90" t="s">
        <v>347</v>
      </c>
      <c r="K90" t="s">
        <v>279</v>
      </c>
      <c r="L90" t="s">
        <v>18</v>
      </c>
      <c r="M90">
        <v>2024</v>
      </c>
    </row>
    <row r="91" spans="1:13" hidden="1" x14ac:dyDescent="0.25">
      <c r="A91">
        <v>12636</v>
      </c>
      <c r="B91" t="s">
        <v>13</v>
      </c>
      <c r="C91" s="4">
        <v>45473</v>
      </c>
      <c r="D91" t="s">
        <v>346</v>
      </c>
      <c r="E91" t="s">
        <v>347</v>
      </c>
      <c r="F91" s="5">
        <v>398237.28</v>
      </c>
      <c r="G91" s="5">
        <v>0</v>
      </c>
      <c r="H91" s="5">
        <v>398237.28</v>
      </c>
      <c r="I91" t="s">
        <v>348</v>
      </c>
      <c r="J91" t="s">
        <v>347</v>
      </c>
      <c r="K91" t="s">
        <v>280</v>
      </c>
      <c r="L91" t="s">
        <v>18</v>
      </c>
      <c r="M91">
        <v>2024</v>
      </c>
    </row>
    <row r="92" spans="1:13" hidden="1" x14ac:dyDescent="0.25">
      <c r="A92">
        <v>12636</v>
      </c>
      <c r="B92" t="s">
        <v>13</v>
      </c>
      <c r="C92" s="4">
        <v>45474</v>
      </c>
      <c r="D92" t="s">
        <v>346</v>
      </c>
      <c r="E92" t="s">
        <v>347</v>
      </c>
      <c r="F92" s="5">
        <v>0</v>
      </c>
      <c r="G92" s="5">
        <v>398237.28</v>
      </c>
      <c r="H92" s="5">
        <v>-398237.28</v>
      </c>
      <c r="I92" t="s">
        <v>348</v>
      </c>
      <c r="J92" t="s">
        <v>347</v>
      </c>
      <c r="K92" t="s">
        <v>280</v>
      </c>
      <c r="L92" t="s">
        <v>18</v>
      </c>
      <c r="M92">
        <v>2024</v>
      </c>
    </row>
    <row r="93" spans="1:13" hidden="1" x14ac:dyDescent="0.25">
      <c r="A93">
        <v>11459</v>
      </c>
      <c r="B93" t="s">
        <v>13</v>
      </c>
      <c r="C93" s="4">
        <v>45474</v>
      </c>
      <c r="D93" t="s">
        <v>342</v>
      </c>
      <c r="E93" t="s">
        <v>343</v>
      </c>
      <c r="F93" s="5">
        <v>0</v>
      </c>
      <c r="G93" s="5">
        <v>8915.5400000000009</v>
      </c>
      <c r="H93" s="5">
        <v>-8915.5400000000009</v>
      </c>
      <c r="I93" t="s">
        <v>227</v>
      </c>
      <c r="J93" t="s">
        <v>343</v>
      </c>
      <c r="K93" t="s">
        <v>234</v>
      </c>
      <c r="L93" t="s">
        <v>18</v>
      </c>
      <c r="M93">
        <v>2024</v>
      </c>
    </row>
    <row r="94" spans="1:13" hidden="1" x14ac:dyDescent="0.25">
      <c r="A94">
        <v>11582</v>
      </c>
      <c r="B94" t="s">
        <v>13</v>
      </c>
      <c r="C94" s="4">
        <v>45474</v>
      </c>
      <c r="D94" t="s">
        <v>349</v>
      </c>
      <c r="E94" t="s">
        <v>350</v>
      </c>
      <c r="F94" s="5">
        <v>820816</v>
      </c>
      <c r="G94" s="5">
        <v>0</v>
      </c>
      <c r="H94" s="5">
        <v>820816</v>
      </c>
      <c r="I94" t="s">
        <v>351</v>
      </c>
      <c r="J94" t="s">
        <v>350</v>
      </c>
      <c r="K94" t="s">
        <v>22</v>
      </c>
      <c r="L94" t="s">
        <v>18</v>
      </c>
      <c r="M94">
        <v>2024</v>
      </c>
    </row>
    <row r="95" spans="1:13" hidden="1" x14ac:dyDescent="0.25">
      <c r="A95">
        <v>11897</v>
      </c>
      <c r="B95" t="s">
        <v>13</v>
      </c>
      <c r="C95" s="4">
        <v>45474</v>
      </c>
      <c r="D95" t="s">
        <v>225</v>
      </c>
      <c r="E95" t="s">
        <v>226</v>
      </c>
      <c r="F95" s="5">
        <v>608560.28</v>
      </c>
      <c r="G95" s="5">
        <v>0</v>
      </c>
      <c r="H95" s="5">
        <v>608560.28</v>
      </c>
      <c r="I95" t="s">
        <v>227</v>
      </c>
      <c r="J95" t="s">
        <v>226</v>
      </c>
      <c r="K95" t="s">
        <v>235</v>
      </c>
      <c r="L95" t="s">
        <v>18</v>
      </c>
      <c r="M95">
        <v>2024</v>
      </c>
    </row>
    <row r="96" spans="1:13" hidden="1" x14ac:dyDescent="0.25">
      <c r="A96">
        <v>11897</v>
      </c>
      <c r="B96" t="s">
        <v>13</v>
      </c>
      <c r="C96" s="4">
        <v>45474</v>
      </c>
      <c r="D96" t="s">
        <v>346</v>
      </c>
      <c r="E96" t="s">
        <v>347</v>
      </c>
      <c r="F96" s="5">
        <v>0</v>
      </c>
      <c r="G96" s="5">
        <v>373540.22</v>
      </c>
      <c r="H96" s="5">
        <v>-373540.22</v>
      </c>
      <c r="I96" t="s">
        <v>348</v>
      </c>
      <c r="J96" t="s">
        <v>347</v>
      </c>
      <c r="K96" t="s">
        <v>235</v>
      </c>
      <c r="L96" t="s">
        <v>18</v>
      </c>
      <c r="M96">
        <v>2024</v>
      </c>
    </row>
    <row r="97" spans="1:13" hidden="1" x14ac:dyDescent="0.25">
      <c r="A97">
        <v>11897</v>
      </c>
      <c r="B97" t="s">
        <v>13</v>
      </c>
      <c r="C97" s="4">
        <v>45474</v>
      </c>
      <c r="D97" t="s">
        <v>342</v>
      </c>
      <c r="E97" t="s">
        <v>343</v>
      </c>
      <c r="F97" s="5">
        <v>8915.5400000000009</v>
      </c>
      <c r="G97" s="5">
        <v>0</v>
      </c>
      <c r="H97" s="5">
        <v>8915.5400000000009</v>
      </c>
      <c r="I97" t="s">
        <v>227</v>
      </c>
      <c r="J97" t="s">
        <v>343</v>
      </c>
      <c r="K97" t="s">
        <v>235</v>
      </c>
      <c r="L97" t="s">
        <v>18</v>
      </c>
      <c r="M97">
        <v>2024</v>
      </c>
    </row>
    <row r="98" spans="1:13" hidden="1" x14ac:dyDescent="0.25">
      <c r="A98">
        <v>11897</v>
      </c>
      <c r="B98" t="s">
        <v>13</v>
      </c>
      <c r="C98" s="4">
        <v>45474</v>
      </c>
      <c r="D98" t="s">
        <v>344</v>
      </c>
      <c r="E98" t="s">
        <v>345</v>
      </c>
      <c r="F98" s="5">
        <v>802651.86</v>
      </c>
      <c r="G98" s="5">
        <v>0</v>
      </c>
      <c r="H98" s="5">
        <v>802651.86</v>
      </c>
      <c r="I98" t="s">
        <v>227</v>
      </c>
      <c r="J98" t="s">
        <v>345</v>
      </c>
      <c r="K98" t="s">
        <v>235</v>
      </c>
      <c r="L98" t="s">
        <v>18</v>
      </c>
      <c r="M98">
        <v>2024</v>
      </c>
    </row>
    <row r="99" spans="1:13" hidden="1" x14ac:dyDescent="0.25">
      <c r="A99">
        <v>11459</v>
      </c>
      <c r="B99" t="s">
        <v>13</v>
      </c>
      <c r="C99" s="4">
        <v>45474</v>
      </c>
      <c r="D99" t="s">
        <v>344</v>
      </c>
      <c r="E99" t="s">
        <v>345</v>
      </c>
      <c r="F99" s="5">
        <v>0</v>
      </c>
      <c r="G99" s="5">
        <v>802651.86</v>
      </c>
      <c r="H99" s="5">
        <v>-802651.86</v>
      </c>
      <c r="I99" t="s">
        <v>227</v>
      </c>
      <c r="J99" t="s">
        <v>345</v>
      </c>
      <c r="K99" t="s">
        <v>234</v>
      </c>
      <c r="L99" t="s">
        <v>18</v>
      </c>
      <c r="M99">
        <v>2024</v>
      </c>
    </row>
    <row r="100" spans="1:13" hidden="1" x14ac:dyDescent="0.25">
      <c r="A100">
        <v>11459</v>
      </c>
      <c r="B100" t="s">
        <v>13</v>
      </c>
      <c r="C100" s="4">
        <v>45474</v>
      </c>
      <c r="D100" t="s">
        <v>225</v>
      </c>
      <c r="E100" t="s">
        <v>226</v>
      </c>
      <c r="F100" s="5">
        <v>0</v>
      </c>
      <c r="G100" s="5">
        <v>608560.28</v>
      </c>
      <c r="H100" s="5">
        <v>-608560.28</v>
      </c>
      <c r="I100" t="s">
        <v>227</v>
      </c>
      <c r="J100" t="s">
        <v>226</v>
      </c>
      <c r="K100" t="s">
        <v>234</v>
      </c>
      <c r="L100" t="s">
        <v>18</v>
      </c>
      <c r="M100">
        <v>2024</v>
      </c>
    </row>
    <row r="101" spans="1:13" hidden="1" x14ac:dyDescent="0.25">
      <c r="A101">
        <v>11459</v>
      </c>
      <c r="B101" t="s">
        <v>13</v>
      </c>
      <c r="C101" s="4">
        <v>45474</v>
      </c>
      <c r="D101" t="s">
        <v>346</v>
      </c>
      <c r="E101" t="s">
        <v>347</v>
      </c>
      <c r="F101" s="5">
        <v>373540.22</v>
      </c>
      <c r="G101" s="5">
        <v>0</v>
      </c>
      <c r="H101" s="5">
        <v>373540.22</v>
      </c>
      <c r="I101" t="s">
        <v>348</v>
      </c>
      <c r="J101" t="s">
        <v>347</v>
      </c>
      <c r="K101" t="s">
        <v>234</v>
      </c>
      <c r="L101" t="s">
        <v>18</v>
      </c>
      <c r="M101">
        <v>2024</v>
      </c>
    </row>
    <row r="102" spans="1:13" hidden="1" x14ac:dyDescent="0.25">
      <c r="A102">
        <v>11257</v>
      </c>
      <c r="B102" t="s">
        <v>13</v>
      </c>
      <c r="C102" s="4">
        <v>45474</v>
      </c>
      <c r="D102" t="s">
        <v>346</v>
      </c>
      <c r="E102" t="s">
        <v>347</v>
      </c>
      <c r="F102" s="5">
        <v>0</v>
      </c>
      <c r="G102" s="5">
        <v>398237.28</v>
      </c>
      <c r="H102" s="5">
        <v>-398237.28</v>
      </c>
      <c r="I102" t="s">
        <v>348</v>
      </c>
      <c r="J102" t="s">
        <v>347</v>
      </c>
      <c r="K102" t="s">
        <v>281</v>
      </c>
      <c r="L102" t="s">
        <v>18</v>
      </c>
      <c r="M102">
        <v>2024</v>
      </c>
    </row>
    <row r="103" spans="1:13" hidden="1" x14ac:dyDescent="0.25">
      <c r="A103">
        <v>12635</v>
      </c>
      <c r="B103" t="s">
        <v>13</v>
      </c>
      <c r="C103" s="4">
        <v>45474</v>
      </c>
      <c r="D103" t="s">
        <v>346</v>
      </c>
      <c r="E103" t="s">
        <v>347</v>
      </c>
      <c r="F103" s="5">
        <v>398237.28</v>
      </c>
      <c r="G103" s="5">
        <v>0</v>
      </c>
      <c r="H103" s="5">
        <v>398237.28</v>
      </c>
      <c r="I103" t="s">
        <v>348</v>
      </c>
      <c r="J103" t="s">
        <v>347</v>
      </c>
      <c r="K103" t="s">
        <v>279</v>
      </c>
      <c r="L103" t="s">
        <v>18</v>
      </c>
      <c r="M103">
        <v>2024</v>
      </c>
    </row>
    <row r="104" spans="1:13" hidden="1" x14ac:dyDescent="0.25">
      <c r="A104">
        <v>11369</v>
      </c>
      <c r="B104" t="s">
        <v>13</v>
      </c>
      <c r="C104" s="4">
        <v>45495</v>
      </c>
      <c r="D104" t="s">
        <v>346</v>
      </c>
      <c r="E104" t="s">
        <v>347</v>
      </c>
      <c r="F104" s="5">
        <v>23805.64</v>
      </c>
      <c r="G104" s="5">
        <v>0</v>
      </c>
      <c r="H104" s="5">
        <v>23805.64</v>
      </c>
      <c r="I104" t="s">
        <v>348</v>
      </c>
      <c r="J104" t="s">
        <v>347</v>
      </c>
      <c r="K104" t="s">
        <v>314</v>
      </c>
      <c r="L104" t="s">
        <v>301</v>
      </c>
      <c r="M104">
        <v>2024</v>
      </c>
    </row>
    <row r="105" spans="1:13" hidden="1" x14ac:dyDescent="0.25">
      <c r="A105">
        <v>11370</v>
      </c>
      <c r="B105" t="s">
        <v>13</v>
      </c>
      <c r="C105" s="4">
        <v>45495</v>
      </c>
      <c r="D105" t="s">
        <v>346</v>
      </c>
      <c r="E105" t="s">
        <v>347</v>
      </c>
      <c r="F105" s="5">
        <v>377187.47</v>
      </c>
      <c r="G105" s="5">
        <v>0</v>
      </c>
      <c r="H105" s="5">
        <v>377187.47</v>
      </c>
      <c r="I105" t="s">
        <v>348</v>
      </c>
      <c r="J105" t="s">
        <v>347</v>
      </c>
      <c r="K105" t="s">
        <v>314</v>
      </c>
      <c r="L105" t="s">
        <v>301</v>
      </c>
      <c r="M105">
        <v>2024</v>
      </c>
    </row>
    <row r="106" spans="1:13" hidden="1" x14ac:dyDescent="0.25">
      <c r="A106">
        <v>12148</v>
      </c>
      <c r="B106" t="s">
        <v>13</v>
      </c>
      <c r="C106" s="4">
        <v>45504</v>
      </c>
      <c r="D106" t="s">
        <v>225</v>
      </c>
      <c r="E106" t="s">
        <v>226</v>
      </c>
      <c r="F106" s="5">
        <v>841882.34</v>
      </c>
      <c r="G106" s="5">
        <v>0</v>
      </c>
      <c r="H106" s="5">
        <v>841882.34</v>
      </c>
      <c r="I106" t="s">
        <v>227</v>
      </c>
      <c r="J106" t="s">
        <v>226</v>
      </c>
      <c r="K106" t="s">
        <v>236</v>
      </c>
      <c r="L106" t="s">
        <v>18</v>
      </c>
      <c r="M106">
        <v>2024</v>
      </c>
    </row>
    <row r="107" spans="1:13" hidden="1" x14ac:dyDescent="0.25">
      <c r="A107">
        <v>12148</v>
      </c>
      <c r="B107" t="s">
        <v>13</v>
      </c>
      <c r="C107" s="4">
        <v>45504</v>
      </c>
      <c r="D107" t="s">
        <v>346</v>
      </c>
      <c r="E107" t="s">
        <v>347</v>
      </c>
      <c r="F107" s="5">
        <v>0</v>
      </c>
      <c r="G107" s="5">
        <v>418780.32</v>
      </c>
      <c r="H107" s="5">
        <v>-418780.32</v>
      </c>
      <c r="I107" t="s">
        <v>348</v>
      </c>
      <c r="J107" t="s">
        <v>347</v>
      </c>
      <c r="K107" t="s">
        <v>236</v>
      </c>
      <c r="L107" t="s">
        <v>18</v>
      </c>
      <c r="M107">
        <v>2024</v>
      </c>
    </row>
    <row r="108" spans="1:13" hidden="1" x14ac:dyDescent="0.25">
      <c r="A108">
        <v>12148</v>
      </c>
      <c r="B108" t="s">
        <v>13</v>
      </c>
      <c r="C108" s="4">
        <v>45504</v>
      </c>
      <c r="D108" t="s">
        <v>344</v>
      </c>
      <c r="E108" t="s">
        <v>345</v>
      </c>
      <c r="F108" s="5">
        <v>774549.53</v>
      </c>
      <c r="G108" s="5">
        <v>0</v>
      </c>
      <c r="H108" s="5">
        <v>774549.53</v>
      </c>
      <c r="I108" t="s">
        <v>227</v>
      </c>
      <c r="J108" t="s">
        <v>345</v>
      </c>
      <c r="K108" t="s">
        <v>236</v>
      </c>
      <c r="L108" t="s">
        <v>18</v>
      </c>
      <c r="M108">
        <v>2024</v>
      </c>
    </row>
    <row r="109" spans="1:13" hidden="1" x14ac:dyDescent="0.25">
      <c r="A109">
        <v>12148</v>
      </c>
      <c r="B109" t="s">
        <v>13</v>
      </c>
      <c r="C109" s="4">
        <v>45504</v>
      </c>
      <c r="D109" t="s">
        <v>342</v>
      </c>
      <c r="E109" t="s">
        <v>343</v>
      </c>
      <c r="F109" s="5">
        <v>80422.460000000006</v>
      </c>
      <c r="G109" s="5">
        <v>0</v>
      </c>
      <c r="H109" s="5">
        <v>80422.460000000006</v>
      </c>
      <c r="I109" t="s">
        <v>227</v>
      </c>
      <c r="J109" t="s">
        <v>343</v>
      </c>
      <c r="K109" t="s">
        <v>236</v>
      </c>
      <c r="L109" t="s">
        <v>18</v>
      </c>
      <c r="M109">
        <v>2024</v>
      </c>
    </row>
    <row r="110" spans="1:13" hidden="1" x14ac:dyDescent="0.25">
      <c r="A110">
        <v>11843</v>
      </c>
      <c r="B110" t="s">
        <v>13</v>
      </c>
      <c r="C110" s="4">
        <v>45504</v>
      </c>
      <c r="D110" t="s">
        <v>346</v>
      </c>
      <c r="E110" t="s">
        <v>347</v>
      </c>
      <c r="F110" s="5">
        <v>414359.55</v>
      </c>
      <c r="G110" s="5">
        <v>0</v>
      </c>
      <c r="H110" s="5">
        <v>414359.55</v>
      </c>
      <c r="I110" t="s">
        <v>348</v>
      </c>
      <c r="J110" t="s">
        <v>347</v>
      </c>
      <c r="K110" t="s">
        <v>281</v>
      </c>
      <c r="L110" t="s">
        <v>18</v>
      </c>
      <c r="M110">
        <v>2024</v>
      </c>
    </row>
    <row r="111" spans="1:13" hidden="1" x14ac:dyDescent="0.25">
      <c r="A111">
        <v>12366</v>
      </c>
      <c r="B111" t="s">
        <v>13</v>
      </c>
      <c r="C111" s="4">
        <v>45504</v>
      </c>
      <c r="D111" t="s">
        <v>349</v>
      </c>
      <c r="E111" t="s">
        <v>350</v>
      </c>
      <c r="F111" s="5">
        <v>0</v>
      </c>
      <c r="G111" s="5">
        <v>905581.23</v>
      </c>
      <c r="H111" s="5">
        <v>-905581.23</v>
      </c>
      <c r="I111" t="s">
        <v>351</v>
      </c>
      <c r="J111" t="s">
        <v>350</v>
      </c>
      <c r="K111" t="s">
        <v>23</v>
      </c>
      <c r="L111" t="s">
        <v>18</v>
      </c>
      <c r="M111">
        <v>2024</v>
      </c>
    </row>
    <row r="112" spans="1:13" hidden="1" x14ac:dyDescent="0.25">
      <c r="A112">
        <v>12366</v>
      </c>
      <c r="B112" t="s">
        <v>13</v>
      </c>
      <c r="C112" s="4">
        <v>45505</v>
      </c>
      <c r="D112" t="s">
        <v>349</v>
      </c>
      <c r="E112" t="s">
        <v>350</v>
      </c>
      <c r="F112" s="5">
        <v>905581.23</v>
      </c>
      <c r="G112" s="5">
        <v>0</v>
      </c>
      <c r="H112" s="5">
        <v>905581.23</v>
      </c>
      <c r="I112" t="s">
        <v>351</v>
      </c>
      <c r="J112" t="s">
        <v>350</v>
      </c>
      <c r="K112" t="s">
        <v>23</v>
      </c>
      <c r="L112" t="s">
        <v>18</v>
      </c>
      <c r="M112">
        <v>2024</v>
      </c>
    </row>
    <row r="113" spans="1:13" hidden="1" x14ac:dyDescent="0.25">
      <c r="A113">
        <v>11843</v>
      </c>
      <c r="B113" t="s">
        <v>13</v>
      </c>
      <c r="C113" s="4">
        <v>45505</v>
      </c>
      <c r="D113" t="s">
        <v>346</v>
      </c>
      <c r="E113" t="s">
        <v>347</v>
      </c>
      <c r="F113" s="5">
        <v>0</v>
      </c>
      <c r="G113" s="5">
        <v>414359.55</v>
      </c>
      <c r="H113" s="5">
        <v>-414359.55</v>
      </c>
      <c r="I113" t="s">
        <v>348</v>
      </c>
      <c r="J113" t="s">
        <v>347</v>
      </c>
      <c r="K113" t="s">
        <v>281</v>
      </c>
      <c r="L113" t="s">
        <v>18</v>
      </c>
      <c r="M113">
        <v>2024</v>
      </c>
    </row>
    <row r="114" spans="1:13" hidden="1" x14ac:dyDescent="0.25">
      <c r="A114">
        <v>12207</v>
      </c>
      <c r="B114" t="s">
        <v>13</v>
      </c>
      <c r="C114" s="4">
        <v>45523</v>
      </c>
      <c r="D114" t="s">
        <v>346</v>
      </c>
      <c r="E114" t="s">
        <v>347</v>
      </c>
      <c r="F114" s="5">
        <v>426675.62</v>
      </c>
      <c r="G114" s="5">
        <v>0</v>
      </c>
      <c r="H114" s="5">
        <v>426675.62</v>
      </c>
      <c r="I114" t="s">
        <v>348</v>
      </c>
      <c r="J114" t="s">
        <v>347</v>
      </c>
      <c r="K114" t="s">
        <v>316</v>
      </c>
      <c r="L114" t="s">
        <v>301</v>
      </c>
      <c r="M114">
        <v>2024</v>
      </c>
    </row>
    <row r="115" spans="1:13" hidden="1" x14ac:dyDescent="0.25">
      <c r="A115">
        <v>12255</v>
      </c>
      <c r="B115" t="s">
        <v>13</v>
      </c>
      <c r="C115" s="4">
        <v>45524</v>
      </c>
      <c r="D115" t="s">
        <v>346</v>
      </c>
      <c r="E115" t="s">
        <v>347</v>
      </c>
      <c r="F115" s="5">
        <v>26378.74</v>
      </c>
      <c r="G115" s="5">
        <v>0</v>
      </c>
      <c r="H115" s="5">
        <v>26378.74</v>
      </c>
      <c r="I115" t="s">
        <v>348</v>
      </c>
      <c r="J115" t="s">
        <v>347</v>
      </c>
      <c r="K115" t="s">
        <v>316</v>
      </c>
      <c r="L115" t="s">
        <v>301</v>
      </c>
      <c r="M115">
        <v>2024</v>
      </c>
    </row>
    <row r="116" spans="1:13" hidden="1" x14ac:dyDescent="0.25">
      <c r="A116">
        <v>12795</v>
      </c>
      <c r="B116" t="s">
        <v>13</v>
      </c>
      <c r="C116" s="4">
        <v>45535</v>
      </c>
      <c r="D116" t="s">
        <v>346</v>
      </c>
      <c r="E116" t="s">
        <v>347</v>
      </c>
      <c r="F116" s="5">
        <v>453054.36</v>
      </c>
      <c r="G116" s="5">
        <v>0</v>
      </c>
      <c r="H116" s="5">
        <v>453054.36</v>
      </c>
      <c r="I116" t="s">
        <v>348</v>
      </c>
      <c r="J116" t="s">
        <v>347</v>
      </c>
      <c r="K116" t="s">
        <v>281</v>
      </c>
      <c r="L116" t="s">
        <v>18</v>
      </c>
      <c r="M116">
        <v>2024</v>
      </c>
    </row>
    <row r="117" spans="1:13" hidden="1" x14ac:dyDescent="0.25">
      <c r="A117">
        <v>12996</v>
      </c>
      <c r="B117" t="s">
        <v>13</v>
      </c>
      <c r="C117" s="4">
        <v>45535</v>
      </c>
      <c r="D117" t="s">
        <v>346</v>
      </c>
      <c r="E117" t="s">
        <v>347</v>
      </c>
      <c r="F117" s="5">
        <v>0</v>
      </c>
      <c r="G117" s="5">
        <v>338716.51</v>
      </c>
      <c r="H117" s="5">
        <v>-338716.51</v>
      </c>
      <c r="I117" t="s">
        <v>348</v>
      </c>
      <c r="J117" t="s">
        <v>347</v>
      </c>
      <c r="K117" t="s">
        <v>237</v>
      </c>
      <c r="L117" t="s">
        <v>18</v>
      </c>
      <c r="M117">
        <v>2024</v>
      </c>
    </row>
    <row r="118" spans="1:13" hidden="1" x14ac:dyDescent="0.25">
      <c r="A118">
        <v>12996</v>
      </c>
      <c r="B118" t="s">
        <v>13</v>
      </c>
      <c r="C118" s="4">
        <v>45535</v>
      </c>
      <c r="D118" t="s">
        <v>225</v>
      </c>
      <c r="E118" t="s">
        <v>226</v>
      </c>
      <c r="F118" s="5">
        <v>808770.58</v>
      </c>
      <c r="G118" s="5">
        <v>0</v>
      </c>
      <c r="H118" s="5">
        <v>808770.58</v>
      </c>
      <c r="I118" t="s">
        <v>227</v>
      </c>
      <c r="J118" t="s">
        <v>226</v>
      </c>
      <c r="K118" t="s">
        <v>237</v>
      </c>
      <c r="L118" t="s">
        <v>18</v>
      </c>
      <c r="M118">
        <v>2024</v>
      </c>
    </row>
    <row r="119" spans="1:13" hidden="1" x14ac:dyDescent="0.25">
      <c r="A119">
        <v>12996</v>
      </c>
      <c r="B119" t="s">
        <v>13</v>
      </c>
      <c r="C119" s="4">
        <v>45535</v>
      </c>
      <c r="D119" t="s">
        <v>342</v>
      </c>
      <c r="E119" t="s">
        <v>343</v>
      </c>
      <c r="F119" s="5">
        <v>158022.12</v>
      </c>
      <c r="G119" s="5">
        <v>0</v>
      </c>
      <c r="H119" s="5">
        <v>158022.12</v>
      </c>
      <c r="I119" t="s">
        <v>227</v>
      </c>
      <c r="J119" t="s">
        <v>343</v>
      </c>
      <c r="K119" t="s">
        <v>237</v>
      </c>
      <c r="L119" t="s">
        <v>18</v>
      </c>
      <c r="M119">
        <v>2024</v>
      </c>
    </row>
    <row r="120" spans="1:13" hidden="1" x14ac:dyDescent="0.25">
      <c r="A120">
        <v>12996</v>
      </c>
      <c r="B120" t="s">
        <v>13</v>
      </c>
      <c r="C120" s="4">
        <v>45535</v>
      </c>
      <c r="D120" t="s">
        <v>344</v>
      </c>
      <c r="E120" t="s">
        <v>345</v>
      </c>
      <c r="F120" s="5">
        <v>720600.51</v>
      </c>
      <c r="G120" s="5">
        <v>0</v>
      </c>
      <c r="H120" s="5">
        <v>720600.51</v>
      </c>
      <c r="I120" t="s">
        <v>227</v>
      </c>
      <c r="J120" t="s">
        <v>345</v>
      </c>
      <c r="K120" t="s">
        <v>237</v>
      </c>
      <c r="L120" t="s">
        <v>18</v>
      </c>
      <c r="M120">
        <v>2024</v>
      </c>
    </row>
    <row r="121" spans="1:13" hidden="1" x14ac:dyDescent="0.25">
      <c r="A121">
        <v>13205</v>
      </c>
      <c r="B121" t="s">
        <v>13</v>
      </c>
      <c r="C121" s="4">
        <v>45535</v>
      </c>
      <c r="D121" t="s">
        <v>349</v>
      </c>
      <c r="E121" t="s">
        <v>350</v>
      </c>
      <c r="F121" s="5">
        <v>0</v>
      </c>
      <c r="G121" s="5">
        <v>553269.73</v>
      </c>
      <c r="H121" s="5">
        <v>-553269.73</v>
      </c>
      <c r="I121" t="s">
        <v>351</v>
      </c>
      <c r="J121" t="s">
        <v>350</v>
      </c>
      <c r="K121" t="s">
        <v>25</v>
      </c>
      <c r="L121" t="s">
        <v>18</v>
      </c>
      <c r="M121">
        <v>2024</v>
      </c>
    </row>
    <row r="122" spans="1:13" hidden="1" x14ac:dyDescent="0.25">
      <c r="A122">
        <v>13205</v>
      </c>
      <c r="B122" t="s">
        <v>13</v>
      </c>
      <c r="C122" s="4">
        <v>45536</v>
      </c>
      <c r="D122" t="s">
        <v>349</v>
      </c>
      <c r="E122" t="s">
        <v>350</v>
      </c>
      <c r="F122" s="5">
        <v>553269.73</v>
      </c>
      <c r="G122" s="5">
        <v>0</v>
      </c>
      <c r="H122" s="5">
        <v>553269.73</v>
      </c>
      <c r="I122" t="s">
        <v>351</v>
      </c>
      <c r="J122" t="s">
        <v>350</v>
      </c>
      <c r="K122" t="s">
        <v>25</v>
      </c>
      <c r="L122" t="s">
        <v>18</v>
      </c>
      <c r="M122">
        <v>2024</v>
      </c>
    </row>
    <row r="123" spans="1:13" hidden="1" x14ac:dyDescent="0.25">
      <c r="A123">
        <v>12795</v>
      </c>
      <c r="B123" t="s">
        <v>13</v>
      </c>
      <c r="C123" s="4">
        <v>45536</v>
      </c>
      <c r="D123" t="s">
        <v>346</v>
      </c>
      <c r="E123" t="s">
        <v>347</v>
      </c>
      <c r="F123" s="5">
        <v>0</v>
      </c>
      <c r="G123" s="5">
        <v>453054.36</v>
      </c>
      <c r="H123" s="5">
        <v>-453054.36</v>
      </c>
      <c r="I123" t="s">
        <v>348</v>
      </c>
      <c r="J123" t="s">
        <v>347</v>
      </c>
      <c r="K123" t="s">
        <v>281</v>
      </c>
      <c r="L123" t="s">
        <v>18</v>
      </c>
      <c r="M123">
        <v>2024</v>
      </c>
    </row>
    <row r="124" spans="1:13" hidden="1" x14ac:dyDescent="0.25">
      <c r="A124">
        <v>13026</v>
      </c>
      <c r="B124" t="s">
        <v>13</v>
      </c>
      <c r="C124" s="4">
        <v>45554</v>
      </c>
      <c r="D124" t="s">
        <v>346</v>
      </c>
      <c r="E124" t="s">
        <v>347</v>
      </c>
      <c r="F124" s="5">
        <v>347778.02</v>
      </c>
      <c r="G124" s="5">
        <v>0</v>
      </c>
      <c r="H124" s="5">
        <v>347778.02</v>
      </c>
      <c r="I124" t="s">
        <v>348</v>
      </c>
      <c r="J124" t="s">
        <v>347</v>
      </c>
      <c r="K124" t="s">
        <v>318</v>
      </c>
      <c r="L124" t="s">
        <v>301</v>
      </c>
      <c r="M124">
        <v>2024</v>
      </c>
    </row>
    <row r="125" spans="1:13" hidden="1" x14ac:dyDescent="0.25">
      <c r="A125">
        <v>13028</v>
      </c>
      <c r="B125" t="s">
        <v>13</v>
      </c>
      <c r="C125" s="4">
        <v>45554</v>
      </c>
      <c r="D125" t="s">
        <v>346</v>
      </c>
      <c r="E125" t="s">
        <v>347</v>
      </c>
      <c r="F125" s="5">
        <v>21910.38</v>
      </c>
      <c r="G125" s="5">
        <v>0</v>
      </c>
      <c r="H125" s="5">
        <v>21910.38</v>
      </c>
      <c r="I125" t="s">
        <v>348</v>
      </c>
      <c r="J125" t="s">
        <v>347</v>
      </c>
      <c r="K125" t="s">
        <v>318</v>
      </c>
      <c r="L125" t="s">
        <v>301</v>
      </c>
      <c r="M125">
        <v>2024</v>
      </c>
    </row>
    <row r="126" spans="1:13" hidden="1" x14ac:dyDescent="0.25">
      <c r="A126">
        <v>13520</v>
      </c>
      <c r="B126" t="s">
        <v>13</v>
      </c>
      <c r="C126" s="4">
        <v>45565</v>
      </c>
      <c r="D126" t="s">
        <v>346</v>
      </c>
      <c r="E126" t="s">
        <v>347</v>
      </c>
      <c r="F126" s="5">
        <v>357762.96</v>
      </c>
      <c r="G126" s="5">
        <v>0</v>
      </c>
      <c r="H126" s="5">
        <v>357762.96</v>
      </c>
      <c r="I126" t="s">
        <v>348</v>
      </c>
      <c r="J126" t="s">
        <v>347</v>
      </c>
      <c r="K126" t="s">
        <v>282</v>
      </c>
      <c r="L126" t="s">
        <v>18</v>
      </c>
      <c r="M126">
        <v>2024</v>
      </c>
    </row>
    <row r="127" spans="1:13" hidden="1" x14ac:dyDescent="0.25">
      <c r="A127">
        <v>13520</v>
      </c>
      <c r="B127" t="s">
        <v>13</v>
      </c>
      <c r="C127" s="4">
        <v>45566</v>
      </c>
      <c r="D127" t="s">
        <v>346</v>
      </c>
      <c r="E127" t="s">
        <v>347</v>
      </c>
      <c r="F127" s="5">
        <v>0</v>
      </c>
      <c r="G127" s="5">
        <v>357762.96</v>
      </c>
      <c r="H127" s="5">
        <v>-357762.96</v>
      </c>
      <c r="I127" t="s">
        <v>348</v>
      </c>
      <c r="J127" t="s">
        <v>347</v>
      </c>
      <c r="K127" t="s">
        <v>282</v>
      </c>
      <c r="L127" t="s">
        <v>18</v>
      </c>
      <c r="M127">
        <v>2024</v>
      </c>
    </row>
    <row r="128" spans="1:13" hidden="1" x14ac:dyDescent="0.25">
      <c r="A128">
        <v>13749</v>
      </c>
      <c r="B128" t="s">
        <v>13</v>
      </c>
      <c r="C128" s="4">
        <v>45581</v>
      </c>
      <c r="D128" t="s">
        <v>225</v>
      </c>
      <c r="E128" t="s">
        <v>226</v>
      </c>
      <c r="F128" s="5">
        <v>604192.78</v>
      </c>
      <c r="G128" s="5">
        <v>0</v>
      </c>
      <c r="H128" s="5">
        <v>604192.78</v>
      </c>
      <c r="I128" t="s">
        <v>227</v>
      </c>
      <c r="J128" t="s">
        <v>226</v>
      </c>
      <c r="K128" t="s">
        <v>238</v>
      </c>
      <c r="L128" t="s">
        <v>18</v>
      </c>
      <c r="M128">
        <v>2024</v>
      </c>
    </row>
    <row r="129" spans="1:13" hidden="1" x14ac:dyDescent="0.25">
      <c r="A129">
        <v>13749</v>
      </c>
      <c r="B129" t="s">
        <v>13</v>
      </c>
      <c r="C129" s="4">
        <v>45581</v>
      </c>
      <c r="D129" t="s">
        <v>346</v>
      </c>
      <c r="E129" t="s">
        <v>347</v>
      </c>
      <c r="F129" s="5">
        <v>0</v>
      </c>
      <c r="G129" s="5">
        <v>305803.88</v>
      </c>
      <c r="H129" s="5">
        <v>-305803.88</v>
      </c>
      <c r="I129" t="s">
        <v>348</v>
      </c>
      <c r="J129" t="s">
        <v>347</v>
      </c>
      <c r="K129" t="s">
        <v>238</v>
      </c>
      <c r="L129" t="s">
        <v>18</v>
      </c>
      <c r="M129">
        <v>2024</v>
      </c>
    </row>
    <row r="130" spans="1:13" hidden="1" x14ac:dyDescent="0.25">
      <c r="A130">
        <v>13749</v>
      </c>
      <c r="B130" t="s">
        <v>13</v>
      </c>
      <c r="C130" s="4">
        <v>45581</v>
      </c>
      <c r="D130" t="s">
        <v>344</v>
      </c>
      <c r="E130" t="s">
        <v>345</v>
      </c>
      <c r="F130" s="5">
        <v>779915.49</v>
      </c>
      <c r="G130" s="5">
        <v>0</v>
      </c>
      <c r="H130" s="5">
        <v>779915.49</v>
      </c>
      <c r="I130" t="s">
        <v>227</v>
      </c>
      <c r="J130" t="s">
        <v>345</v>
      </c>
      <c r="K130" t="s">
        <v>238</v>
      </c>
      <c r="L130" t="s">
        <v>18</v>
      </c>
      <c r="M130">
        <v>2024</v>
      </c>
    </row>
    <row r="131" spans="1:13" hidden="1" x14ac:dyDescent="0.25">
      <c r="A131">
        <v>13749</v>
      </c>
      <c r="B131" t="s">
        <v>13</v>
      </c>
      <c r="C131" s="4">
        <v>45581</v>
      </c>
      <c r="D131" t="s">
        <v>342</v>
      </c>
      <c r="E131" t="s">
        <v>343</v>
      </c>
      <c r="F131" s="5">
        <v>0</v>
      </c>
      <c r="G131" s="5">
        <v>221698.93</v>
      </c>
      <c r="H131" s="5">
        <v>-221698.93</v>
      </c>
      <c r="I131" t="s">
        <v>227</v>
      </c>
      <c r="J131" t="s">
        <v>343</v>
      </c>
      <c r="K131" t="s">
        <v>238</v>
      </c>
      <c r="L131" t="s">
        <v>18</v>
      </c>
      <c r="M131">
        <v>2024</v>
      </c>
    </row>
    <row r="132" spans="1:13" hidden="1" x14ac:dyDescent="0.25">
      <c r="A132">
        <v>13847</v>
      </c>
      <c r="B132" t="s">
        <v>13</v>
      </c>
      <c r="C132" s="4">
        <v>45586</v>
      </c>
      <c r="D132" t="s">
        <v>346</v>
      </c>
      <c r="E132" t="s">
        <v>347</v>
      </c>
      <c r="F132" s="5">
        <v>20036.830000000002</v>
      </c>
      <c r="G132" s="5">
        <v>0</v>
      </c>
      <c r="H132" s="5">
        <v>20036.830000000002</v>
      </c>
      <c r="I132" t="s">
        <v>348</v>
      </c>
      <c r="J132" t="s">
        <v>347</v>
      </c>
      <c r="K132" t="s">
        <v>320</v>
      </c>
      <c r="L132" t="s">
        <v>301</v>
      </c>
      <c r="M132">
        <v>2024</v>
      </c>
    </row>
    <row r="133" spans="1:13" hidden="1" x14ac:dyDescent="0.25">
      <c r="A133">
        <v>13848</v>
      </c>
      <c r="B133" t="s">
        <v>13</v>
      </c>
      <c r="C133" s="4">
        <v>45586</v>
      </c>
      <c r="D133" t="s">
        <v>346</v>
      </c>
      <c r="E133" t="s">
        <v>347</v>
      </c>
      <c r="F133" s="5">
        <v>306992.71999999997</v>
      </c>
      <c r="G133" s="5">
        <v>0</v>
      </c>
      <c r="H133" s="5">
        <v>306992.71999999997</v>
      </c>
      <c r="I133" t="s">
        <v>348</v>
      </c>
      <c r="J133" t="s">
        <v>347</v>
      </c>
      <c r="K133" t="s">
        <v>320</v>
      </c>
      <c r="L133" t="s">
        <v>301</v>
      </c>
      <c r="M133">
        <v>2024</v>
      </c>
    </row>
    <row r="134" spans="1:13" hidden="1" x14ac:dyDescent="0.25">
      <c r="A134">
        <v>14240</v>
      </c>
      <c r="B134" t="s">
        <v>13</v>
      </c>
      <c r="C134" s="4">
        <v>45596</v>
      </c>
      <c r="D134" t="s">
        <v>346</v>
      </c>
      <c r="E134" t="s">
        <v>347</v>
      </c>
      <c r="F134" s="5">
        <v>337930.53</v>
      </c>
      <c r="G134" s="5">
        <v>0</v>
      </c>
      <c r="H134" s="5">
        <v>337930.53</v>
      </c>
      <c r="I134" t="s">
        <v>348</v>
      </c>
      <c r="J134" t="s">
        <v>347</v>
      </c>
      <c r="K134" t="s">
        <v>281</v>
      </c>
      <c r="L134" t="s">
        <v>18</v>
      </c>
      <c r="M134">
        <v>2024</v>
      </c>
    </row>
    <row r="135" spans="1:13" hidden="1" x14ac:dyDescent="0.25">
      <c r="A135">
        <v>14572</v>
      </c>
      <c r="B135" t="s">
        <v>13</v>
      </c>
      <c r="C135" s="4">
        <v>45596</v>
      </c>
      <c r="D135" t="s">
        <v>225</v>
      </c>
      <c r="E135" t="s">
        <v>226</v>
      </c>
      <c r="F135" s="5">
        <v>636662.11</v>
      </c>
      <c r="G135" s="5">
        <v>0</v>
      </c>
      <c r="H135" s="5">
        <v>636662.11</v>
      </c>
      <c r="I135" t="s">
        <v>227</v>
      </c>
      <c r="J135" t="s">
        <v>226</v>
      </c>
      <c r="K135" t="s">
        <v>239</v>
      </c>
      <c r="L135" t="s">
        <v>18</v>
      </c>
      <c r="M135">
        <v>2024</v>
      </c>
    </row>
    <row r="136" spans="1:13" hidden="1" x14ac:dyDescent="0.25">
      <c r="A136">
        <v>14572</v>
      </c>
      <c r="B136" t="s">
        <v>13</v>
      </c>
      <c r="C136" s="4">
        <v>45596</v>
      </c>
      <c r="D136" t="s">
        <v>346</v>
      </c>
      <c r="E136" t="s">
        <v>347</v>
      </c>
      <c r="F136" s="5">
        <v>0</v>
      </c>
      <c r="G136" s="5">
        <v>254433.38</v>
      </c>
      <c r="H136" s="5">
        <v>-254433.38</v>
      </c>
      <c r="I136" t="s">
        <v>348</v>
      </c>
      <c r="J136" t="s">
        <v>347</v>
      </c>
      <c r="K136" t="s">
        <v>239</v>
      </c>
      <c r="L136" t="s">
        <v>18</v>
      </c>
      <c r="M136">
        <v>2024</v>
      </c>
    </row>
    <row r="137" spans="1:13" hidden="1" x14ac:dyDescent="0.25">
      <c r="A137">
        <v>14572</v>
      </c>
      <c r="B137" t="s">
        <v>13</v>
      </c>
      <c r="C137" s="4">
        <v>45596</v>
      </c>
      <c r="D137" t="s">
        <v>342</v>
      </c>
      <c r="E137" t="s">
        <v>343</v>
      </c>
      <c r="F137" s="5">
        <v>202950.56</v>
      </c>
      <c r="G137" s="5">
        <v>0</v>
      </c>
      <c r="H137" s="5">
        <v>202950.56</v>
      </c>
      <c r="I137" t="s">
        <v>227</v>
      </c>
      <c r="J137" t="s">
        <v>343</v>
      </c>
      <c r="K137" t="s">
        <v>239</v>
      </c>
      <c r="L137" t="s">
        <v>18</v>
      </c>
      <c r="M137">
        <v>2024</v>
      </c>
    </row>
    <row r="138" spans="1:13" hidden="1" x14ac:dyDescent="0.25">
      <c r="A138">
        <v>14572</v>
      </c>
      <c r="B138" t="s">
        <v>13</v>
      </c>
      <c r="C138" s="4">
        <v>45596</v>
      </c>
      <c r="D138" t="s">
        <v>344</v>
      </c>
      <c r="E138" t="s">
        <v>345</v>
      </c>
      <c r="F138" s="5">
        <v>716818.76</v>
      </c>
      <c r="G138" s="5">
        <v>0</v>
      </c>
      <c r="H138" s="5">
        <v>716818.76</v>
      </c>
      <c r="I138" t="s">
        <v>227</v>
      </c>
      <c r="J138" t="s">
        <v>345</v>
      </c>
      <c r="K138" t="s">
        <v>239</v>
      </c>
      <c r="L138" t="s">
        <v>18</v>
      </c>
      <c r="M138">
        <v>2024</v>
      </c>
    </row>
    <row r="139" spans="1:13" hidden="1" x14ac:dyDescent="0.25">
      <c r="A139">
        <v>14824</v>
      </c>
      <c r="B139" t="s">
        <v>13</v>
      </c>
      <c r="C139" s="4">
        <v>45596</v>
      </c>
      <c r="D139" t="s">
        <v>349</v>
      </c>
      <c r="E139" t="s">
        <v>350</v>
      </c>
      <c r="F139" s="5">
        <v>0</v>
      </c>
      <c r="G139" s="5">
        <v>777899.12</v>
      </c>
      <c r="H139" s="5">
        <v>-777899.12</v>
      </c>
      <c r="I139" t="s">
        <v>351</v>
      </c>
      <c r="J139" t="s">
        <v>350</v>
      </c>
      <c r="K139" t="s">
        <v>27</v>
      </c>
      <c r="L139" t="s">
        <v>18</v>
      </c>
      <c r="M139">
        <v>2024</v>
      </c>
    </row>
    <row r="140" spans="1:13" hidden="1" x14ac:dyDescent="0.25">
      <c r="A140">
        <v>14824</v>
      </c>
      <c r="B140" t="s">
        <v>13</v>
      </c>
      <c r="C140" s="4">
        <v>45597</v>
      </c>
      <c r="D140" t="s">
        <v>349</v>
      </c>
      <c r="E140" t="s">
        <v>350</v>
      </c>
      <c r="F140" s="5">
        <v>777899.12</v>
      </c>
      <c r="G140" s="5">
        <v>0</v>
      </c>
      <c r="H140" s="5">
        <v>777899.12</v>
      </c>
      <c r="I140" t="s">
        <v>351</v>
      </c>
      <c r="J140" t="s">
        <v>350</v>
      </c>
      <c r="K140" t="s">
        <v>27</v>
      </c>
      <c r="L140" t="s">
        <v>18</v>
      </c>
      <c r="M140">
        <v>2024</v>
      </c>
    </row>
    <row r="141" spans="1:13" hidden="1" x14ac:dyDescent="0.25">
      <c r="A141">
        <v>14240</v>
      </c>
      <c r="B141" t="s">
        <v>13</v>
      </c>
      <c r="C141" s="4">
        <v>45597</v>
      </c>
      <c r="D141" t="s">
        <v>346</v>
      </c>
      <c r="E141" t="s">
        <v>347</v>
      </c>
      <c r="F141" s="5">
        <v>0</v>
      </c>
      <c r="G141" s="5">
        <v>337930.53</v>
      </c>
      <c r="H141" s="5">
        <v>-337930.53</v>
      </c>
      <c r="I141" t="s">
        <v>348</v>
      </c>
      <c r="J141" t="s">
        <v>347</v>
      </c>
      <c r="K141" t="s">
        <v>281</v>
      </c>
      <c r="L141" t="s">
        <v>18</v>
      </c>
      <c r="M141">
        <v>2024</v>
      </c>
    </row>
    <row r="142" spans="1:13" hidden="1" x14ac:dyDescent="0.25">
      <c r="A142">
        <v>14667</v>
      </c>
      <c r="B142" t="s">
        <v>13</v>
      </c>
      <c r="C142" s="4">
        <v>45616</v>
      </c>
      <c r="D142" t="s">
        <v>346</v>
      </c>
      <c r="E142" t="s">
        <v>347</v>
      </c>
      <c r="F142" s="5">
        <v>255080.4</v>
      </c>
      <c r="G142" s="5">
        <v>0</v>
      </c>
      <c r="H142" s="5">
        <v>255080.4</v>
      </c>
      <c r="I142" t="s">
        <v>348</v>
      </c>
      <c r="J142" t="s">
        <v>347</v>
      </c>
      <c r="K142" t="s">
        <v>323</v>
      </c>
      <c r="L142" t="s">
        <v>301</v>
      </c>
      <c r="M142">
        <v>2024</v>
      </c>
    </row>
    <row r="143" spans="1:13" hidden="1" x14ac:dyDescent="0.25">
      <c r="A143">
        <v>14669</v>
      </c>
      <c r="B143" t="s">
        <v>13</v>
      </c>
      <c r="C143" s="4">
        <v>45616</v>
      </c>
      <c r="D143" t="s">
        <v>346</v>
      </c>
      <c r="E143" t="s">
        <v>347</v>
      </c>
      <c r="F143" s="5">
        <v>17438.939999999999</v>
      </c>
      <c r="G143" s="5">
        <v>0</v>
      </c>
      <c r="H143" s="5">
        <v>17438.939999999999</v>
      </c>
      <c r="I143" t="s">
        <v>348</v>
      </c>
      <c r="J143" t="s">
        <v>347</v>
      </c>
      <c r="K143" t="s">
        <v>323</v>
      </c>
      <c r="L143" t="s">
        <v>301</v>
      </c>
      <c r="M143">
        <v>2024</v>
      </c>
    </row>
    <row r="144" spans="1:13" hidden="1" x14ac:dyDescent="0.25">
      <c r="A144">
        <v>15044</v>
      </c>
      <c r="B144" t="s">
        <v>13</v>
      </c>
      <c r="C144" s="4">
        <v>45626</v>
      </c>
      <c r="D144" t="s">
        <v>346</v>
      </c>
      <c r="E144" t="s">
        <v>347</v>
      </c>
      <c r="F144" s="5">
        <v>263728.39</v>
      </c>
      <c r="G144" s="5">
        <v>0</v>
      </c>
      <c r="H144" s="5">
        <v>263728.39</v>
      </c>
      <c r="I144" t="s">
        <v>348</v>
      </c>
      <c r="J144" t="s">
        <v>347</v>
      </c>
      <c r="K144" t="s">
        <v>281</v>
      </c>
      <c r="L144" t="s">
        <v>18</v>
      </c>
      <c r="M144">
        <v>2024</v>
      </c>
    </row>
    <row r="145" spans="1:13" hidden="1" x14ac:dyDescent="0.25">
      <c r="A145">
        <v>15638</v>
      </c>
      <c r="B145" t="s">
        <v>13</v>
      </c>
      <c r="C145" s="4">
        <v>45626</v>
      </c>
      <c r="D145" t="s">
        <v>349</v>
      </c>
      <c r="E145" t="s">
        <v>350</v>
      </c>
      <c r="F145" s="5">
        <v>0</v>
      </c>
      <c r="G145" s="5">
        <v>891969.96</v>
      </c>
      <c r="H145" s="5">
        <v>-891969.96</v>
      </c>
      <c r="I145" t="s">
        <v>351</v>
      </c>
      <c r="J145" t="s">
        <v>350</v>
      </c>
      <c r="K145" t="s">
        <v>28</v>
      </c>
      <c r="L145" t="s">
        <v>18</v>
      </c>
      <c r="M145">
        <v>2024</v>
      </c>
    </row>
    <row r="146" spans="1:13" hidden="1" x14ac:dyDescent="0.25">
      <c r="A146">
        <v>15365</v>
      </c>
      <c r="B146" t="s">
        <v>13</v>
      </c>
      <c r="C146" s="4">
        <v>45626</v>
      </c>
      <c r="D146" t="s">
        <v>346</v>
      </c>
      <c r="E146" t="s">
        <v>347</v>
      </c>
      <c r="F146" s="5">
        <v>0</v>
      </c>
      <c r="G146" s="5">
        <v>127659.68</v>
      </c>
      <c r="H146" s="5">
        <v>-127659.68</v>
      </c>
      <c r="I146" t="s">
        <v>348</v>
      </c>
      <c r="J146" t="s">
        <v>347</v>
      </c>
      <c r="K146" t="s">
        <v>240</v>
      </c>
      <c r="L146" t="s">
        <v>18</v>
      </c>
      <c r="M146">
        <v>2024</v>
      </c>
    </row>
    <row r="147" spans="1:13" hidden="1" x14ac:dyDescent="0.25">
      <c r="A147">
        <v>15365</v>
      </c>
      <c r="B147" t="s">
        <v>13</v>
      </c>
      <c r="C147" s="4">
        <v>45626</v>
      </c>
      <c r="D147" t="s">
        <v>225</v>
      </c>
      <c r="E147" t="s">
        <v>226</v>
      </c>
      <c r="F147" s="5">
        <v>591660.78</v>
      </c>
      <c r="G147" s="5">
        <v>0</v>
      </c>
      <c r="H147" s="5">
        <v>591660.78</v>
      </c>
      <c r="I147" t="s">
        <v>227</v>
      </c>
      <c r="J147" t="s">
        <v>226</v>
      </c>
      <c r="K147" t="s">
        <v>240</v>
      </c>
      <c r="L147" t="s">
        <v>18</v>
      </c>
      <c r="M147">
        <v>2024</v>
      </c>
    </row>
    <row r="148" spans="1:13" hidden="1" x14ac:dyDescent="0.25">
      <c r="A148">
        <v>15365</v>
      </c>
      <c r="B148" t="s">
        <v>13</v>
      </c>
      <c r="C148" s="4">
        <v>45626</v>
      </c>
      <c r="D148" t="s">
        <v>344</v>
      </c>
      <c r="E148" t="s">
        <v>345</v>
      </c>
      <c r="F148" s="5">
        <v>895740.09</v>
      </c>
      <c r="G148" s="5">
        <v>0</v>
      </c>
      <c r="H148" s="5">
        <v>895740.09</v>
      </c>
      <c r="I148" t="s">
        <v>227</v>
      </c>
      <c r="J148" t="s">
        <v>345</v>
      </c>
      <c r="K148" t="s">
        <v>240</v>
      </c>
      <c r="L148" t="s">
        <v>18</v>
      </c>
      <c r="M148">
        <v>2024</v>
      </c>
    </row>
    <row r="149" spans="1:13" hidden="1" x14ac:dyDescent="0.25">
      <c r="A149">
        <v>15365</v>
      </c>
      <c r="B149" t="s">
        <v>13</v>
      </c>
      <c r="C149" s="4">
        <v>45626</v>
      </c>
      <c r="D149" t="s">
        <v>342</v>
      </c>
      <c r="E149" t="s">
        <v>343</v>
      </c>
      <c r="F149" s="5">
        <v>0</v>
      </c>
      <c r="G149" s="5">
        <v>154302.79</v>
      </c>
      <c r="H149" s="5">
        <v>-154302.79</v>
      </c>
      <c r="I149" t="s">
        <v>227</v>
      </c>
      <c r="J149" t="s">
        <v>343</v>
      </c>
      <c r="K149" t="s">
        <v>240</v>
      </c>
      <c r="L149" t="s">
        <v>18</v>
      </c>
      <c r="M149">
        <v>2024</v>
      </c>
    </row>
    <row r="150" spans="1:13" hidden="1" x14ac:dyDescent="0.25">
      <c r="A150">
        <v>15638</v>
      </c>
      <c r="B150" t="s">
        <v>13</v>
      </c>
      <c r="C150" s="4">
        <v>45627</v>
      </c>
      <c r="D150" t="s">
        <v>349</v>
      </c>
      <c r="E150" t="s">
        <v>350</v>
      </c>
      <c r="F150" s="5">
        <v>891969.96</v>
      </c>
      <c r="G150" s="5">
        <v>0</v>
      </c>
      <c r="H150" s="5">
        <v>891969.96</v>
      </c>
      <c r="I150" t="s">
        <v>351</v>
      </c>
      <c r="J150" t="s">
        <v>350</v>
      </c>
      <c r="K150" t="s">
        <v>28</v>
      </c>
      <c r="L150" t="s">
        <v>18</v>
      </c>
      <c r="M150">
        <v>2024</v>
      </c>
    </row>
    <row r="151" spans="1:13" hidden="1" x14ac:dyDescent="0.25">
      <c r="A151">
        <v>15044</v>
      </c>
      <c r="B151" t="s">
        <v>13</v>
      </c>
      <c r="C151" s="4">
        <v>45627</v>
      </c>
      <c r="D151" t="s">
        <v>346</v>
      </c>
      <c r="E151" t="s">
        <v>347</v>
      </c>
      <c r="F151" s="5">
        <v>0</v>
      </c>
      <c r="G151" s="5">
        <v>263728.39</v>
      </c>
      <c r="H151" s="5">
        <v>-263728.39</v>
      </c>
      <c r="I151" t="s">
        <v>348</v>
      </c>
      <c r="J151" t="s">
        <v>347</v>
      </c>
      <c r="K151" t="s">
        <v>281</v>
      </c>
      <c r="L151" t="s">
        <v>18</v>
      </c>
      <c r="M151">
        <v>2024</v>
      </c>
    </row>
    <row r="152" spans="1:13" hidden="1" x14ac:dyDescent="0.25">
      <c r="A152">
        <v>15511</v>
      </c>
      <c r="B152" t="s">
        <v>13</v>
      </c>
      <c r="C152" s="4">
        <v>45643</v>
      </c>
      <c r="D152" t="s">
        <v>346</v>
      </c>
      <c r="E152" t="s">
        <v>347</v>
      </c>
      <c r="F152" s="5">
        <v>126285.23</v>
      </c>
      <c r="G152" s="5">
        <v>0</v>
      </c>
      <c r="H152" s="5">
        <v>126285.23</v>
      </c>
      <c r="I152" t="s">
        <v>348</v>
      </c>
      <c r="J152" t="s">
        <v>347</v>
      </c>
      <c r="K152" t="s">
        <v>326</v>
      </c>
      <c r="L152" t="s">
        <v>301</v>
      </c>
      <c r="M152">
        <v>2024</v>
      </c>
    </row>
    <row r="153" spans="1:13" hidden="1" x14ac:dyDescent="0.25">
      <c r="A153">
        <v>15513</v>
      </c>
      <c r="B153" t="s">
        <v>13</v>
      </c>
      <c r="C153" s="4">
        <v>45643</v>
      </c>
      <c r="D153" t="s">
        <v>346</v>
      </c>
      <c r="E153" t="s">
        <v>347</v>
      </c>
      <c r="F153" s="5">
        <v>9878.26</v>
      </c>
      <c r="G153" s="5">
        <v>0</v>
      </c>
      <c r="H153" s="5">
        <v>9878.26</v>
      </c>
      <c r="I153" t="s">
        <v>348</v>
      </c>
      <c r="J153" t="s">
        <v>347</v>
      </c>
      <c r="K153" t="s">
        <v>326</v>
      </c>
      <c r="L153" t="s">
        <v>301</v>
      </c>
      <c r="M153">
        <v>2024</v>
      </c>
    </row>
    <row r="154" spans="1:13" hidden="1" x14ac:dyDescent="0.25">
      <c r="A154">
        <v>16015</v>
      </c>
      <c r="B154" t="s">
        <v>13</v>
      </c>
      <c r="C154" s="4">
        <v>45657</v>
      </c>
      <c r="D154" t="s">
        <v>346</v>
      </c>
      <c r="E154" t="s">
        <v>347</v>
      </c>
      <c r="F154" s="5">
        <v>140702.28</v>
      </c>
      <c r="G154" s="5">
        <v>0</v>
      </c>
      <c r="H154" s="5">
        <v>140702.28</v>
      </c>
      <c r="I154" t="s">
        <v>348</v>
      </c>
      <c r="J154" t="s">
        <v>347</v>
      </c>
      <c r="K154" t="s">
        <v>281</v>
      </c>
      <c r="L154" t="s">
        <v>18</v>
      </c>
      <c r="M154">
        <v>2024</v>
      </c>
    </row>
    <row r="155" spans="1:13" hidden="1" x14ac:dyDescent="0.25">
      <c r="A155">
        <v>16360</v>
      </c>
      <c r="B155" t="s">
        <v>13</v>
      </c>
      <c r="C155" s="4">
        <v>45657</v>
      </c>
      <c r="D155" t="s">
        <v>344</v>
      </c>
      <c r="E155" t="s">
        <v>345</v>
      </c>
      <c r="F155" s="5">
        <v>742105.89</v>
      </c>
      <c r="G155" s="5">
        <v>0</v>
      </c>
      <c r="H155" s="5">
        <v>742105.89</v>
      </c>
      <c r="I155" t="s">
        <v>227</v>
      </c>
      <c r="J155" t="s">
        <v>345</v>
      </c>
      <c r="K155" t="s">
        <v>241</v>
      </c>
      <c r="L155" t="s">
        <v>18</v>
      </c>
      <c r="M155">
        <v>2024</v>
      </c>
    </row>
    <row r="156" spans="1:13" hidden="1" x14ac:dyDescent="0.25">
      <c r="A156">
        <v>16360</v>
      </c>
      <c r="B156" t="s">
        <v>13</v>
      </c>
      <c r="C156" s="4">
        <v>45657</v>
      </c>
      <c r="D156" t="s">
        <v>342</v>
      </c>
      <c r="E156" t="s">
        <v>343</v>
      </c>
      <c r="F156" s="5">
        <v>79011.33</v>
      </c>
      <c r="G156" s="5">
        <v>0</v>
      </c>
      <c r="H156" s="5">
        <v>79011.33</v>
      </c>
      <c r="I156" t="s">
        <v>227</v>
      </c>
      <c r="J156" t="s">
        <v>343</v>
      </c>
      <c r="K156" t="s">
        <v>241</v>
      </c>
      <c r="L156" t="s">
        <v>18</v>
      </c>
      <c r="M156">
        <v>2024</v>
      </c>
    </row>
    <row r="157" spans="1:13" hidden="1" x14ac:dyDescent="0.25">
      <c r="A157">
        <v>16360</v>
      </c>
      <c r="B157" t="s">
        <v>13</v>
      </c>
      <c r="C157" s="4">
        <v>45657</v>
      </c>
      <c r="D157" t="s">
        <v>346</v>
      </c>
      <c r="E157" t="s">
        <v>347</v>
      </c>
      <c r="F157" s="5">
        <v>0</v>
      </c>
      <c r="G157" s="5">
        <v>66214.789999999994</v>
      </c>
      <c r="H157" s="5">
        <v>-66214.789999999994</v>
      </c>
      <c r="I157" t="s">
        <v>348</v>
      </c>
      <c r="J157" t="s">
        <v>347</v>
      </c>
      <c r="K157" t="s">
        <v>241</v>
      </c>
      <c r="L157" t="s">
        <v>18</v>
      </c>
      <c r="M157">
        <v>2024</v>
      </c>
    </row>
    <row r="158" spans="1:13" hidden="1" x14ac:dyDescent="0.25">
      <c r="A158">
        <v>16360</v>
      </c>
      <c r="B158" t="s">
        <v>13</v>
      </c>
      <c r="C158" s="4">
        <v>45657</v>
      </c>
      <c r="D158" t="s">
        <v>225</v>
      </c>
      <c r="E158" t="s">
        <v>226</v>
      </c>
      <c r="F158" s="5">
        <v>844527.94</v>
      </c>
      <c r="G158" s="5">
        <v>0</v>
      </c>
      <c r="H158" s="5">
        <v>844527.94</v>
      </c>
      <c r="I158" t="s">
        <v>227</v>
      </c>
      <c r="J158" t="s">
        <v>226</v>
      </c>
      <c r="K158" t="s">
        <v>241</v>
      </c>
      <c r="L158" t="s">
        <v>18</v>
      </c>
      <c r="M158">
        <v>2024</v>
      </c>
    </row>
    <row r="159" spans="1:13" hidden="1" x14ac:dyDescent="0.25">
      <c r="A159">
        <v>16420</v>
      </c>
      <c r="B159" t="s">
        <v>13</v>
      </c>
      <c r="C159" s="4">
        <v>45657</v>
      </c>
      <c r="D159" t="s">
        <v>349</v>
      </c>
      <c r="E159" t="s">
        <v>350</v>
      </c>
      <c r="F159" s="5">
        <v>0</v>
      </c>
      <c r="G159" s="5">
        <v>1267386.32</v>
      </c>
      <c r="H159" s="5">
        <v>-1267386.32</v>
      </c>
      <c r="I159" t="s">
        <v>351</v>
      </c>
      <c r="J159" t="s">
        <v>350</v>
      </c>
      <c r="K159" t="s">
        <v>30</v>
      </c>
      <c r="L159" t="s">
        <v>18</v>
      </c>
      <c r="M159">
        <v>2024</v>
      </c>
    </row>
    <row r="160" spans="1:13" x14ac:dyDescent="0.25">
      <c r="A160">
        <v>19461</v>
      </c>
      <c r="B160" t="s">
        <v>13</v>
      </c>
      <c r="C160" s="4">
        <v>45657</v>
      </c>
      <c r="D160" t="s">
        <v>342</v>
      </c>
      <c r="E160" t="s">
        <v>343</v>
      </c>
      <c r="F160" s="5">
        <v>0</v>
      </c>
      <c r="G160" s="5">
        <v>126471.45</v>
      </c>
      <c r="H160" s="5">
        <v>-126471.45</v>
      </c>
      <c r="I160" t="s">
        <v>227</v>
      </c>
      <c r="J160" t="s">
        <v>343</v>
      </c>
      <c r="K160" t="s">
        <v>214</v>
      </c>
      <c r="L160" t="s">
        <v>18</v>
      </c>
      <c r="M160">
        <v>2024</v>
      </c>
    </row>
    <row r="174" spans="9:9" x14ac:dyDescent="0.25">
      <c r="I174" s="13">
        <f>SUM(_4705_2024_all[Total])</f>
        <v>16846439.589999996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E2FA-B549-4711-A958-CD6183DB3EA1}">
  <sheetPr>
    <tabColor theme="8" tint="-0.249977111117893"/>
  </sheetPr>
  <dimension ref="A1:M25"/>
  <sheetViews>
    <sheetView workbookViewId="0">
      <selection activeCell="K49" sqref="K49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5.7109375" bestFit="1" customWidth="1"/>
    <col min="6" max="6" width="16" bestFit="1" customWidth="1"/>
    <col min="7" max="7" width="16.5703125" bestFit="1" customWidth="1"/>
    <col min="8" max="8" width="11.5703125" bestFit="1" customWidth="1"/>
    <col min="9" max="9" width="30.7109375" bestFit="1" customWidth="1"/>
    <col min="10" max="10" width="41" bestFit="1" customWidth="1"/>
    <col min="11" max="11" width="27.71093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19309</v>
      </c>
      <c r="B2" t="s">
        <v>13</v>
      </c>
      <c r="C2" s="4">
        <v>45658</v>
      </c>
      <c r="D2" t="s">
        <v>60</v>
      </c>
      <c r="E2" t="s">
        <v>61</v>
      </c>
      <c r="F2" s="5">
        <v>0</v>
      </c>
      <c r="G2" s="5">
        <v>120280.19</v>
      </c>
      <c r="H2" s="15">
        <v>-120280.19</v>
      </c>
      <c r="I2" t="s">
        <v>16</v>
      </c>
      <c r="J2" t="s">
        <v>61</v>
      </c>
      <c r="K2" t="s">
        <v>366</v>
      </c>
      <c r="L2" t="s">
        <v>18</v>
      </c>
      <c r="M2">
        <v>2025</v>
      </c>
    </row>
    <row r="3" spans="1:13" x14ac:dyDescent="0.25">
      <c r="A3">
        <v>16420</v>
      </c>
      <c r="B3" t="s">
        <v>13</v>
      </c>
      <c r="C3" s="4">
        <v>45658</v>
      </c>
      <c r="D3" t="s">
        <v>60</v>
      </c>
      <c r="E3" t="s">
        <v>61</v>
      </c>
      <c r="F3" s="5">
        <v>120280.19</v>
      </c>
      <c r="G3" s="5">
        <v>0</v>
      </c>
      <c r="H3" s="15">
        <v>120280.19</v>
      </c>
      <c r="I3" t="s">
        <v>16</v>
      </c>
      <c r="J3" t="s">
        <v>61</v>
      </c>
      <c r="K3" t="s">
        <v>30</v>
      </c>
      <c r="L3" t="s">
        <v>18</v>
      </c>
      <c r="M3">
        <v>2025</v>
      </c>
    </row>
    <row r="4" spans="1:13" x14ac:dyDescent="0.25">
      <c r="A4">
        <v>18736</v>
      </c>
      <c r="B4" t="s">
        <v>13</v>
      </c>
      <c r="C4" s="4">
        <v>45688</v>
      </c>
      <c r="D4" t="s">
        <v>60</v>
      </c>
      <c r="E4" t="s">
        <v>61</v>
      </c>
      <c r="F4" s="5">
        <v>0</v>
      </c>
      <c r="G4" s="5">
        <v>232221.98</v>
      </c>
      <c r="H4" s="15">
        <v>-232221.98</v>
      </c>
      <c r="I4" t="s">
        <v>16</v>
      </c>
      <c r="J4" t="s">
        <v>61</v>
      </c>
      <c r="K4" t="s">
        <v>367</v>
      </c>
      <c r="L4" t="s">
        <v>18</v>
      </c>
      <c r="M4">
        <v>2025</v>
      </c>
    </row>
    <row r="5" spans="1:13" x14ac:dyDescent="0.25">
      <c r="A5">
        <v>18736</v>
      </c>
      <c r="B5" t="s">
        <v>13</v>
      </c>
      <c r="C5" s="4">
        <v>45689</v>
      </c>
      <c r="D5" t="s">
        <v>60</v>
      </c>
      <c r="E5" t="s">
        <v>61</v>
      </c>
      <c r="F5" s="5">
        <v>232221.98</v>
      </c>
      <c r="G5" s="5">
        <v>0</v>
      </c>
      <c r="H5" s="15">
        <v>232221.98</v>
      </c>
      <c r="I5" t="s">
        <v>16</v>
      </c>
      <c r="J5" t="s">
        <v>61</v>
      </c>
      <c r="K5" t="s">
        <v>367</v>
      </c>
      <c r="L5" t="s">
        <v>18</v>
      </c>
      <c r="M5">
        <v>2025</v>
      </c>
    </row>
    <row r="6" spans="1:13" x14ac:dyDescent="0.25">
      <c r="A6">
        <v>19183</v>
      </c>
      <c r="B6" t="s">
        <v>13</v>
      </c>
      <c r="C6" s="4">
        <v>45716</v>
      </c>
      <c r="D6" t="s">
        <v>60</v>
      </c>
      <c r="E6" t="s">
        <v>61</v>
      </c>
      <c r="F6" s="5">
        <v>0</v>
      </c>
      <c r="G6" s="5">
        <v>799287.77</v>
      </c>
      <c r="H6" s="15">
        <v>-799287.77</v>
      </c>
      <c r="I6" t="s">
        <v>16</v>
      </c>
      <c r="J6" t="s">
        <v>61</v>
      </c>
      <c r="K6" t="s">
        <v>368</v>
      </c>
      <c r="L6" t="s">
        <v>18</v>
      </c>
      <c r="M6">
        <v>2025</v>
      </c>
    </row>
    <row r="7" spans="1:13" x14ac:dyDescent="0.25">
      <c r="A7">
        <v>19183</v>
      </c>
      <c r="B7" t="s">
        <v>13</v>
      </c>
      <c r="C7" s="4">
        <v>45717</v>
      </c>
      <c r="D7" t="s">
        <v>60</v>
      </c>
      <c r="E7" t="s">
        <v>61</v>
      </c>
      <c r="F7" s="5">
        <v>799287.77</v>
      </c>
      <c r="G7" s="5">
        <v>0</v>
      </c>
      <c r="H7" s="15">
        <v>799287.77</v>
      </c>
      <c r="I7" t="s">
        <v>16</v>
      </c>
      <c r="J7" t="s">
        <v>61</v>
      </c>
      <c r="K7" t="s">
        <v>368</v>
      </c>
      <c r="L7" t="s">
        <v>18</v>
      </c>
      <c r="M7">
        <v>2025</v>
      </c>
    </row>
    <row r="8" spans="1:13" x14ac:dyDescent="0.25">
      <c r="A8">
        <v>20288</v>
      </c>
      <c r="B8" t="s">
        <v>13</v>
      </c>
      <c r="C8" s="4">
        <v>45747</v>
      </c>
      <c r="D8" t="s">
        <v>60</v>
      </c>
      <c r="E8" t="s">
        <v>61</v>
      </c>
      <c r="F8" s="5">
        <v>97912.639999999999</v>
      </c>
      <c r="G8" s="5">
        <v>0</v>
      </c>
      <c r="H8" s="15">
        <v>97912.639999999999</v>
      </c>
      <c r="I8" t="s">
        <v>16</v>
      </c>
      <c r="J8" t="s">
        <v>61</v>
      </c>
      <c r="K8" t="s">
        <v>369</v>
      </c>
      <c r="L8" t="s">
        <v>18</v>
      </c>
      <c r="M8">
        <v>2025</v>
      </c>
    </row>
    <row r="9" spans="1:13" x14ac:dyDescent="0.25">
      <c r="A9">
        <v>20288</v>
      </c>
      <c r="B9" t="s">
        <v>13</v>
      </c>
      <c r="C9" s="4">
        <v>45748</v>
      </c>
      <c r="D9" t="s">
        <v>60</v>
      </c>
      <c r="E9" t="s">
        <v>61</v>
      </c>
      <c r="F9" s="5">
        <v>0</v>
      </c>
      <c r="G9" s="5">
        <v>97912.639999999999</v>
      </c>
      <c r="H9" s="15">
        <v>-97912.639999999999</v>
      </c>
      <c r="I9" t="s">
        <v>16</v>
      </c>
      <c r="J9" t="s">
        <v>61</v>
      </c>
      <c r="K9" t="s">
        <v>369</v>
      </c>
      <c r="L9" t="s">
        <v>18</v>
      </c>
      <c r="M9">
        <v>2025</v>
      </c>
    </row>
    <row r="10" spans="1:13" x14ac:dyDescent="0.25">
      <c r="A10">
        <v>20998</v>
      </c>
      <c r="B10" t="s">
        <v>13</v>
      </c>
      <c r="C10" s="4">
        <v>45777</v>
      </c>
      <c r="D10" t="s">
        <v>60</v>
      </c>
      <c r="E10" t="s">
        <v>61</v>
      </c>
      <c r="F10" s="5">
        <v>0</v>
      </c>
      <c r="G10" s="5">
        <v>343522.71</v>
      </c>
      <c r="H10" s="15">
        <v>-343522.71</v>
      </c>
      <c r="I10" t="s">
        <v>16</v>
      </c>
      <c r="J10" t="s">
        <v>61</v>
      </c>
      <c r="K10" t="s">
        <v>370</v>
      </c>
      <c r="L10" t="s">
        <v>18</v>
      </c>
      <c r="M10">
        <v>2025</v>
      </c>
    </row>
    <row r="11" spans="1:13" x14ac:dyDescent="0.25">
      <c r="A11">
        <v>20998</v>
      </c>
      <c r="B11" t="s">
        <v>13</v>
      </c>
      <c r="C11" s="4">
        <v>45778</v>
      </c>
      <c r="D11" t="s">
        <v>60</v>
      </c>
      <c r="E11" t="s">
        <v>61</v>
      </c>
      <c r="F11" s="5">
        <v>343522.71</v>
      </c>
      <c r="G11" s="5">
        <v>0</v>
      </c>
      <c r="H11" s="15">
        <v>343522.71</v>
      </c>
      <c r="I11" t="s">
        <v>16</v>
      </c>
      <c r="J11" t="s">
        <v>61</v>
      </c>
      <c r="K11" t="s">
        <v>370</v>
      </c>
      <c r="L11" t="s">
        <v>18</v>
      </c>
      <c r="M11">
        <v>2025</v>
      </c>
    </row>
    <row r="12" spans="1:13" x14ac:dyDescent="0.25">
      <c r="A12">
        <v>20214</v>
      </c>
      <c r="B12" t="s">
        <v>13</v>
      </c>
      <c r="C12" s="4">
        <v>45778</v>
      </c>
      <c r="D12" t="s">
        <v>60</v>
      </c>
      <c r="E12" t="s">
        <v>61</v>
      </c>
      <c r="F12" s="5">
        <v>97912.639999999999</v>
      </c>
      <c r="G12" s="5">
        <v>0</v>
      </c>
      <c r="H12" s="15">
        <v>97912.639999999999</v>
      </c>
      <c r="I12" t="s">
        <v>16</v>
      </c>
      <c r="J12" t="s">
        <v>61</v>
      </c>
      <c r="K12" t="s">
        <v>369</v>
      </c>
      <c r="L12" t="s">
        <v>18</v>
      </c>
      <c r="M12">
        <v>2025</v>
      </c>
    </row>
    <row r="13" spans="1:13" x14ac:dyDescent="0.25">
      <c r="A13">
        <v>20287</v>
      </c>
      <c r="B13" t="s">
        <v>13</v>
      </c>
      <c r="C13" s="4">
        <v>45778</v>
      </c>
      <c r="D13" t="s">
        <v>60</v>
      </c>
      <c r="E13" t="s">
        <v>61</v>
      </c>
      <c r="F13" s="5">
        <v>0</v>
      </c>
      <c r="G13" s="5">
        <v>97912.639999999999</v>
      </c>
      <c r="H13" s="15">
        <v>-97912.639999999999</v>
      </c>
      <c r="I13" t="s">
        <v>16</v>
      </c>
      <c r="J13" t="s">
        <v>61</v>
      </c>
      <c r="K13" t="s">
        <v>371</v>
      </c>
      <c r="L13" t="s">
        <v>18</v>
      </c>
      <c r="M13">
        <v>2025</v>
      </c>
    </row>
    <row r="14" spans="1:13" x14ac:dyDescent="0.25">
      <c r="A14">
        <v>21895</v>
      </c>
      <c r="B14" t="s">
        <v>13</v>
      </c>
      <c r="C14" s="4">
        <v>45808</v>
      </c>
      <c r="D14" t="s">
        <v>60</v>
      </c>
      <c r="E14" t="s">
        <v>61</v>
      </c>
      <c r="F14" s="5">
        <v>0</v>
      </c>
      <c r="G14" s="5">
        <v>394998.84</v>
      </c>
      <c r="H14" s="15">
        <v>-394998.84</v>
      </c>
      <c r="I14" t="s">
        <v>16</v>
      </c>
      <c r="J14" t="s">
        <v>61</v>
      </c>
      <c r="K14" t="s">
        <v>372</v>
      </c>
      <c r="L14" t="s">
        <v>18</v>
      </c>
      <c r="M14">
        <v>2025</v>
      </c>
    </row>
    <row r="15" spans="1:13" x14ac:dyDescent="0.25">
      <c r="A15">
        <v>21895</v>
      </c>
      <c r="B15" t="s">
        <v>13</v>
      </c>
      <c r="C15" s="4">
        <v>45809</v>
      </c>
      <c r="D15" t="s">
        <v>60</v>
      </c>
      <c r="E15" t="s">
        <v>61</v>
      </c>
      <c r="F15" s="5">
        <v>394998.84</v>
      </c>
      <c r="G15" s="5">
        <v>0</v>
      </c>
      <c r="H15" s="15">
        <v>394998.84</v>
      </c>
      <c r="I15" t="s">
        <v>16</v>
      </c>
      <c r="J15" t="s">
        <v>61</v>
      </c>
      <c r="K15" t="s">
        <v>372</v>
      </c>
      <c r="L15" t="s">
        <v>18</v>
      </c>
      <c r="M15">
        <v>2025</v>
      </c>
    </row>
    <row r="16" spans="1:13" x14ac:dyDescent="0.25">
      <c r="A16">
        <v>22736</v>
      </c>
      <c r="B16" t="s">
        <v>13</v>
      </c>
      <c r="C16" s="4">
        <v>45838</v>
      </c>
      <c r="D16" t="s">
        <v>60</v>
      </c>
      <c r="E16" t="s">
        <v>61</v>
      </c>
      <c r="F16" s="5">
        <v>0</v>
      </c>
      <c r="G16" s="5">
        <v>440824.27</v>
      </c>
      <c r="H16" s="15">
        <v>-440824.27</v>
      </c>
      <c r="I16" t="s">
        <v>16</v>
      </c>
      <c r="J16" t="s">
        <v>61</v>
      </c>
      <c r="K16" t="s">
        <v>373</v>
      </c>
      <c r="L16" t="s">
        <v>18</v>
      </c>
      <c r="M16">
        <v>2025</v>
      </c>
    </row>
    <row r="17" spans="1:13" x14ac:dyDescent="0.25">
      <c r="A17">
        <v>22736</v>
      </c>
      <c r="B17" t="s">
        <v>13</v>
      </c>
      <c r="C17" s="4">
        <v>45839</v>
      </c>
      <c r="D17" t="s">
        <v>60</v>
      </c>
      <c r="E17" t="s">
        <v>61</v>
      </c>
      <c r="F17" s="5">
        <v>440824.27</v>
      </c>
      <c r="G17" s="5">
        <v>0</v>
      </c>
      <c r="H17" s="15">
        <v>440824.27</v>
      </c>
      <c r="I17" t="s">
        <v>16</v>
      </c>
      <c r="J17" t="s">
        <v>61</v>
      </c>
      <c r="K17" t="s">
        <v>373</v>
      </c>
      <c r="L17" t="s">
        <v>18</v>
      </c>
      <c r="M17">
        <v>2025</v>
      </c>
    </row>
    <row r="18" spans="1:13" x14ac:dyDescent="0.25">
      <c r="A18">
        <v>23686</v>
      </c>
      <c r="B18" t="s">
        <v>13</v>
      </c>
      <c r="C18" s="4">
        <v>45869</v>
      </c>
      <c r="D18" t="s">
        <v>60</v>
      </c>
      <c r="E18" t="s">
        <v>61</v>
      </c>
      <c r="F18" s="5">
        <v>0</v>
      </c>
      <c r="G18" s="5">
        <v>442275.65</v>
      </c>
      <c r="H18" s="15">
        <v>-442275.65</v>
      </c>
      <c r="I18" t="s">
        <v>16</v>
      </c>
      <c r="J18" t="s">
        <v>61</v>
      </c>
      <c r="K18" t="s">
        <v>374</v>
      </c>
      <c r="L18" t="s">
        <v>18</v>
      </c>
      <c r="M18">
        <v>2025</v>
      </c>
    </row>
    <row r="19" spans="1:13" x14ac:dyDescent="0.25">
      <c r="A19">
        <v>23686</v>
      </c>
      <c r="B19" t="s">
        <v>13</v>
      </c>
      <c r="C19" s="4">
        <v>45870</v>
      </c>
      <c r="D19" t="s">
        <v>60</v>
      </c>
      <c r="E19" t="s">
        <v>61</v>
      </c>
      <c r="F19" s="5">
        <v>442275.65</v>
      </c>
      <c r="G19" s="5">
        <v>0</v>
      </c>
      <c r="H19" s="15">
        <v>442275.65</v>
      </c>
      <c r="I19" t="s">
        <v>16</v>
      </c>
      <c r="J19" t="s">
        <v>61</v>
      </c>
      <c r="K19" t="s">
        <v>374</v>
      </c>
      <c r="L19" t="s">
        <v>18</v>
      </c>
      <c r="M19">
        <v>2025</v>
      </c>
    </row>
    <row r="20" spans="1:13" x14ac:dyDescent="0.25">
      <c r="A20">
        <v>23882</v>
      </c>
      <c r="B20" t="s">
        <v>13</v>
      </c>
      <c r="C20" s="4">
        <v>45870</v>
      </c>
      <c r="D20" t="s">
        <v>60</v>
      </c>
      <c r="E20" t="s">
        <v>61</v>
      </c>
      <c r="F20" s="5">
        <v>0</v>
      </c>
      <c r="G20" s="5">
        <v>174683</v>
      </c>
      <c r="H20" s="15">
        <v>-174683</v>
      </c>
      <c r="I20" t="s">
        <v>16</v>
      </c>
      <c r="J20" t="s">
        <v>61</v>
      </c>
      <c r="K20" t="s">
        <v>375</v>
      </c>
      <c r="L20" t="s">
        <v>18</v>
      </c>
      <c r="M20">
        <v>2025</v>
      </c>
    </row>
    <row r="23" spans="1:13" x14ac:dyDescent="0.25">
      <c r="G23" s="5">
        <v>511078.81</v>
      </c>
      <c r="H23" t="s">
        <v>621</v>
      </c>
    </row>
    <row r="24" spans="1:13" x14ac:dyDescent="0.25">
      <c r="G24" s="17">
        <v>685761.81</v>
      </c>
      <c r="H24" t="s">
        <v>620</v>
      </c>
    </row>
    <row r="25" spans="1:13" x14ac:dyDescent="0.25">
      <c r="G25" s="16">
        <f>G23-G24</f>
        <v>-174683.00000000006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03521-002C-4AFF-AFE7-E4C5254ED8F5}">
  <sheetPr>
    <tabColor theme="8" tint="-0.249977111117893"/>
  </sheetPr>
  <dimension ref="C1:R20"/>
  <sheetViews>
    <sheetView tabSelected="1" workbookViewId="0">
      <selection activeCell="F42" sqref="F42"/>
    </sheetView>
  </sheetViews>
  <sheetFormatPr defaultRowHeight="15" x14ac:dyDescent="0.25"/>
  <cols>
    <col min="3" max="3" width="28.140625" bestFit="1" customWidth="1"/>
    <col min="5" max="5" width="13.28515625" bestFit="1" customWidth="1"/>
    <col min="6" max="6" width="10.5703125" bestFit="1" customWidth="1"/>
    <col min="7" max="7" width="13.28515625" bestFit="1" customWidth="1"/>
    <col min="8" max="8" width="9.5703125" bestFit="1" customWidth="1"/>
    <col min="9" max="9" width="8" bestFit="1" customWidth="1"/>
    <col min="10" max="10" width="15.140625" customWidth="1"/>
    <col min="11" max="11" width="11.5703125" bestFit="1" customWidth="1"/>
    <col min="12" max="12" width="10.5703125" bestFit="1" customWidth="1"/>
    <col min="13" max="13" width="11.5703125" bestFit="1" customWidth="1"/>
    <col min="14" max="14" width="10.5703125" bestFit="1" customWidth="1"/>
    <col min="15" max="15" width="10.5703125" customWidth="1"/>
    <col min="16" max="16" width="20.5703125" customWidth="1"/>
    <col min="17" max="17" width="9" bestFit="1" customWidth="1"/>
    <col min="18" max="18" width="8" bestFit="1" customWidth="1"/>
  </cols>
  <sheetData>
    <row r="1" spans="3:18" ht="15.75" thickBot="1" x14ac:dyDescent="0.3"/>
    <row r="2" spans="3:18" ht="27" thickBot="1" x14ac:dyDescent="0.45">
      <c r="E2" s="21">
        <v>1588</v>
      </c>
      <c r="F2" s="22"/>
      <c r="G2" s="22"/>
      <c r="H2" s="22"/>
      <c r="I2" s="23"/>
      <c r="K2" s="21">
        <v>1589</v>
      </c>
      <c r="L2" s="22"/>
      <c r="M2" s="22"/>
      <c r="N2" s="22"/>
      <c r="O2" s="23"/>
    </row>
    <row r="3" spans="3:18" x14ac:dyDescent="0.25">
      <c r="E3" s="19" t="s">
        <v>624</v>
      </c>
      <c r="F3" s="19" t="s">
        <v>201</v>
      </c>
      <c r="G3" s="19" t="s">
        <v>0</v>
      </c>
      <c r="H3" s="19" t="s">
        <v>625</v>
      </c>
      <c r="I3" s="19" t="s">
        <v>626</v>
      </c>
      <c r="K3" s="19" t="s">
        <v>624</v>
      </c>
      <c r="L3" s="19" t="s">
        <v>201</v>
      </c>
      <c r="M3" s="19" t="s">
        <v>0</v>
      </c>
      <c r="N3" t="s">
        <v>625</v>
      </c>
      <c r="O3" s="19" t="s">
        <v>626</v>
      </c>
      <c r="Q3" s="19" t="s">
        <v>627</v>
      </c>
      <c r="R3" t="s">
        <v>629</v>
      </c>
    </row>
    <row r="5" spans="3:18" x14ac:dyDescent="0.25">
      <c r="C5" t="s">
        <v>633</v>
      </c>
      <c r="E5" s="20">
        <f>'1588P 2023'!G16</f>
        <v>171775.06</v>
      </c>
      <c r="F5" s="20">
        <f>'1588I 2023'!G11</f>
        <v>11623.06</v>
      </c>
      <c r="G5" s="20">
        <f>SUM(E5:F5)</f>
        <v>183398.12</v>
      </c>
      <c r="H5" s="25">
        <f>[1]Table3_All_Accounts_AllYears!$E$10</f>
        <v>183398.12</v>
      </c>
      <c r="I5" s="20">
        <f>H5-G5</f>
        <v>0</v>
      </c>
      <c r="K5" s="20">
        <f>'1589P 2023'!G16</f>
        <v>-1217914.83</v>
      </c>
      <c r="L5" s="20">
        <f>'1589I 2023'!G13</f>
        <v>-175568.38</v>
      </c>
      <c r="M5" s="20">
        <f>SUM(K5:L5)</f>
        <v>-1393483.21</v>
      </c>
      <c r="N5" s="25">
        <f>'[1]Table3_All_Accounts_AllYears (2'!$E$10</f>
        <v>-1395574.56</v>
      </c>
      <c r="O5" s="20">
        <f>N5-M5</f>
        <v>-2091.3500000000931</v>
      </c>
      <c r="Q5" s="20">
        <v>-151982</v>
      </c>
      <c r="R5" s="20">
        <f>L5-Q5</f>
        <v>-23586.380000000005</v>
      </c>
    </row>
    <row r="6" spans="3:18" x14ac:dyDescent="0.25">
      <c r="R6" s="20"/>
    </row>
    <row r="7" spans="3:18" x14ac:dyDescent="0.25">
      <c r="C7" t="s">
        <v>635</v>
      </c>
      <c r="E7" s="20">
        <v>405011</v>
      </c>
      <c r="F7" s="20">
        <v>34585</v>
      </c>
      <c r="G7" s="20">
        <f>SUM(E7:F7)</f>
        <v>439596</v>
      </c>
      <c r="H7" s="20"/>
      <c r="I7" s="20"/>
      <c r="K7" s="20">
        <v>1392598</v>
      </c>
      <c r="L7" s="20">
        <v>76255</v>
      </c>
      <c r="M7" s="20">
        <f>SUM(K7:L7)</f>
        <v>1468853</v>
      </c>
      <c r="N7" s="20"/>
      <c r="O7" s="20"/>
      <c r="R7" s="20"/>
    </row>
    <row r="8" spans="3:18" x14ac:dyDescent="0.25">
      <c r="L8" s="20"/>
    </row>
    <row r="9" spans="3:18" ht="15.75" thickBot="1" x14ac:dyDescent="0.3">
      <c r="C9" t="s">
        <v>628</v>
      </c>
      <c r="E9" s="24">
        <f>SUM(E5:E7)</f>
        <v>576786.06000000006</v>
      </c>
      <c r="F9" s="24">
        <f>SUM(F5:F7)</f>
        <v>46208.06</v>
      </c>
      <c r="G9" s="24">
        <f>SUM(E9:F9)</f>
        <v>622994.12000000011</v>
      </c>
      <c r="K9" s="24">
        <f>SUM(K5:K7)</f>
        <v>174683.16999999993</v>
      </c>
      <c r="L9" s="24">
        <f>SUM(L5:L7)</f>
        <v>-99313.38</v>
      </c>
      <c r="M9" s="24">
        <f>SUM(K9:L9)</f>
        <v>75369.789999999921</v>
      </c>
    </row>
    <row r="11" spans="3:18" x14ac:dyDescent="0.25">
      <c r="C11" t="s">
        <v>630</v>
      </c>
      <c r="E11" s="20">
        <f>'[2]Rec1 1588 Commodity'!$L$20</f>
        <v>213751.15004572109</v>
      </c>
      <c r="F11" s="20">
        <f>'[2]Rec1 1588 Commodity'!$S$20</f>
        <v>35332.673489519148</v>
      </c>
      <c r="G11" s="20">
        <f>SUM(E11:F11)</f>
        <v>249083.82353524026</v>
      </c>
      <c r="H11" s="20"/>
      <c r="I11" s="20"/>
      <c r="K11" s="20">
        <f>'[2]Rec2 1589 Class B'!$K$20</f>
        <v>400455.6799561712</v>
      </c>
      <c r="L11" s="20">
        <f>'[2]Rec2 1589 Class B'!$R$20</f>
        <v>14316.571775640767</v>
      </c>
      <c r="M11" s="20">
        <f>SUM(K11:L11)</f>
        <v>414772.25173181196</v>
      </c>
      <c r="N11" s="20"/>
      <c r="O11" s="20"/>
    </row>
    <row r="13" spans="3:18" ht="15.75" thickBot="1" x14ac:dyDescent="0.3">
      <c r="C13" t="s">
        <v>631</v>
      </c>
      <c r="E13" s="24">
        <f>SUM(E9:E11)</f>
        <v>790537.21004572115</v>
      </c>
      <c r="F13" s="24">
        <f>SUM(F9:F11)</f>
        <v>81540.733489519145</v>
      </c>
      <c r="G13" s="24">
        <f>SUM(E13:F13)</f>
        <v>872077.94353524025</v>
      </c>
      <c r="H13" s="25">
        <f>[1]Table3_All_Accounts_AllYears!$E$11</f>
        <v>1180708.46</v>
      </c>
      <c r="I13" s="20">
        <f>H13-G13</f>
        <v>308630.51646475971</v>
      </c>
      <c r="K13" s="24">
        <f>SUM(K9:K11)</f>
        <v>575138.84995617112</v>
      </c>
      <c r="L13" s="24">
        <f>SUM(L9:L11)</f>
        <v>-84996.808224359236</v>
      </c>
      <c r="M13" s="24">
        <f>SUM(K13:L13)</f>
        <v>490142.04173181189</v>
      </c>
      <c r="N13" s="25">
        <f>'[1]Table3_All_Accounts_AllYears (2'!$E$11</f>
        <v>599968.92000000004</v>
      </c>
      <c r="O13" s="20">
        <f>N13-M13</f>
        <v>109826.87826818816</v>
      </c>
    </row>
    <row r="15" spans="3:18" x14ac:dyDescent="0.25">
      <c r="C15" t="s">
        <v>634</v>
      </c>
      <c r="D15" s="20"/>
      <c r="E15" s="20">
        <f>'1588P 2024'!G28</f>
        <v>1086342.3500000001</v>
      </c>
      <c r="F15" s="20">
        <f>'1588I 2024'!G25</f>
        <v>94366.11</v>
      </c>
      <c r="G15" s="20">
        <f>SUM(E15:F15)</f>
        <v>1180708.4600000002</v>
      </c>
      <c r="H15" s="20"/>
      <c r="I15" s="20"/>
      <c r="K15" s="20">
        <f>'1589P 2024'!G30</f>
        <v>685761.81</v>
      </c>
      <c r="L15" s="20">
        <f>'1589I 2024'!G27</f>
        <v>-70065.789999999994</v>
      </c>
      <c r="M15" s="20">
        <f>SUM(K15:L15)</f>
        <v>615696.02</v>
      </c>
      <c r="N15" s="20"/>
      <c r="O15" s="20"/>
    </row>
    <row r="17" spans="3:15" ht="15.75" thickBot="1" x14ac:dyDescent="0.3">
      <c r="C17" t="s">
        <v>632</v>
      </c>
      <c r="E17" s="24">
        <f>E13-E15</f>
        <v>-295805.13995427894</v>
      </c>
      <c r="F17" s="24">
        <f t="shared" ref="F17:G17" si="0">F13-F15</f>
        <v>-12825.376510480855</v>
      </c>
      <c r="G17" s="24">
        <f t="shared" si="0"/>
        <v>-308630.51646475994</v>
      </c>
      <c r="K17" s="24">
        <f>K13-K15</f>
        <v>-110622.96004382893</v>
      </c>
      <c r="L17" s="24">
        <f t="shared" ref="L17:M17" si="1">L13-L15</f>
        <v>-14931.018224359243</v>
      </c>
      <c r="M17" s="24">
        <f t="shared" si="1"/>
        <v>-125553.97826818813</v>
      </c>
      <c r="O17" s="20">
        <f>M17+O13</f>
        <v>-15727.099999999977</v>
      </c>
    </row>
    <row r="20" spans="3:15" x14ac:dyDescent="0.25">
      <c r="G20" s="20"/>
      <c r="H20" s="20"/>
      <c r="I20" s="20"/>
      <c r="J20" s="20"/>
      <c r="K20" s="20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B587D-BC0F-41ED-8471-3F117DB81FBB}">
  <dimension ref="A1:M15"/>
  <sheetViews>
    <sheetView workbookViewId="0">
      <selection activeCell="H33" sqref="H3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5.71093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32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127662</v>
      </c>
      <c r="B2" t="s">
        <v>13</v>
      </c>
      <c r="C2" s="4">
        <v>44562</v>
      </c>
      <c r="D2" t="s">
        <v>60</v>
      </c>
      <c r="E2" t="s">
        <v>61</v>
      </c>
      <c r="F2">
        <v>0</v>
      </c>
      <c r="G2">
        <v>197261</v>
      </c>
      <c r="H2">
        <v>-197261</v>
      </c>
      <c r="I2" t="s">
        <v>16</v>
      </c>
      <c r="J2" t="s">
        <v>61</v>
      </c>
      <c r="K2" t="s">
        <v>357</v>
      </c>
      <c r="L2" t="s">
        <v>18</v>
      </c>
      <c r="M2">
        <v>2022</v>
      </c>
    </row>
    <row r="3" spans="1:13" x14ac:dyDescent="0.25">
      <c r="A3">
        <v>127685</v>
      </c>
      <c r="B3" t="s">
        <v>13</v>
      </c>
      <c r="C3" s="4">
        <v>44651</v>
      </c>
      <c r="D3" t="s">
        <v>60</v>
      </c>
      <c r="E3" t="s">
        <v>61</v>
      </c>
      <c r="F3">
        <v>0</v>
      </c>
      <c r="G3">
        <v>23701.03</v>
      </c>
      <c r="H3">
        <v>-23701.03</v>
      </c>
      <c r="I3" t="s">
        <v>16</v>
      </c>
      <c r="J3" t="s">
        <v>61</v>
      </c>
      <c r="K3" t="s">
        <v>358</v>
      </c>
      <c r="L3" t="s">
        <v>18</v>
      </c>
      <c r="M3">
        <v>2022</v>
      </c>
    </row>
    <row r="4" spans="1:13" x14ac:dyDescent="0.25">
      <c r="A4">
        <v>130638</v>
      </c>
      <c r="B4" t="s">
        <v>13</v>
      </c>
      <c r="C4" s="4">
        <v>44742</v>
      </c>
      <c r="D4" t="s">
        <v>60</v>
      </c>
      <c r="E4" t="s">
        <v>61</v>
      </c>
      <c r="F4">
        <v>213664.4</v>
      </c>
      <c r="G4">
        <v>0</v>
      </c>
      <c r="H4">
        <v>213664.4</v>
      </c>
      <c r="I4" t="s">
        <v>16</v>
      </c>
      <c r="J4" t="s">
        <v>61</v>
      </c>
      <c r="K4" t="s">
        <v>359</v>
      </c>
      <c r="L4" t="s">
        <v>18</v>
      </c>
      <c r="M4">
        <v>2022</v>
      </c>
    </row>
    <row r="5" spans="1:13" x14ac:dyDescent="0.25">
      <c r="A5">
        <v>133151</v>
      </c>
      <c r="B5" t="s">
        <v>13</v>
      </c>
      <c r="C5" s="4">
        <v>44834</v>
      </c>
      <c r="D5" t="s">
        <v>60</v>
      </c>
      <c r="E5" t="s">
        <v>61</v>
      </c>
      <c r="F5">
        <v>0</v>
      </c>
      <c r="G5">
        <v>975766.09</v>
      </c>
      <c r="H5">
        <v>-975766.09</v>
      </c>
      <c r="I5" t="s">
        <v>16</v>
      </c>
      <c r="J5" t="s">
        <v>61</v>
      </c>
      <c r="K5" t="s">
        <v>360</v>
      </c>
      <c r="L5" t="s">
        <v>18</v>
      </c>
      <c r="M5">
        <v>2022</v>
      </c>
    </row>
    <row r="6" spans="1:13" x14ac:dyDescent="0.25">
      <c r="A6">
        <v>136292</v>
      </c>
      <c r="B6" t="s">
        <v>13</v>
      </c>
      <c r="C6" s="4">
        <v>44926</v>
      </c>
      <c r="D6" t="s">
        <v>60</v>
      </c>
      <c r="E6" t="s">
        <v>61</v>
      </c>
      <c r="F6">
        <v>265137.45</v>
      </c>
      <c r="G6">
        <v>0</v>
      </c>
      <c r="H6">
        <v>265137.45</v>
      </c>
      <c r="I6" t="s">
        <v>16</v>
      </c>
      <c r="J6" t="s">
        <v>61</v>
      </c>
      <c r="K6" t="s">
        <v>361</v>
      </c>
      <c r="L6" t="s">
        <v>18</v>
      </c>
      <c r="M6">
        <v>2022</v>
      </c>
    </row>
    <row r="7" spans="1:13" x14ac:dyDescent="0.25">
      <c r="A7">
        <v>137385</v>
      </c>
      <c r="B7" t="s">
        <v>13</v>
      </c>
      <c r="C7" s="4">
        <v>44926</v>
      </c>
      <c r="D7" t="s">
        <v>60</v>
      </c>
      <c r="E7" t="s">
        <v>61</v>
      </c>
      <c r="F7">
        <v>396994.22</v>
      </c>
      <c r="G7">
        <v>0</v>
      </c>
      <c r="H7">
        <v>396994.22</v>
      </c>
      <c r="I7" t="s">
        <v>16</v>
      </c>
      <c r="J7" t="s">
        <v>61</v>
      </c>
      <c r="K7" t="s">
        <v>356</v>
      </c>
      <c r="L7" t="s">
        <v>18</v>
      </c>
      <c r="M7">
        <v>2022</v>
      </c>
    </row>
    <row r="15" spans="1:13" x14ac:dyDescent="0.25">
      <c r="I15">
        <v>-1371308</v>
      </c>
      <c r="J15">
        <f>H2+I15</f>
        <v>-1568569</v>
      </c>
    </row>
  </sheetData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B523F-F956-4F8E-ABBC-B1DE0A45DCE1}">
  <dimension ref="A1:M29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5.2851562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52</v>
      </c>
      <c r="E2" t="s">
        <v>53</v>
      </c>
      <c r="F2">
        <v>0</v>
      </c>
      <c r="G2">
        <v>515239</v>
      </c>
      <c r="H2">
        <v>-515239</v>
      </c>
      <c r="I2" t="s">
        <v>16</v>
      </c>
      <c r="J2" t="s">
        <v>53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52</v>
      </c>
      <c r="E3" t="s">
        <v>53</v>
      </c>
      <c r="F3">
        <v>0</v>
      </c>
      <c r="G3">
        <v>177778.28</v>
      </c>
      <c r="H3">
        <v>-177778.28</v>
      </c>
      <c r="I3" t="s">
        <v>16</v>
      </c>
      <c r="J3" t="s">
        <v>53</v>
      </c>
      <c r="K3" t="s">
        <v>20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52</v>
      </c>
      <c r="E4" t="s">
        <v>53</v>
      </c>
      <c r="F4">
        <v>23698.59</v>
      </c>
      <c r="G4">
        <v>0</v>
      </c>
      <c r="H4">
        <v>23698.59</v>
      </c>
      <c r="I4" t="s">
        <v>16</v>
      </c>
      <c r="J4" t="s">
        <v>53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52</v>
      </c>
      <c r="E5" t="s">
        <v>53</v>
      </c>
      <c r="F5">
        <v>177778.28</v>
      </c>
      <c r="G5">
        <v>0</v>
      </c>
      <c r="H5">
        <v>177778.28</v>
      </c>
      <c r="I5" t="s">
        <v>16</v>
      </c>
      <c r="J5" t="s">
        <v>53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52</v>
      </c>
      <c r="E6" t="s">
        <v>53</v>
      </c>
      <c r="F6">
        <v>0</v>
      </c>
      <c r="G6">
        <v>23698.59</v>
      </c>
      <c r="H6">
        <v>-23698.59</v>
      </c>
      <c r="I6" t="s">
        <v>16</v>
      </c>
      <c r="J6" t="s">
        <v>53</v>
      </c>
      <c r="K6" t="s">
        <v>19</v>
      </c>
      <c r="L6" t="s">
        <v>18</v>
      </c>
      <c r="M6">
        <v>2024</v>
      </c>
    </row>
    <row r="7" spans="1:13" x14ac:dyDescent="0.25">
      <c r="A7">
        <v>9650</v>
      </c>
      <c r="B7" t="s">
        <v>13</v>
      </c>
      <c r="C7" s="4">
        <v>45383</v>
      </c>
      <c r="D7" t="s">
        <v>52</v>
      </c>
      <c r="E7" t="s">
        <v>53</v>
      </c>
      <c r="F7">
        <v>0</v>
      </c>
      <c r="G7">
        <v>177778.28</v>
      </c>
      <c r="H7">
        <v>-177778.28</v>
      </c>
      <c r="I7" t="s">
        <v>16</v>
      </c>
      <c r="J7" t="s">
        <v>53</v>
      </c>
      <c r="K7" t="s">
        <v>19</v>
      </c>
      <c r="L7" t="s">
        <v>18</v>
      </c>
      <c r="M7">
        <v>2024</v>
      </c>
    </row>
    <row r="8" spans="1:13" x14ac:dyDescent="0.25">
      <c r="A8">
        <v>8729</v>
      </c>
      <c r="B8" t="s">
        <v>13</v>
      </c>
      <c r="C8" s="4">
        <v>45383</v>
      </c>
      <c r="D8" t="s">
        <v>52</v>
      </c>
      <c r="E8" t="s">
        <v>53</v>
      </c>
      <c r="F8">
        <v>177778.28</v>
      </c>
      <c r="G8">
        <v>0</v>
      </c>
      <c r="H8">
        <v>177778.28</v>
      </c>
      <c r="I8" t="s">
        <v>16</v>
      </c>
      <c r="J8" t="s">
        <v>53</v>
      </c>
      <c r="K8" t="s">
        <v>20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45443</v>
      </c>
      <c r="D9" t="s">
        <v>52</v>
      </c>
      <c r="E9" t="s">
        <v>53</v>
      </c>
      <c r="F9">
        <v>103936.78</v>
      </c>
      <c r="G9">
        <v>0</v>
      </c>
      <c r="H9">
        <v>103936.78</v>
      </c>
      <c r="I9" t="s">
        <v>16</v>
      </c>
      <c r="J9" t="s">
        <v>53</v>
      </c>
      <c r="K9" t="s">
        <v>21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45444</v>
      </c>
      <c r="D10" t="s">
        <v>52</v>
      </c>
      <c r="E10" t="s">
        <v>53</v>
      </c>
      <c r="F10">
        <v>0</v>
      </c>
      <c r="G10">
        <v>103936.78</v>
      </c>
      <c r="H10">
        <v>-103936.78</v>
      </c>
      <c r="I10" t="s">
        <v>16</v>
      </c>
      <c r="J10" t="s">
        <v>53</v>
      </c>
      <c r="K10" t="s">
        <v>21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45473</v>
      </c>
      <c r="D11" t="s">
        <v>52</v>
      </c>
      <c r="E11" t="s">
        <v>53</v>
      </c>
      <c r="F11">
        <v>152138.96</v>
      </c>
      <c r="G11">
        <v>0</v>
      </c>
      <c r="H11">
        <v>152138.96</v>
      </c>
      <c r="I11" t="s">
        <v>16</v>
      </c>
      <c r="J11" t="s">
        <v>53</v>
      </c>
      <c r="K11" t="s">
        <v>22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45474</v>
      </c>
      <c r="D12" t="s">
        <v>52</v>
      </c>
      <c r="E12" t="s">
        <v>53</v>
      </c>
      <c r="F12">
        <v>0</v>
      </c>
      <c r="G12">
        <v>152138.96</v>
      </c>
      <c r="H12">
        <v>-152138.96</v>
      </c>
      <c r="I12" t="s">
        <v>16</v>
      </c>
      <c r="J12" t="s">
        <v>53</v>
      </c>
      <c r="K12" t="s">
        <v>22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45504</v>
      </c>
      <c r="D13" t="s">
        <v>52</v>
      </c>
      <c r="E13" t="s">
        <v>53</v>
      </c>
      <c r="F13">
        <v>169494.94</v>
      </c>
      <c r="G13">
        <v>0</v>
      </c>
      <c r="H13">
        <v>169494.94</v>
      </c>
      <c r="I13" t="s">
        <v>16</v>
      </c>
      <c r="J13" t="s">
        <v>53</v>
      </c>
      <c r="K13" t="s">
        <v>23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45505</v>
      </c>
      <c r="D14" t="s">
        <v>52</v>
      </c>
      <c r="E14" t="s">
        <v>53</v>
      </c>
      <c r="F14">
        <v>0</v>
      </c>
      <c r="G14">
        <v>169494.94</v>
      </c>
      <c r="H14">
        <v>-169494.94</v>
      </c>
      <c r="I14" t="s">
        <v>16</v>
      </c>
      <c r="J14" t="s">
        <v>53</v>
      </c>
      <c r="K14" t="s">
        <v>23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45535</v>
      </c>
      <c r="D15" t="s">
        <v>52</v>
      </c>
      <c r="E15" t="s">
        <v>53</v>
      </c>
      <c r="F15">
        <v>0</v>
      </c>
      <c r="G15">
        <v>71187.22</v>
      </c>
      <c r="H15">
        <v>-71187.22</v>
      </c>
      <c r="I15" t="s">
        <v>16</v>
      </c>
      <c r="J15" t="s">
        <v>53</v>
      </c>
      <c r="K15" t="s">
        <v>25</v>
      </c>
      <c r="L15" t="s">
        <v>18</v>
      </c>
      <c r="M15">
        <v>2024</v>
      </c>
    </row>
    <row r="16" spans="1:13" x14ac:dyDescent="0.25">
      <c r="A16">
        <v>14216</v>
      </c>
      <c r="B16" t="s">
        <v>13</v>
      </c>
      <c r="C16" s="4">
        <v>45535</v>
      </c>
      <c r="D16" t="s">
        <v>52</v>
      </c>
      <c r="E16" t="s">
        <v>53</v>
      </c>
      <c r="F16">
        <v>71187.22</v>
      </c>
      <c r="G16">
        <v>0</v>
      </c>
      <c r="H16">
        <v>71187.22</v>
      </c>
      <c r="I16" t="s">
        <v>16</v>
      </c>
      <c r="J16" t="s">
        <v>53</v>
      </c>
      <c r="K16" t="s">
        <v>24</v>
      </c>
      <c r="L16" t="s">
        <v>18</v>
      </c>
      <c r="M16">
        <v>2024</v>
      </c>
    </row>
    <row r="17" spans="1:13" x14ac:dyDescent="0.25">
      <c r="A17">
        <v>14216</v>
      </c>
      <c r="B17" t="s">
        <v>13</v>
      </c>
      <c r="C17" s="4">
        <v>45535</v>
      </c>
      <c r="D17" t="s">
        <v>52</v>
      </c>
      <c r="E17" t="s">
        <v>53</v>
      </c>
      <c r="F17">
        <v>165956.29</v>
      </c>
      <c r="G17">
        <v>0</v>
      </c>
      <c r="H17">
        <v>165956.29</v>
      </c>
      <c r="I17" t="s">
        <v>16</v>
      </c>
      <c r="J17" t="s">
        <v>53</v>
      </c>
      <c r="K17" t="s">
        <v>24</v>
      </c>
      <c r="L17" t="s">
        <v>18</v>
      </c>
      <c r="M17">
        <v>2024</v>
      </c>
    </row>
    <row r="18" spans="1:13" x14ac:dyDescent="0.25">
      <c r="A18">
        <v>14216</v>
      </c>
      <c r="B18" t="s">
        <v>13</v>
      </c>
      <c r="C18" s="4">
        <v>45536</v>
      </c>
      <c r="D18" t="s">
        <v>52</v>
      </c>
      <c r="E18" t="s">
        <v>53</v>
      </c>
      <c r="F18">
        <v>0</v>
      </c>
      <c r="G18">
        <v>71187.22</v>
      </c>
      <c r="H18">
        <v>-71187.22</v>
      </c>
      <c r="I18" t="s">
        <v>16</v>
      </c>
      <c r="J18" t="s">
        <v>53</v>
      </c>
      <c r="K18" t="s">
        <v>24</v>
      </c>
      <c r="L18" t="s">
        <v>18</v>
      </c>
      <c r="M18">
        <v>2024</v>
      </c>
    </row>
    <row r="19" spans="1:13" x14ac:dyDescent="0.25">
      <c r="A19">
        <v>14216</v>
      </c>
      <c r="B19" t="s">
        <v>13</v>
      </c>
      <c r="C19" s="4">
        <v>45536</v>
      </c>
      <c r="D19" t="s">
        <v>52</v>
      </c>
      <c r="E19" t="s">
        <v>53</v>
      </c>
      <c r="F19">
        <v>0</v>
      </c>
      <c r="G19">
        <v>165956.29</v>
      </c>
      <c r="H19">
        <v>-165956.29</v>
      </c>
      <c r="I19" t="s">
        <v>16</v>
      </c>
      <c r="J19" t="s">
        <v>53</v>
      </c>
      <c r="K19" t="s">
        <v>24</v>
      </c>
      <c r="L19" t="s">
        <v>18</v>
      </c>
      <c r="M19">
        <v>2024</v>
      </c>
    </row>
    <row r="20" spans="1:13" x14ac:dyDescent="0.25">
      <c r="A20">
        <v>13205</v>
      </c>
      <c r="B20" t="s">
        <v>13</v>
      </c>
      <c r="C20" s="4">
        <v>45536</v>
      </c>
      <c r="D20" t="s">
        <v>52</v>
      </c>
      <c r="E20" t="s">
        <v>53</v>
      </c>
      <c r="F20">
        <v>71187.22</v>
      </c>
      <c r="G20">
        <v>0</v>
      </c>
      <c r="H20">
        <v>71187.22</v>
      </c>
      <c r="I20" t="s">
        <v>16</v>
      </c>
      <c r="J20" t="s">
        <v>53</v>
      </c>
      <c r="K20" t="s">
        <v>25</v>
      </c>
      <c r="L20" t="s">
        <v>18</v>
      </c>
      <c r="M20">
        <v>2024</v>
      </c>
    </row>
    <row r="21" spans="1:13" x14ac:dyDescent="0.25">
      <c r="A21">
        <v>14217</v>
      </c>
      <c r="B21" t="s">
        <v>13</v>
      </c>
      <c r="C21" s="4">
        <v>45565</v>
      </c>
      <c r="D21" t="s">
        <v>52</v>
      </c>
      <c r="E21" t="s">
        <v>53</v>
      </c>
      <c r="F21">
        <v>186164.18</v>
      </c>
      <c r="G21">
        <v>0</v>
      </c>
      <c r="H21">
        <v>186164.18</v>
      </c>
      <c r="I21" t="s">
        <v>16</v>
      </c>
      <c r="J21" t="s">
        <v>53</v>
      </c>
      <c r="K21" t="s">
        <v>26</v>
      </c>
      <c r="L21" t="s">
        <v>18</v>
      </c>
      <c r="M21">
        <v>2024</v>
      </c>
    </row>
    <row r="22" spans="1:13" x14ac:dyDescent="0.25">
      <c r="A22">
        <v>14217</v>
      </c>
      <c r="B22" t="s">
        <v>13</v>
      </c>
      <c r="C22" s="4">
        <v>45566</v>
      </c>
      <c r="D22" t="s">
        <v>52</v>
      </c>
      <c r="E22" t="s">
        <v>53</v>
      </c>
      <c r="F22">
        <v>0</v>
      </c>
      <c r="G22">
        <v>186164.18</v>
      </c>
      <c r="H22">
        <v>-186164.18</v>
      </c>
      <c r="I22" t="s">
        <v>16</v>
      </c>
      <c r="J22" t="s">
        <v>53</v>
      </c>
      <c r="K22" t="s">
        <v>26</v>
      </c>
      <c r="L22" t="s">
        <v>18</v>
      </c>
      <c r="M22">
        <v>2024</v>
      </c>
    </row>
    <row r="23" spans="1:13" x14ac:dyDescent="0.25">
      <c r="A23">
        <v>14824</v>
      </c>
      <c r="B23" t="s">
        <v>13</v>
      </c>
      <c r="C23" s="4">
        <v>45596</v>
      </c>
      <c r="D23" t="s">
        <v>52</v>
      </c>
      <c r="E23" t="s">
        <v>53</v>
      </c>
      <c r="F23">
        <v>42722.19</v>
      </c>
      <c r="G23">
        <v>0</v>
      </c>
      <c r="H23">
        <v>42722.19</v>
      </c>
      <c r="I23" t="s">
        <v>16</v>
      </c>
      <c r="J23" t="s">
        <v>53</v>
      </c>
      <c r="K23" t="s">
        <v>27</v>
      </c>
      <c r="L23" t="s">
        <v>18</v>
      </c>
      <c r="M23">
        <v>2024</v>
      </c>
    </row>
    <row r="24" spans="1:13" x14ac:dyDescent="0.25">
      <c r="A24">
        <v>14824</v>
      </c>
      <c r="B24" t="s">
        <v>13</v>
      </c>
      <c r="C24" s="4">
        <v>45597</v>
      </c>
      <c r="D24" t="s">
        <v>52</v>
      </c>
      <c r="E24" t="s">
        <v>53</v>
      </c>
      <c r="F24">
        <v>0</v>
      </c>
      <c r="G24">
        <v>42722.19</v>
      </c>
      <c r="H24">
        <v>-42722.19</v>
      </c>
      <c r="I24" t="s">
        <v>16</v>
      </c>
      <c r="J24" t="s">
        <v>53</v>
      </c>
      <c r="K24" t="s">
        <v>27</v>
      </c>
      <c r="L24" t="s">
        <v>18</v>
      </c>
      <c r="M24">
        <v>2024</v>
      </c>
    </row>
    <row r="25" spans="1:13" x14ac:dyDescent="0.25">
      <c r="A25">
        <v>15638</v>
      </c>
      <c r="B25" t="s">
        <v>13</v>
      </c>
      <c r="C25" s="4">
        <v>45626</v>
      </c>
      <c r="D25" t="s">
        <v>52</v>
      </c>
      <c r="E25" t="s">
        <v>53</v>
      </c>
      <c r="F25">
        <v>58788.2</v>
      </c>
      <c r="G25">
        <v>0</v>
      </c>
      <c r="H25">
        <v>58788.2</v>
      </c>
      <c r="I25" t="s">
        <v>16</v>
      </c>
      <c r="J25" t="s">
        <v>53</v>
      </c>
      <c r="K25" t="s">
        <v>28</v>
      </c>
      <c r="L25" t="s">
        <v>18</v>
      </c>
      <c r="M25">
        <v>2024</v>
      </c>
    </row>
    <row r="26" spans="1:13" x14ac:dyDescent="0.25">
      <c r="A26">
        <v>15638</v>
      </c>
      <c r="B26" t="s">
        <v>13</v>
      </c>
      <c r="C26" s="4">
        <v>45627</v>
      </c>
      <c r="D26" t="s">
        <v>52</v>
      </c>
      <c r="E26" t="s">
        <v>53</v>
      </c>
      <c r="F26">
        <v>0</v>
      </c>
      <c r="G26">
        <v>58788.2</v>
      </c>
      <c r="H26">
        <v>-58788.2</v>
      </c>
      <c r="I26" t="s">
        <v>16</v>
      </c>
      <c r="J26" t="s">
        <v>53</v>
      </c>
      <c r="K26" t="s">
        <v>28</v>
      </c>
      <c r="L26" t="s">
        <v>18</v>
      </c>
      <c r="M26">
        <v>2024</v>
      </c>
    </row>
    <row r="27" spans="1:13" x14ac:dyDescent="0.25">
      <c r="A27">
        <v>18653</v>
      </c>
      <c r="B27" t="s">
        <v>13</v>
      </c>
      <c r="C27" s="4">
        <v>45657</v>
      </c>
      <c r="D27" t="s">
        <v>52</v>
      </c>
      <c r="E27" t="s">
        <v>53</v>
      </c>
      <c r="F27">
        <v>0</v>
      </c>
      <c r="G27">
        <v>59504.97</v>
      </c>
      <c r="H27">
        <v>-59504.97</v>
      </c>
      <c r="I27" t="s">
        <v>16</v>
      </c>
      <c r="J27" t="s">
        <v>53</v>
      </c>
      <c r="K27" t="s">
        <v>209</v>
      </c>
      <c r="L27" t="s">
        <v>18</v>
      </c>
      <c r="M27">
        <v>2024</v>
      </c>
    </row>
    <row r="28" spans="1:13" x14ac:dyDescent="0.25">
      <c r="A28">
        <v>16420</v>
      </c>
      <c r="B28" t="s">
        <v>13</v>
      </c>
      <c r="C28" s="4">
        <v>45657</v>
      </c>
      <c r="D28" t="s">
        <v>52</v>
      </c>
      <c r="E28" t="s">
        <v>53</v>
      </c>
      <c r="F28">
        <v>59504.97</v>
      </c>
      <c r="G28">
        <v>0</v>
      </c>
      <c r="H28">
        <v>59504.97</v>
      </c>
      <c r="I28" t="s">
        <v>16</v>
      </c>
      <c r="J28" t="s">
        <v>53</v>
      </c>
      <c r="K28" t="s">
        <v>30</v>
      </c>
      <c r="L28" t="s">
        <v>18</v>
      </c>
      <c r="M28">
        <v>2024</v>
      </c>
    </row>
    <row r="29" spans="1:13" x14ac:dyDescent="0.25">
      <c r="A29">
        <v>18654</v>
      </c>
      <c r="B29" t="s">
        <v>13</v>
      </c>
      <c r="C29" s="4">
        <v>45657</v>
      </c>
      <c r="D29" t="s">
        <v>52</v>
      </c>
      <c r="E29" t="s">
        <v>53</v>
      </c>
      <c r="F29">
        <v>275911.12</v>
      </c>
      <c r="G29">
        <v>0</v>
      </c>
      <c r="H29">
        <v>275911.12</v>
      </c>
      <c r="I29" t="s">
        <v>16</v>
      </c>
      <c r="J29" t="s">
        <v>53</v>
      </c>
      <c r="K29" t="s">
        <v>29</v>
      </c>
      <c r="L29" t="s">
        <v>18</v>
      </c>
      <c r="M29">
        <v>2024</v>
      </c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9ECD-3B61-4EF6-8E7C-47D7DE79B2A9}">
  <dimension ref="A1:M22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4.140625" bestFit="1" customWidth="1"/>
    <col min="6" max="6" width="15.85546875" bestFit="1" customWidth="1"/>
    <col min="7" max="7" width="16.42578125" bestFit="1" customWidth="1"/>
    <col min="8" max="8" width="8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68</v>
      </c>
      <c r="E2" t="s">
        <v>69</v>
      </c>
      <c r="F2">
        <v>0</v>
      </c>
      <c r="G2">
        <v>34724</v>
      </c>
      <c r="H2">
        <v>-34724</v>
      </c>
      <c r="I2" t="s">
        <v>16</v>
      </c>
      <c r="J2" t="s">
        <v>69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68</v>
      </c>
      <c r="E3" t="s">
        <v>69</v>
      </c>
      <c r="F3">
        <v>1319.62</v>
      </c>
      <c r="G3">
        <v>0</v>
      </c>
      <c r="H3">
        <v>1319.62</v>
      </c>
      <c r="I3" t="s">
        <v>16</v>
      </c>
      <c r="J3" t="s">
        <v>69</v>
      </c>
      <c r="K3" t="s">
        <v>20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45383</v>
      </c>
      <c r="D4" t="s">
        <v>68</v>
      </c>
      <c r="E4" t="s">
        <v>69</v>
      </c>
      <c r="F4">
        <v>0</v>
      </c>
      <c r="G4">
        <v>1319.62</v>
      </c>
      <c r="H4">
        <v>-1319.62</v>
      </c>
      <c r="I4" t="s">
        <v>16</v>
      </c>
      <c r="J4" t="s">
        <v>69</v>
      </c>
      <c r="K4" t="s">
        <v>20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45443</v>
      </c>
      <c r="D5" t="s">
        <v>68</v>
      </c>
      <c r="E5" t="s">
        <v>69</v>
      </c>
      <c r="F5">
        <v>2386.44</v>
      </c>
      <c r="G5">
        <v>0</v>
      </c>
      <c r="H5">
        <v>2386.44</v>
      </c>
      <c r="I5" t="s">
        <v>16</v>
      </c>
      <c r="J5" t="s">
        <v>69</v>
      </c>
      <c r="K5" t="s">
        <v>21</v>
      </c>
      <c r="L5" t="s">
        <v>18</v>
      </c>
      <c r="M5">
        <v>2024</v>
      </c>
    </row>
    <row r="6" spans="1:13" x14ac:dyDescent="0.25">
      <c r="A6">
        <v>10748</v>
      </c>
      <c r="B6" t="s">
        <v>13</v>
      </c>
      <c r="C6" s="4">
        <v>45444</v>
      </c>
      <c r="D6" t="s">
        <v>68</v>
      </c>
      <c r="E6" t="s">
        <v>69</v>
      </c>
      <c r="F6">
        <v>0</v>
      </c>
      <c r="G6">
        <v>2386.44</v>
      </c>
      <c r="H6">
        <v>-2386.44</v>
      </c>
      <c r="I6" t="s">
        <v>16</v>
      </c>
      <c r="J6" t="s">
        <v>69</v>
      </c>
      <c r="K6" t="s">
        <v>21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45473</v>
      </c>
      <c r="D7" t="s">
        <v>68</v>
      </c>
      <c r="E7" t="s">
        <v>69</v>
      </c>
      <c r="F7">
        <v>3174.32</v>
      </c>
      <c r="G7">
        <v>0</v>
      </c>
      <c r="H7">
        <v>3174.32</v>
      </c>
      <c r="I7" t="s">
        <v>16</v>
      </c>
      <c r="J7" t="s">
        <v>69</v>
      </c>
      <c r="K7" t="s">
        <v>22</v>
      </c>
      <c r="L7" t="s">
        <v>18</v>
      </c>
      <c r="M7">
        <v>2024</v>
      </c>
    </row>
    <row r="8" spans="1:13" x14ac:dyDescent="0.25">
      <c r="A8">
        <v>11582</v>
      </c>
      <c r="B8" t="s">
        <v>13</v>
      </c>
      <c r="C8" s="4">
        <v>45474</v>
      </c>
      <c r="D8" t="s">
        <v>68</v>
      </c>
      <c r="E8" t="s">
        <v>69</v>
      </c>
      <c r="F8">
        <v>0</v>
      </c>
      <c r="G8">
        <v>3174.32</v>
      </c>
      <c r="H8">
        <v>-3174.32</v>
      </c>
      <c r="I8" t="s">
        <v>16</v>
      </c>
      <c r="J8" t="s">
        <v>69</v>
      </c>
      <c r="K8" t="s">
        <v>22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45504</v>
      </c>
      <c r="D9" t="s">
        <v>68</v>
      </c>
      <c r="E9" t="s">
        <v>69</v>
      </c>
      <c r="F9">
        <v>4129.46</v>
      </c>
      <c r="G9">
        <v>0</v>
      </c>
      <c r="H9">
        <v>4129.46</v>
      </c>
      <c r="I9" t="s">
        <v>16</v>
      </c>
      <c r="J9" t="s">
        <v>69</v>
      </c>
      <c r="K9" t="s">
        <v>23</v>
      </c>
      <c r="L9" t="s">
        <v>18</v>
      </c>
      <c r="M9">
        <v>2024</v>
      </c>
    </row>
    <row r="10" spans="1:13" x14ac:dyDescent="0.25">
      <c r="A10">
        <v>12366</v>
      </c>
      <c r="B10" t="s">
        <v>13</v>
      </c>
      <c r="C10" s="4">
        <v>45505</v>
      </c>
      <c r="D10" t="s">
        <v>68</v>
      </c>
      <c r="E10" t="s">
        <v>69</v>
      </c>
      <c r="F10">
        <v>0</v>
      </c>
      <c r="G10">
        <v>4129.46</v>
      </c>
      <c r="H10">
        <v>-4129.46</v>
      </c>
      <c r="I10" t="s">
        <v>16</v>
      </c>
      <c r="J10" t="s">
        <v>69</v>
      </c>
      <c r="K10" t="s">
        <v>23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45535</v>
      </c>
      <c r="D11" t="s">
        <v>68</v>
      </c>
      <c r="E11" t="s">
        <v>69</v>
      </c>
      <c r="F11">
        <v>5159.8</v>
      </c>
      <c r="G11">
        <v>0</v>
      </c>
      <c r="H11">
        <v>5159.8</v>
      </c>
      <c r="I11" t="s">
        <v>16</v>
      </c>
      <c r="J11" t="s">
        <v>69</v>
      </c>
      <c r="K11" t="s">
        <v>25</v>
      </c>
      <c r="L11" t="s">
        <v>18</v>
      </c>
      <c r="M11">
        <v>2024</v>
      </c>
    </row>
    <row r="12" spans="1:13" x14ac:dyDescent="0.25">
      <c r="A12">
        <v>13205</v>
      </c>
      <c r="B12" t="s">
        <v>13</v>
      </c>
      <c r="C12" s="4">
        <v>45536</v>
      </c>
      <c r="D12" t="s">
        <v>68</v>
      </c>
      <c r="E12" t="s">
        <v>69</v>
      </c>
      <c r="F12">
        <v>0</v>
      </c>
      <c r="G12">
        <v>5159.8</v>
      </c>
      <c r="H12">
        <v>-5159.8</v>
      </c>
      <c r="I12" t="s">
        <v>16</v>
      </c>
      <c r="J12" t="s">
        <v>69</v>
      </c>
      <c r="K12" t="s">
        <v>25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45565</v>
      </c>
      <c r="D13" t="s">
        <v>68</v>
      </c>
      <c r="E13" t="s">
        <v>69</v>
      </c>
      <c r="F13">
        <v>6174.81</v>
      </c>
      <c r="G13">
        <v>0</v>
      </c>
      <c r="H13">
        <v>6174.81</v>
      </c>
      <c r="I13" t="s">
        <v>16</v>
      </c>
      <c r="J13" t="s">
        <v>69</v>
      </c>
      <c r="K13" t="s">
        <v>26</v>
      </c>
      <c r="L13" t="s">
        <v>18</v>
      </c>
      <c r="M13">
        <v>2024</v>
      </c>
    </row>
    <row r="14" spans="1:13" x14ac:dyDescent="0.25">
      <c r="A14">
        <v>14217</v>
      </c>
      <c r="B14" t="s">
        <v>13</v>
      </c>
      <c r="C14" s="4">
        <v>45566</v>
      </c>
      <c r="D14" t="s">
        <v>68</v>
      </c>
      <c r="E14" t="s">
        <v>69</v>
      </c>
      <c r="F14">
        <v>0</v>
      </c>
      <c r="G14">
        <v>6174.81</v>
      </c>
      <c r="H14">
        <v>-6174.81</v>
      </c>
      <c r="I14" t="s">
        <v>16</v>
      </c>
      <c r="J14" t="s">
        <v>69</v>
      </c>
      <c r="K14" t="s">
        <v>26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45596</v>
      </c>
      <c r="D15" t="s">
        <v>68</v>
      </c>
      <c r="E15" t="s">
        <v>69</v>
      </c>
      <c r="F15">
        <v>7108.61</v>
      </c>
      <c r="G15">
        <v>0</v>
      </c>
      <c r="H15">
        <v>7108.61</v>
      </c>
      <c r="I15" t="s">
        <v>16</v>
      </c>
      <c r="J15" t="s">
        <v>69</v>
      </c>
      <c r="K15" t="s">
        <v>27</v>
      </c>
      <c r="L15" t="s">
        <v>18</v>
      </c>
      <c r="M15">
        <v>2024</v>
      </c>
    </row>
    <row r="16" spans="1:13" x14ac:dyDescent="0.25">
      <c r="A16">
        <v>14824</v>
      </c>
      <c r="B16" t="s">
        <v>13</v>
      </c>
      <c r="C16" s="4">
        <v>45597</v>
      </c>
      <c r="D16" t="s">
        <v>68</v>
      </c>
      <c r="E16" t="s">
        <v>69</v>
      </c>
      <c r="F16">
        <v>0</v>
      </c>
      <c r="G16">
        <v>7108.61</v>
      </c>
      <c r="H16">
        <v>-7108.61</v>
      </c>
      <c r="I16" t="s">
        <v>16</v>
      </c>
      <c r="J16" t="s">
        <v>69</v>
      </c>
      <c r="K16" t="s">
        <v>27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45626</v>
      </c>
      <c r="D17" t="s">
        <v>68</v>
      </c>
      <c r="E17" t="s">
        <v>69</v>
      </c>
      <c r="F17">
        <v>7515.98</v>
      </c>
      <c r="G17">
        <v>0</v>
      </c>
      <c r="H17">
        <v>7515.98</v>
      </c>
      <c r="I17" t="s">
        <v>16</v>
      </c>
      <c r="J17" t="s">
        <v>69</v>
      </c>
      <c r="K17" t="s">
        <v>28</v>
      </c>
      <c r="L17" t="s">
        <v>18</v>
      </c>
      <c r="M17">
        <v>2024</v>
      </c>
    </row>
    <row r="18" spans="1:13" x14ac:dyDescent="0.25">
      <c r="A18">
        <v>15638</v>
      </c>
      <c r="B18" t="s">
        <v>13</v>
      </c>
      <c r="C18" s="4">
        <v>45627</v>
      </c>
      <c r="D18" t="s">
        <v>68</v>
      </c>
      <c r="E18" t="s">
        <v>69</v>
      </c>
      <c r="F18">
        <v>0</v>
      </c>
      <c r="G18">
        <v>7515.98</v>
      </c>
      <c r="H18">
        <v>-7515.98</v>
      </c>
      <c r="I18" t="s">
        <v>16</v>
      </c>
      <c r="J18" t="s">
        <v>69</v>
      </c>
      <c r="K18" t="s">
        <v>28</v>
      </c>
      <c r="L18" t="s">
        <v>18</v>
      </c>
      <c r="M18">
        <v>2024</v>
      </c>
    </row>
    <row r="19" spans="1:13" x14ac:dyDescent="0.25">
      <c r="A19">
        <v>16925</v>
      </c>
      <c r="B19" t="s">
        <v>13</v>
      </c>
      <c r="C19" s="4">
        <v>45657</v>
      </c>
      <c r="D19" t="s">
        <v>68</v>
      </c>
      <c r="E19" t="s">
        <v>69</v>
      </c>
      <c r="F19">
        <v>0</v>
      </c>
      <c r="G19">
        <v>913.6</v>
      </c>
      <c r="H19">
        <v>-913.6</v>
      </c>
      <c r="I19" t="s">
        <v>16</v>
      </c>
      <c r="J19" t="s">
        <v>69</v>
      </c>
      <c r="K19" t="s">
        <v>210</v>
      </c>
      <c r="L19" t="s">
        <v>18</v>
      </c>
      <c r="M19">
        <v>2024</v>
      </c>
    </row>
    <row r="20" spans="1:13" x14ac:dyDescent="0.25">
      <c r="A20">
        <v>18653</v>
      </c>
      <c r="B20" t="s">
        <v>13</v>
      </c>
      <c r="C20" s="4">
        <v>45657</v>
      </c>
      <c r="D20" t="s">
        <v>68</v>
      </c>
      <c r="E20" t="s">
        <v>69</v>
      </c>
      <c r="F20">
        <v>0</v>
      </c>
      <c r="G20">
        <v>7068.71</v>
      </c>
      <c r="H20">
        <v>-7068.71</v>
      </c>
      <c r="I20" t="s">
        <v>16</v>
      </c>
      <c r="J20" t="s">
        <v>69</v>
      </c>
      <c r="K20" t="s">
        <v>209</v>
      </c>
      <c r="L20" t="s">
        <v>18</v>
      </c>
      <c r="M20">
        <v>2024</v>
      </c>
    </row>
    <row r="21" spans="1:13" x14ac:dyDescent="0.25">
      <c r="A21">
        <v>16420</v>
      </c>
      <c r="B21" t="s">
        <v>13</v>
      </c>
      <c r="C21" s="4">
        <v>45657</v>
      </c>
      <c r="D21" t="s">
        <v>68</v>
      </c>
      <c r="E21" t="s">
        <v>69</v>
      </c>
      <c r="F21">
        <v>7982.31</v>
      </c>
      <c r="G21">
        <v>0</v>
      </c>
      <c r="H21">
        <v>7982.31</v>
      </c>
      <c r="I21" t="s">
        <v>16</v>
      </c>
      <c r="J21" t="s">
        <v>69</v>
      </c>
      <c r="K21" t="s">
        <v>30</v>
      </c>
      <c r="L21" t="s">
        <v>18</v>
      </c>
      <c r="M21">
        <v>2024</v>
      </c>
    </row>
    <row r="22" spans="1:13" x14ac:dyDescent="0.25">
      <c r="A22">
        <v>18654</v>
      </c>
      <c r="B22" t="s">
        <v>13</v>
      </c>
      <c r="C22" s="4">
        <v>45657</v>
      </c>
      <c r="D22" t="s">
        <v>68</v>
      </c>
      <c r="E22" t="s">
        <v>69</v>
      </c>
      <c r="F22">
        <v>8479.2900000000009</v>
      </c>
      <c r="G22">
        <v>0</v>
      </c>
      <c r="H22">
        <v>8479.2900000000009</v>
      </c>
      <c r="I22" t="s">
        <v>16</v>
      </c>
      <c r="J22" t="s">
        <v>69</v>
      </c>
      <c r="K22" t="s">
        <v>29</v>
      </c>
      <c r="L22" t="s">
        <v>18</v>
      </c>
      <c r="M22">
        <v>2024</v>
      </c>
    </row>
  </sheetData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ACBAC-EA29-4C0A-BFC3-89581B668FAD}">
  <dimension ref="A1:M22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3.7109375" bestFit="1" customWidth="1"/>
    <col min="6" max="6" width="15.85546875" bestFit="1" customWidth="1"/>
    <col min="7" max="7" width="16.42578125" bestFit="1" customWidth="1"/>
    <col min="8" max="8" width="8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8729</v>
      </c>
      <c r="B2" t="s">
        <v>13</v>
      </c>
      <c r="C2" s="4">
        <v>45382</v>
      </c>
      <c r="D2" t="s">
        <v>100</v>
      </c>
      <c r="E2" t="s">
        <v>101</v>
      </c>
      <c r="F2">
        <v>0</v>
      </c>
      <c r="G2">
        <v>223.45</v>
      </c>
      <c r="H2">
        <v>-223.45</v>
      </c>
      <c r="I2" t="s">
        <v>16</v>
      </c>
      <c r="J2" t="s">
        <v>101</v>
      </c>
      <c r="K2" t="s">
        <v>20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100</v>
      </c>
      <c r="E3" t="s">
        <v>101</v>
      </c>
      <c r="F3">
        <v>223.45</v>
      </c>
      <c r="G3">
        <v>0</v>
      </c>
      <c r="H3">
        <v>223.45</v>
      </c>
      <c r="I3" t="s">
        <v>16</v>
      </c>
      <c r="J3" t="s">
        <v>101</v>
      </c>
      <c r="K3" t="s">
        <v>19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100</v>
      </c>
      <c r="E4" t="s">
        <v>101</v>
      </c>
      <c r="F4">
        <v>821.35</v>
      </c>
      <c r="G4">
        <v>0</v>
      </c>
      <c r="H4">
        <v>821.35</v>
      </c>
      <c r="I4" t="s">
        <v>16</v>
      </c>
      <c r="J4" t="s">
        <v>101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45383</v>
      </c>
      <c r="D5" t="s">
        <v>100</v>
      </c>
      <c r="E5" t="s">
        <v>101</v>
      </c>
      <c r="F5">
        <v>0</v>
      </c>
      <c r="G5">
        <v>223.45</v>
      </c>
      <c r="H5">
        <v>-223.45</v>
      </c>
      <c r="I5" t="s">
        <v>16</v>
      </c>
      <c r="J5" t="s">
        <v>101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100</v>
      </c>
      <c r="E6" t="s">
        <v>101</v>
      </c>
      <c r="F6">
        <v>0</v>
      </c>
      <c r="G6">
        <v>821.35</v>
      </c>
      <c r="H6">
        <v>-821.35</v>
      </c>
      <c r="I6" t="s">
        <v>16</v>
      </c>
      <c r="J6" t="s">
        <v>101</v>
      </c>
      <c r="K6" t="s">
        <v>19</v>
      </c>
      <c r="L6" t="s">
        <v>18</v>
      </c>
      <c r="M6">
        <v>2024</v>
      </c>
    </row>
    <row r="7" spans="1:13" x14ac:dyDescent="0.25">
      <c r="A7">
        <v>8729</v>
      </c>
      <c r="B7" t="s">
        <v>13</v>
      </c>
      <c r="C7" s="4">
        <v>45383</v>
      </c>
      <c r="D7" t="s">
        <v>100</v>
      </c>
      <c r="E7" t="s">
        <v>101</v>
      </c>
      <c r="F7">
        <v>223.45</v>
      </c>
      <c r="G7">
        <v>0</v>
      </c>
      <c r="H7">
        <v>223.45</v>
      </c>
      <c r="I7" t="s">
        <v>16</v>
      </c>
      <c r="J7" t="s">
        <v>101</v>
      </c>
      <c r="K7" t="s">
        <v>20</v>
      </c>
      <c r="L7" t="s">
        <v>18</v>
      </c>
      <c r="M7">
        <v>2024</v>
      </c>
    </row>
    <row r="8" spans="1:13" x14ac:dyDescent="0.25">
      <c r="A8">
        <v>10748</v>
      </c>
      <c r="B8" t="s">
        <v>13</v>
      </c>
      <c r="C8" s="4">
        <v>45443</v>
      </c>
      <c r="D8" t="s">
        <v>100</v>
      </c>
      <c r="E8" t="s">
        <v>101</v>
      </c>
      <c r="F8">
        <v>0</v>
      </c>
      <c r="G8">
        <v>143.15</v>
      </c>
      <c r="H8">
        <v>-143.15</v>
      </c>
      <c r="I8" t="s">
        <v>16</v>
      </c>
      <c r="J8" t="s">
        <v>101</v>
      </c>
      <c r="K8" t="s">
        <v>21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45444</v>
      </c>
      <c r="D9" t="s">
        <v>100</v>
      </c>
      <c r="E9" t="s">
        <v>101</v>
      </c>
      <c r="F9">
        <v>143.15</v>
      </c>
      <c r="G9">
        <v>0</v>
      </c>
      <c r="H9">
        <v>143.15</v>
      </c>
      <c r="I9" t="s">
        <v>16</v>
      </c>
      <c r="J9" t="s">
        <v>101</v>
      </c>
      <c r="K9" t="s">
        <v>21</v>
      </c>
      <c r="L9" t="s">
        <v>18</v>
      </c>
      <c r="M9">
        <v>2024</v>
      </c>
    </row>
    <row r="10" spans="1:13" x14ac:dyDescent="0.25">
      <c r="A10">
        <v>11582</v>
      </c>
      <c r="B10" t="s">
        <v>13</v>
      </c>
      <c r="C10" s="4">
        <v>45473</v>
      </c>
      <c r="D10" t="s">
        <v>100</v>
      </c>
      <c r="E10" t="s">
        <v>101</v>
      </c>
      <c r="F10">
        <v>1621.55</v>
      </c>
      <c r="G10">
        <v>0</v>
      </c>
      <c r="H10">
        <v>1621.55</v>
      </c>
      <c r="I10" t="s">
        <v>16</v>
      </c>
      <c r="J10" t="s">
        <v>101</v>
      </c>
      <c r="K10" t="s">
        <v>22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45474</v>
      </c>
      <c r="D11" t="s">
        <v>100</v>
      </c>
      <c r="E11" t="s">
        <v>101</v>
      </c>
      <c r="F11">
        <v>0</v>
      </c>
      <c r="G11">
        <v>1621.55</v>
      </c>
      <c r="H11">
        <v>-1621.55</v>
      </c>
      <c r="I11" t="s">
        <v>16</v>
      </c>
      <c r="J11" t="s">
        <v>101</v>
      </c>
      <c r="K11" t="s">
        <v>22</v>
      </c>
      <c r="L11" t="s">
        <v>18</v>
      </c>
      <c r="M11">
        <v>2024</v>
      </c>
    </row>
    <row r="12" spans="1:13" x14ac:dyDescent="0.25">
      <c r="A12">
        <v>12366</v>
      </c>
      <c r="B12" t="s">
        <v>13</v>
      </c>
      <c r="C12" s="4">
        <v>45504</v>
      </c>
      <c r="D12" t="s">
        <v>100</v>
      </c>
      <c r="E12" t="s">
        <v>101</v>
      </c>
      <c r="F12">
        <v>5715.67</v>
      </c>
      <c r="G12">
        <v>0</v>
      </c>
      <c r="H12">
        <v>5715.67</v>
      </c>
      <c r="I12" t="s">
        <v>16</v>
      </c>
      <c r="J12" t="s">
        <v>101</v>
      </c>
      <c r="K12" t="s">
        <v>23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45505</v>
      </c>
      <c r="D13" t="s">
        <v>100</v>
      </c>
      <c r="E13" t="s">
        <v>101</v>
      </c>
      <c r="F13">
        <v>0</v>
      </c>
      <c r="G13">
        <v>5715.67</v>
      </c>
      <c r="H13">
        <v>-5715.67</v>
      </c>
      <c r="I13" t="s">
        <v>16</v>
      </c>
      <c r="J13" t="s">
        <v>101</v>
      </c>
      <c r="K13" t="s">
        <v>23</v>
      </c>
      <c r="L13" t="s">
        <v>18</v>
      </c>
      <c r="M13">
        <v>2024</v>
      </c>
    </row>
    <row r="14" spans="1:13" x14ac:dyDescent="0.25">
      <c r="A14">
        <v>13205</v>
      </c>
      <c r="B14" t="s">
        <v>13</v>
      </c>
      <c r="C14" s="4">
        <v>45535</v>
      </c>
      <c r="D14" t="s">
        <v>100</v>
      </c>
      <c r="E14" t="s">
        <v>101</v>
      </c>
      <c r="F14">
        <v>0</v>
      </c>
      <c r="G14">
        <v>2867.15</v>
      </c>
      <c r="H14">
        <v>-2867.15</v>
      </c>
      <c r="I14" t="s">
        <v>16</v>
      </c>
      <c r="J14" t="s">
        <v>101</v>
      </c>
      <c r="K14" t="s">
        <v>25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45536</v>
      </c>
      <c r="D15" t="s">
        <v>100</v>
      </c>
      <c r="E15" t="s">
        <v>101</v>
      </c>
      <c r="F15">
        <v>2867.15</v>
      </c>
      <c r="G15">
        <v>0</v>
      </c>
      <c r="H15">
        <v>2867.15</v>
      </c>
      <c r="I15" t="s">
        <v>16</v>
      </c>
      <c r="J15" t="s">
        <v>101</v>
      </c>
      <c r="K15" t="s">
        <v>25</v>
      </c>
      <c r="L15" t="s">
        <v>18</v>
      </c>
      <c r="M15">
        <v>2024</v>
      </c>
    </row>
    <row r="16" spans="1:13" x14ac:dyDescent="0.25">
      <c r="A16">
        <v>14217</v>
      </c>
      <c r="B16" t="s">
        <v>13</v>
      </c>
      <c r="C16" s="4">
        <v>45565</v>
      </c>
      <c r="D16" t="s">
        <v>100</v>
      </c>
      <c r="E16" t="s">
        <v>101</v>
      </c>
      <c r="F16">
        <v>0</v>
      </c>
      <c r="G16">
        <v>2353.2600000000002</v>
      </c>
      <c r="H16">
        <v>-2353.2600000000002</v>
      </c>
      <c r="I16" t="s">
        <v>16</v>
      </c>
      <c r="J16" t="s">
        <v>101</v>
      </c>
      <c r="K16" t="s">
        <v>26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45566</v>
      </c>
      <c r="D17" t="s">
        <v>100</v>
      </c>
      <c r="E17" t="s">
        <v>101</v>
      </c>
      <c r="F17">
        <v>2353.2600000000002</v>
      </c>
      <c r="G17">
        <v>0</v>
      </c>
      <c r="H17">
        <v>2353.2600000000002</v>
      </c>
      <c r="I17" t="s">
        <v>16</v>
      </c>
      <c r="J17" t="s">
        <v>101</v>
      </c>
      <c r="K17" t="s">
        <v>26</v>
      </c>
      <c r="L17" t="s">
        <v>18</v>
      </c>
      <c r="M17">
        <v>2024</v>
      </c>
    </row>
    <row r="18" spans="1:13" x14ac:dyDescent="0.25">
      <c r="A18">
        <v>14824</v>
      </c>
      <c r="B18" t="s">
        <v>13</v>
      </c>
      <c r="C18" s="4">
        <v>45596</v>
      </c>
      <c r="D18" t="s">
        <v>100</v>
      </c>
      <c r="E18" t="s">
        <v>101</v>
      </c>
      <c r="F18">
        <v>0</v>
      </c>
      <c r="G18">
        <v>467.1</v>
      </c>
      <c r="H18">
        <v>-467.1</v>
      </c>
      <c r="I18" t="s">
        <v>16</v>
      </c>
      <c r="J18" t="s">
        <v>101</v>
      </c>
      <c r="K18" t="s">
        <v>27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45597</v>
      </c>
      <c r="D19" t="s">
        <v>100</v>
      </c>
      <c r="E19" t="s">
        <v>101</v>
      </c>
      <c r="F19">
        <v>467.1</v>
      </c>
      <c r="G19">
        <v>0</v>
      </c>
      <c r="H19">
        <v>467.1</v>
      </c>
      <c r="I19" t="s">
        <v>16</v>
      </c>
      <c r="J19" t="s">
        <v>101</v>
      </c>
      <c r="K19" t="s">
        <v>27</v>
      </c>
      <c r="L19" t="s">
        <v>18</v>
      </c>
      <c r="M19">
        <v>2024</v>
      </c>
    </row>
    <row r="20" spans="1:13" x14ac:dyDescent="0.25">
      <c r="A20">
        <v>15638</v>
      </c>
      <c r="B20" t="s">
        <v>13</v>
      </c>
      <c r="C20" s="4">
        <v>45626</v>
      </c>
      <c r="D20" t="s">
        <v>100</v>
      </c>
      <c r="E20" t="s">
        <v>101</v>
      </c>
      <c r="F20">
        <v>0</v>
      </c>
      <c r="G20">
        <v>210.77</v>
      </c>
      <c r="H20">
        <v>-210.77</v>
      </c>
      <c r="I20" t="s">
        <v>16</v>
      </c>
      <c r="J20" t="s">
        <v>101</v>
      </c>
      <c r="K20" t="s">
        <v>28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45627</v>
      </c>
      <c r="D21" t="s">
        <v>100</v>
      </c>
      <c r="E21" t="s">
        <v>101</v>
      </c>
      <c r="F21">
        <v>210.77</v>
      </c>
      <c r="G21">
        <v>0</v>
      </c>
      <c r="H21">
        <v>210.77</v>
      </c>
      <c r="I21" t="s">
        <v>16</v>
      </c>
      <c r="J21" t="s">
        <v>101</v>
      </c>
      <c r="K21" t="s">
        <v>28</v>
      </c>
      <c r="L21" t="s">
        <v>18</v>
      </c>
      <c r="M21">
        <v>2024</v>
      </c>
    </row>
    <row r="22" spans="1:13" x14ac:dyDescent="0.25">
      <c r="A22">
        <v>16420</v>
      </c>
      <c r="B22" t="s">
        <v>13</v>
      </c>
      <c r="C22" s="4">
        <v>45657</v>
      </c>
      <c r="D22" t="s">
        <v>100</v>
      </c>
      <c r="E22" t="s">
        <v>101</v>
      </c>
      <c r="F22">
        <v>0</v>
      </c>
      <c r="G22">
        <v>1943.37</v>
      </c>
      <c r="H22">
        <v>-1943.37</v>
      </c>
      <c r="I22" t="s">
        <v>16</v>
      </c>
      <c r="J22" t="s">
        <v>101</v>
      </c>
      <c r="K22" t="s">
        <v>30</v>
      </c>
      <c r="L22" t="s">
        <v>18</v>
      </c>
      <c r="M22">
        <v>2024</v>
      </c>
    </row>
  </sheetData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DC2A-097B-466B-8294-49039A81E42C}">
  <dimension ref="A1:M23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3.5703125" bestFit="1" customWidth="1"/>
    <col min="6" max="6" width="15.85546875" bestFit="1" customWidth="1"/>
    <col min="7" max="7" width="16.42578125" bestFit="1" customWidth="1"/>
    <col min="8" max="8" width="9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84</v>
      </c>
      <c r="E2" t="s">
        <v>85</v>
      </c>
      <c r="F2">
        <v>43737</v>
      </c>
      <c r="G2">
        <v>0</v>
      </c>
      <c r="H2">
        <v>43737</v>
      </c>
      <c r="I2" t="s">
        <v>16</v>
      </c>
      <c r="J2" t="s">
        <v>85</v>
      </c>
      <c r="K2" t="s">
        <v>17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84</v>
      </c>
      <c r="E3" t="s">
        <v>85</v>
      </c>
      <c r="F3">
        <v>0</v>
      </c>
      <c r="G3">
        <v>9259.32</v>
      </c>
      <c r="H3">
        <v>-9259.32</v>
      </c>
      <c r="I3" t="s">
        <v>16</v>
      </c>
      <c r="J3" t="s">
        <v>85</v>
      </c>
      <c r="K3" t="s">
        <v>19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45382</v>
      </c>
      <c r="D4" t="s">
        <v>84</v>
      </c>
      <c r="E4" t="s">
        <v>85</v>
      </c>
      <c r="F4">
        <v>0</v>
      </c>
      <c r="G4">
        <v>14325.19</v>
      </c>
      <c r="H4">
        <v>-14325.19</v>
      </c>
      <c r="I4" t="s">
        <v>16</v>
      </c>
      <c r="J4" t="s">
        <v>85</v>
      </c>
      <c r="K4" t="s">
        <v>20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84</v>
      </c>
      <c r="E5" t="s">
        <v>85</v>
      </c>
      <c r="F5">
        <v>14325.19</v>
      </c>
      <c r="G5">
        <v>0</v>
      </c>
      <c r="H5">
        <v>14325.19</v>
      </c>
      <c r="I5" t="s">
        <v>16</v>
      </c>
      <c r="J5" t="s">
        <v>85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84</v>
      </c>
      <c r="E6" t="s">
        <v>85</v>
      </c>
      <c r="F6">
        <v>0</v>
      </c>
      <c r="G6">
        <v>14325.19</v>
      </c>
      <c r="H6">
        <v>-14325.19</v>
      </c>
      <c r="I6" t="s">
        <v>16</v>
      </c>
      <c r="J6" t="s">
        <v>85</v>
      </c>
      <c r="K6" t="s">
        <v>19</v>
      </c>
      <c r="L6" t="s">
        <v>18</v>
      </c>
      <c r="M6">
        <v>2024</v>
      </c>
    </row>
    <row r="7" spans="1:13" x14ac:dyDescent="0.25">
      <c r="A7">
        <v>9650</v>
      </c>
      <c r="B7" t="s">
        <v>13</v>
      </c>
      <c r="C7" s="4">
        <v>45383</v>
      </c>
      <c r="D7" t="s">
        <v>84</v>
      </c>
      <c r="E7" t="s">
        <v>85</v>
      </c>
      <c r="F7">
        <v>9259.32</v>
      </c>
      <c r="G7">
        <v>0</v>
      </c>
      <c r="H7">
        <v>9259.32</v>
      </c>
      <c r="I7" t="s">
        <v>16</v>
      </c>
      <c r="J7" t="s">
        <v>85</v>
      </c>
      <c r="K7" t="s">
        <v>19</v>
      </c>
      <c r="L7" t="s">
        <v>18</v>
      </c>
      <c r="M7">
        <v>2024</v>
      </c>
    </row>
    <row r="8" spans="1:13" x14ac:dyDescent="0.25">
      <c r="A8">
        <v>8729</v>
      </c>
      <c r="B8" t="s">
        <v>13</v>
      </c>
      <c r="C8" s="4">
        <v>45383</v>
      </c>
      <c r="D8" t="s">
        <v>84</v>
      </c>
      <c r="E8" t="s">
        <v>85</v>
      </c>
      <c r="F8">
        <v>14325.19</v>
      </c>
      <c r="G8">
        <v>0</v>
      </c>
      <c r="H8">
        <v>14325.19</v>
      </c>
      <c r="I8" t="s">
        <v>16</v>
      </c>
      <c r="J8" t="s">
        <v>85</v>
      </c>
      <c r="K8" t="s">
        <v>20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45443</v>
      </c>
      <c r="D9" t="s">
        <v>84</v>
      </c>
      <c r="E9" t="s">
        <v>85</v>
      </c>
      <c r="F9">
        <v>0</v>
      </c>
      <c r="G9">
        <v>10723.51</v>
      </c>
      <c r="H9">
        <v>-10723.51</v>
      </c>
      <c r="I9" t="s">
        <v>16</v>
      </c>
      <c r="J9" t="s">
        <v>85</v>
      </c>
      <c r="K9" t="s">
        <v>21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45444</v>
      </c>
      <c r="D10" t="s">
        <v>84</v>
      </c>
      <c r="E10" t="s">
        <v>85</v>
      </c>
      <c r="F10">
        <v>10723.51</v>
      </c>
      <c r="G10">
        <v>0</v>
      </c>
      <c r="H10">
        <v>10723.51</v>
      </c>
      <c r="I10" t="s">
        <v>16</v>
      </c>
      <c r="J10" t="s">
        <v>85</v>
      </c>
      <c r="K10" t="s">
        <v>21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45473</v>
      </c>
      <c r="D11" t="s">
        <v>84</v>
      </c>
      <c r="E11" t="s">
        <v>85</v>
      </c>
      <c r="F11">
        <v>0</v>
      </c>
      <c r="G11">
        <v>9220.7900000000009</v>
      </c>
      <c r="H11">
        <v>-9220.7900000000009</v>
      </c>
      <c r="I11" t="s">
        <v>16</v>
      </c>
      <c r="J11" t="s">
        <v>85</v>
      </c>
      <c r="K11" t="s">
        <v>22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45474</v>
      </c>
      <c r="D12" t="s">
        <v>84</v>
      </c>
      <c r="E12" t="s">
        <v>85</v>
      </c>
      <c r="F12">
        <v>9220.7900000000009</v>
      </c>
      <c r="G12">
        <v>0</v>
      </c>
      <c r="H12">
        <v>9220.7900000000009</v>
      </c>
      <c r="I12" t="s">
        <v>16</v>
      </c>
      <c r="J12" t="s">
        <v>85</v>
      </c>
      <c r="K12" t="s">
        <v>22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45504</v>
      </c>
      <c r="D13" t="s">
        <v>84</v>
      </c>
      <c r="E13" t="s">
        <v>85</v>
      </c>
      <c r="F13">
        <v>7458.88</v>
      </c>
      <c r="G13">
        <v>0</v>
      </c>
      <c r="H13">
        <v>7458.88</v>
      </c>
      <c r="I13" t="s">
        <v>16</v>
      </c>
      <c r="J13" t="s">
        <v>85</v>
      </c>
      <c r="K13" t="s">
        <v>23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45505</v>
      </c>
      <c r="D14" t="s">
        <v>84</v>
      </c>
      <c r="E14" t="s">
        <v>85</v>
      </c>
      <c r="F14">
        <v>0</v>
      </c>
      <c r="G14">
        <v>7458.88</v>
      </c>
      <c r="H14">
        <v>-7458.88</v>
      </c>
      <c r="I14" t="s">
        <v>16</v>
      </c>
      <c r="J14" t="s">
        <v>85</v>
      </c>
      <c r="K14" t="s">
        <v>23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45535</v>
      </c>
      <c r="D15" t="s">
        <v>84</v>
      </c>
      <c r="E15" t="s">
        <v>85</v>
      </c>
      <c r="F15">
        <v>19068.32</v>
      </c>
      <c r="G15">
        <v>0</v>
      </c>
      <c r="H15">
        <v>19068.32</v>
      </c>
      <c r="I15" t="s">
        <v>16</v>
      </c>
      <c r="J15" t="s">
        <v>85</v>
      </c>
      <c r="K15" t="s">
        <v>25</v>
      </c>
      <c r="L15" t="s">
        <v>18</v>
      </c>
      <c r="M15">
        <v>2024</v>
      </c>
    </row>
    <row r="16" spans="1:13" x14ac:dyDescent="0.25">
      <c r="A16">
        <v>13205</v>
      </c>
      <c r="B16" t="s">
        <v>13</v>
      </c>
      <c r="C16" s="4">
        <v>45536</v>
      </c>
      <c r="D16" t="s">
        <v>84</v>
      </c>
      <c r="E16" t="s">
        <v>85</v>
      </c>
      <c r="F16">
        <v>0</v>
      </c>
      <c r="G16">
        <v>19068.32</v>
      </c>
      <c r="H16">
        <v>-19068.32</v>
      </c>
      <c r="I16" t="s">
        <v>16</v>
      </c>
      <c r="J16" t="s">
        <v>85</v>
      </c>
      <c r="K16" t="s">
        <v>25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45565</v>
      </c>
      <c r="D17" t="s">
        <v>84</v>
      </c>
      <c r="E17" t="s">
        <v>85</v>
      </c>
      <c r="F17">
        <v>12758.12</v>
      </c>
      <c r="G17">
        <v>0</v>
      </c>
      <c r="H17">
        <v>12758.12</v>
      </c>
      <c r="I17" t="s">
        <v>16</v>
      </c>
      <c r="J17" t="s">
        <v>85</v>
      </c>
      <c r="K17" t="s">
        <v>26</v>
      </c>
      <c r="L17" t="s">
        <v>18</v>
      </c>
      <c r="M17">
        <v>2024</v>
      </c>
    </row>
    <row r="18" spans="1:13" x14ac:dyDescent="0.25">
      <c r="A18">
        <v>14217</v>
      </c>
      <c r="B18" t="s">
        <v>13</v>
      </c>
      <c r="C18" s="4">
        <v>45566</v>
      </c>
      <c r="D18" t="s">
        <v>84</v>
      </c>
      <c r="E18" t="s">
        <v>85</v>
      </c>
      <c r="F18">
        <v>0</v>
      </c>
      <c r="G18">
        <v>12758.12</v>
      </c>
      <c r="H18">
        <v>-12758.12</v>
      </c>
      <c r="I18" t="s">
        <v>16</v>
      </c>
      <c r="J18" t="s">
        <v>85</v>
      </c>
      <c r="K18" t="s">
        <v>26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45596</v>
      </c>
      <c r="D19" t="s">
        <v>84</v>
      </c>
      <c r="E19" t="s">
        <v>85</v>
      </c>
      <c r="F19">
        <v>69415.47</v>
      </c>
      <c r="G19">
        <v>0</v>
      </c>
      <c r="H19">
        <v>69415.47</v>
      </c>
      <c r="I19" t="s">
        <v>16</v>
      </c>
      <c r="J19" t="s">
        <v>85</v>
      </c>
      <c r="K19" t="s">
        <v>27</v>
      </c>
      <c r="L19" t="s">
        <v>18</v>
      </c>
      <c r="M19">
        <v>2024</v>
      </c>
    </row>
    <row r="20" spans="1:13" x14ac:dyDescent="0.25">
      <c r="A20">
        <v>14824</v>
      </c>
      <c r="B20" t="s">
        <v>13</v>
      </c>
      <c r="C20" s="4">
        <v>45597</v>
      </c>
      <c r="D20" t="s">
        <v>84</v>
      </c>
      <c r="E20" t="s">
        <v>85</v>
      </c>
      <c r="F20">
        <v>0</v>
      </c>
      <c r="G20">
        <v>69415.47</v>
      </c>
      <c r="H20">
        <v>-69415.47</v>
      </c>
      <c r="I20" t="s">
        <v>16</v>
      </c>
      <c r="J20" t="s">
        <v>85</v>
      </c>
      <c r="K20" t="s">
        <v>27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45626</v>
      </c>
      <c r="D21" t="s">
        <v>84</v>
      </c>
      <c r="E21" t="s">
        <v>85</v>
      </c>
      <c r="F21">
        <v>86772.77</v>
      </c>
      <c r="G21">
        <v>0</v>
      </c>
      <c r="H21">
        <v>86772.77</v>
      </c>
      <c r="I21" t="s">
        <v>16</v>
      </c>
      <c r="J21" t="s">
        <v>85</v>
      </c>
      <c r="K21" t="s">
        <v>28</v>
      </c>
      <c r="L21" t="s">
        <v>18</v>
      </c>
      <c r="M21">
        <v>2024</v>
      </c>
    </row>
    <row r="22" spans="1:13" x14ac:dyDescent="0.25">
      <c r="A22">
        <v>15638</v>
      </c>
      <c r="B22" t="s">
        <v>13</v>
      </c>
      <c r="C22" s="4">
        <v>45627</v>
      </c>
      <c r="D22" t="s">
        <v>84</v>
      </c>
      <c r="E22" t="s">
        <v>85</v>
      </c>
      <c r="F22">
        <v>0</v>
      </c>
      <c r="G22">
        <v>86772.77</v>
      </c>
      <c r="H22">
        <v>-86772.77</v>
      </c>
      <c r="I22" t="s">
        <v>16</v>
      </c>
      <c r="J22" t="s">
        <v>85</v>
      </c>
      <c r="K22" t="s">
        <v>28</v>
      </c>
      <c r="L22" t="s">
        <v>18</v>
      </c>
      <c r="M22">
        <v>2024</v>
      </c>
    </row>
    <row r="23" spans="1:13" x14ac:dyDescent="0.25">
      <c r="A23">
        <v>16420</v>
      </c>
      <c r="B23" t="s">
        <v>13</v>
      </c>
      <c r="C23" s="4">
        <v>45657</v>
      </c>
      <c r="D23" t="s">
        <v>84</v>
      </c>
      <c r="E23" t="s">
        <v>85</v>
      </c>
      <c r="F23">
        <v>86338.67</v>
      </c>
      <c r="G23">
        <v>0</v>
      </c>
      <c r="H23">
        <v>86338.67</v>
      </c>
      <c r="I23" t="s">
        <v>16</v>
      </c>
      <c r="J23" t="s">
        <v>85</v>
      </c>
      <c r="K23" t="s">
        <v>30</v>
      </c>
      <c r="L23" t="s">
        <v>18</v>
      </c>
      <c r="M23">
        <v>2024</v>
      </c>
    </row>
  </sheetData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B385A-A016-4ECE-BE76-2ABD09F91A46}">
  <dimension ref="A1:M19"/>
  <sheetViews>
    <sheetView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2.42578125" bestFit="1" customWidth="1"/>
    <col min="6" max="6" width="15.85546875" bestFit="1" customWidth="1"/>
    <col min="7" max="7" width="16.42578125" bestFit="1" customWidth="1"/>
    <col min="8" max="8" width="8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90</v>
      </c>
      <c r="E2" t="s">
        <v>91</v>
      </c>
      <c r="F2">
        <v>3130</v>
      </c>
      <c r="G2">
        <v>0</v>
      </c>
      <c r="H2">
        <v>3130</v>
      </c>
      <c r="I2" t="s">
        <v>16</v>
      </c>
      <c r="J2" t="s">
        <v>91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90</v>
      </c>
      <c r="E3" t="s">
        <v>91</v>
      </c>
      <c r="F3">
        <v>649.32000000000005</v>
      </c>
      <c r="G3">
        <v>0</v>
      </c>
      <c r="H3">
        <v>649.32000000000005</v>
      </c>
      <c r="I3" t="s">
        <v>16</v>
      </c>
      <c r="J3" t="s">
        <v>91</v>
      </c>
      <c r="K3" t="s">
        <v>20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45383</v>
      </c>
      <c r="D4" t="s">
        <v>90</v>
      </c>
      <c r="E4" t="s">
        <v>91</v>
      </c>
      <c r="F4">
        <v>0</v>
      </c>
      <c r="G4">
        <v>649.32000000000005</v>
      </c>
      <c r="H4">
        <v>-649.32000000000005</v>
      </c>
      <c r="I4" t="s">
        <v>16</v>
      </c>
      <c r="J4" t="s">
        <v>91</v>
      </c>
      <c r="K4" t="s">
        <v>20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45443</v>
      </c>
      <c r="D5" t="s">
        <v>90</v>
      </c>
      <c r="E5" t="s">
        <v>91</v>
      </c>
      <c r="F5">
        <v>1054.55</v>
      </c>
      <c r="G5">
        <v>0</v>
      </c>
      <c r="H5">
        <v>1054.55</v>
      </c>
      <c r="I5" t="s">
        <v>16</v>
      </c>
      <c r="J5" t="s">
        <v>91</v>
      </c>
      <c r="K5" t="s">
        <v>21</v>
      </c>
      <c r="L5" t="s">
        <v>18</v>
      </c>
      <c r="M5">
        <v>2024</v>
      </c>
    </row>
    <row r="6" spans="1:13" x14ac:dyDescent="0.25">
      <c r="A6">
        <v>10748</v>
      </c>
      <c r="B6" t="s">
        <v>13</v>
      </c>
      <c r="C6" s="4">
        <v>45444</v>
      </c>
      <c r="D6" t="s">
        <v>90</v>
      </c>
      <c r="E6" t="s">
        <v>91</v>
      </c>
      <c r="F6">
        <v>0</v>
      </c>
      <c r="G6">
        <v>1054.55</v>
      </c>
      <c r="H6">
        <v>-1054.55</v>
      </c>
      <c r="I6" t="s">
        <v>16</v>
      </c>
      <c r="J6" t="s">
        <v>91</v>
      </c>
      <c r="K6" t="s">
        <v>21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45473</v>
      </c>
      <c r="D7" t="s">
        <v>90</v>
      </c>
      <c r="E7" t="s">
        <v>91</v>
      </c>
      <c r="F7">
        <v>1244.47</v>
      </c>
      <c r="G7">
        <v>0</v>
      </c>
      <c r="H7">
        <v>1244.47</v>
      </c>
      <c r="I7" t="s">
        <v>16</v>
      </c>
      <c r="J7" t="s">
        <v>91</v>
      </c>
      <c r="K7" t="s">
        <v>22</v>
      </c>
      <c r="L7" t="s">
        <v>18</v>
      </c>
      <c r="M7">
        <v>2024</v>
      </c>
    </row>
    <row r="8" spans="1:13" x14ac:dyDescent="0.25">
      <c r="A8">
        <v>11582</v>
      </c>
      <c r="B8" t="s">
        <v>13</v>
      </c>
      <c r="C8" s="4">
        <v>45474</v>
      </c>
      <c r="D8" t="s">
        <v>90</v>
      </c>
      <c r="E8" t="s">
        <v>91</v>
      </c>
      <c r="F8">
        <v>0</v>
      </c>
      <c r="G8">
        <v>1244.47</v>
      </c>
      <c r="H8">
        <v>-1244.47</v>
      </c>
      <c r="I8" t="s">
        <v>16</v>
      </c>
      <c r="J8" t="s">
        <v>91</v>
      </c>
      <c r="K8" t="s">
        <v>22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45504</v>
      </c>
      <c r="D9" t="s">
        <v>90</v>
      </c>
      <c r="E9" t="s">
        <v>91</v>
      </c>
      <c r="F9">
        <v>1430.87</v>
      </c>
      <c r="G9">
        <v>0</v>
      </c>
      <c r="H9">
        <v>1430.87</v>
      </c>
      <c r="I9" t="s">
        <v>16</v>
      </c>
      <c r="J9" t="s">
        <v>91</v>
      </c>
      <c r="K9" t="s">
        <v>23</v>
      </c>
      <c r="L9" t="s">
        <v>18</v>
      </c>
      <c r="M9">
        <v>2024</v>
      </c>
    </row>
    <row r="10" spans="1:13" x14ac:dyDescent="0.25">
      <c r="A10">
        <v>12366</v>
      </c>
      <c r="B10" t="s">
        <v>13</v>
      </c>
      <c r="C10" s="4">
        <v>45505</v>
      </c>
      <c r="D10" t="s">
        <v>90</v>
      </c>
      <c r="E10" t="s">
        <v>91</v>
      </c>
      <c r="F10">
        <v>0</v>
      </c>
      <c r="G10">
        <v>1430.87</v>
      </c>
      <c r="H10">
        <v>-1430.87</v>
      </c>
      <c r="I10" t="s">
        <v>16</v>
      </c>
      <c r="J10" t="s">
        <v>91</v>
      </c>
      <c r="K10" t="s">
        <v>23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45535</v>
      </c>
      <c r="D11" t="s">
        <v>90</v>
      </c>
      <c r="E11" t="s">
        <v>91</v>
      </c>
      <c r="F11">
        <v>1689.55</v>
      </c>
      <c r="G11">
        <v>0</v>
      </c>
      <c r="H11">
        <v>1689.55</v>
      </c>
      <c r="I11" t="s">
        <v>16</v>
      </c>
      <c r="J11" t="s">
        <v>91</v>
      </c>
      <c r="K11" t="s">
        <v>25</v>
      </c>
      <c r="L11" t="s">
        <v>18</v>
      </c>
      <c r="M11">
        <v>2024</v>
      </c>
    </row>
    <row r="12" spans="1:13" x14ac:dyDescent="0.25">
      <c r="A12">
        <v>13205</v>
      </c>
      <c r="B12" t="s">
        <v>13</v>
      </c>
      <c r="C12" s="4">
        <v>45536</v>
      </c>
      <c r="D12" t="s">
        <v>90</v>
      </c>
      <c r="E12" t="s">
        <v>91</v>
      </c>
      <c r="F12">
        <v>0</v>
      </c>
      <c r="G12">
        <v>1689.55</v>
      </c>
      <c r="H12">
        <v>-1689.55</v>
      </c>
      <c r="I12" t="s">
        <v>16</v>
      </c>
      <c r="J12" t="s">
        <v>91</v>
      </c>
      <c r="K12" t="s">
        <v>25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45565</v>
      </c>
      <c r="D13" t="s">
        <v>90</v>
      </c>
      <c r="E13" t="s">
        <v>91</v>
      </c>
      <c r="F13">
        <v>1998.54</v>
      </c>
      <c r="G13">
        <v>0</v>
      </c>
      <c r="H13">
        <v>1998.54</v>
      </c>
      <c r="I13" t="s">
        <v>16</v>
      </c>
      <c r="J13" t="s">
        <v>91</v>
      </c>
      <c r="K13" t="s">
        <v>26</v>
      </c>
      <c r="L13" t="s">
        <v>18</v>
      </c>
      <c r="M13">
        <v>2024</v>
      </c>
    </row>
    <row r="14" spans="1:13" x14ac:dyDescent="0.25">
      <c r="A14">
        <v>14217</v>
      </c>
      <c r="B14" t="s">
        <v>13</v>
      </c>
      <c r="C14" s="4">
        <v>45566</v>
      </c>
      <c r="D14" t="s">
        <v>90</v>
      </c>
      <c r="E14" t="s">
        <v>91</v>
      </c>
      <c r="F14">
        <v>0</v>
      </c>
      <c r="G14">
        <v>1998.54</v>
      </c>
      <c r="H14">
        <v>-1998.54</v>
      </c>
      <c r="I14" t="s">
        <v>16</v>
      </c>
      <c r="J14" t="s">
        <v>91</v>
      </c>
      <c r="K14" t="s">
        <v>26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45596</v>
      </c>
      <c r="D15" t="s">
        <v>90</v>
      </c>
      <c r="E15" t="s">
        <v>91</v>
      </c>
      <c r="F15">
        <v>2237.0700000000002</v>
      </c>
      <c r="G15">
        <v>0</v>
      </c>
      <c r="H15">
        <v>2237.0700000000002</v>
      </c>
      <c r="I15" t="s">
        <v>16</v>
      </c>
      <c r="J15" t="s">
        <v>91</v>
      </c>
      <c r="K15" t="s">
        <v>27</v>
      </c>
      <c r="L15" t="s">
        <v>18</v>
      </c>
      <c r="M15">
        <v>2024</v>
      </c>
    </row>
    <row r="16" spans="1:13" x14ac:dyDescent="0.25">
      <c r="A16">
        <v>14824</v>
      </c>
      <c r="B16" t="s">
        <v>13</v>
      </c>
      <c r="C16" s="4">
        <v>45597</v>
      </c>
      <c r="D16" t="s">
        <v>90</v>
      </c>
      <c r="E16" t="s">
        <v>91</v>
      </c>
      <c r="F16">
        <v>0</v>
      </c>
      <c r="G16">
        <v>2237.0700000000002</v>
      </c>
      <c r="H16">
        <v>-2237.0700000000002</v>
      </c>
      <c r="I16" t="s">
        <v>16</v>
      </c>
      <c r="J16" t="s">
        <v>91</v>
      </c>
      <c r="K16" t="s">
        <v>27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45626</v>
      </c>
      <c r="D17" t="s">
        <v>90</v>
      </c>
      <c r="E17" t="s">
        <v>91</v>
      </c>
      <c r="F17">
        <v>2683.53</v>
      </c>
      <c r="G17">
        <v>0</v>
      </c>
      <c r="H17">
        <v>2683.53</v>
      </c>
      <c r="I17" t="s">
        <v>16</v>
      </c>
      <c r="J17" t="s">
        <v>91</v>
      </c>
      <c r="K17" t="s">
        <v>28</v>
      </c>
      <c r="L17" t="s">
        <v>18</v>
      </c>
      <c r="M17">
        <v>2024</v>
      </c>
    </row>
    <row r="18" spans="1:13" x14ac:dyDescent="0.25">
      <c r="A18">
        <v>15638</v>
      </c>
      <c r="B18" t="s">
        <v>13</v>
      </c>
      <c r="C18" s="4">
        <v>45627</v>
      </c>
      <c r="D18" t="s">
        <v>90</v>
      </c>
      <c r="E18" t="s">
        <v>91</v>
      </c>
      <c r="F18">
        <v>0</v>
      </c>
      <c r="G18">
        <v>2683.53</v>
      </c>
      <c r="H18">
        <v>-2683.53</v>
      </c>
      <c r="I18" t="s">
        <v>16</v>
      </c>
      <c r="J18" t="s">
        <v>91</v>
      </c>
      <c r="K18" t="s">
        <v>28</v>
      </c>
      <c r="L18" t="s">
        <v>18</v>
      </c>
      <c r="M18">
        <v>2024</v>
      </c>
    </row>
    <row r="19" spans="1:13" x14ac:dyDescent="0.25">
      <c r="A19">
        <v>16420</v>
      </c>
      <c r="B19" t="s">
        <v>13</v>
      </c>
      <c r="C19" s="4">
        <v>45657</v>
      </c>
      <c r="D19" t="s">
        <v>90</v>
      </c>
      <c r="E19" t="s">
        <v>91</v>
      </c>
      <c r="F19">
        <v>3193.69</v>
      </c>
      <c r="G19">
        <v>0</v>
      </c>
      <c r="H19">
        <v>3193.69</v>
      </c>
      <c r="I19" t="s">
        <v>16</v>
      </c>
      <c r="J19" t="s">
        <v>91</v>
      </c>
      <c r="K19" t="s">
        <v>30</v>
      </c>
      <c r="L19" t="s">
        <v>18</v>
      </c>
      <c r="M19">
        <v>2024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6D79-55DF-4BB7-86A4-76ACD462690A}">
  <dimension ref="A1:M2"/>
  <sheetViews>
    <sheetView workbookViewId="0">
      <selection activeCell="F33" sqref="E33:F3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0" bestFit="1" customWidth="1"/>
    <col min="6" max="6" width="15.85546875" bestFit="1" customWidth="1"/>
    <col min="7" max="7" width="16.42578125" bestFit="1" customWidth="1"/>
    <col min="8" max="8" width="7.7109375" bestFit="1" customWidth="1"/>
    <col min="9" max="9" width="30.7109375" bestFit="1" customWidth="1"/>
    <col min="10" max="10" width="41" bestFit="1" customWidth="1"/>
    <col min="11" max="11" width="19.5703125" bestFit="1" customWidth="1"/>
    <col min="12" max="12" width="19" bestFit="1" customWidth="1"/>
    <col min="13" max="13" width="11.710937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299</v>
      </c>
    </row>
    <row r="2" spans="1:13" x14ac:dyDescent="0.25">
      <c r="A2">
        <v>8336</v>
      </c>
      <c r="B2" t="s">
        <v>13</v>
      </c>
      <c r="C2" s="4">
        <v>45292</v>
      </c>
      <c r="D2" t="s">
        <v>257</v>
      </c>
      <c r="E2" t="s">
        <v>284</v>
      </c>
      <c r="F2">
        <v>122915</v>
      </c>
      <c r="G2">
        <v>0</v>
      </c>
      <c r="H2">
        <v>122915</v>
      </c>
      <c r="I2" t="s">
        <v>16</v>
      </c>
      <c r="J2" t="s">
        <v>284</v>
      </c>
      <c r="K2" t="s">
        <v>17</v>
      </c>
      <c r="L2" t="s">
        <v>18</v>
      </c>
      <c r="M2">
        <v>2024</v>
      </c>
    </row>
  </sheetData>
  <pageMargins left="0.7" right="0.7" top="0.75" bottom="0.75" header="0.3" footer="0.3"/>
  <tableParts count="1">
    <tablePart r:id="rId1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C636D-3563-407B-BA04-53A7E61BC07C}">
  <dimension ref="A1:M23"/>
  <sheetViews>
    <sheetView workbookViewId="0">
      <selection activeCell="H3" sqref="H3:H2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2851562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50</v>
      </c>
      <c r="E2" t="s">
        <v>51</v>
      </c>
      <c r="F2">
        <v>0</v>
      </c>
      <c r="G2">
        <v>724851</v>
      </c>
      <c r="H2">
        <v>-724851</v>
      </c>
      <c r="I2" t="s">
        <v>16</v>
      </c>
      <c r="J2" t="s">
        <v>51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50</v>
      </c>
      <c r="E3" t="s">
        <v>51</v>
      </c>
      <c r="F3">
        <v>0</v>
      </c>
      <c r="G3">
        <v>109296.26</v>
      </c>
      <c r="H3">
        <v>-109296.26</v>
      </c>
      <c r="I3" t="s">
        <v>16</v>
      </c>
      <c r="J3" t="s">
        <v>51</v>
      </c>
      <c r="K3" t="s">
        <v>20</v>
      </c>
      <c r="L3" t="s">
        <v>18</v>
      </c>
      <c r="M3">
        <v>2024</v>
      </c>
    </row>
    <row r="4" spans="1:13" x14ac:dyDescent="0.25">
      <c r="A4">
        <v>9650</v>
      </c>
      <c r="B4" t="s">
        <v>13</v>
      </c>
      <c r="C4" s="4">
        <v>45382</v>
      </c>
      <c r="D4" t="s">
        <v>50</v>
      </c>
      <c r="E4" t="s">
        <v>51</v>
      </c>
      <c r="F4">
        <v>3608.38</v>
      </c>
      <c r="G4">
        <v>0</v>
      </c>
      <c r="H4">
        <v>3608.38</v>
      </c>
      <c r="I4" t="s">
        <v>16</v>
      </c>
      <c r="J4" t="s">
        <v>51</v>
      </c>
      <c r="K4" t="s">
        <v>19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50</v>
      </c>
      <c r="E5" t="s">
        <v>51</v>
      </c>
      <c r="F5">
        <v>109296.26</v>
      </c>
      <c r="G5">
        <v>0</v>
      </c>
      <c r="H5">
        <v>109296.26</v>
      </c>
      <c r="I5" t="s">
        <v>16</v>
      </c>
      <c r="J5" t="s">
        <v>51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50</v>
      </c>
      <c r="E6" t="s">
        <v>51</v>
      </c>
      <c r="F6">
        <v>0</v>
      </c>
      <c r="G6">
        <v>3608.38</v>
      </c>
      <c r="H6">
        <v>-3608.38</v>
      </c>
      <c r="I6" t="s">
        <v>16</v>
      </c>
      <c r="J6" t="s">
        <v>51</v>
      </c>
      <c r="K6" t="s">
        <v>19</v>
      </c>
      <c r="L6" t="s">
        <v>18</v>
      </c>
      <c r="M6">
        <v>2024</v>
      </c>
    </row>
    <row r="7" spans="1:13" x14ac:dyDescent="0.25">
      <c r="A7">
        <v>9650</v>
      </c>
      <c r="B7" t="s">
        <v>13</v>
      </c>
      <c r="C7" s="4">
        <v>45383</v>
      </c>
      <c r="D7" t="s">
        <v>50</v>
      </c>
      <c r="E7" t="s">
        <v>51</v>
      </c>
      <c r="F7">
        <v>0</v>
      </c>
      <c r="G7">
        <v>109296.26</v>
      </c>
      <c r="H7">
        <v>-109296.26</v>
      </c>
      <c r="I7" t="s">
        <v>16</v>
      </c>
      <c r="J7" t="s">
        <v>51</v>
      </c>
      <c r="K7" t="s">
        <v>19</v>
      </c>
      <c r="L7" t="s">
        <v>18</v>
      </c>
      <c r="M7">
        <v>2024</v>
      </c>
    </row>
    <row r="8" spans="1:13" x14ac:dyDescent="0.25">
      <c r="A8">
        <v>8729</v>
      </c>
      <c r="B8" t="s">
        <v>13</v>
      </c>
      <c r="C8" s="4">
        <v>45383</v>
      </c>
      <c r="D8" t="s">
        <v>50</v>
      </c>
      <c r="E8" t="s">
        <v>51</v>
      </c>
      <c r="F8">
        <v>109296.26</v>
      </c>
      <c r="G8">
        <v>0</v>
      </c>
      <c r="H8">
        <v>109296.26</v>
      </c>
      <c r="I8" t="s">
        <v>16</v>
      </c>
      <c r="J8" t="s">
        <v>51</v>
      </c>
      <c r="K8" t="s">
        <v>20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45443</v>
      </c>
      <c r="D9" t="s">
        <v>50</v>
      </c>
      <c r="E9" t="s">
        <v>51</v>
      </c>
      <c r="F9">
        <v>0</v>
      </c>
      <c r="G9">
        <v>64823.03</v>
      </c>
      <c r="H9">
        <v>-64823.03</v>
      </c>
      <c r="I9" t="s">
        <v>16</v>
      </c>
      <c r="J9" t="s">
        <v>51</v>
      </c>
      <c r="K9" t="s">
        <v>21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45444</v>
      </c>
      <c r="D10" t="s">
        <v>50</v>
      </c>
      <c r="E10" t="s">
        <v>51</v>
      </c>
      <c r="F10">
        <v>64823.03</v>
      </c>
      <c r="G10">
        <v>0</v>
      </c>
      <c r="H10">
        <v>64823.03</v>
      </c>
      <c r="I10" t="s">
        <v>16</v>
      </c>
      <c r="J10" t="s">
        <v>51</v>
      </c>
      <c r="K10" t="s">
        <v>21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45473</v>
      </c>
      <c r="D11" t="s">
        <v>50</v>
      </c>
      <c r="E11" t="s">
        <v>51</v>
      </c>
      <c r="F11">
        <v>0</v>
      </c>
      <c r="G11">
        <v>39212.75</v>
      </c>
      <c r="H11">
        <v>-39212.75</v>
      </c>
      <c r="I11" t="s">
        <v>16</v>
      </c>
      <c r="J11" t="s">
        <v>51</v>
      </c>
      <c r="K11" t="s">
        <v>22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45474</v>
      </c>
      <c r="D12" t="s">
        <v>50</v>
      </c>
      <c r="E12" t="s">
        <v>51</v>
      </c>
      <c r="F12">
        <v>39212.75</v>
      </c>
      <c r="G12">
        <v>0</v>
      </c>
      <c r="H12">
        <v>39212.75</v>
      </c>
      <c r="I12" t="s">
        <v>16</v>
      </c>
      <c r="J12" t="s">
        <v>51</v>
      </c>
      <c r="K12" t="s">
        <v>22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45504</v>
      </c>
      <c r="D13" t="s">
        <v>50</v>
      </c>
      <c r="E13" t="s">
        <v>51</v>
      </c>
      <c r="F13">
        <v>0</v>
      </c>
      <c r="G13">
        <v>12136.82</v>
      </c>
      <c r="H13">
        <v>-12136.82</v>
      </c>
      <c r="I13" t="s">
        <v>16</v>
      </c>
      <c r="J13" t="s">
        <v>51</v>
      </c>
      <c r="K13" t="s">
        <v>23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45505</v>
      </c>
      <c r="D14" t="s">
        <v>50</v>
      </c>
      <c r="E14" t="s">
        <v>51</v>
      </c>
      <c r="F14">
        <v>12136.82</v>
      </c>
      <c r="G14">
        <v>0</v>
      </c>
      <c r="H14">
        <v>12136.82</v>
      </c>
      <c r="I14" t="s">
        <v>16</v>
      </c>
      <c r="J14" t="s">
        <v>51</v>
      </c>
      <c r="K14" t="s">
        <v>23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45535</v>
      </c>
      <c r="D15" t="s">
        <v>50</v>
      </c>
      <c r="E15" t="s">
        <v>51</v>
      </c>
      <c r="F15">
        <v>0</v>
      </c>
      <c r="G15">
        <v>34113.589999999997</v>
      </c>
      <c r="H15">
        <v>-34113.589999999997</v>
      </c>
      <c r="I15" t="s">
        <v>16</v>
      </c>
      <c r="J15" t="s">
        <v>51</v>
      </c>
      <c r="K15" t="s">
        <v>25</v>
      </c>
      <c r="L15" t="s">
        <v>18</v>
      </c>
      <c r="M15">
        <v>2024</v>
      </c>
    </row>
    <row r="16" spans="1:13" x14ac:dyDescent="0.25">
      <c r="A16">
        <v>13205</v>
      </c>
      <c r="B16" t="s">
        <v>13</v>
      </c>
      <c r="C16" s="4">
        <v>45536</v>
      </c>
      <c r="D16" t="s">
        <v>50</v>
      </c>
      <c r="E16" t="s">
        <v>51</v>
      </c>
      <c r="F16">
        <v>34113.589999999997</v>
      </c>
      <c r="G16">
        <v>0</v>
      </c>
      <c r="H16">
        <v>34113.589999999997</v>
      </c>
      <c r="I16" t="s">
        <v>16</v>
      </c>
      <c r="J16" t="s">
        <v>51</v>
      </c>
      <c r="K16" t="s">
        <v>25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45565</v>
      </c>
      <c r="D17" t="s">
        <v>50</v>
      </c>
      <c r="E17" t="s">
        <v>51</v>
      </c>
      <c r="F17">
        <v>0</v>
      </c>
      <c r="G17">
        <v>142653.28</v>
      </c>
      <c r="H17">
        <v>-142653.28</v>
      </c>
      <c r="I17" t="s">
        <v>16</v>
      </c>
      <c r="J17" t="s">
        <v>51</v>
      </c>
      <c r="K17" t="s">
        <v>26</v>
      </c>
      <c r="L17" t="s">
        <v>18</v>
      </c>
      <c r="M17">
        <v>2024</v>
      </c>
    </row>
    <row r="18" spans="1:13" x14ac:dyDescent="0.25">
      <c r="A18">
        <v>14217</v>
      </c>
      <c r="B18" t="s">
        <v>13</v>
      </c>
      <c r="C18" s="4">
        <v>45566</v>
      </c>
      <c r="D18" t="s">
        <v>50</v>
      </c>
      <c r="E18" t="s">
        <v>51</v>
      </c>
      <c r="F18">
        <v>142653.28</v>
      </c>
      <c r="G18">
        <v>0</v>
      </c>
      <c r="H18">
        <v>142653.28</v>
      </c>
      <c r="I18" t="s">
        <v>16</v>
      </c>
      <c r="J18" t="s">
        <v>51</v>
      </c>
      <c r="K18" t="s">
        <v>26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45596</v>
      </c>
      <c r="D19" t="s">
        <v>50</v>
      </c>
      <c r="E19" t="s">
        <v>51</v>
      </c>
      <c r="F19">
        <v>0</v>
      </c>
      <c r="G19">
        <v>38562.699999999997</v>
      </c>
      <c r="H19">
        <v>-38562.699999999997</v>
      </c>
      <c r="I19" t="s">
        <v>16</v>
      </c>
      <c r="J19" t="s">
        <v>51</v>
      </c>
      <c r="K19" t="s">
        <v>27</v>
      </c>
      <c r="L19" t="s">
        <v>18</v>
      </c>
      <c r="M19">
        <v>2024</v>
      </c>
    </row>
    <row r="20" spans="1:13" x14ac:dyDescent="0.25">
      <c r="A20">
        <v>14824</v>
      </c>
      <c r="B20" t="s">
        <v>13</v>
      </c>
      <c r="C20" s="4">
        <v>45597</v>
      </c>
      <c r="D20" t="s">
        <v>50</v>
      </c>
      <c r="E20" t="s">
        <v>51</v>
      </c>
      <c r="F20">
        <v>38562.699999999997</v>
      </c>
      <c r="G20">
        <v>0</v>
      </c>
      <c r="H20">
        <v>38562.699999999997</v>
      </c>
      <c r="I20" t="s">
        <v>16</v>
      </c>
      <c r="J20" t="s">
        <v>51</v>
      </c>
      <c r="K20" t="s">
        <v>27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45626</v>
      </c>
      <c r="D21" t="s">
        <v>50</v>
      </c>
      <c r="E21" t="s">
        <v>51</v>
      </c>
      <c r="F21">
        <v>0</v>
      </c>
      <c r="G21">
        <v>82835.53</v>
      </c>
      <c r="H21">
        <v>-82835.53</v>
      </c>
      <c r="I21" t="s">
        <v>16</v>
      </c>
      <c r="J21" t="s">
        <v>51</v>
      </c>
      <c r="K21" t="s">
        <v>28</v>
      </c>
      <c r="L21" t="s">
        <v>18</v>
      </c>
      <c r="M21">
        <v>2024</v>
      </c>
    </row>
    <row r="22" spans="1:13" x14ac:dyDescent="0.25">
      <c r="A22">
        <v>15638</v>
      </c>
      <c r="B22" t="s">
        <v>13</v>
      </c>
      <c r="C22" s="4">
        <v>45627</v>
      </c>
      <c r="D22" t="s">
        <v>50</v>
      </c>
      <c r="E22" t="s">
        <v>51</v>
      </c>
      <c r="F22">
        <v>82835.53</v>
      </c>
      <c r="G22">
        <v>0</v>
      </c>
      <c r="H22">
        <v>82835.53</v>
      </c>
      <c r="I22" t="s">
        <v>16</v>
      </c>
      <c r="J22" t="s">
        <v>51</v>
      </c>
      <c r="K22" t="s">
        <v>28</v>
      </c>
      <c r="L22" t="s">
        <v>18</v>
      </c>
      <c r="M22">
        <v>2024</v>
      </c>
    </row>
    <row r="23" spans="1:13" x14ac:dyDescent="0.25">
      <c r="A23">
        <v>16420</v>
      </c>
      <c r="B23" t="s">
        <v>13</v>
      </c>
      <c r="C23" s="4">
        <v>45657</v>
      </c>
      <c r="D23" t="s">
        <v>50</v>
      </c>
      <c r="E23" t="s">
        <v>51</v>
      </c>
      <c r="F23">
        <v>0</v>
      </c>
      <c r="G23">
        <v>75269.100000000006</v>
      </c>
      <c r="H23">
        <v>-75269.100000000006</v>
      </c>
      <c r="I23" t="s">
        <v>16</v>
      </c>
      <c r="J23" t="s">
        <v>51</v>
      </c>
      <c r="K23" t="s">
        <v>30</v>
      </c>
      <c r="L23" t="s">
        <v>18</v>
      </c>
      <c r="M23">
        <v>2024</v>
      </c>
    </row>
  </sheetData>
  <pageMargins left="0.7" right="0.7" top="0.75" bottom="0.75" header="0.3" footer="0.3"/>
  <tableParts count="1">
    <tablePart r:id="rId1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FB450-A7B7-4E6B-8855-FB9A79690801}">
  <dimension ref="A1:M19"/>
  <sheetViews>
    <sheetView workbookViewId="0">
      <selection activeCell="H3" sqref="H3:H2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28515625" bestFit="1" customWidth="1"/>
    <col min="6" max="6" width="15.85546875" bestFit="1" customWidth="1"/>
    <col min="7" max="7" width="16.42578125" bestFit="1" customWidth="1"/>
    <col min="8" max="8" width="9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66</v>
      </c>
      <c r="E2" t="s">
        <v>67</v>
      </c>
      <c r="F2">
        <v>0</v>
      </c>
      <c r="G2">
        <v>48770</v>
      </c>
      <c r="H2">
        <v>-48770</v>
      </c>
      <c r="I2" t="s">
        <v>16</v>
      </c>
      <c r="J2" t="s">
        <v>67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66</v>
      </c>
      <c r="E3" t="s">
        <v>67</v>
      </c>
      <c r="F3">
        <v>0</v>
      </c>
      <c r="G3">
        <v>5850.73</v>
      </c>
      <c r="H3">
        <v>-5850.73</v>
      </c>
      <c r="I3" t="s">
        <v>16</v>
      </c>
      <c r="J3" t="s">
        <v>67</v>
      </c>
      <c r="K3" t="s">
        <v>20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45383</v>
      </c>
      <c r="D4" t="s">
        <v>66</v>
      </c>
      <c r="E4" t="s">
        <v>67</v>
      </c>
      <c r="F4">
        <v>5850.73</v>
      </c>
      <c r="G4">
        <v>0</v>
      </c>
      <c r="H4">
        <v>5850.73</v>
      </c>
      <c r="I4" t="s">
        <v>16</v>
      </c>
      <c r="J4" t="s">
        <v>67</v>
      </c>
      <c r="K4" t="s">
        <v>20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45443</v>
      </c>
      <c r="D5" t="s">
        <v>66</v>
      </c>
      <c r="E5" t="s">
        <v>67</v>
      </c>
      <c r="F5">
        <v>0</v>
      </c>
      <c r="G5">
        <v>9840.42</v>
      </c>
      <c r="H5">
        <v>-9840.42</v>
      </c>
      <c r="I5" t="s">
        <v>16</v>
      </c>
      <c r="J5" t="s">
        <v>67</v>
      </c>
      <c r="K5" t="s">
        <v>21</v>
      </c>
      <c r="L5" t="s">
        <v>18</v>
      </c>
      <c r="M5">
        <v>2024</v>
      </c>
    </row>
    <row r="6" spans="1:13" x14ac:dyDescent="0.25">
      <c r="A6">
        <v>10748</v>
      </c>
      <c r="B6" t="s">
        <v>13</v>
      </c>
      <c r="C6" s="4">
        <v>45444</v>
      </c>
      <c r="D6" t="s">
        <v>66</v>
      </c>
      <c r="E6" t="s">
        <v>67</v>
      </c>
      <c r="F6">
        <v>9840.42</v>
      </c>
      <c r="G6">
        <v>0</v>
      </c>
      <c r="H6">
        <v>9840.42</v>
      </c>
      <c r="I6" t="s">
        <v>16</v>
      </c>
      <c r="J6" t="s">
        <v>67</v>
      </c>
      <c r="K6" t="s">
        <v>21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45473</v>
      </c>
      <c r="D7" t="s">
        <v>66</v>
      </c>
      <c r="E7" t="s">
        <v>67</v>
      </c>
      <c r="F7">
        <v>0</v>
      </c>
      <c r="G7">
        <v>12184.54</v>
      </c>
      <c r="H7">
        <v>-12184.54</v>
      </c>
      <c r="I7" t="s">
        <v>16</v>
      </c>
      <c r="J7" t="s">
        <v>67</v>
      </c>
      <c r="K7" t="s">
        <v>22</v>
      </c>
      <c r="L7" t="s">
        <v>18</v>
      </c>
      <c r="M7">
        <v>2024</v>
      </c>
    </row>
    <row r="8" spans="1:13" x14ac:dyDescent="0.25">
      <c r="A8">
        <v>11582</v>
      </c>
      <c r="B8" t="s">
        <v>13</v>
      </c>
      <c r="C8" s="4">
        <v>45474</v>
      </c>
      <c r="D8" t="s">
        <v>66</v>
      </c>
      <c r="E8" t="s">
        <v>67</v>
      </c>
      <c r="F8">
        <v>12184.54</v>
      </c>
      <c r="G8">
        <v>0</v>
      </c>
      <c r="H8">
        <v>12184.54</v>
      </c>
      <c r="I8" t="s">
        <v>16</v>
      </c>
      <c r="J8" t="s">
        <v>67</v>
      </c>
      <c r="K8" t="s">
        <v>22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45504</v>
      </c>
      <c r="D9" t="s">
        <v>66</v>
      </c>
      <c r="E9" t="s">
        <v>67</v>
      </c>
      <c r="F9">
        <v>0</v>
      </c>
      <c r="G9">
        <v>14293.86</v>
      </c>
      <c r="H9">
        <v>-14293.86</v>
      </c>
      <c r="I9" t="s">
        <v>16</v>
      </c>
      <c r="J9" t="s">
        <v>67</v>
      </c>
      <c r="K9" t="s">
        <v>23</v>
      </c>
      <c r="L9" t="s">
        <v>18</v>
      </c>
      <c r="M9">
        <v>2024</v>
      </c>
    </row>
    <row r="10" spans="1:13" x14ac:dyDescent="0.25">
      <c r="A10">
        <v>12366</v>
      </c>
      <c r="B10" t="s">
        <v>13</v>
      </c>
      <c r="C10" s="4">
        <v>45505</v>
      </c>
      <c r="D10" t="s">
        <v>66</v>
      </c>
      <c r="E10" t="s">
        <v>67</v>
      </c>
      <c r="F10">
        <v>14293.86</v>
      </c>
      <c r="G10">
        <v>0</v>
      </c>
      <c r="H10">
        <v>14293.86</v>
      </c>
      <c r="I10" t="s">
        <v>16</v>
      </c>
      <c r="J10" t="s">
        <v>67</v>
      </c>
      <c r="K10" t="s">
        <v>23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45535</v>
      </c>
      <c r="D11" t="s">
        <v>66</v>
      </c>
      <c r="E11" t="s">
        <v>67</v>
      </c>
      <c r="F11">
        <v>0</v>
      </c>
      <c r="G11">
        <v>16285.86</v>
      </c>
      <c r="H11">
        <v>-16285.86</v>
      </c>
      <c r="I11" t="s">
        <v>16</v>
      </c>
      <c r="J11" t="s">
        <v>67</v>
      </c>
      <c r="K11" t="s">
        <v>25</v>
      </c>
      <c r="L11" t="s">
        <v>18</v>
      </c>
      <c r="M11">
        <v>2024</v>
      </c>
    </row>
    <row r="12" spans="1:13" x14ac:dyDescent="0.25">
      <c r="A12">
        <v>13205</v>
      </c>
      <c r="B12" t="s">
        <v>13</v>
      </c>
      <c r="C12" s="4">
        <v>45536</v>
      </c>
      <c r="D12" t="s">
        <v>66</v>
      </c>
      <c r="E12" t="s">
        <v>67</v>
      </c>
      <c r="F12">
        <v>16285.86</v>
      </c>
      <c r="G12">
        <v>0</v>
      </c>
      <c r="H12">
        <v>16285.86</v>
      </c>
      <c r="I12" t="s">
        <v>16</v>
      </c>
      <c r="J12" t="s">
        <v>67</v>
      </c>
      <c r="K12" t="s">
        <v>25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45565</v>
      </c>
      <c r="D13" t="s">
        <v>66</v>
      </c>
      <c r="E13" t="s">
        <v>67</v>
      </c>
      <c r="F13">
        <v>0</v>
      </c>
      <c r="G13">
        <v>18373.09</v>
      </c>
      <c r="H13">
        <v>-18373.09</v>
      </c>
      <c r="I13" t="s">
        <v>16</v>
      </c>
      <c r="J13" t="s">
        <v>67</v>
      </c>
      <c r="K13" t="s">
        <v>26</v>
      </c>
      <c r="L13" t="s">
        <v>18</v>
      </c>
      <c r="M13">
        <v>2024</v>
      </c>
    </row>
    <row r="14" spans="1:13" x14ac:dyDescent="0.25">
      <c r="A14">
        <v>14217</v>
      </c>
      <c r="B14" t="s">
        <v>13</v>
      </c>
      <c r="C14" s="4">
        <v>45566</v>
      </c>
      <c r="D14" t="s">
        <v>66</v>
      </c>
      <c r="E14" t="s">
        <v>67</v>
      </c>
      <c r="F14">
        <v>18373.09</v>
      </c>
      <c r="G14">
        <v>0</v>
      </c>
      <c r="H14">
        <v>18373.09</v>
      </c>
      <c r="I14" t="s">
        <v>16</v>
      </c>
      <c r="J14" t="s">
        <v>67</v>
      </c>
      <c r="K14" t="s">
        <v>26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45596</v>
      </c>
      <c r="D15" t="s">
        <v>66</v>
      </c>
      <c r="E15" t="s">
        <v>67</v>
      </c>
      <c r="F15">
        <v>0</v>
      </c>
      <c r="G15">
        <v>20539.150000000001</v>
      </c>
      <c r="H15">
        <v>-20539.150000000001</v>
      </c>
      <c r="I15" t="s">
        <v>16</v>
      </c>
      <c r="J15" t="s">
        <v>67</v>
      </c>
      <c r="K15" t="s">
        <v>27</v>
      </c>
      <c r="L15" t="s">
        <v>18</v>
      </c>
      <c r="M15">
        <v>2024</v>
      </c>
    </row>
    <row r="16" spans="1:13" x14ac:dyDescent="0.25">
      <c r="A16">
        <v>14824</v>
      </c>
      <c r="B16" t="s">
        <v>13</v>
      </c>
      <c r="C16" s="4">
        <v>45597</v>
      </c>
      <c r="D16" t="s">
        <v>66</v>
      </c>
      <c r="E16" t="s">
        <v>67</v>
      </c>
      <c r="F16">
        <v>20539.150000000001</v>
      </c>
      <c r="G16">
        <v>0</v>
      </c>
      <c r="H16">
        <v>20539.150000000001</v>
      </c>
      <c r="I16" t="s">
        <v>16</v>
      </c>
      <c r="J16" t="s">
        <v>67</v>
      </c>
      <c r="K16" t="s">
        <v>27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45626</v>
      </c>
      <c r="D17" t="s">
        <v>66</v>
      </c>
      <c r="E17" t="s">
        <v>67</v>
      </c>
      <c r="F17">
        <v>0</v>
      </c>
      <c r="G17">
        <v>22323.200000000001</v>
      </c>
      <c r="H17">
        <v>-22323.200000000001</v>
      </c>
      <c r="I17" t="s">
        <v>16</v>
      </c>
      <c r="J17" t="s">
        <v>67</v>
      </c>
      <c r="K17" t="s">
        <v>28</v>
      </c>
      <c r="L17" t="s">
        <v>18</v>
      </c>
      <c r="M17">
        <v>2024</v>
      </c>
    </row>
    <row r="18" spans="1:13" x14ac:dyDescent="0.25">
      <c r="A18">
        <v>15638</v>
      </c>
      <c r="B18" t="s">
        <v>13</v>
      </c>
      <c r="C18" s="4">
        <v>45627</v>
      </c>
      <c r="D18" t="s">
        <v>66</v>
      </c>
      <c r="E18" t="s">
        <v>67</v>
      </c>
      <c r="F18">
        <v>22323.200000000001</v>
      </c>
      <c r="G18">
        <v>0</v>
      </c>
      <c r="H18">
        <v>22323.200000000001</v>
      </c>
      <c r="I18" t="s">
        <v>16</v>
      </c>
      <c r="J18" t="s">
        <v>67</v>
      </c>
      <c r="K18" t="s">
        <v>28</v>
      </c>
      <c r="L18" t="s">
        <v>18</v>
      </c>
      <c r="M18">
        <v>2024</v>
      </c>
    </row>
    <row r="19" spans="1:13" x14ac:dyDescent="0.25">
      <c r="A19">
        <v>16420</v>
      </c>
      <c r="B19" t="s">
        <v>13</v>
      </c>
      <c r="C19" s="4">
        <v>45657</v>
      </c>
      <c r="D19" t="s">
        <v>66</v>
      </c>
      <c r="E19" t="s">
        <v>67</v>
      </c>
      <c r="F19">
        <v>0</v>
      </c>
      <c r="G19">
        <v>24269.73</v>
      </c>
      <c r="H19">
        <v>-24269.73</v>
      </c>
      <c r="I19" t="s">
        <v>16</v>
      </c>
      <c r="J19" t="s">
        <v>67</v>
      </c>
      <c r="K19" t="s">
        <v>30</v>
      </c>
      <c r="L19" t="s">
        <v>18</v>
      </c>
      <c r="M19">
        <v>2024</v>
      </c>
    </row>
  </sheetData>
  <pageMargins left="0.7" right="0.7" top="0.75" bottom="0.75" header="0.3" footer="0.3"/>
  <tableParts count="1">
    <tablePart r:id="rId1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6B993-6C45-470F-B0F3-AF6F27954BCB}">
  <dimension ref="A1:M23"/>
  <sheetViews>
    <sheetView topLeftCell="C1"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3.85546875" bestFit="1" customWidth="1"/>
    <col min="6" max="6" width="15.85546875" bestFit="1" customWidth="1"/>
    <col min="7" max="7" width="16.42578125" bestFit="1" customWidth="1"/>
    <col min="8" max="8" width="9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64</v>
      </c>
      <c r="E2" t="s">
        <v>65</v>
      </c>
      <c r="F2">
        <v>36031</v>
      </c>
      <c r="G2">
        <v>0</v>
      </c>
      <c r="H2">
        <v>36031</v>
      </c>
      <c r="I2" t="s">
        <v>16</v>
      </c>
      <c r="J2" t="s">
        <v>65</v>
      </c>
      <c r="K2" t="s">
        <v>17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64</v>
      </c>
      <c r="E3" t="s">
        <v>65</v>
      </c>
      <c r="F3">
        <v>0</v>
      </c>
      <c r="G3">
        <v>487.86</v>
      </c>
      <c r="H3">
        <v>-487.86</v>
      </c>
      <c r="I3" t="s">
        <v>16</v>
      </c>
      <c r="J3" t="s">
        <v>65</v>
      </c>
      <c r="K3" t="s">
        <v>19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45382</v>
      </c>
      <c r="D4" t="s">
        <v>64</v>
      </c>
      <c r="E4" t="s">
        <v>65</v>
      </c>
      <c r="F4">
        <v>0</v>
      </c>
      <c r="G4">
        <v>4996.5600000000004</v>
      </c>
      <c r="H4">
        <v>-4996.5600000000004</v>
      </c>
      <c r="I4" t="s">
        <v>16</v>
      </c>
      <c r="J4" t="s">
        <v>65</v>
      </c>
      <c r="K4" t="s">
        <v>20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64</v>
      </c>
      <c r="E5" t="s">
        <v>65</v>
      </c>
      <c r="F5">
        <v>4996.5600000000004</v>
      </c>
      <c r="G5">
        <v>0</v>
      </c>
      <c r="H5">
        <v>4996.5600000000004</v>
      </c>
      <c r="I5" t="s">
        <v>16</v>
      </c>
      <c r="J5" t="s">
        <v>65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64</v>
      </c>
      <c r="E6" t="s">
        <v>65</v>
      </c>
      <c r="F6">
        <v>0</v>
      </c>
      <c r="G6">
        <v>4996.5600000000004</v>
      </c>
      <c r="H6">
        <v>-4996.5600000000004</v>
      </c>
      <c r="I6" t="s">
        <v>16</v>
      </c>
      <c r="J6" t="s">
        <v>65</v>
      </c>
      <c r="K6" t="s">
        <v>19</v>
      </c>
      <c r="L6" t="s">
        <v>18</v>
      </c>
      <c r="M6">
        <v>2024</v>
      </c>
    </row>
    <row r="7" spans="1:13" x14ac:dyDescent="0.25">
      <c r="A7">
        <v>9650</v>
      </c>
      <c r="B7" t="s">
        <v>13</v>
      </c>
      <c r="C7" s="4">
        <v>45383</v>
      </c>
      <c r="D7" t="s">
        <v>64</v>
      </c>
      <c r="E7" t="s">
        <v>65</v>
      </c>
      <c r="F7">
        <v>487.86</v>
      </c>
      <c r="G7">
        <v>0</v>
      </c>
      <c r="H7">
        <v>487.86</v>
      </c>
      <c r="I7" t="s">
        <v>16</v>
      </c>
      <c r="J7" t="s">
        <v>65</v>
      </c>
      <c r="K7" t="s">
        <v>19</v>
      </c>
      <c r="L7" t="s">
        <v>18</v>
      </c>
      <c r="M7">
        <v>2024</v>
      </c>
    </row>
    <row r="8" spans="1:13" x14ac:dyDescent="0.25">
      <c r="A8">
        <v>8729</v>
      </c>
      <c r="B8" t="s">
        <v>13</v>
      </c>
      <c r="C8" s="4">
        <v>45383</v>
      </c>
      <c r="D8" t="s">
        <v>64</v>
      </c>
      <c r="E8" t="s">
        <v>65</v>
      </c>
      <c r="F8">
        <v>4996.5600000000004</v>
      </c>
      <c r="G8">
        <v>0</v>
      </c>
      <c r="H8">
        <v>4996.5600000000004</v>
      </c>
      <c r="I8" t="s">
        <v>16</v>
      </c>
      <c r="J8" t="s">
        <v>65</v>
      </c>
      <c r="K8" t="s">
        <v>20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45443</v>
      </c>
      <c r="D9" t="s">
        <v>64</v>
      </c>
      <c r="E9" t="s">
        <v>65</v>
      </c>
      <c r="F9">
        <v>232.58</v>
      </c>
      <c r="G9">
        <v>0</v>
      </c>
      <c r="H9">
        <v>232.58</v>
      </c>
      <c r="I9" t="s">
        <v>16</v>
      </c>
      <c r="J9" t="s">
        <v>65</v>
      </c>
      <c r="K9" t="s">
        <v>21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45444</v>
      </c>
      <c r="D10" t="s">
        <v>64</v>
      </c>
      <c r="E10" t="s">
        <v>65</v>
      </c>
      <c r="F10">
        <v>0</v>
      </c>
      <c r="G10">
        <v>232.58</v>
      </c>
      <c r="H10">
        <v>-232.58</v>
      </c>
      <c r="I10" t="s">
        <v>16</v>
      </c>
      <c r="J10" t="s">
        <v>65</v>
      </c>
      <c r="K10" t="s">
        <v>21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45473</v>
      </c>
      <c r="D11" t="s">
        <v>64</v>
      </c>
      <c r="E11" t="s">
        <v>65</v>
      </c>
      <c r="F11">
        <v>0</v>
      </c>
      <c r="G11">
        <v>8041.75</v>
      </c>
      <c r="H11">
        <v>-8041.75</v>
      </c>
      <c r="I11" t="s">
        <v>16</v>
      </c>
      <c r="J11" t="s">
        <v>65</v>
      </c>
      <c r="K11" t="s">
        <v>22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45474</v>
      </c>
      <c r="D12" t="s">
        <v>64</v>
      </c>
      <c r="E12" t="s">
        <v>65</v>
      </c>
      <c r="F12">
        <v>8041.75</v>
      </c>
      <c r="G12">
        <v>0</v>
      </c>
      <c r="H12">
        <v>8041.75</v>
      </c>
      <c r="I12" t="s">
        <v>16</v>
      </c>
      <c r="J12" t="s">
        <v>65</v>
      </c>
      <c r="K12" t="s">
        <v>22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45504</v>
      </c>
      <c r="D13" t="s">
        <v>64</v>
      </c>
      <c r="E13" t="s">
        <v>65</v>
      </c>
      <c r="F13">
        <v>0</v>
      </c>
      <c r="G13">
        <v>8512.66</v>
      </c>
      <c r="H13">
        <v>-8512.66</v>
      </c>
      <c r="I13" t="s">
        <v>16</v>
      </c>
      <c r="J13" t="s">
        <v>65</v>
      </c>
      <c r="K13" t="s">
        <v>23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45505</v>
      </c>
      <c r="D14" t="s">
        <v>64</v>
      </c>
      <c r="E14" t="s">
        <v>65</v>
      </c>
      <c r="F14">
        <v>8512.66</v>
      </c>
      <c r="G14">
        <v>0</v>
      </c>
      <c r="H14">
        <v>8512.66</v>
      </c>
      <c r="I14" t="s">
        <v>16</v>
      </c>
      <c r="J14" t="s">
        <v>65</v>
      </c>
      <c r="K14" t="s">
        <v>23</v>
      </c>
      <c r="L14" t="s">
        <v>18</v>
      </c>
      <c r="M14">
        <v>2024</v>
      </c>
    </row>
    <row r="15" spans="1:13" x14ac:dyDescent="0.25">
      <c r="A15">
        <v>13205</v>
      </c>
      <c r="B15" t="s">
        <v>13</v>
      </c>
      <c r="C15" s="4">
        <v>45535</v>
      </c>
      <c r="D15" t="s">
        <v>64</v>
      </c>
      <c r="E15" t="s">
        <v>65</v>
      </c>
      <c r="F15">
        <v>0</v>
      </c>
      <c r="G15">
        <v>9494.26</v>
      </c>
      <c r="H15">
        <v>-9494.26</v>
      </c>
      <c r="I15" t="s">
        <v>16</v>
      </c>
      <c r="J15" t="s">
        <v>65</v>
      </c>
      <c r="K15" t="s">
        <v>25</v>
      </c>
      <c r="L15" t="s">
        <v>18</v>
      </c>
      <c r="M15">
        <v>2024</v>
      </c>
    </row>
    <row r="16" spans="1:13" x14ac:dyDescent="0.25">
      <c r="A16">
        <v>13205</v>
      </c>
      <c r="B16" t="s">
        <v>13</v>
      </c>
      <c r="C16" s="4">
        <v>45536</v>
      </c>
      <c r="D16" t="s">
        <v>64</v>
      </c>
      <c r="E16" t="s">
        <v>65</v>
      </c>
      <c r="F16">
        <v>9494.26</v>
      </c>
      <c r="G16">
        <v>0</v>
      </c>
      <c r="H16">
        <v>9494.26</v>
      </c>
      <c r="I16" t="s">
        <v>16</v>
      </c>
      <c r="J16" t="s">
        <v>65</v>
      </c>
      <c r="K16" t="s">
        <v>25</v>
      </c>
      <c r="L16" t="s">
        <v>18</v>
      </c>
      <c r="M16">
        <v>2024</v>
      </c>
    </row>
    <row r="17" spans="1:13" x14ac:dyDescent="0.25">
      <c r="A17">
        <v>14217</v>
      </c>
      <c r="B17" t="s">
        <v>13</v>
      </c>
      <c r="C17" s="4">
        <v>45565</v>
      </c>
      <c r="D17" t="s">
        <v>64</v>
      </c>
      <c r="E17" t="s">
        <v>65</v>
      </c>
      <c r="F17">
        <v>0</v>
      </c>
      <c r="G17">
        <v>14037.49</v>
      </c>
      <c r="H17">
        <v>-14037.49</v>
      </c>
      <c r="I17" t="s">
        <v>16</v>
      </c>
      <c r="J17" t="s">
        <v>65</v>
      </c>
      <c r="K17" t="s">
        <v>26</v>
      </c>
      <c r="L17" t="s">
        <v>18</v>
      </c>
      <c r="M17">
        <v>2024</v>
      </c>
    </row>
    <row r="18" spans="1:13" x14ac:dyDescent="0.25">
      <c r="A18">
        <v>14217</v>
      </c>
      <c r="B18" t="s">
        <v>13</v>
      </c>
      <c r="C18" s="4">
        <v>45566</v>
      </c>
      <c r="D18" t="s">
        <v>64</v>
      </c>
      <c r="E18" t="s">
        <v>65</v>
      </c>
      <c r="F18">
        <v>14037.49</v>
      </c>
      <c r="G18">
        <v>0</v>
      </c>
      <c r="H18">
        <v>14037.49</v>
      </c>
      <c r="I18" t="s">
        <v>16</v>
      </c>
      <c r="J18" t="s">
        <v>65</v>
      </c>
      <c r="K18" t="s">
        <v>26</v>
      </c>
      <c r="L18" t="s">
        <v>18</v>
      </c>
      <c r="M18">
        <v>2024</v>
      </c>
    </row>
    <row r="19" spans="1:13" x14ac:dyDescent="0.25">
      <c r="A19">
        <v>14824</v>
      </c>
      <c r="B19" t="s">
        <v>13</v>
      </c>
      <c r="C19" s="4">
        <v>45596</v>
      </c>
      <c r="D19" t="s">
        <v>64</v>
      </c>
      <c r="E19" t="s">
        <v>65</v>
      </c>
      <c r="F19">
        <v>0</v>
      </c>
      <c r="G19">
        <v>9722.58</v>
      </c>
      <c r="H19">
        <v>-9722.58</v>
      </c>
      <c r="I19" t="s">
        <v>16</v>
      </c>
      <c r="J19" t="s">
        <v>65</v>
      </c>
      <c r="K19" t="s">
        <v>27</v>
      </c>
      <c r="L19" t="s">
        <v>18</v>
      </c>
      <c r="M19">
        <v>2024</v>
      </c>
    </row>
    <row r="20" spans="1:13" x14ac:dyDescent="0.25">
      <c r="A20">
        <v>14824</v>
      </c>
      <c r="B20" t="s">
        <v>13</v>
      </c>
      <c r="C20" s="4">
        <v>45597</v>
      </c>
      <c r="D20" t="s">
        <v>64</v>
      </c>
      <c r="E20" t="s">
        <v>65</v>
      </c>
      <c r="F20">
        <v>9722.58</v>
      </c>
      <c r="G20">
        <v>0</v>
      </c>
      <c r="H20">
        <v>9722.58</v>
      </c>
      <c r="I20" t="s">
        <v>16</v>
      </c>
      <c r="J20" t="s">
        <v>65</v>
      </c>
      <c r="K20" t="s">
        <v>27</v>
      </c>
      <c r="L20" t="s">
        <v>18</v>
      </c>
      <c r="M20">
        <v>2024</v>
      </c>
    </row>
    <row r="21" spans="1:13" x14ac:dyDescent="0.25">
      <c r="A21">
        <v>15638</v>
      </c>
      <c r="B21" t="s">
        <v>13</v>
      </c>
      <c r="C21" s="4">
        <v>45626</v>
      </c>
      <c r="D21" t="s">
        <v>64</v>
      </c>
      <c r="E21" t="s">
        <v>65</v>
      </c>
      <c r="F21">
        <v>0</v>
      </c>
      <c r="G21">
        <v>10033.01</v>
      </c>
      <c r="H21">
        <v>-10033.01</v>
      </c>
      <c r="I21" t="s">
        <v>16</v>
      </c>
      <c r="J21" t="s">
        <v>65</v>
      </c>
      <c r="K21" t="s">
        <v>28</v>
      </c>
      <c r="L21" t="s">
        <v>18</v>
      </c>
      <c r="M21">
        <v>2024</v>
      </c>
    </row>
    <row r="22" spans="1:13" x14ac:dyDescent="0.25">
      <c r="A22">
        <v>15638</v>
      </c>
      <c r="B22" t="s">
        <v>13</v>
      </c>
      <c r="C22" s="4">
        <v>45627</v>
      </c>
      <c r="D22" t="s">
        <v>64</v>
      </c>
      <c r="E22" t="s">
        <v>65</v>
      </c>
      <c r="F22">
        <v>10033.01</v>
      </c>
      <c r="G22">
        <v>0</v>
      </c>
      <c r="H22">
        <v>10033.01</v>
      </c>
      <c r="I22" t="s">
        <v>16</v>
      </c>
      <c r="J22" t="s">
        <v>65</v>
      </c>
      <c r="K22" t="s">
        <v>28</v>
      </c>
      <c r="L22" t="s">
        <v>18</v>
      </c>
      <c r="M22">
        <v>2024</v>
      </c>
    </row>
    <row r="23" spans="1:13" x14ac:dyDescent="0.25">
      <c r="A23">
        <v>16420</v>
      </c>
      <c r="B23" t="s">
        <v>13</v>
      </c>
      <c r="C23" s="4">
        <v>45657</v>
      </c>
      <c r="D23" t="s">
        <v>64</v>
      </c>
      <c r="E23" t="s">
        <v>65</v>
      </c>
      <c r="F23">
        <v>0</v>
      </c>
      <c r="G23">
        <v>10576.55</v>
      </c>
      <c r="H23">
        <v>-10576.55</v>
      </c>
      <c r="I23" t="s">
        <v>16</v>
      </c>
      <c r="J23" t="s">
        <v>65</v>
      </c>
      <c r="K23" t="s">
        <v>30</v>
      </c>
      <c r="L23" t="s">
        <v>18</v>
      </c>
      <c r="M23">
        <v>2024</v>
      </c>
    </row>
  </sheetData>
  <pageMargins left="0.7" right="0.7" top="0.75" bottom="0.75" header="0.3" footer="0.3"/>
  <tableParts count="1">
    <tablePart r:id="rId1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81E35-1A18-4210-9097-D9652D5722DF}">
  <dimension ref="A1:M19"/>
  <sheetViews>
    <sheetView topLeftCell="C1" workbookViewId="0"/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2.7109375" bestFit="1" customWidth="1"/>
    <col min="6" max="6" width="15.85546875" bestFit="1" customWidth="1"/>
    <col min="7" max="7" width="16.42578125" bestFit="1" customWidth="1"/>
    <col min="8" max="8" width="8.7109375" bestFit="1" customWidth="1"/>
    <col min="9" max="9" width="30.7109375" bestFit="1" customWidth="1"/>
    <col min="10" max="10" width="41" bestFit="1" customWidth="1"/>
    <col min="11" max="11" width="23.8554687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76</v>
      </c>
      <c r="E2" t="s">
        <v>77</v>
      </c>
      <c r="F2">
        <v>2375</v>
      </c>
      <c r="G2">
        <v>0</v>
      </c>
      <c r="H2">
        <v>2375</v>
      </c>
      <c r="I2" t="s">
        <v>16</v>
      </c>
      <c r="J2" t="s">
        <v>77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76</v>
      </c>
      <c r="E3" t="s">
        <v>77</v>
      </c>
      <c r="F3">
        <v>0</v>
      </c>
      <c r="G3">
        <v>216</v>
      </c>
      <c r="H3">
        <v>-216</v>
      </c>
      <c r="I3" t="s">
        <v>16</v>
      </c>
      <c r="J3" t="s">
        <v>77</v>
      </c>
      <c r="K3" t="s">
        <v>20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45383</v>
      </c>
      <c r="D4" t="s">
        <v>76</v>
      </c>
      <c r="E4" t="s">
        <v>77</v>
      </c>
      <c r="F4">
        <v>216</v>
      </c>
      <c r="G4">
        <v>0</v>
      </c>
      <c r="H4">
        <v>216</v>
      </c>
      <c r="I4" t="s">
        <v>16</v>
      </c>
      <c r="J4" t="s">
        <v>77</v>
      </c>
      <c r="K4" t="s">
        <v>20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45443</v>
      </c>
      <c r="D5" t="s">
        <v>76</v>
      </c>
      <c r="E5" t="s">
        <v>77</v>
      </c>
      <c r="F5">
        <v>0</v>
      </c>
      <c r="G5">
        <v>358.91</v>
      </c>
      <c r="H5">
        <v>-358.91</v>
      </c>
      <c r="I5" t="s">
        <v>16</v>
      </c>
      <c r="J5" t="s">
        <v>77</v>
      </c>
      <c r="K5" t="s">
        <v>21</v>
      </c>
      <c r="L5" t="s">
        <v>18</v>
      </c>
      <c r="M5">
        <v>2024</v>
      </c>
    </row>
    <row r="6" spans="1:13" x14ac:dyDescent="0.25">
      <c r="A6">
        <v>10748</v>
      </c>
      <c r="B6" t="s">
        <v>13</v>
      </c>
      <c r="C6" s="4">
        <v>45444</v>
      </c>
      <c r="D6" t="s">
        <v>76</v>
      </c>
      <c r="E6" t="s">
        <v>77</v>
      </c>
      <c r="F6">
        <v>358.91</v>
      </c>
      <c r="G6">
        <v>0</v>
      </c>
      <c r="H6">
        <v>358.91</v>
      </c>
      <c r="I6" t="s">
        <v>16</v>
      </c>
      <c r="J6" t="s">
        <v>77</v>
      </c>
      <c r="K6" t="s">
        <v>21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45473</v>
      </c>
      <c r="D7" t="s">
        <v>76</v>
      </c>
      <c r="E7" t="s">
        <v>77</v>
      </c>
      <c r="F7">
        <v>0</v>
      </c>
      <c r="G7">
        <v>429.78</v>
      </c>
      <c r="H7">
        <v>-429.78</v>
      </c>
      <c r="I7" t="s">
        <v>16</v>
      </c>
      <c r="J7" t="s">
        <v>77</v>
      </c>
      <c r="K7" t="s">
        <v>22</v>
      </c>
      <c r="L7" t="s">
        <v>18</v>
      </c>
      <c r="M7">
        <v>2024</v>
      </c>
    </row>
    <row r="8" spans="1:13" x14ac:dyDescent="0.25">
      <c r="A8">
        <v>11582</v>
      </c>
      <c r="B8" t="s">
        <v>13</v>
      </c>
      <c r="C8" s="4">
        <v>45474</v>
      </c>
      <c r="D8" t="s">
        <v>76</v>
      </c>
      <c r="E8" t="s">
        <v>77</v>
      </c>
      <c r="F8">
        <v>429.78</v>
      </c>
      <c r="G8">
        <v>0</v>
      </c>
      <c r="H8">
        <v>429.78</v>
      </c>
      <c r="I8" t="s">
        <v>16</v>
      </c>
      <c r="J8" t="s">
        <v>77</v>
      </c>
      <c r="K8" t="s">
        <v>22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45504</v>
      </c>
      <c r="D9" t="s">
        <v>76</v>
      </c>
      <c r="E9" t="s">
        <v>77</v>
      </c>
      <c r="F9">
        <v>0</v>
      </c>
      <c r="G9">
        <v>532.77</v>
      </c>
      <c r="H9">
        <v>-532.77</v>
      </c>
      <c r="I9" t="s">
        <v>16</v>
      </c>
      <c r="J9" t="s">
        <v>77</v>
      </c>
      <c r="K9" t="s">
        <v>23</v>
      </c>
      <c r="L9" t="s">
        <v>18</v>
      </c>
      <c r="M9">
        <v>2024</v>
      </c>
    </row>
    <row r="10" spans="1:13" x14ac:dyDescent="0.25">
      <c r="A10">
        <v>12366</v>
      </c>
      <c r="B10" t="s">
        <v>13</v>
      </c>
      <c r="C10" s="4">
        <v>45505</v>
      </c>
      <c r="D10" t="s">
        <v>76</v>
      </c>
      <c r="E10" t="s">
        <v>77</v>
      </c>
      <c r="F10">
        <v>532.77</v>
      </c>
      <c r="G10">
        <v>0</v>
      </c>
      <c r="H10">
        <v>532.77</v>
      </c>
      <c r="I10" t="s">
        <v>16</v>
      </c>
      <c r="J10" t="s">
        <v>77</v>
      </c>
      <c r="K10" t="s">
        <v>23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45535</v>
      </c>
      <c r="D11" t="s">
        <v>76</v>
      </c>
      <c r="E11" t="s">
        <v>77</v>
      </c>
      <c r="F11">
        <v>0</v>
      </c>
      <c r="G11">
        <v>637.79999999999995</v>
      </c>
      <c r="H11">
        <v>-637.79999999999995</v>
      </c>
      <c r="I11" t="s">
        <v>16</v>
      </c>
      <c r="J11" t="s">
        <v>77</v>
      </c>
      <c r="K11" t="s">
        <v>25</v>
      </c>
      <c r="L11" t="s">
        <v>18</v>
      </c>
      <c r="M11">
        <v>2024</v>
      </c>
    </row>
    <row r="12" spans="1:13" x14ac:dyDescent="0.25">
      <c r="A12">
        <v>13205</v>
      </c>
      <c r="B12" t="s">
        <v>13</v>
      </c>
      <c r="C12" s="4">
        <v>45536</v>
      </c>
      <c r="D12" t="s">
        <v>76</v>
      </c>
      <c r="E12" t="s">
        <v>77</v>
      </c>
      <c r="F12">
        <v>637.79999999999995</v>
      </c>
      <c r="G12">
        <v>0</v>
      </c>
      <c r="H12">
        <v>637.79999999999995</v>
      </c>
      <c r="I12" t="s">
        <v>16</v>
      </c>
      <c r="J12" t="s">
        <v>77</v>
      </c>
      <c r="K12" t="s">
        <v>25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45565</v>
      </c>
      <c r="D13" t="s">
        <v>76</v>
      </c>
      <c r="E13" t="s">
        <v>77</v>
      </c>
      <c r="F13">
        <v>0</v>
      </c>
      <c r="G13">
        <v>747.08</v>
      </c>
      <c r="H13">
        <v>-747.08</v>
      </c>
      <c r="I13" t="s">
        <v>16</v>
      </c>
      <c r="J13" t="s">
        <v>77</v>
      </c>
      <c r="K13" t="s">
        <v>26</v>
      </c>
      <c r="L13" t="s">
        <v>18</v>
      </c>
      <c r="M13">
        <v>2024</v>
      </c>
    </row>
    <row r="14" spans="1:13" x14ac:dyDescent="0.25">
      <c r="A14">
        <v>14217</v>
      </c>
      <c r="B14" t="s">
        <v>13</v>
      </c>
      <c r="C14" s="4">
        <v>45566</v>
      </c>
      <c r="D14" t="s">
        <v>76</v>
      </c>
      <c r="E14" t="s">
        <v>77</v>
      </c>
      <c r="F14">
        <v>747.08</v>
      </c>
      <c r="G14">
        <v>0</v>
      </c>
      <c r="H14">
        <v>747.08</v>
      </c>
      <c r="I14" t="s">
        <v>16</v>
      </c>
      <c r="J14" t="s">
        <v>77</v>
      </c>
      <c r="K14" t="s">
        <v>26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45596</v>
      </c>
      <c r="D15" t="s">
        <v>76</v>
      </c>
      <c r="E15" t="s">
        <v>77</v>
      </c>
      <c r="F15">
        <v>0</v>
      </c>
      <c r="G15">
        <v>856.31</v>
      </c>
      <c r="H15">
        <v>-856.31</v>
      </c>
      <c r="I15" t="s">
        <v>16</v>
      </c>
      <c r="J15" t="s">
        <v>77</v>
      </c>
      <c r="K15" t="s">
        <v>27</v>
      </c>
      <c r="L15" t="s">
        <v>18</v>
      </c>
      <c r="M15">
        <v>2024</v>
      </c>
    </row>
    <row r="16" spans="1:13" x14ac:dyDescent="0.25">
      <c r="A16">
        <v>14824</v>
      </c>
      <c r="B16" t="s">
        <v>13</v>
      </c>
      <c r="C16" s="4">
        <v>45597</v>
      </c>
      <c r="D16" t="s">
        <v>76</v>
      </c>
      <c r="E16" t="s">
        <v>77</v>
      </c>
      <c r="F16">
        <v>856.31</v>
      </c>
      <c r="G16">
        <v>0</v>
      </c>
      <c r="H16">
        <v>856.31</v>
      </c>
      <c r="I16" t="s">
        <v>16</v>
      </c>
      <c r="J16" t="s">
        <v>77</v>
      </c>
      <c r="K16" t="s">
        <v>27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45626</v>
      </c>
      <c r="D17" t="s">
        <v>76</v>
      </c>
      <c r="E17" t="s">
        <v>77</v>
      </c>
      <c r="F17">
        <v>0</v>
      </c>
      <c r="G17">
        <v>949.7</v>
      </c>
      <c r="H17">
        <v>-949.7</v>
      </c>
      <c r="I17" t="s">
        <v>16</v>
      </c>
      <c r="J17" t="s">
        <v>77</v>
      </c>
      <c r="K17" t="s">
        <v>28</v>
      </c>
      <c r="L17" t="s">
        <v>18</v>
      </c>
      <c r="M17">
        <v>2024</v>
      </c>
    </row>
    <row r="18" spans="1:13" x14ac:dyDescent="0.25">
      <c r="A18">
        <v>15638</v>
      </c>
      <c r="B18" t="s">
        <v>13</v>
      </c>
      <c r="C18" s="4">
        <v>45627</v>
      </c>
      <c r="D18" t="s">
        <v>76</v>
      </c>
      <c r="E18" t="s">
        <v>77</v>
      </c>
      <c r="F18">
        <v>949.7</v>
      </c>
      <c r="G18">
        <v>0</v>
      </c>
      <c r="H18">
        <v>949.7</v>
      </c>
      <c r="I18" t="s">
        <v>16</v>
      </c>
      <c r="J18" t="s">
        <v>77</v>
      </c>
      <c r="K18" t="s">
        <v>28</v>
      </c>
      <c r="L18" t="s">
        <v>18</v>
      </c>
      <c r="M18">
        <v>2024</v>
      </c>
    </row>
    <row r="19" spans="1:13" x14ac:dyDescent="0.25">
      <c r="A19">
        <v>16420</v>
      </c>
      <c r="B19" t="s">
        <v>13</v>
      </c>
      <c r="C19" s="4">
        <v>45657</v>
      </c>
      <c r="D19" t="s">
        <v>76</v>
      </c>
      <c r="E19" t="s">
        <v>77</v>
      </c>
      <c r="F19">
        <v>0</v>
      </c>
      <c r="G19">
        <v>1044.23</v>
      </c>
      <c r="H19">
        <v>-1044.23</v>
      </c>
      <c r="I19" t="s">
        <v>16</v>
      </c>
      <c r="J19" t="s">
        <v>77</v>
      </c>
      <c r="K19" t="s">
        <v>30</v>
      </c>
      <c r="L19" t="s">
        <v>18</v>
      </c>
      <c r="M19">
        <v>2024</v>
      </c>
    </row>
  </sheetData>
  <pageMargins left="0.7" right="0.7" top="0.75" bottom="0.75" header="0.3" footer="0.3"/>
  <tableParts count="1">
    <tablePart r:id="rId1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69BFC-6D0B-42F3-BB05-28743D063865}">
  <dimension ref="A1:M26"/>
  <sheetViews>
    <sheetView workbookViewId="0">
      <selection sqref="A1:M21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3.855468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5.5703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38</v>
      </c>
      <c r="E2" t="s">
        <v>39</v>
      </c>
      <c r="F2">
        <v>0</v>
      </c>
      <c r="G2">
        <v>36585</v>
      </c>
      <c r="H2">
        <v>-36585</v>
      </c>
      <c r="I2" t="s">
        <v>16</v>
      </c>
      <c r="J2" t="s">
        <v>39</v>
      </c>
      <c r="K2" t="s">
        <v>17</v>
      </c>
      <c r="L2" t="s">
        <v>18</v>
      </c>
      <c r="M2">
        <v>2024</v>
      </c>
    </row>
    <row r="3" spans="1:13" x14ac:dyDescent="0.25">
      <c r="A3">
        <v>8729</v>
      </c>
      <c r="B3" t="s">
        <v>13</v>
      </c>
      <c r="C3" s="4">
        <v>45382</v>
      </c>
      <c r="D3" t="s">
        <v>38</v>
      </c>
      <c r="E3" t="s">
        <v>39</v>
      </c>
      <c r="F3">
        <v>0</v>
      </c>
      <c r="G3">
        <v>14626.68</v>
      </c>
      <c r="H3">
        <v>-14626.68</v>
      </c>
      <c r="I3" t="s">
        <v>16</v>
      </c>
      <c r="J3" t="s">
        <v>39</v>
      </c>
      <c r="K3" t="s">
        <v>20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45383</v>
      </c>
      <c r="D4" t="s">
        <v>38</v>
      </c>
      <c r="E4" t="s">
        <v>39</v>
      </c>
      <c r="F4">
        <v>14626.68</v>
      </c>
      <c r="G4">
        <v>0</v>
      </c>
      <c r="H4">
        <v>14626.68</v>
      </c>
      <c r="I4" t="s">
        <v>16</v>
      </c>
      <c r="J4" t="s">
        <v>39</v>
      </c>
      <c r="K4" t="s">
        <v>20</v>
      </c>
      <c r="L4" t="s">
        <v>18</v>
      </c>
      <c r="M4">
        <v>2024</v>
      </c>
    </row>
    <row r="5" spans="1:13" x14ac:dyDescent="0.25">
      <c r="A5">
        <v>10748</v>
      </c>
      <c r="B5" t="s">
        <v>13</v>
      </c>
      <c r="C5" s="4">
        <v>45443</v>
      </c>
      <c r="D5" t="s">
        <v>38</v>
      </c>
      <c r="E5" t="s">
        <v>39</v>
      </c>
      <c r="F5">
        <v>0</v>
      </c>
      <c r="G5">
        <v>25311.73</v>
      </c>
      <c r="H5">
        <v>-25311.73</v>
      </c>
      <c r="I5" t="s">
        <v>16</v>
      </c>
      <c r="J5" t="s">
        <v>39</v>
      </c>
      <c r="K5" t="s">
        <v>21</v>
      </c>
      <c r="L5" t="s">
        <v>18</v>
      </c>
      <c r="M5">
        <v>2024</v>
      </c>
    </row>
    <row r="6" spans="1:13" x14ac:dyDescent="0.25">
      <c r="A6">
        <v>10748</v>
      </c>
      <c r="B6" t="s">
        <v>13</v>
      </c>
      <c r="C6" s="4">
        <v>45444</v>
      </c>
      <c r="D6" t="s">
        <v>38</v>
      </c>
      <c r="E6" t="s">
        <v>39</v>
      </c>
      <c r="F6">
        <v>25311.73</v>
      </c>
      <c r="G6">
        <v>0</v>
      </c>
      <c r="H6">
        <v>25311.73</v>
      </c>
      <c r="I6" t="s">
        <v>16</v>
      </c>
      <c r="J6" t="s">
        <v>39</v>
      </c>
      <c r="K6" t="s">
        <v>21</v>
      </c>
      <c r="L6" t="s">
        <v>18</v>
      </c>
      <c r="M6">
        <v>2024</v>
      </c>
    </row>
    <row r="7" spans="1:13" x14ac:dyDescent="0.25">
      <c r="A7">
        <v>11582</v>
      </c>
      <c r="B7" t="s">
        <v>13</v>
      </c>
      <c r="C7" s="4">
        <v>45473</v>
      </c>
      <c r="D7" t="s">
        <v>38</v>
      </c>
      <c r="E7" t="s">
        <v>39</v>
      </c>
      <c r="F7">
        <v>0</v>
      </c>
      <c r="G7">
        <v>30833.37</v>
      </c>
      <c r="H7">
        <v>-30833.37</v>
      </c>
      <c r="I7" t="s">
        <v>16</v>
      </c>
      <c r="J7" t="s">
        <v>39</v>
      </c>
      <c r="K7" t="s">
        <v>22</v>
      </c>
      <c r="L7" t="s">
        <v>18</v>
      </c>
      <c r="M7">
        <v>2024</v>
      </c>
    </row>
    <row r="8" spans="1:13" x14ac:dyDescent="0.25">
      <c r="A8">
        <v>11582</v>
      </c>
      <c r="B8" t="s">
        <v>13</v>
      </c>
      <c r="C8" s="4">
        <v>45474</v>
      </c>
      <c r="D8" t="s">
        <v>38</v>
      </c>
      <c r="E8" t="s">
        <v>39</v>
      </c>
      <c r="F8">
        <v>30833.37</v>
      </c>
      <c r="G8">
        <v>0</v>
      </c>
      <c r="H8">
        <v>30833.37</v>
      </c>
      <c r="I8" t="s">
        <v>16</v>
      </c>
      <c r="J8" t="s">
        <v>39</v>
      </c>
      <c r="K8" t="s">
        <v>22</v>
      </c>
      <c r="L8" t="s">
        <v>18</v>
      </c>
      <c r="M8">
        <v>2024</v>
      </c>
    </row>
    <row r="9" spans="1:13" x14ac:dyDescent="0.25">
      <c r="A9">
        <v>12366</v>
      </c>
      <c r="B9" t="s">
        <v>13</v>
      </c>
      <c r="C9" s="4">
        <v>45504</v>
      </c>
      <c r="D9" t="s">
        <v>38</v>
      </c>
      <c r="E9" t="s">
        <v>39</v>
      </c>
      <c r="F9">
        <v>0</v>
      </c>
      <c r="G9">
        <v>36160.57</v>
      </c>
      <c r="H9">
        <v>-36160.57</v>
      </c>
      <c r="I9" t="s">
        <v>16</v>
      </c>
      <c r="J9" t="s">
        <v>39</v>
      </c>
      <c r="K9" t="s">
        <v>23</v>
      </c>
      <c r="L9" t="s">
        <v>18</v>
      </c>
      <c r="M9">
        <v>2024</v>
      </c>
    </row>
    <row r="10" spans="1:13" x14ac:dyDescent="0.25">
      <c r="A10">
        <v>12366</v>
      </c>
      <c r="B10" t="s">
        <v>13</v>
      </c>
      <c r="C10" s="4">
        <v>45505</v>
      </c>
      <c r="D10" t="s">
        <v>38</v>
      </c>
      <c r="E10" t="s">
        <v>39</v>
      </c>
      <c r="F10">
        <v>36160.57</v>
      </c>
      <c r="G10">
        <v>0</v>
      </c>
      <c r="H10">
        <v>36160.57</v>
      </c>
      <c r="I10" t="s">
        <v>16</v>
      </c>
      <c r="J10" t="s">
        <v>39</v>
      </c>
      <c r="K10" t="s">
        <v>23</v>
      </c>
      <c r="L10" t="s">
        <v>18</v>
      </c>
      <c r="M10">
        <v>2024</v>
      </c>
    </row>
    <row r="11" spans="1:13" x14ac:dyDescent="0.25">
      <c r="A11">
        <v>13205</v>
      </c>
      <c r="B11" t="s">
        <v>13</v>
      </c>
      <c r="C11" s="4">
        <v>45535</v>
      </c>
      <c r="D11" t="s">
        <v>38</v>
      </c>
      <c r="E11" t="s">
        <v>39</v>
      </c>
      <c r="F11">
        <v>0</v>
      </c>
      <c r="G11">
        <v>41612.32</v>
      </c>
      <c r="H11">
        <v>-41612.32</v>
      </c>
      <c r="I11" t="s">
        <v>16</v>
      </c>
      <c r="J11" t="s">
        <v>39</v>
      </c>
      <c r="K11" t="s">
        <v>25</v>
      </c>
      <c r="L11" t="s">
        <v>18</v>
      </c>
      <c r="M11">
        <v>2024</v>
      </c>
    </row>
    <row r="12" spans="1:13" x14ac:dyDescent="0.25">
      <c r="A12">
        <v>13205</v>
      </c>
      <c r="B12" t="s">
        <v>13</v>
      </c>
      <c r="C12" s="4">
        <v>45536</v>
      </c>
      <c r="D12" t="s">
        <v>38</v>
      </c>
      <c r="E12" t="s">
        <v>39</v>
      </c>
      <c r="F12">
        <v>41612.32</v>
      </c>
      <c r="G12">
        <v>0</v>
      </c>
      <c r="H12">
        <v>41612.32</v>
      </c>
      <c r="I12" t="s">
        <v>16</v>
      </c>
      <c r="J12" t="s">
        <v>39</v>
      </c>
      <c r="K12" t="s">
        <v>25</v>
      </c>
      <c r="L12" t="s">
        <v>18</v>
      </c>
      <c r="M12">
        <v>2024</v>
      </c>
    </row>
    <row r="13" spans="1:13" x14ac:dyDescent="0.25">
      <c r="A13">
        <v>14217</v>
      </c>
      <c r="B13" t="s">
        <v>13</v>
      </c>
      <c r="C13" s="4">
        <v>45565</v>
      </c>
      <c r="D13" t="s">
        <v>38</v>
      </c>
      <c r="E13" t="s">
        <v>39</v>
      </c>
      <c r="F13">
        <v>0</v>
      </c>
      <c r="G13">
        <v>47230.62</v>
      </c>
      <c r="H13">
        <v>-47230.62</v>
      </c>
      <c r="I13" t="s">
        <v>16</v>
      </c>
      <c r="J13" t="s">
        <v>39</v>
      </c>
      <c r="K13" t="s">
        <v>26</v>
      </c>
      <c r="L13" t="s">
        <v>18</v>
      </c>
      <c r="M13">
        <v>2024</v>
      </c>
    </row>
    <row r="14" spans="1:13" x14ac:dyDescent="0.25">
      <c r="A14">
        <v>14217</v>
      </c>
      <c r="B14" t="s">
        <v>13</v>
      </c>
      <c r="C14" s="4">
        <v>45566</v>
      </c>
      <c r="D14" t="s">
        <v>38</v>
      </c>
      <c r="E14" t="s">
        <v>39</v>
      </c>
      <c r="F14">
        <v>47230.62</v>
      </c>
      <c r="G14">
        <v>0</v>
      </c>
      <c r="H14">
        <v>47230.62</v>
      </c>
      <c r="I14" t="s">
        <v>16</v>
      </c>
      <c r="J14" t="s">
        <v>39</v>
      </c>
      <c r="K14" t="s">
        <v>26</v>
      </c>
      <c r="L14" t="s">
        <v>18</v>
      </c>
      <c r="M14">
        <v>2024</v>
      </c>
    </row>
    <row r="15" spans="1:13" x14ac:dyDescent="0.25">
      <c r="A15">
        <v>14824</v>
      </c>
      <c r="B15" t="s">
        <v>13</v>
      </c>
      <c r="C15" s="4">
        <v>45596</v>
      </c>
      <c r="D15" t="s">
        <v>38</v>
      </c>
      <c r="E15" t="s">
        <v>39</v>
      </c>
      <c r="F15">
        <v>0</v>
      </c>
      <c r="G15">
        <v>52077.45</v>
      </c>
      <c r="H15">
        <v>-52077.45</v>
      </c>
      <c r="I15" t="s">
        <v>16</v>
      </c>
      <c r="J15" t="s">
        <v>39</v>
      </c>
      <c r="K15" t="s">
        <v>27</v>
      </c>
      <c r="L15" t="s">
        <v>18</v>
      </c>
      <c r="M15">
        <v>2024</v>
      </c>
    </row>
    <row r="16" spans="1:13" x14ac:dyDescent="0.25">
      <c r="A16">
        <v>14824</v>
      </c>
      <c r="B16" t="s">
        <v>13</v>
      </c>
      <c r="C16" s="4">
        <v>45597</v>
      </c>
      <c r="D16" t="s">
        <v>38</v>
      </c>
      <c r="E16" t="s">
        <v>39</v>
      </c>
      <c r="F16">
        <v>52077.45</v>
      </c>
      <c r="G16">
        <v>0</v>
      </c>
      <c r="H16">
        <v>52077.45</v>
      </c>
      <c r="I16" t="s">
        <v>16</v>
      </c>
      <c r="J16" t="s">
        <v>39</v>
      </c>
      <c r="K16" t="s">
        <v>27</v>
      </c>
      <c r="L16" t="s">
        <v>18</v>
      </c>
      <c r="M16">
        <v>2024</v>
      </c>
    </row>
    <row r="17" spans="1:13" x14ac:dyDescent="0.25">
      <c r="A17">
        <v>15638</v>
      </c>
      <c r="B17" t="s">
        <v>13</v>
      </c>
      <c r="C17" s="4">
        <v>45626</v>
      </c>
      <c r="D17" t="s">
        <v>38</v>
      </c>
      <c r="E17" t="s">
        <v>39</v>
      </c>
      <c r="F17">
        <v>0</v>
      </c>
      <c r="G17">
        <v>57216.74</v>
      </c>
      <c r="H17">
        <v>-57216.74</v>
      </c>
      <c r="I17" t="s">
        <v>16</v>
      </c>
      <c r="J17" t="s">
        <v>39</v>
      </c>
      <c r="K17" t="s">
        <v>28</v>
      </c>
      <c r="L17" t="s">
        <v>18</v>
      </c>
      <c r="M17">
        <v>2024</v>
      </c>
    </row>
    <row r="18" spans="1:13" x14ac:dyDescent="0.25">
      <c r="A18">
        <v>15638</v>
      </c>
      <c r="B18" t="s">
        <v>13</v>
      </c>
      <c r="C18" s="4">
        <v>45627</v>
      </c>
      <c r="D18" t="s">
        <v>38</v>
      </c>
      <c r="E18" t="s">
        <v>39</v>
      </c>
      <c r="F18">
        <v>57216.74</v>
      </c>
      <c r="G18">
        <v>0</v>
      </c>
      <c r="H18">
        <v>57216.74</v>
      </c>
      <c r="I18" t="s">
        <v>16</v>
      </c>
      <c r="J18" t="s">
        <v>39</v>
      </c>
      <c r="K18" t="s">
        <v>28</v>
      </c>
      <c r="L18" t="s">
        <v>18</v>
      </c>
      <c r="M18">
        <v>2024</v>
      </c>
    </row>
    <row r="19" spans="1:13" x14ac:dyDescent="0.25">
      <c r="A19">
        <v>16420</v>
      </c>
      <c r="B19" t="s">
        <v>13</v>
      </c>
      <c r="C19" s="4">
        <v>45657</v>
      </c>
      <c r="D19" t="s">
        <v>38</v>
      </c>
      <c r="E19" t="s">
        <v>39</v>
      </c>
      <c r="F19">
        <v>0</v>
      </c>
      <c r="G19">
        <v>62429.17</v>
      </c>
      <c r="H19">
        <v>-62429.17</v>
      </c>
      <c r="I19" t="s">
        <v>16</v>
      </c>
      <c r="J19" t="s">
        <v>39</v>
      </c>
      <c r="K19" t="s">
        <v>30</v>
      </c>
      <c r="L19" t="s">
        <v>18</v>
      </c>
      <c r="M19">
        <v>2024</v>
      </c>
    </row>
    <row r="20" spans="1:13" x14ac:dyDescent="0.25">
      <c r="A20">
        <v>18652</v>
      </c>
      <c r="B20" t="s">
        <v>13</v>
      </c>
      <c r="C20" s="4">
        <v>45657</v>
      </c>
      <c r="D20" t="s">
        <v>38</v>
      </c>
      <c r="E20" t="s">
        <v>39</v>
      </c>
      <c r="F20">
        <v>0</v>
      </c>
      <c r="G20">
        <v>115992.01</v>
      </c>
      <c r="H20">
        <v>-115992.01</v>
      </c>
      <c r="I20" t="s">
        <v>16</v>
      </c>
      <c r="J20" t="s">
        <v>39</v>
      </c>
      <c r="K20" t="s">
        <v>29</v>
      </c>
      <c r="L20" t="s">
        <v>18</v>
      </c>
      <c r="M20">
        <v>2024</v>
      </c>
    </row>
    <row r="21" spans="1:13" x14ac:dyDescent="0.25">
      <c r="A21">
        <v>18651</v>
      </c>
      <c r="B21" t="s">
        <v>13</v>
      </c>
      <c r="C21" s="4">
        <v>45657</v>
      </c>
      <c r="D21" t="s">
        <v>38</v>
      </c>
      <c r="E21" t="s">
        <v>39</v>
      </c>
      <c r="F21">
        <v>116491.95</v>
      </c>
      <c r="G21">
        <v>0</v>
      </c>
      <c r="H21">
        <v>116491.95</v>
      </c>
      <c r="I21" t="s">
        <v>16</v>
      </c>
      <c r="J21" t="s">
        <v>39</v>
      </c>
      <c r="K21" t="s">
        <v>31</v>
      </c>
      <c r="L21" t="s">
        <v>18</v>
      </c>
      <c r="M21">
        <v>2024</v>
      </c>
    </row>
    <row r="26" spans="1:13" x14ac:dyDescent="0.25">
      <c r="I26">
        <f>SUM(H19:H21)</f>
        <v>-61929.229999999996</v>
      </c>
    </row>
  </sheetData>
  <pageMargins left="0.7" right="0.7" top="0.75" bottom="0.75" header="0.3" footer="0.3"/>
  <tableParts count="1">
    <tablePart r:id="rId1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4AED3-DD7D-4583-A1FB-469F609C10C6}">
  <dimension ref="A1:M36"/>
  <sheetViews>
    <sheetView workbookViewId="0">
      <selection sqref="A1:M21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3.85546875" bestFit="1" customWidth="1"/>
    <col min="6" max="6" width="15.85546875" bestFit="1" customWidth="1"/>
    <col min="7" max="7" width="16.42578125" bestFit="1" customWidth="1"/>
    <col min="8" max="8" width="10.7109375" bestFit="1" customWidth="1"/>
    <col min="9" max="9" width="30.7109375" bestFit="1" customWidth="1"/>
    <col min="10" max="10" width="41" bestFit="1" customWidth="1"/>
    <col min="11" max="11" width="25.5703125" bestFit="1" customWidth="1"/>
    <col min="12" max="12" width="19" bestFit="1" customWidth="1"/>
    <col min="13" max="13" width="7.2851562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8336</v>
      </c>
      <c r="B2" t="s">
        <v>13</v>
      </c>
      <c r="C2" s="4">
        <v>45292</v>
      </c>
      <c r="D2" t="s">
        <v>14</v>
      </c>
      <c r="E2" t="s">
        <v>15</v>
      </c>
      <c r="F2">
        <v>0</v>
      </c>
      <c r="G2">
        <v>257121</v>
      </c>
      <c r="H2">
        <v>-257121</v>
      </c>
      <c r="I2" t="s">
        <v>16</v>
      </c>
      <c r="J2" t="s">
        <v>15</v>
      </c>
      <c r="K2" t="s">
        <v>17</v>
      </c>
      <c r="L2" t="s">
        <v>18</v>
      </c>
      <c r="M2">
        <v>2024</v>
      </c>
    </row>
    <row r="3" spans="1:13" x14ac:dyDescent="0.25">
      <c r="A3">
        <v>9650</v>
      </c>
      <c r="B3" t="s">
        <v>13</v>
      </c>
      <c r="C3" s="4">
        <v>45382</v>
      </c>
      <c r="D3" t="s">
        <v>14</v>
      </c>
      <c r="E3" t="s">
        <v>15</v>
      </c>
      <c r="F3">
        <v>0</v>
      </c>
      <c r="G3">
        <v>132249.91</v>
      </c>
      <c r="H3">
        <v>-132249.91</v>
      </c>
      <c r="I3" t="s">
        <v>16</v>
      </c>
      <c r="J3" t="s">
        <v>15</v>
      </c>
      <c r="K3" t="s">
        <v>19</v>
      </c>
      <c r="L3" t="s">
        <v>18</v>
      </c>
      <c r="M3">
        <v>2024</v>
      </c>
    </row>
    <row r="4" spans="1:13" x14ac:dyDescent="0.25">
      <c r="A4">
        <v>8729</v>
      </c>
      <c r="B4" t="s">
        <v>13</v>
      </c>
      <c r="C4" s="4">
        <v>45382</v>
      </c>
      <c r="D4" t="s">
        <v>14</v>
      </c>
      <c r="E4" t="s">
        <v>15</v>
      </c>
      <c r="F4">
        <v>0</v>
      </c>
      <c r="G4">
        <v>189657.09</v>
      </c>
      <c r="H4">
        <v>-189657.09</v>
      </c>
      <c r="I4" t="s">
        <v>16</v>
      </c>
      <c r="J4" t="s">
        <v>15</v>
      </c>
      <c r="K4" t="s">
        <v>20</v>
      </c>
      <c r="L4" t="s">
        <v>18</v>
      </c>
      <c r="M4">
        <v>2024</v>
      </c>
    </row>
    <row r="5" spans="1:13" x14ac:dyDescent="0.25">
      <c r="A5">
        <v>9650</v>
      </c>
      <c r="B5" t="s">
        <v>13</v>
      </c>
      <c r="C5" s="4">
        <v>45382</v>
      </c>
      <c r="D5" t="s">
        <v>14</v>
      </c>
      <c r="E5" t="s">
        <v>15</v>
      </c>
      <c r="F5">
        <v>189657.09</v>
      </c>
      <c r="G5">
        <v>0</v>
      </c>
      <c r="H5">
        <v>189657.09</v>
      </c>
      <c r="I5" t="s">
        <v>16</v>
      </c>
      <c r="J5" t="s">
        <v>15</v>
      </c>
      <c r="K5" t="s">
        <v>19</v>
      </c>
      <c r="L5" t="s">
        <v>18</v>
      </c>
      <c r="M5">
        <v>2024</v>
      </c>
    </row>
    <row r="6" spans="1:13" x14ac:dyDescent="0.25">
      <c r="A6">
        <v>9650</v>
      </c>
      <c r="B6" t="s">
        <v>13</v>
      </c>
      <c r="C6" s="4">
        <v>45383</v>
      </c>
      <c r="D6" t="s">
        <v>14</v>
      </c>
      <c r="E6" t="s">
        <v>15</v>
      </c>
      <c r="F6">
        <v>0</v>
      </c>
      <c r="G6">
        <v>189657.09</v>
      </c>
      <c r="H6">
        <v>-189657.09</v>
      </c>
      <c r="I6" t="s">
        <v>16</v>
      </c>
      <c r="J6" t="s">
        <v>15</v>
      </c>
      <c r="K6" t="s">
        <v>19</v>
      </c>
      <c r="L6" t="s">
        <v>18</v>
      </c>
      <c r="M6">
        <v>2024</v>
      </c>
    </row>
    <row r="7" spans="1:13" x14ac:dyDescent="0.25">
      <c r="A7">
        <v>9650</v>
      </c>
      <c r="B7" t="s">
        <v>13</v>
      </c>
      <c r="C7" s="4">
        <v>45383</v>
      </c>
      <c r="D7" t="s">
        <v>14</v>
      </c>
      <c r="E7" t="s">
        <v>15</v>
      </c>
      <c r="F7">
        <v>132249.91</v>
      </c>
      <c r="G7">
        <v>0</v>
      </c>
      <c r="H7">
        <v>132249.91</v>
      </c>
      <c r="I7" t="s">
        <v>16</v>
      </c>
      <c r="J7" t="s">
        <v>15</v>
      </c>
      <c r="K7" t="s">
        <v>19</v>
      </c>
      <c r="L7" t="s">
        <v>18</v>
      </c>
      <c r="M7">
        <v>2024</v>
      </c>
    </row>
    <row r="8" spans="1:13" x14ac:dyDescent="0.25">
      <c r="A8">
        <v>8729</v>
      </c>
      <c r="B8" t="s">
        <v>13</v>
      </c>
      <c r="C8" s="4">
        <v>45383</v>
      </c>
      <c r="D8" t="s">
        <v>14</v>
      </c>
      <c r="E8" t="s">
        <v>15</v>
      </c>
      <c r="F8">
        <v>189657.09</v>
      </c>
      <c r="G8">
        <v>0</v>
      </c>
      <c r="H8">
        <v>189657.09</v>
      </c>
      <c r="I8" t="s">
        <v>16</v>
      </c>
      <c r="J8" t="s">
        <v>15</v>
      </c>
      <c r="K8" t="s">
        <v>20</v>
      </c>
      <c r="L8" t="s">
        <v>18</v>
      </c>
      <c r="M8">
        <v>2024</v>
      </c>
    </row>
    <row r="9" spans="1:13" x14ac:dyDescent="0.25">
      <c r="A9">
        <v>10748</v>
      </c>
      <c r="B9" t="s">
        <v>13</v>
      </c>
      <c r="C9" s="4">
        <v>45443</v>
      </c>
      <c r="D9" t="s">
        <v>14</v>
      </c>
      <c r="E9" t="s">
        <v>15</v>
      </c>
      <c r="F9">
        <v>0</v>
      </c>
      <c r="G9">
        <v>181282.21</v>
      </c>
      <c r="H9">
        <v>-181282.21</v>
      </c>
      <c r="I9" t="s">
        <v>16</v>
      </c>
      <c r="J9" t="s">
        <v>15</v>
      </c>
      <c r="K9" t="s">
        <v>21</v>
      </c>
      <c r="L9" t="s">
        <v>18</v>
      </c>
      <c r="M9">
        <v>2024</v>
      </c>
    </row>
    <row r="10" spans="1:13" x14ac:dyDescent="0.25">
      <c r="A10">
        <v>10748</v>
      </c>
      <c r="B10" t="s">
        <v>13</v>
      </c>
      <c r="C10" s="4">
        <v>45444</v>
      </c>
      <c r="D10" t="s">
        <v>14</v>
      </c>
      <c r="E10" t="s">
        <v>15</v>
      </c>
      <c r="F10">
        <v>181282.21</v>
      </c>
      <c r="G10">
        <v>0</v>
      </c>
      <c r="H10">
        <v>181282.21</v>
      </c>
      <c r="I10" t="s">
        <v>16</v>
      </c>
      <c r="J10" t="s">
        <v>15</v>
      </c>
      <c r="K10" t="s">
        <v>21</v>
      </c>
      <c r="L10" t="s">
        <v>18</v>
      </c>
      <c r="M10">
        <v>2024</v>
      </c>
    </row>
    <row r="11" spans="1:13" x14ac:dyDescent="0.25">
      <c r="A11">
        <v>11582</v>
      </c>
      <c r="B11" t="s">
        <v>13</v>
      </c>
      <c r="C11" s="4">
        <v>45473</v>
      </c>
      <c r="D11" t="s">
        <v>14</v>
      </c>
      <c r="E11" t="s">
        <v>15</v>
      </c>
      <c r="F11">
        <v>0</v>
      </c>
      <c r="G11">
        <v>203719.4</v>
      </c>
      <c r="H11">
        <v>-203719.4</v>
      </c>
      <c r="I11" t="s">
        <v>16</v>
      </c>
      <c r="J11" t="s">
        <v>15</v>
      </c>
      <c r="K11" t="s">
        <v>22</v>
      </c>
      <c r="L11" t="s">
        <v>18</v>
      </c>
      <c r="M11">
        <v>2024</v>
      </c>
    </row>
    <row r="12" spans="1:13" x14ac:dyDescent="0.25">
      <c r="A12">
        <v>11582</v>
      </c>
      <c r="B12" t="s">
        <v>13</v>
      </c>
      <c r="C12" s="4">
        <v>45474</v>
      </c>
      <c r="D12" t="s">
        <v>14</v>
      </c>
      <c r="E12" t="s">
        <v>15</v>
      </c>
      <c r="F12">
        <v>203719.4</v>
      </c>
      <c r="G12">
        <v>0</v>
      </c>
      <c r="H12">
        <v>203719.4</v>
      </c>
      <c r="I12" t="s">
        <v>16</v>
      </c>
      <c r="J12" t="s">
        <v>15</v>
      </c>
      <c r="K12" t="s">
        <v>22</v>
      </c>
      <c r="L12" t="s">
        <v>18</v>
      </c>
      <c r="M12">
        <v>2024</v>
      </c>
    </row>
    <row r="13" spans="1:13" x14ac:dyDescent="0.25">
      <c r="A13">
        <v>12366</v>
      </c>
      <c r="B13" t="s">
        <v>13</v>
      </c>
      <c r="C13" s="4">
        <v>45504</v>
      </c>
      <c r="D13" t="s">
        <v>14</v>
      </c>
      <c r="E13" t="s">
        <v>15</v>
      </c>
      <c r="F13">
        <v>0</v>
      </c>
      <c r="G13">
        <v>232463.17</v>
      </c>
      <c r="H13">
        <v>-232463.17</v>
      </c>
      <c r="I13" t="s">
        <v>16</v>
      </c>
      <c r="J13" t="s">
        <v>15</v>
      </c>
      <c r="K13" t="s">
        <v>23</v>
      </c>
      <c r="L13" t="s">
        <v>18</v>
      </c>
      <c r="M13">
        <v>2024</v>
      </c>
    </row>
    <row r="14" spans="1:13" x14ac:dyDescent="0.25">
      <c r="A14">
        <v>12366</v>
      </c>
      <c r="B14" t="s">
        <v>13</v>
      </c>
      <c r="C14" s="4">
        <v>45505</v>
      </c>
      <c r="D14" t="s">
        <v>14</v>
      </c>
      <c r="E14" t="s">
        <v>15</v>
      </c>
      <c r="F14">
        <v>232463.17</v>
      </c>
      <c r="G14">
        <v>0</v>
      </c>
      <c r="H14">
        <v>232463.17</v>
      </c>
      <c r="I14" t="s">
        <v>16</v>
      </c>
      <c r="J14" t="s">
        <v>15</v>
      </c>
      <c r="K14" t="s">
        <v>23</v>
      </c>
      <c r="L14" t="s">
        <v>18</v>
      </c>
      <c r="M14">
        <v>2024</v>
      </c>
    </row>
    <row r="15" spans="1:13" x14ac:dyDescent="0.25">
      <c r="A15">
        <v>14216</v>
      </c>
      <c r="B15" t="s">
        <v>13</v>
      </c>
      <c r="C15" s="4">
        <v>45535</v>
      </c>
      <c r="D15" t="s">
        <v>14</v>
      </c>
      <c r="E15" t="s">
        <v>15</v>
      </c>
      <c r="F15">
        <v>0</v>
      </c>
      <c r="G15">
        <v>270897.15999999997</v>
      </c>
      <c r="H15">
        <v>-270897.15999999997</v>
      </c>
      <c r="I15" t="s">
        <v>16</v>
      </c>
      <c r="J15" t="s">
        <v>15</v>
      </c>
      <c r="K15" t="s">
        <v>24</v>
      </c>
      <c r="L15" t="s">
        <v>18</v>
      </c>
      <c r="M15">
        <v>2024</v>
      </c>
    </row>
    <row r="16" spans="1:13" x14ac:dyDescent="0.25">
      <c r="A16">
        <v>13205</v>
      </c>
      <c r="B16" t="s">
        <v>13</v>
      </c>
      <c r="C16" s="4">
        <v>45535</v>
      </c>
      <c r="D16" t="s">
        <v>14</v>
      </c>
      <c r="E16" t="s">
        <v>15</v>
      </c>
      <c r="F16">
        <v>0</v>
      </c>
      <c r="G16">
        <v>353962.83</v>
      </c>
      <c r="H16">
        <v>-353962.83</v>
      </c>
      <c r="I16" t="s">
        <v>16</v>
      </c>
      <c r="J16" t="s">
        <v>15</v>
      </c>
      <c r="K16" t="s">
        <v>25</v>
      </c>
      <c r="L16" t="s">
        <v>18</v>
      </c>
      <c r="M16">
        <v>2024</v>
      </c>
    </row>
    <row r="17" spans="1:13" x14ac:dyDescent="0.25">
      <c r="A17">
        <v>14216</v>
      </c>
      <c r="B17" t="s">
        <v>13</v>
      </c>
      <c r="C17" s="4">
        <v>45535</v>
      </c>
      <c r="D17" t="s">
        <v>14</v>
      </c>
      <c r="E17" t="s">
        <v>15</v>
      </c>
      <c r="F17">
        <v>353962.83</v>
      </c>
      <c r="G17">
        <v>0</v>
      </c>
      <c r="H17">
        <v>353962.83</v>
      </c>
      <c r="I17" t="s">
        <v>16</v>
      </c>
      <c r="J17" t="s">
        <v>15</v>
      </c>
      <c r="K17" t="s">
        <v>24</v>
      </c>
      <c r="L17" t="s">
        <v>18</v>
      </c>
      <c r="M17">
        <v>2024</v>
      </c>
    </row>
    <row r="18" spans="1:13" x14ac:dyDescent="0.25">
      <c r="A18">
        <v>14216</v>
      </c>
      <c r="B18" t="s">
        <v>13</v>
      </c>
      <c r="C18" s="4">
        <v>45536</v>
      </c>
      <c r="D18" t="s">
        <v>14</v>
      </c>
      <c r="E18" t="s">
        <v>15</v>
      </c>
      <c r="F18">
        <v>0</v>
      </c>
      <c r="G18">
        <v>353962.83</v>
      </c>
      <c r="H18">
        <v>-353962.83</v>
      </c>
      <c r="I18" t="s">
        <v>16</v>
      </c>
      <c r="J18" t="s">
        <v>15</v>
      </c>
      <c r="K18" t="s">
        <v>24</v>
      </c>
      <c r="L18" t="s">
        <v>18</v>
      </c>
      <c r="M18">
        <v>2024</v>
      </c>
    </row>
    <row r="19" spans="1:13" x14ac:dyDescent="0.25">
      <c r="A19">
        <v>14216</v>
      </c>
      <c r="B19" t="s">
        <v>13</v>
      </c>
      <c r="C19" s="4">
        <v>45536</v>
      </c>
      <c r="D19" t="s">
        <v>14</v>
      </c>
      <c r="E19" t="s">
        <v>15</v>
      </c>
      <c r="F19">
        <v>270897.15999999997</v>
      </c>
      <c r="G19">
        <v>0</v>
      </c>
      <c r="H19">
        <v>270897.15999999997</v>
      </c>
      <c r="I19" t="s">
        <v>16</v>
      </c>
      <c r="J19" t="s">
        <v>15</v>
      </c>
      <c r="K19" t="s">
        <v>24</v>
      </c>
      <c r="L19" t="s">
        <v>18</v>
      </c>
      <c r="M19">
        <v>2024</v>
      </c>
    </row>
    <row r="20" spans="1:13" x14ac:dyDescent="0.25">
      <c r="A20">
        <v>13205</v>
      </c>
      <c r="B20" t="s">
        <v>13</v>
      </c>
      <c r="C20" s="4">
        <v>45536</v>
      </c>
      <c r="D20" t="s">
        <v>14</v>
      </c>
      <c r="E20" t="s">
        <v>15</v>
      </c>
      <c r="F20">
        <v>353962.83</v>
      </c>
      <c r="G20">
        <v>0</v>
      </c>
      <c r="H20">
        <v>353962.83</v>
      </c>
      <c r="I20" t="s">
        <v>16</v>
      </c>
      <c r="J20" t="s">
        <v>15</v>
      </c>
      <c r="K20" t="s">
        <v>25</v>
      </c>
      <c r="L20" t="s">
        <v>18</v>
      </c>
      <c r="M20">
        <v>2024</v>
      </c>
    </row>
    <row r="21" spans="1:13" x14ac:dyDescent="0.25">
      <c r="A21">
        <v>14217</v>
      </c>
      <c r="B21" t="s">
        <v>13</v>
      </c>
      <c r="C21" s="4">
        <v>45565</v>
      </c>
      <c r="D21" t="s">
        <v>14</v>
      </c>
      <c r="E21" t="s">
        <v>15</v>
      </c>
      <c r="F21">
        <v>0</v>
      </c>
      <c r="G21">
        <v>295029.62</v>
      </c>
      <c r="H21">
        <v>-295029.62</v>
      </c>
      <c r="I21" t="s">
        <v>16</v>
      </c>
      <c r="J21" t="s">
        <v>15</v>
      </c>
      <c r="K21" t="s">
        <v>26</v>
      </c>
      <c r="L21" t="s">
        <v>18</v>
      </c>
      <c r="M21">
        <v>2024</v>
      </c>
    </row>
    <row r="22" spans="1:13" x14ac:dyDescent="0.25">
      <c r="A22">
        <v>14217</v>
      </c>
      <c r="B22" t="s">
        <v>13</v>
      </c>
      <c r="C22" s="4">
        <v>45566</v>
      </c>
      <c r="D22" t="s">
        <v>14</v>
      </c>
      <c r="E22" t="s">
        <v>15</v>
      </c>
      <c r="F22">
        <v>295029.62</v>
      </c>
      <c r="G22">
        <v>0</v>
      </c>
      <c r="H22">
        <v>295029.62</v>
      </c>
      <c r="I22" t="s">
        <v>16</v>
      </c>
      <c r="J22" t="s">
        <v>15</v>
      </c>
      <c r="K22" t="s">
        <v>26</v>
      </c>
      <c r="L22" t="s">
        <v>18</v>
      </c>
      <c r="M22">
        <v>2024</v>
      </c>
    </row>
    <row r="23" spans="1:13" x14ac:dyDescent="0.25">
      <c r="A23">
        <v>14824</v>
      </c>
      <c r="B23" t="s">
        <v>13</v>
      </c>
      <c r="C23" s="4">
        <v>45596</v>
      </c>
      <c r="D23" t="s">
        <v>14</v>
      </c>
      <c r="E23" t="s">
        <v>15</v>
      </c>
      <c r="F23">
        <v>0</v>
      </c>
      <c r="G23">
        <v>374718.94</v>
      </c>
      <c r="H23">
        <v>-374718.94</v>
      </c>
      <c r="I23" t="s">
        <v>16</v>
      </c>
      <c r="J23" t="s">
        <v>15</v>
      </c>
      <c r="K23" t="s">
        <v>27</v>
      </c>
      <c r="L23" t="s">
        <v>18</v>
      </c>
      <c r="M23">
        <v>2024</v>
      </c>
    </row>
    <row r="24" spans="1:13" x14ac:dyDescent="0.25">
      <c r="A24">
        <v>14824</v>
      </c>
      <c r="B24" t="s">
        <v>13</v>
      </c>
      <c r="C24" s="4">
        <v>45597</v>
      </c>
      <c r="D24" t="s">
        <v>14</v>
      </c>
      <c r="E24" t="s">
        <v>15</v>
      </c>
      <c r="F24">
        <v>374718.94</v>
      </c>
      <c r="G24">
        <v>0</v>
      </c>
      <c r="H24">
        <v>374718.94</v>
      </c>
      <c r="I24" t="s">
        <v>16</v>
      </c>
      <c r="J24" t="s">
        <v>15</v>
      </c>
      <c r="K24" t="s">
        <v>27</v>
      </c>
      <c r="L24" t="s">
        <v>18</v>
      </c>
      <c r="M24">
        <v>2024</v>
      </c>
    </row>
    <row r="25" spans="1:13" x14ac:dyDescent="0.25">
      <c r="A25">
        <v>15638</v>
      </c>
      <c r="B25" t="s">
        <v>13</v>
      </c>
      <c r="C25" s="4">
        <v>45626</v>
      </c>
      <c r="D25" t="s">
        <v>14</v>
      </c>
      <c r="E25" t="s">
        <v>15</v>
      </c>
      <c r="F25">
        <v>0</v>
      </c>
      <c r="G25">
        <v>394647.16</v>
      </c>
      <c r="H25">
        <v>-394647.16</v>
      </c>
      <c r="I25" t="s">
        <v>16</v>
      </c>
      <c r="J25" t="s">
        <v>15</v>
      </c>
      <c r="K25" t="s">
        <v>28</v>
      </c>
      <c r="L25" t="s">
        <v>18</v>
      </c>
      <c r="M25">
        <v>2024</v>
      </c>
    </row>
    <row r="26" spans="1:13" x14ac:dyDescent="0.25">
      <c r="A26">
        <v>15638</v>
      </c>
      <c r="B26" t="s">
        <v>13</v>
      </c>
      <c r="C26" s="4">
        <v>45627</v>
      </c>
      <c r="D26" t="s">
        <v>14</v>
      </c>
      <c r="E26" t="s">
        <v>15</v>
      </c>
      <c r="F26">
        <v>394647.16</v>
      </c>
      <c r="G26">
        <v>0</v>
      </c>
      <c r="H26">
        <v>394647.16</v>
      </c>
      <c r="I26" t="s">
        <v>16</v>
      </c>
      <c r="J26" t="s">
        <v>15</v>
      </c>
      <c r="K26" t="s">
        <v>28</v>
      </c>
      <c r="L26" t="s">
        <v>18</v>
      </c>
      <c r="M26">
        <v>2024</v>
      </c>
    </row>
    <row r="27" spans="1:13" x14ac:dyDescent="0.25">
      <c r="A27">
        <v>18652</v>
      </c>
      <c r="B27" t="s">
        <v>13</v>
      </c>
      <c r="C27" s="4">
        <v>45657</v>
      </c>
      <c r="D27" t="s">
        <v>14</v>
      </c>
      <c r="E27" t="s">
        <v>15</v>
      </c>
      <c r="F27">
        <v>0</v>
      </c>
      <c r="G27">
        <v>349283.47</v>
      </c>
      <c r="H27">
        <v>-349283.47</v>
      </c>
      <c r="I27" t="s">
        <v>16</v>
      </c>
      <c r="J27" t="s">
        <v>15</v>
      </c>
      <c r="K27" t="s">
        <v>29</v>
      </c>
      <c r="L27" t="s">
        <v>18</v>
      </c>
      <c r="M27">
        <v>2024</v>
      </c>
    </row>
    <row r="28" spans="1:13" x14ac:dyDescent="0.25">
      <c r="A28">
        <v>16420</v>
      </c>
      <c r="B28" t="s">
        <v>13</v>
      </c>
      <c r="C28" s="4">
        <v>45657</v>
      </c>
      <c r="D28" t="s">
        <v>14</v>
      </c>
      <c r="E28" t="s">
        <v>15</v>
      </c>
      <c r="F28">
        <v>0</v>
      </c>
      <c r="G28">
        <v>425292.13</v>
      </c>
      <c r="H28">
        <v>-425292.13</v>
      </c>
      <c r="I28" t="s">
        <v>16</v>
      </c>
      <c r="J28" t="s">
        <v>15</v>
      </c>
      <c r="K28" t="s">
        <v>30</v>
      </c>
      <c r="L28" t="s">
        <v>18</v>
      </c>
      <c r="M28">
        <v>2024</v>
      </c>
    </row>
    <row r="29" spans="1:13" x14ac:dyDescent="0.25">
      <c r="A29">
        <v>18651</v>
      </c>
      <c r="B29" t="s">
        <v>13</v>
      </c>
      <c r="C29" s="4">
        <v>45657</v>
      </c>
      <c r="D29" t="s">
        <v>14</v>
      </c>
      <c r="E29" t="s">
        <v>15</v>
      </c>
      <c r="F29">
        <v>425292.13</v>
      </c>
      <c r="G29">
        <v>0</v>
      </c>
      <c r="H29">
        <v>425292.13</v>
      </c>
      <c r="I29" t="s">
        <v>16</v>
      </c>
      <c r="J29" t="s">
        <v>15</v>
      </c>
      <c r="K29" t="s">
        <v>31</v>
      </c>
      <c r="L29" t="s">
        <v>18</v>
      </c>
      <c r="M29">
        <v>2024</v>
      </c>
    </row>
    <row r="36" spans="9:9" x14ac:dyDescent="0.25">
      <c r="I36">
        <f>SUM(H3:H27)</f>
        <v>-349283.47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8DDA4-4E4B-4A9E-B91E-23B3B9774FEC}">
  <dimension ref="A1:M2884"/>
  <sheetViews>
    <sheetView topLeftCell="E2854" workbookViewId="0">
      <selection activeCell="F33" sqref="E33:F3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42.28515625" bestFit="1" customWidth="1"/>
    <col min="6" max="6" width="15.85546875" bestFit="1" customWidth="1"/>
    <col min="7" max="7" width="16.42578125" bestFit="1" customWidth="1"/>
    <col min="8" max="8" width="9.7109375" bestFit="1" customWidth="1"/>
    <col min="9" max="9" width="30.7109375" bestFit="1" customWidth="1"/>
    <col min="10" max="10" width="42.28515625" bestFit="1" customWidth="1"/>
    <col min="11" max="11" width="28.42578125" bestFit="1" customWidth="1"/>
    <col min="12" max="12" width="19" bestFit="1" customWidth="1"/>
    <col min="13" max="13" width="11.710937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299</v>
      </c>
    </row>
    <row r="2" spans="1:13" x14ac:dyDescent="0.25">
      <c r="A2">
        <v>5178</v>
      </c>
      <c r="B2" t="s">
        <v>13</v>
      </c>
      <c r="C2" s="4">
        <v>45294</v>
      </c>
      <c r="D2" t="s">
        <v>153</v>
      </c>
      <c r="E2" t="s">
        <v>154</v>
      </c>
      <c r="F2">
        <v>0</v>
      </c>
      <c r="G2">
        <v>0.55000000000000004</v>
      </c>
      <c r="H2">
        <v>-0.55000000000000004</v>
      </c>
      <c r="I2" t="s">
        <v>16</v>
      </c>
      <c r="J2" t="s">
        <v>154</v>
      </c>
      <c r="K2" t="s">
        <v>300</v>
      </c>
      <c r="L2" t="s">
        <v>301</v>
      </c>
      <c r="M2">
        <v>2022</v>
      </c>
    </row>
    <row r="3" spans="1:13" x14ac:dyDescent="0.25">
      <c r="A3">
        <v>5179</v>
      </c>
      <c r="B3" t="s">
        <v>13</v>
      </c>
      <c r="C3" s="4">
        <v>45294</v>
      </c>
      <c r="D3" t="s">
        <v>129</v>
      </c>
      <c r="E3" t="s">
        <v>130</v>
      </c>
      <c r="F3">
        <v>5.87</v>
      </c>
      <c r="G3">
        <v>0</v>
      </c>
      <c r="H3">
        <v>5.87</v>
      </c>
      <c r="I3" t="s">
        <v>16</v>
      </c>
      <c r="J3" t="s">
        <v>130</v>
      </c>
      <c r="K3" t="s">
        <v>300</v>
      </c>
      <c r="L3" t="s">
        <v>301</v>
      </c>
      <c r="M3">
        <v>2022</v>
      </c>
    </row>
    <row r="4" spans="1:13" x14ac:dyDescent="0.25">
      <c r="A4">
        <v>5178</v>
      </c>
      <c r="B4" t="s">
        <v>13</v>
      </c>
      <c r="C4" s="4">
        <v>45294</v>
      </c>
      <c r="D4" t="s">
        <v>129</v>
      </c>
      <c r="E4" t="s">
        <v>130</v>
      </c>
      <c r="F4">
        <v>0.26</v>
      </c>
      <c r="G4">
        <v>0</v>
      </c>
      <c r="H4">
        <v>0.26</v>
      </c>
      <c r="I4" t="s">
        <v>16</v>
      </c>
      <c r="J4" t="s">
        <v>130</v>
      </c>
      <c r="K4" t="s">
        <v>300</v>
      </c>
      <c r="L4" t="s">
        <v>301</v>
      </c>
      <c r="M4">
        <v>2022</v>
      </c>
    </row>
    <row r="5" spans="1:13" x14ac:dyDescent="0.25">
      <c r="A5">
        <v>5178</v>
      </c>
      <c r="B5" t="s">
        <v>13</v>
      </c>
      <c r="C5" s="4">
        <v>45294</v>
      </c>
      <c r="D5" t="s">
        <v>115</v>
      </c>
      <c r="E5" t="s">
        <v>116</v>
      </c>
      <c r="F5">
        <v>0</v>
      </c>
      <c r="G5">
        <v>0.83</v>
      </c>
      <c r="H5">
        <v>-0.83</v>
      </c>
      <c r="I5" t="s">
        <v>16</v>
      </c>
      <c r="J5" t="s">
        <v>116</v>
      </c>
      <c r="K5" t="s">
        <v>300</v>
      </c>
      <c r="L5" t="s">
        <v>301</v>
      </c>
      <c r="M5">
        <v>2022</v>
      </c>
    </row>
    <row r="6" spans="1:13" x14ac:dyDescent="0.25">
      <c r="A6">
        <v>5179</v>
      </c>
      <c r="B6" t="s">
        <v>13</v>
      </c>
      <c r="C6" s="4">
        <v>45294</v>
      </c>
      <c r="D6" t="s">
        <v>155</v>
      </c>
      <c r="E6" t="s">
        <v>156</v>
      </c>
      <c r="F6">
        <v>0</v>
      </c>
      <c r="G6">
        <v>3.27</v>
      </c>
      <c r="H6">
        <v>-3.27</v>
      </c>
      <c r="I6" t="s">
        <v>16</v>
      </c>
      <c r="J6" t="s">
        <v>156</v>
      </c>
      <c r="K6" t="s">
        <v>300</v>
      </c>
      <c r="L6" t="s">
        <v>301</v>
      </c>
      <c r="M6">
        <v>2022</v>
      </c>
    </row>
    <row r="7" spans="1:13" x14ac:dyDescent="0.25">
      <c r="A7">
        <v>5179</v>
      </c>
      <c r="B7" t="s">
        <v>13</v>
      </c>
      <c r="C7" s="4">
        <v>45294</v>
      </c>
      <c r="D7" t="s">
        <v>131</v>
      </c>
      <c r="E7" t="s">
        <v>132</v>
      </c>
      <c r="F7">
        <v>0.82</v>
      </c>
      <c r="G7">
        <v>0</v>
      </c>
      <c r="H7">
        <v>0.82</v>
      </c>
      <c r="I7" t="s">
        <v>16</v>
      </c>
      <c r="J7" t="s">
        <v>132</v>
      </c>
      <c r="K7" t="s">
        <v>300</v>
      </c>
      <c r="L7" t="s">
        <v>301</v>
      </c>
      <c r="M7">
        <v>2022</v>
      </c>
    </row>
    <row r="8" spans="1:13" x14ac:dyDescent="0.25">
      <c r="A8">
        <v>5179</v>
      </c>
      <c r="B8" t="s">
        <v>13</v>
      </c>
      <c r="C8" s="4">
        <v>45294</v>
      </c>
      <c r="D8" t="s">
        <v>143</v>
      </c>
      <c r="E8" t="s">
        <v>144</v>
      </c>
      <c r="F8">
        <v>0</v>
      </c>
      <c r="G8">
        <v>0.55000000000000004</v>
      </c>
      <c r="H8">
        <v>-0.55000000000000004</v>
      </c>
      <c r="I8" t="s">
        <v>16</v>
      </c>
      <c r="J8" t="s">
        <v>144</v>
      </c>
      <c r="K8" t="s">
        <v>300</v>
      </c>
      <c r="L8" t="s">
        <v>301</v>
      </c>
      <c r="M8">
        <v>2022</v>
      </c>
    </row>
    <row r="9" spans="1:13" x14ac:dyDescent="0.25">
      <c r="A9">
        <v>5179</v>
      </c>
      <c r="B9" t="s">
        <v>13</v>
      </c>
      <c r="C9" s="4">
        <v>45294</v>
      </c>
      <c r="D9" t="s">
        <v>117</v>
      </c>
      <c r="E9" t="s">
        <v>118</v>
      </c>
      <c r="F9">
        <v>0</v>
      </c>
      <c r="G9">
        <v>4.91</v>
      </c>
      <c r="H9">
        <v>-4.91</v>
      </c>
      <c r="I9" t="s">
        <v>16</v>
      </c>
      <c r="J9" t="s">
        <v>118</v>
      </c>
      <c r="K9" t="s">
        <v>300</v>
      </c>
      <c r="L9" t="s">
        <v>301</v>
      </c>
      <c r="M9">
        <v>2022</v>
      </c>
    </row>
    <row r="10" spans="1:13" hidden="1" x14ac:dyDescent="0.25">
      <c r="A10">
        <v>5178</v>
      </c>
      <c r="B10" t="s">
        <v>13</v>
      </c>
      <c r="C10" s="4">
        <v>45294</v>
      </c>
      <c r="D10" t="s">
        <v>184</v>
      </c>
      <c r="E10" t="s">
        <v>185</v>
      </c>
      <c r="F10">
        <v>0.04</v>
      </c>
      <c r="G10">
        <v>0</v>
      </c>
      <c r="H10">
        <v>0.04</v>
      </c>
      <c r="I10" t="s">
        <v>16</v>
      </c>
      <c r="J10" t="s">
        <v>185</v>
      </c>
      <c r="K10" t="s">
        <v>300</v>
      </c>
      <c r="L10" t="s">
        <v>301</v>
      </c>
      <c r="M10">
        <v>2023</v>
      </c>
    </row>
    <row r="11" spans="1:13" hidden="1" x14ac:dyDescent="0.25">
      <c r="A11">
        <v>5179</v>
      </c>
      <c r="B11" t="s">
        <v>13</v>
      </c>
      <c r="C11" s="4">
        <v>45294</v>
      </c>
      <c r="D11" t="s">
        <v>184</v>
      </c>
      <c r="E11" t="s">
        <v>185</v>
      </c>
      <c r="F11">
        <v>1.57</v>
      </c>
      <c r="G11">
        <v>0</v>
      </c>
      <c r="H11">
        <v>1.57</v>
      </c>
      <c r="I11" t="s">
        <v>16</v>
      </c>
      <c r="J11" t="s">
        <v>185</v>
      </c>
      <c r="K11" t="s">
        <v>300</v>
      </c>
      <c r="L11" t="s">
        <v>301</v>
      </c>
      <c r="M11">
        <v>2023</v>
      </c>
    </row>
    <row r="12" spans="1:13" hidden="1" x14ac:dyDescent="0.25">
      <c r="A12">
        <v>5179</v>
      </c>
      <c r="B12" t="s">
        <v>13</v>
      </c>
      <c r="C12" s="4">
        <v>45294</v>
      </c>
      <c r="D12" t="s">
        <v>186</v>
      </c>
      <c r="E12" t="s">
        <v>187</v>
      </c>
      <c r="F12">
        <v>0.27</v>
      </c>
      <c r="G12">
        <v>0</v>
      </c>
      <c r="H12">
        <v>0.27</v>
      </c>
      <c r="I12" t="s">
        <v>16</v>
      </c>
      <c r="J12" t="s">
        <v>187</v>
      </c>
      <c r="K12" t="s">
        <v>300</v>
      </c>
      <c r="L12" t="s">
        <v>301</v>
      </c>
      <c r="M12">
        <v>2023</v>
      </c>
    </row>
    <row r="13" spans="1:13" hidden="1" x14ac:dyDescent="0.25">
      <c r="A13">
        <v>5178</v>
      </c>
      <c r="B13" t="s">
        <v>13</v>
      </c>
      <c r="C13" s="4">
        <v>45294</v>
      </c>
      <c r="D13" t="s">
        <v>173</v>
      </c>
      <c r="E13" t="s">
        <v>116</v>
      </c>
      <c r="F13">
        <v>0</v>
      </c>
      <c r="G13">
        <v>1.67</v>
      </c>
      <c r="H13">
        <v>-1.67</v>
      </c>
      <c r="I13" t="s">
        <v>16</v>
      </c>
      <c r="J13" t="s">
        <v>116</v>
      </c>
      <c r="K13" t="s">
        <v>300</v>
      </c>
      <c r="L13" t="s">
        <v>301</v>
      </c>
      <c r="M13">
        <v>2023</v>
      </c>
    </row>
    <row r="14" spans="1:13" hidden="1" x14ac:dyDescent="0.25">
      <c r="A14">
        <v>5179</v>
      </c>
      <c r="B14" t="s">
        <v>13</v>
      </c>
      <c r="C14" s="4">
        <v>45294</v>
      </c>
      <c r="D14" t="s">
        <v>173</v>
      </c>
      <c r="E14" t="s">
        <v>116</v>
      </c>
      <c r="F14">
        <v>0</v>
      </c>
      <c r="G14">
        <v>57.76</v>
      </c>
      <c r="H14">
        <v>-57.76</v>
      </c>
      <c r="I14" t="s">
        <v>16</v>
      </c>
      <c r="J14" t="s">
        <v>116</v>
      </c>
      <c r="K14" t="s">
        <v>300</v>
      </c>
      <c r="L14" t="s">
        <v>301</v>
      </c>
      <c r="M14">
        <v>2023</v>
      </c>
    </row>
    <row r="15" spans="1:13" hidden="1" x14ac:dyDescent="0.25">
      <c r="A15">
        <v>5179</v>
      </c>
      <c r="B15" t="s">
        <v>13</v>
      </c>
      <c r="C15" s="4">
        <v>45294</v>
      </c>
      <c r="D15" t="s">
        <v>174</v>
      </c>
      <c r="E15" t="s">
        <v>118</v>
      </c>
      <c r="F15">
        <v>0</v>
      </c>
      <c r="G15">
        <v>10.09</v>
      </c>
      <c r="H15">
        <v>-10.09</v>
      </c>
      <c r="I15" t="s">
        <v>16</v>
      </c>
      <c r="J15" t="s">
        <v>118</v>
      </c>
      <c r="K15" t="s">
        <v>300</v>
      </c>
      <c r="L15" t="s">
        <v>301</v>
      </c>
      <c r="M15">
        <v>2023</v>
      </c>
    </row>
    <row r="16" spans="1:13" x14ac:dyDescent="0.25">
      <c r="A16">
        <v>5179</v>
      </c>
      <c r="B16" t="s">
        <v>13</v>
      </c>
      <c r="C16" s="4">
        <v>45294</v>
      </c>
      <c r="D16" t="s">
        <v>115</v>
      </c>
      <c r="E16" t="s">
        <v>116</v>
      </c>
      <c r="F16">
        <v>0</v>
      </c>
      <c r="G16">
        <v>28.9</v>
      </c>
      <c r="H16">
        <v>-28.9</v>
      </c>
      <c r="I16" t="s">
        <v>16</v>
      </c>
      <c r="J16" t="s">
        <v>116</v>
      </c>
      <c r="K16" t="s">
        <v>300</v>
      </c>
      <c r="L16" t="s">
        <v>301</v>
      </c>
      <c r="M16">
        <v>2022</v>
      </c>
    </row>
    <row r="17" spans="1:13" x14ac:dyDescent="0.25">
      <c r="A17">
        <v>5179</v>
      </c>
      <c r="B17" t="s">
        <v>13</v>
      </c>
      <c r="C17" s="4">
        <v>45294</v>
      </c>
      <c r="D17" t="s">
        <v>153</v>
      </c>
      <c r="E17" t="s">
        <v>154</v>
      </c>
      <c r="F17">
        <v>0</v>
      </c>
      <c r="G17">
        <v>19.260000000000002</v>
      </c>
      <c r="H17">
        <v>-19.260000000000002</v>
      </c>
      <c r="I17" t="s">
        <v>16</v>
      </c>
      <c r="J17" t="s">
        <v>154</v>
      </c>
      <c r="K17" t="s">
        <v>300</v>
      </c>
      <c r="L17" t="s">
        <v>301</v>
      </c>
      <c r="M17">
        <v>2022</v>
      </c>
    </row>
    <row r="18" spans="1:13" x14ac:dyDescent="0.25">
      <c r="A18">
        <v>5281</v>
      </c>
      <c r="B18" t="s">
        <v>13</v>
      </c>
      <c r="C18" s="4">
        <v>45296</v>
      </c>
      <c r="D18" t="s">
        <v>129</v>
      </c>
      <c r="E18" t="s">
        <v>130</v>
      </c>
      <c r="F18">
        <v>0.16</v>
      </c>
      <c r="G18">
        <v>0</v>
      </c>
      <c r="H18">
        <v>0.16</v>
      </c>
      <c r="I18" t="s">
        <v>16</v>
      </c>
      <c r="J18" t="s">
        <v>130</v>
      </c>
      <c r="K18" t="s">
        <v>300</v>
      </c>
      <c r="L18" t="s">
        <v>301</v>
      </c>
      <c r="M18">
        <v>2022</v>
      </c>
    </row>
    <row r="19" spans="1:13" x14ac:dyDescent="0.25">
      <c r="A19">
        <v>5280</v>
      </c>
      <c r="B19" t="s">
        <v>13</v>
      </c>
      <c r="C19" s="4">
        <v>45296</v>
      </c>
      <c r="D19" t="s">
        <v>153</v>
      </c>
      <c r="E19" t="s">
        <v>154</v>
      </c>
      <c r="F19">
        <v>0</v>
      </c>
      <c r="G19">
        <v>0.53</v>
      </c>
      <c r="H19">
        <v>-0.53</v>
      </c>
      <c r="I19" t="s">
        <v>16</v>
      </c>
      <c r="J19" t="s">
        <v>154</v>
      </c>
      <c r="K19" t="s">
        <v>300</v>
      </c>
      <c r="L19" t="s">
        <v>301</v>
      </c>
      <c r="M19">
        <v>2022</v>
      </c>
    </row>
    <row r="20" spans="1:13" x14ac:dyDescent="0.25">
      <c r="A20">
        <v>5281</v>
      </c>
      <c r="B20" t="s">
        <v>13</v>
      </c>
      <c r="C20" s="4">
        <v>45296</v>
      </c>
      <c r="D20" t="s">
        <v>153</v>
      </c>
      <c r="E20" t="s">
        <v>154</v>
      </c>
      <c r="F20">
        <v>0</v>
      </c>
      <c r="G20">
        <v>0.56000000000000005</v>
      </c>
      <c r="H20">
        <v>-0.56000000000000005</v>
      </c>
      <c r="I20" t="s">
        <v>16</v>
      </c>
      <c r="J20" t="s">
        <v>154</v>
      </c>
      <c r="K20" t="s">
        <v>300</v>
      </c>
      <c r="L20" t="s">
        <v>301</v>
      </c>
      <c r="M20">
        <v>2022</v>
      </c>
    </row>
    <row r="21" spans="1:13" x14ac:dyDescent="0.25">
      <c r="A21">
        <v>5280</v>
      </c>
      <c r="B21" t="s">
        <v>13</v>
      </c>
      <c r="C21" s="4">
        <v>45296</v>
      </c>
      <c r="D21" t="s">
        <v>129</v>
      </c>
      <c r="E21" t="s">
        <v>130</v>
      </c>
      <c r="F21">
        <v>0.14000000000000001</v>
      </c>
      <c r="G21">
        <v>0</v>
      </c>
      <c r="H21">
        <v>0.14000000000000001</v>
      </c>
      <c r="I21" t="s">
        <v>16</v>
      </c>
      <c r="J21" t="s">
        <v>130</v>
      </c>
      <c r="K21" t="s">
        <v>300</v>
      </c>
      <c r="L21" t="s">
        <v>301</v>
      </c>
      <c r="M21">
        <v>2022</v>
      </c>
    </row>
    <row r="22" spans="1:13" x14ac:dyDescent="0.25">
      <c r="A22">
        <v>5280</v>
      </c>
      <c r="B22" t="s">
        <v>13</v>
      </c>
      <c r="C22" s="4">
        <v>45296</v>
      </c>
      <c r="D22" t="s">
        <v>115</v>
      </c>
      <c r="E22" t="s">
        <v>116</v>
      </c>
      <c r="F22">
        <v>0</v>
      </c>
      <c r="G22">
        <v>0.8</v>
      </c>
      <c r="H22">
        <v>-0.8</v>
      </c>
      <c r="I22" t="s">
        <v>16</v>
      </c>
      <c r="J22" t="s">
        <v>116</v>
      </c>
      <c r="K22" t="s">
        <v>300</v>
      </c>
      <c r="L22" t="s">
        <v>301</v>
      </c>
      <c r="M22">
        <v>2022</v>
      </c>
    </row>
    <row r="23" spans="1:13" x14ac:dyDescent="0.25">
      <c r="A23">
        <v>5281</v>
      </c>
      <c r="B23" t="s">
        <v>13</v>
      </c>
      <c r="C23" s="4">
        <v>45296</v>
      </c>
      <c r="D23" t="s">
        <v>115</v>
      </c>
      <c r="E23" t="s">
        <v>116</v>
      </c>
      <c r="F23">
        <v>0</v>
      </c>
      <c r="G23">
        <v>0.84</v>
      </c>
      <c r="H23">
        <v>-0.84</v>
      </c>
      <c r="I23" t="s">
        <v>16</v>
      </c>
      <c r="J23" t="s">
        <v>116</v>
      </c>
      <c r="K23" t="s">
        <v>300</v>
      </c>
      <c r="L23" t="s">
        <v>301</v>
      </c>
      <c r="M23">
        <v>2022</v>
      </c>
    </row>
    <row r="24" spans="1:13" hidden="1" x14ac:dyDescent="0.25">
      <c r="A24">
        <v>5280</v>
      </c>
      <c r="B24" t="s">
        <v>13</v>
      </c>
      <c r="C24" s="4">
        <v>45296</v>
      </c>
      <c r="D24" t="s">
        <v>184</v>
      </c>
      <c r="E24" t="s">
        <v>185</v>
      </c>
      <c r="F24">
        <v>0.04</v>
      </c>
      <c r="G24">
        <v>0</v>
      </c>
      <c r="H24">
        <v>0.04</v>
      </c>
      <c r="I24" t="s">
        <v>16</v>
      </c>
      <c r="J24" t="s">
        <v>185</v>
      </c>
      <c r="K24" t="s">
        <v>300</v>
      </c>
      <c r="L24" t="s">
        <v>301</v>
      </c>
      <c r="M24">
        <v>2023</v>
      </c>
    </row>
    <row r="25" spans="1:13" hidden="1" x14ac:dyDescent="0.25">
      <c r="A25">
        <v>5281</v>
      </c>
      <c r="B25" t="s">
        <v>13</v>
      </c>
      <c r="C25" s="4">
        <v>45296</v>
      </c>
      <c r="D25" t="s">
        <v>184</v>
      </c>
      <c r="E25" t="s">
        <v>185</v>
      </c>
      <c r="F25">
        <v>0.05</v>
      </c>
      <c r="G25">
        <v>0</v>
      </c>
      <c r="H25">
        <v>0.05</v>
      </c>
      <c r="I25" t="s">
        <v>16</v>
      </c>
      <c r="J25" t="s">
        <v>185</v>
      </c>
      <c r="K25" t="s">
        <v>300</v>
      </c>
      <c r="L25" t="s">
        <v>301</v>
      </c>
      <c r="M25">
        <v>2023</v>
      </c>
    </row>
    <row r="26" spans="1:13" hidden="1" x14ac:dyDescent="0.25">
      <c r="A26">
        <v>5280</v>
      </c>
      <c r="B26" t="s">
        <v>13</v>
      </c>
      <c r="C26" s="4">
        <v>45296</v>
      </c>
      <c r="D26" t="s">
        <v>173</v>
      </c>
      <c r="E26" t="s">
        <v>116</v>
      </c>
      <c r="F26">
        <v>0</v>
      </c>
      <c r="G26">
        <v>1.59</v>
      </c>
      <c r="H26">
        <v>-1.59</v>
      </c>
      <c r="I26" t="s">
        <v>16</v>
      </c>
      <c r="J26" t="s">
        <v>116</v>
      </c>
      <c r="K26" t="s">
        <v>300</v>
      </c>
      <c r="L26" t="s">
        <v>301</v>
      </c>
      <c r="M26">
        <v>2023</v>
      </c>
    </row>
    <row r="27" spans="1:13" hidden="1" x14ac:dyDescent="0.25">
      <c r="A27">
        <v>5281</v>
      </c>
      <c r="B27" t="s">
        <v>13</v>
      </c>
      <c r="C27" s="4">
        <v>45296</v>
      </c>
      <c r="D27" t="s">
        <v>173</v>
      </c>
      <c r="E27" t="s">
        <v>116</v>
      </c>
      <c r="F27">
        <v>0</v>
      </c>
      <c r="G27">
        <v>1.68</v>
      </c>
      <c r="H27">
        <v>-1.68</v>
      </c>
      <c r="I27" t="s">
        <v>16</v>
      </c>
      <c r="J27" t="s">
        <v>116</v>
      </c>
      <c r="K27" t="s">
        <v>300</v>
      </c>
      <c r="L27" t="s">
        <v>301</v>
      </c>
      <c r="M27">
        <v>2023</v>
      </c>
    </row>
    <row r="28" spans="1:13" hidden="1" x14ac:dyDescent="0.25">
      <c r="A28">
        <v>5391</v>
      </c>
      <c r="B28" t="s">
        <v>13</v>
      </c>
      <c r="C28" s="4">
        <v>45301</v>
      </c>
      <c r="D28" t="s">
        <v>184</v>
      </c>
      <c r="E28" t="s">
        <v>185</v>
      </c>
      <c r="F28">
        <v>0.87</v>
      </c>
      <c r="G28">
        <v>0</v>
      </c>
      <c r="H28">
        <v>0.87</v>
      </c>
      <c r="I28" t="s">
        <v>16</v>
      </c>
      <c r="J28" t="s">
        <v>185</v>
      </c>
      <c r="K28" t="s">
        <v>300</v>
      </c>
      <c r="L28" t="s">
        <v>301</v>
      </c>
      <c r="M28">
        <v>2023</v>
      </c>
    </row>
    <row r="29" spans="1:13" hidden="1" x14ac:dyDescent="0.25">
      <c r="A29">
        <v>5394</v>
      </c>
      <c r="B29" t="s">
        <v>13</v>
      </c>
      <c r="C29" s="4">
        <v>45301</v>
      </c>
      <c r="D29" t="s">
        <v>174</v>
      </c>
      <c r="E29" t="s">
        <v>118</v>
      </c>
      <c r="F29">
        <v>0</v>
      </c>
      <c r="G29">
        <v>8</v>
      </c>
      <c r="H29">
        <v>-8</v>
      </c>
      <c r="I29" t="s">
        <v>16</v>
      </c>
      <c r="J29" t="s">
        <v>118</v>
      </c>
      <c r="K29" t="s">
        <v>300</v>
      </c>
      <c r="L29" t="s">
        <v>301</v>
      </c>
      <c r="M29">
        <v>2023</v>
      </c>
    </row>
    <row r="30" spans="1:13" hidden="1" x14ac:dyDescent="0.25">
      <c r="A30">
        <v>5394</v>
      </c>
      <c r="B30" t="s">
        <v>13</v>
      </c>
      <c r="C30" s="4">
        <v>45301</v>
      </c>
      <c r="D30" t="s">
        <v>184</v>
      </c>
      <c r="E30" t="s">
        <v>185</v>
      </c>
      <c r="F30">
        <v>0.56999999999999995</v>
      </c>
      <c r="G30">
        <v>0</v>
      </c>
      <c r="H30">
        <v>0.56999999999999995</v>
      </c>
      <c r="I30" t="s">
        <v>16</v>
      </c>
      <c r="J30" t="s">
        <v>185</v>
      </c>
      <c r="K30" t="s">
        <v>300</v>
      </c>
      <c r="L30" t="s">
        <v>301</v>
      </c>
      <c r="M30">
        <v>2023</v>
      </c>
    </row>
    <row r="31" spans="1:13" hidden="1" x14ac:dyDescent="0.25">
      <c r="A31">
        <v>5390</v>
      </c>
      <c r="B31" t="s">
        <v>13</v>
      </c>
      <c r="C31" s="4">
        <v>45301</v>
      </c>
      <c r="D31" t="s">
        <v>173</v>
      </c>
      <c r="E31" t="s">
        <v>116</v>
      </c>
      <c r="F31">
        <v>0</v>
      </c>
      <c r="G31">
        <v>1.35</v>
      </c>
      <c r="H31">
        <v>-1.35</v>
      </c>
      <c r="I31" t="s">
        <v>16</v>
      </c>
      <c r="J31" t="s">
        <v>116</v>
      </c>
      <c r="K31" t="s">
        <v>300</v>
      </c>
      <c r="L31" t="s">
        <v>301</v>
      </c>
      <c r="M31">
        <v>2023</v>
      </c>
    </row>
    <row r="32" spans="1:13" hidden="1" x14ac:dyDescent="0.25">
      <c r="A32">
        <v>5394</v>
      </c>
      <c r="B32" t="s">
        <v>13</v>
      </c>
      <c r="C32" s="4">
        <v>45301</v>
      </c>
      <c r="D32" t="s">
        <v>173</v>
      </c>
      <c r="E32" t="s">
        <v>116</v>
      </c>
      <c r="F32">
        <v>0</v>
      </c>
      <c r="G32">
        <v>21.36</v>
      </c>
      <c r="H32">
        <v>-21.36</v>
      </c>
      <c r="I32" t="s">
        <v>16</v>
      </c>
      <c r="J32" t="s">
        <v>116</v>
      </c>
      <c r="K32" t="s">
        <v>300</v>
      </c>
      <c r="L32" t="s">
        <v>301</v>
      </c>
      <c r="M32">
        <v>2023</v>
      </c>
    </row>
    <row r="33" spans="1:13" hidden="1" x14ac:dyDescent="0.25">
      <c r="A33">
        <v>5391</v>
      </c>
      <c r="B33" t="s">
        <v>13</v>
      </c>
      <c r="C33" s="4">
        <v>45301</v>
      </c>
      <c r="D33" t="s">
        <v>173</v>
      </c>
      <c r="E33" t="s">
        <v>116</v>
      </c>
      <c r="F33">
        <v>0</v>
      </c>
      <c r="G33">
        <v>31.24</v>
      </c>
      <c r="H33">
        <v>-31.24</v>
      </c>
      <c r="I33" t="s">
        <v>16</v>
      </c>
      <c r="J33" t="s">
        <v>116</v>
      </c>
      <c r="K33" t="s">
        <v>300</v>
      </c>
      <c r="L33" t="s">
        <v>301</v>
      </c>
      <c r="M33">
        <v>2023</v>
      </c>
    </row>
    <row r="34" spans="1:13" hidden="1" x14ac:dyDescent="0.25">
      <c r="A34">
        <v>5390</v>
      </c>
      <c r="B34" t="s">
        <v>13</v>
      </c>
      <c r="C34" s="4">
        <v>45301</v>
      </c>
      <c r="D34" t="s">
        <v>184</v>
      </c>
      <c r="E34" t="s">
        <v>185</v>
      </c>
      <c r="F34">
        <v>0.04</v>
      </c>
      <c r="G34">
        <v>0</v>
      </c>
      <c r="H34">
        <v>0.04</v>
      </c>
      <c r="I34" t="s">
        <v>16</v>
      </c>
      <c r="J34" t="s">
        <v>185</v>
      </c>
      <c r="K34" t="s">
        <v>300</v>
      </c>
      <c r="L34" t="s">
        <v>301</v>
      </c>
      <c r="M34">
        <v>2023</v>
      </c>
    </row>
    <row r="35" spans="1:13" x14ac:dyDescent="0.25">
      <c r="A35">
        <v>5394</v>
      </c>
      <c r="B35" t="s">
        <v>13</v>
      </c>
      <c r="C35" s="4">
        <v>45301</v>
      </c>
      <c r="D35" t="s">
        <v>155</v>
      </c>
      <c r="E35" t="s">
        <v>156</v>
      </c>
      <c r="F35">
        <v>0</v>
      </c>
      <c r="G35">
        <v>2.6</v>
      </c>
      <c r="H35">
        <v>-2.6</v>
      </c>
      <c r="I35" t="s">
        <v>16</v>
      </c>
      <c r="J35" t="s">
        <v>156</v>
      </c>
      <c r="K35" t="s">
        <v>300</v>
      </c>
      <c r="L35" t="s">
        <v>301</v>
      </c>
      <c r="M35">
        <v>2022</v>
      </c>
    </row>
    <row r="36" spans="1:13" x14ac:dyDescent="0.25">
      <c r="A36">
        <v>5394</v>
      </c>
      <c r="B36" t="s">
        <v>13</v>
      </c>
      <c r="C36" s="4">
        <v>45301</v>
      </c>
      <c r="D36" t="s">
        <v>117</v>
      </c>
      <c r="E36" t="s">
        <v>118</v>
      </c>
      <c r="F36">
        <v>0</v>
      </c>
      <c r="G36">
        <v>3.89</v>
      </c>
      <c r="H36">
        <v>-3.89</v>
      </c>
      <c r="I36" t="s">
        <v>16</v>
      </c>
      <c r="J36" t="s">
        <v>118</v>
      </c>
      <c r="K36" t="s">
        <v>300</v>
      </c>
      <c r="L36" t="s">
        <v>301</v>
      </c>
      <c r="M36">
        <v>2022</v>
      </c>
    </row>
    <row r="37" spans="1:13" x14ac:dyDescent="0.25">
      <c r="A37">
        <v>5391</v>
      </c>
      <c r="B37" t="s">
        <v>13</v>
      </c>
      <c r="C37" s="4">
        <v>45301</v>
      </c>
      <c r="D37" t="s">
        <v>115</v>
      </c>
      <c r="E37" t="s">
        <v>116</v>
      </c>
      <c r="F37">
        <v>0</v>
      </c>
      <c r="G37">
        <v>15.62</v>
      </c>
      <c r="H37">
        <v>-15.62</v>
      </c>
      <c r="I37" t="s">
        <v>16</v>
      </c>
      <c r="J37" t="s">
        <v>116</v>
      </c>
      <c r="K37" t="s">
        <v>300</v>
      </c>
      <c r="L37" t="s">
        <v>301</v>
      </c>
      <c r="M37">
        <v>2022</v>
      </c>
    </row>
    <row r="38" spans="1:13" x14ac:dyDescent="0.25">
      <c r="A38">
        <v>5390</v>
      </c>
      <c r="B38" t="s">
        <v>13</v>
      </c>
      <c r="C38" s="4">
        <v>45301</v>
      </c>
      <c r="D38" t="s">
        <v>153</v>
      </c>
      <c r="E38" t="s">
        <v>154</v>
      </c>
      <c r="F38">
        <v>0</v>
      </c>
      <c r="G38">
        <v>0.45</v>
      </c>
      <c r="H38">
        <v>-0.45</v>
      </c>
      <c r="I38" t="s">
        <v>16</v>
      </c>
      <c r="J38" t="s">
        <v>154</v>
      </c>
      <c r="K38" t="s">
        <v>300</v>
      </c>
      <c r="L38" t="s">
        <v>301</v>
      </c>
      <c r="M38">
        <v>2022</v>
      </c>
    </row>
    <row r="39" spans="1:13" x14ac:dyDescent="0.25">
      <c r="A39">
        <v>5394</v>
      </c>
      <c r="B39" t="s">
        <v>13</v>
      </c>
      <c r="C39" s="4">
        <v>45301</v>
      </c>
      <c r="D39" t="s">
        <v>153</v>
      </c>
      <c r="E39" t="s">
        <v>154</v>
      </c>
      <c r="F39">
        <v>0</v>
      </c>
      <c r="G39">
        <v>7.09</v>
      </c>
      <c r="H39">
        <v>-7.09</v>
      </c>
      <c r="I39" t="s">
        <v>16</v>
      </c>
      <c r="J39" t="s">
        <v>154</v>
      </c>
      <c r="K39" t="s">
        <v>300</v>
      </c>
      <c r="L39" t="s">
        <v>301</v>
      </c>
      <c r="M39">
        <v>2022</v>
      </c>
    </row>
    <row r="40" spans="1:13" x14ac:dyDescent="0.25">
      <c r="A40">
        <v>5390</v>
      </c>
      <c r="B40" t="s">
        <v>13</v>
      </c>
      <c r="C40" s="4">
        <v>45301</v>
      </c>
      <c r="D40" t="s">
        <v>129</v>
      </c>
      <c r="E40" t="s">
        <v>130</v>
      </c>
      <c r="F40">
        <v>0.03</v>
      </c>
      <c r="G40">
        <v>0</v>
      </c>
      <c r="H40">
        <v>0.03</v>
      </c>
      <c r="I40" t="s">
        <v>16</v>
      </c>
      <c r="J40" t="s">
        <v>130</v>
      </c>
      <c r="K40" t="s">
        <v>300</v>
      </c>
      <c r="L40" t="s">
        <v>301</v>
      </c>
      <c r="M40">
        <v>2022</v>
      </c>
    </row>
    <row r="41" spans="1:13" x14ac:dyDescent="0.25">
      <c r="A41">
        <v>5390</v>
      </c>
      <c r="B41" t="s">
        <v>13</v>
      </c>
      <c r="C41" s="4">
        <v>45301</v>
      </c>
      <c r="D41" t="s">
        <v>115</v>
      </c>
      <c r="E41" t="s">
        <v>116</v>
      </c>
      <c r="F41">
        <v>0</v>
      </c>
      <c r="G41">
        <v>0.67</v>
      </c>
      <c r="H41">
        <v>-0.67</v>
      </c>
      <c r="I41" t="s">
        <v>16</v>
      </c>
      <c r="J41" t="s">
        <v>116</v>
      </c>
      <c r="K41" t="s">
        <v>300</v>
      </c>
      <c r="L41" t="s">
        <v>301</v>
      </c>
      <c r="M41">
        <v>2022</v>
      </c>
    </row>
    <row r="42" spans="1:13" x14ac:dyDescent="0.25">
      <c r="A42">
        <v>5391</v>
      </c>
      <c r="B42" t="s">
        <v>13</v>
      </c>
      <c r="C42" s="4">
        <v>45301</v>
      </c>
      <c r="D42" t="s">
        <v>153</v>
      </c>
      <c r="E42" t="s">
        <v>154</v>
      </c>
      <c r="F42">
        <v>0</v>
      </c>
      <c r="G42">
        <v>10.42</v>
      </c>
      <c r="H42">
        <v>-10.42</v>
      </c>
      <c r="I42" t="s">
        <v>16</v>
      </c>
      <c r="J42" t="s">
        <v>154</v>
      </c>
      <c r="K42" t="s">
        <v>300</v>
      </c>
      <c r="L42" t="s">
        <v>301</v>
      </c>
      <c r="M42">
        <v>2022</v>
      </c>
    </row>
    <row r="43" spans="1:13" x14ac:dyDescent="0.25">
      <c r="A43">
        <v>5394</v>
      </c>
      <c r="B43" t="s">
        <v>13</v>
      </c>
      <c r="C43" s="4">
        <v>45301</v>
      </c>
      <c r="D43" t="s">
        <v>115</v>
      </c>
      <c r="E43" t="s">
        <v>116</v>
      </c>
      <c r="F43">
        <v>0</v>
      </c>
      <c r="G43">
        <v>10.65</v>
      </c>
      <c r="H43">
        <v>-10.65</v>
      </c>
      <c r="I43" t="s">
        <v>16</v>
      </c>
      <c r="J43" t="s">
        <v>116</v>
      </c>
      <c r="K43" t="s">
        <v>300</v>
      </c>
      <c r="L43" t="s">
        <v>301</v>
      </c>
      <c r="M43">
        <v>2022</v>
      </c>
    </row>
    <row r="44" spans="1:13" x14ac:dyDescent="0.25">
      <c r="A44">
        <v>5391</v>
      </c>
      <c r="B44" t="s">
        <v>13</v>
      </c>
      <c r="C44" s="4">
        <v>45301</v>
      </c>
      <c r="D44" t="s">
        <v>129</v>
      </c>
      <c r="E44" t="s">
        <v>130</v>
      </c>
      <c r="F44">
        <v>1.42</v>
      </c>
      <c r="G44">
        <v>0</v>
      </c>
      <c r="H44">
        <v>1.42</v>
      </c>
      <c r="I44" t="s">
        <v>16</v>
      </c>
      <c r="J44" t="s">
        <v>130</v>
      </c>
      <c r="K44" t="s">
        <v>300</v>
      </c>
      <c r="L44" t="s">
        <v>301</v>
      </c>
      <c r="M44">
        <v>2022</v>
      </c>
    </row>
    <row r="45" spans="1:13" hidden="1" x14ac:dyDescent="0.25">
      <c r="A45">
        <v>5394</v>
      </c>
      <c r="B45" t="s">
        <v>13</v>
      </c>
      <c r="C45" s="4">
        <v>45301</v>
      </c>
      <c r="D45" t="s">
        <v>186</v>
      </c>
      <c r="E45" t="s">
        <v>187</v>
      </c>
      <c r="F45">
        <v>0.21</v>
      </c>
      <c r="G45">
        <v>0</v>
      </c>
      <c r="H45">
        <v>0.21</v>
      </c>
      <c r="I45" t="s">
        <v>16</v>
      </c>
      <c r="J45" t="s">
        <v>187</v>
      </c>
      <c r="K45" t="s">
        <v>300</v>
      </c>
      <c r="L45" t="s">
        <v>301</v>
      </c>
      <c r="M45">
        <v>2023</v>
      </c>
    </row>
    <row r="46" spans="1:13" x14ac:dyDescent="0.25">
      <c r="A46">
        <v>5394</v>
      </c>
      <c r="B46" t="s">
        <v>13</v>
      </c>
      <c r="C46" s="4">
        <v>45301</v>
      </c>
      <c r="D46" t="s">
        <v>143</v>
      </c>
      <c r="E46" t="s">
        <v>144</v>
      </c>
      <c r="F46">
        <v>0</v>
      </c>
      <c r="G46">
        <v>0.43</v>
      </c>
      <c r="H46">
        <v>-0.43</v>
      </c>
      <c r="I46" t="s">
        <v>16</v>
      </c>
      <c r="J46" t="s">
        <v>144</v>
      </c>
      <c r="K46" t="s">
        <v>300</v>
      </c>
      <c r="L46" t="s">
        <v>301</v>
      </c>
      <c r="M46">
        <v>2022</v>
      </c>
    </row>
    <row r="47" spans="1:13" x14ac:dyDescent="0.25">
      <c r="A47">
        <v>5394</v>
      </c>
      <c r="B47" t="s">
        <v>13</v>
      </c>
      <c r="C47" s="4">
        <v>45301</v>
      </c>
      <c r="D47" t="s">
        <v>131</v>
      </c>
      <c r="E47" t="s">
        <v>132</v>
      </c>
      <c r="F47">
        <v>0.65</v>
      </c>
      <c r="G47">
        <v>0</v>
      </c>
      <c r="H47">
        <v>0.65</v>
      </c>
      <c r="I47" t="s">
        <v>16</v>
      </c>
      <c r="J47" t="s">
        <v>132</v>
      </c>
      <c r="K47" t="s">
        <v>300</v>
      </c>
      <c r="L47" t="s">
        <v>301</v>
      </c>
      <c r="M47">
        <v>2022</v>
      </c>
    </row>
    <row r="48" spans="1:13" x14ac:dyDescent="0.25">
      <c r="A48">
        <v>5394</v>
      </c>
      <c r="B48" t="s">
        <v>13</v>
      </c>
      <c r="C48" s="4">
        <v>45301</v>
      </c>
      <c r="D48" t="s">
        <v>129</v>
      </c>
      <c r="E48" t="s">
        <v>130</v>
      </c>
      <c r="F48">
        <v>1.97</v>
      </c>
      <c r="G48">
        <v>0</v>
      </c>
      <c r="H48">
        <v>1.97</v>
      </c>
      <c r="I48" t="s">
        <v>16</v>
      </c>
      <c r="J48" t="s">
        <v>130</v>
      </c>
      <c r="K48" t="s">
        <v>300</v>
      </c>
      <c r="L48" t="s">
        <v>301</v>
      </c>
      <c r="M48">
        <v>2022</v>
      </c>
    </row>
    <row r="49" spans="1:13" hidden="1" x14ac:dyDescent="0.25">
      <c r="A49">
        <v>5411</v>
      </c>
      <c r="B49" t="s">
        <v>13</v>
      </c>
      <c r="C49" s="4">
        <v>45302</v>
      </c>
      <c r="D49" t="s">
        <v>184</v>
      </c>
      <c r="E49" t="s">
        <v>185</v>
      </c>
      <c r="F49">
        <v>0.06</v>
      </c>
      <c r="G49">
        <v>0</v>
      </c>
      <c r="H49">
        <v>0.06</v>
      </c>
      <c r="I49" t="s">
        <v>16</v>
      </c>
      <c r="J49" t="s">
        <v>185</v>
      </c>
      <c r="K49" t="s">
        <v>300</v>
      </c>
      <c r="L49" t="s">
        <v>301</v>
      </c>
      <c r="M49">
        <v>2023</v>
      </c>
    </row>
    <row r="50" spans="1:13" x14ac:dyDescent="0.25">
      <c r="A50">
        <v>5407</v>
      </c>
      <c r="B50" t="s">
        <v>13</v>
      </c>
      <c r="C50" s="4">
        <v>45302</v>
      </c>
      <c r="D50" t="s">
        <v>163</v>
      </c>
      <c r="E50" t="s">
        <v>164</v>
      </c>
      <c r="F50">
        <v>0</v>
      </c>
      <c r="G50">
        <v>0.14000000000000001</v>
      </c>
      <c r="H50">
        <v>-0.14000000000000001</v>
      </c>
      <c r="I50" t="s">
        <v>16</v>
      </c>
      <c r="J50" t="s">
        <v>164</v>
      </c>
      <c r="K50" t="s">
        <v>300</v>
      </c>
      <c r="L50" t="s">
        <v>301</v>
      </c>
      <c r="M50">
        <v>2022</v>
      </c>
    </row>
    <row r="51" spans="1:13" x14ac:dyDescent="0.25">
      <c r="A51">
        <v>5407</v>
      </c>
      <c r="B51" t="s">
        <v>13</v>
      </c>
      <c r="C51" s="4">
        <v>45302</v>
      </c>
      <c r="D51" t="s">
        <v>139</v>
      </c>
      <c r="E51" t="s">
        <v>140</v>
      </c>
      <c r="F51">
        <v>0</v>
      </c>
      <c r="G51">
        <v>0.11</v>
      </c>
      <c r="H51">
        <v>-0.11</v>
      </c>
      <c r="I51" t="s">
        <v>16</v>
      </c>
      <c r="J51" t="s">
        <v>140</v>
      </c>
      <c r="K51" t="s">
        <v>300</v>
      </c>
      <c r="L51" t="s">
        <v>301</v>
      </c>
      <c r="M51">
        <v>2022</v>
      </c>
    </row>
    <row r="52" spans="1:13" x14ac:dyDescent="0.25">
      <c r="A52">
        <v>5407</v>
      </c>
      <c r="B52" t="s">
        <v>13</v>
      </c>
      <c r="C52" s="4">
        <v>45302</v>
      </c>
      <c r="D52" t="s">
        <v>143</v>
      </c>
      <c r="E52" t="s">
        <v>144</v>
      </c>
      <c r="F52">
        <v>0</v>
      </c>
      <c r="G52">
        <v>11.08</v>
      </c>
      <c r="H52">
        <v>-11.08</v>
      </c>
      <c r="I52" t="s">
        <v>16</v>
      </c>
      <c r="J52" t="s">
        <v>144</v>
      </c>
      <c r="K52" t="s">
        <v>300</v>
      </c>
      <c r="L52" t="s">
        <v>301</v>
      </c>
      <c r="M52">
        <v>2022</v>
      </c>
    </row>
    <row r="53" spans="1:13" x14ac:dyDescent="0.25">
      <c r="A53">
        <v>5407</v>
      </c>
      <c r="B53" t="s">
        <v>13</v>
      </c>
      <c r="C53" s="4">
        <v>45302</v>
      </c>
      <c r="D53" t="s">
        <v>153</v>
      </c>
      <c r="E53" t="s">
        <v>154</v>
      </c>
      <c r="F53">
        <v>0</v>
      </c>
      <c r="G53">
        <v>1746.42</v>
      </c>
      <c r="H53">
        <v>-1746.42</v>
      </c>
      <c r="I53" t="s">
        <v>16</v>
      </c>
      <c r="J53" t="s">
        <v>154</v>
      </c>
      <c r="K53" t="s">
        <v>300</v>
      </c>
      <c r="L53" t="s">
        <v>301</v>
      </c>
      <c r="M53">
        <v>2022</v>
      </c>
    </row>
    <row r="54" spans="1:13" hidden="1" x14ac:dyDescent="0.25">
      <c r="A54">
        <v>5411</v>
      </c>
      <c r="B54" t="s">
        <v>13</v>
      </c>
      <c r="C54" s="4">
        <v>45302</v>
      </c>
      <c r="D54" t="s">
        <v>173</v>
      </c>
      <c r="E54" t="s">
        <v>116</v>
      </c>
      <c r="F54">
        <v>0</v>
      </c>
      <c r="G54">
        <v>2.15</v>
      </c>
      <c r="H54">
        <v>-2.15</v>
      </c>
      <c r="I54" t="s">
        <v>16</v>
      </c>
      <c r="J54" t="s">
        <v>116</v>
      </c>
      <c r="K54" t="s">
        <v>300</v>
      </c>
      <c r="L54" t="s">
        <v>301</v>
      </c>
      <c r="M54">
        <v>2023</v>
      </c>
    </row>
    <row r="55" spans="1:13" hidden="1" x14ac:dyDescent="0.25">
      <c r="A55">
        <v>5407</v>
      </c>
      <c r="B55" t="s">
        <v>13</v>
      </c>
      <c r="C55" s="4">
        <v>45302</v>
      </c>
      <c r="D55" t="s">
        <v>173</v>
      </c>
      <c r="E55" t="s">
        <v>116</v>
      </c>
      <c r="F55">
        <v>0</v>
      </c>
      <c r="G55">
        <v>5239.17</v>
      </c>
      <c r="H55">
        <v>-5239.17</v>
      </c>
      <c r="I55" t="s">
        <v>16</v>
      </c>
      <c r="J55" t="s">
        <v>116</v>
      </c>
      <c r="K55" t="s">
        <v>300</v>
      </c>
      <c r="L55" t="s">
        <v>301</v>
      </c>
      <c r="M55">
        <v>2023</v>
      </c>
    </row>
    <row r="56" spans="1:13" hidden="1" x14ac:dyDescent="0.25">
      <c r="A56">
        <v>5407</v>
      </c>
      <c r="B56" t="s">
        <v>13</v>
      </c>
      <c r="C56" s="4">
        <v>45302</v>
      </c>
      <c r="D56" t="s">
        <v>184</v>
      </c>
      <c r="E56" t="s">
        <v>185</v>
      </c>
      <c r="F56">
        <v>145.61000000000001</v>
      </c>
      <c r="G56">
        <v>0</v>
      </c>
      <c r="H56">
        <v>145.61000000000001</v>
      </c>
      <c r="I56" t="s">
        <v>16</v>
      </c>
      <c r="J56" t="s">
        <v>185</v>
      </c>
      <c r="K56" t="s">
        <v>300</v>
      </c>
      <c r="L56" t="s">
        <v>301</v>
      </c>
      <c r="M56">
        <v>2023</v>
      </c>
    </row>
    <row r="57" spans="1:13" hidden="1" x14ac:dyDescent="0.25">
      <c r="A57">
        <v>5407</v>
      </c>
      <c r="B57" t="s">
        <v>13</v>
      </c>
      <c r="C57" s="4">
        <v>45302</v>
      </c>
      <c r="D57" t="s">
        <v>186</v>
      </c>
      <c r="E57" t="s">
        <v>187</v>
      </c>
      <c r="F57">
        <v>5.52</v>
      </c>
      <c r="G57">
        <v>0</v>
      </c>
      <c r="H57">
        <v>5.52</v>
      </c>
      <c r="I57" t="s">
        <v>16</v>
      </c>
      <c r="J57" t="s">
        <v>187</v>
      </c>
      <c r="K57" t="s">
        <v>300</v>
      </c>
      <c r="L57" t="s">
        <v>301</v>
      </c>
      <c r="M57">
        <v>2023</v>
      </c>
    </row>
    <row r="58" spans="1:13" x14ac:dyDescent="0.25">
      <c r="A58">
        <v>5411</v>
      </c>
      <c r="B58" t="s">
        <v>13</v>
      </c>
      <c r="C58" s="4">
        <v>45302</v>
      </c>
      <c r="D58" t="s">
        <v>129</v>
      </c>
      <c r="E58" t="s">
        <v>130</v>
      </c>
      <c r="F58">
        <v>7.0000000000000007E-2</v>
      </c>
      <c r="G58">
        <v>0</v>
      </c>
      <c r="H58">
        <v>7.0000000000000007E-2</v>
      </c>
      <c r="I58" t="s">
        <v>16</v>
      </c>
      <c r="J58" t="s">
        <v>130</v>
      </c>
      <c r="K58" t="s">
        <v>300</v>
      </c>
      <c r="L58" t="s">
        <v>301</v>
      </c>
      <c r="M58">
        <v>2022</v>
      </c>
    </row>
    <row r="59" spans="1:13" x14ac:dyDescent="0.25">
      <c r="A59">
        <v>5407</v>
      </c>
      <c r="B59" t="s">
        <v>13</v>
      </c>
      <c r="C59" s="4">
        <v>45302</v>
      </c>
      <c r="D59" t="s">
        <v>125</v>
      </c>
      <c r="E59" t="s">
        <v>126</v>
      </c>
      <c r="F59">
        <v>0</v>
      </c>
      <c r="G59">
        <v>0.22</v>
      </c>
      <c r="H59">
        <v>-0.22</v>
      </c>
      <c r="I59" t="s">
        <v>16</v>
      </c>
      <c r="J59" t="s">
        <v>126</v>
      </c>
      <c r="K59" t="s">
        <v>300</v>
      </c>
      <c r="L59" t="s">
        <v>301</v>
      </c>
      <c r="M59">
        <v>2022</v>
      </c>
    </row>
    <row r="60" spans="1:13" hidden="1" x14ac:dyDescent="0.25">
      <c r="A60">
        <v>5407</v>
      </c>
      <c r="B60" t="s">
        <v>13</v>
      </c>
      <c r="C60" s="4">
        <v>45302</v>
      </c>
      <c r="D60" t="s">
        <v>191</v>
      </c>
      <c r="E60" t="s">
        <v>192</v>
      </c>
      <c r="F60">
        <v>0.01</v>
      </c>
      <c r="G60">
        <v>0</v>
      </c>
      <c r="H60">
        <v>0.01</v>
      </c>
      <c r="I60" t="s">
        <v>16</v>
      </c>
      <c r="J60" t="s">
        <v>192</v>
      </c>
      <c r="K60" t="s">
        <v>300</v>
      </c>
      <c r="L60" t="s">
        <v>301</v>
      </c>
      <c r="M60">
        <v>2023</v>
      </c>
    </row>
    <row r="61" spans="1:13" x14ac:dyDescent="0.25">
      <c r="A61">
        <v>5407</v>
      </c>
      <c r="B61" t="s">
        <v>13</v>
      </c>
      <c r="C61" s="4">
        <v>45302</v>
      </c>
      <c r="D61" t="s">
        <v>155</v>
      </c>
      <c r="E61" t="s">
        <v>156</v>
      </c>
      <c r="F61">
        <v>0</v>
      </c>
      <c r="G61">
        <v>66.349999999999994</v>
      </c>
      <c r="H61">
        <v>-66.349999999999994</v>
      </c>
      <c r="I61" t="s">
        <v>16</v>
      </c>
      <c r="J61" t="s">
        <v>156</v>
      </c>
      <c r="K61" t="s">
        <v>300</v>
      </c>
      <c r="L61" t="s">
        <v>301</v>
      </c>
      <c r="M61">
        <v>2022</v>
      </c>
    </row>
    <row r="62" spans="1:13" x14ac:dyDescent="0.25">
      <c r="A62">
        <v>5407</v>
      </c>
      <c r="B62" t="s">
        <v>13</v>
      </c>
      <c r="C62" s="4">
        <v>45302</v>
      </c>
      <c r="D62" t="s">
        <v>117</v>
      </c>
      <c r="E62" t="s">
        <v>118</v>
      </c>
      <c r="F62">
        <v>0</v>
      </c>
      <c r="G62">
        <v>99.53</v>
      </c>
      <c r="H62">
        <v>-99.53</v>
      </c>
      <c r="I62" t="s">
        <v>16</v>
      </c>
      <c r="J62" t="s">
        <v>118</v>
      </c>
      <c r="K62" t="s">
        <v>300</v>
      </c>
      <c r="L62" t="s">
        <v>301</v>
      </c>
      <c r="M62">
        <v>2022</v>
      </c>
    </row>
    <row r="63" spans="1:13" x14ac:dyDescent="0.25">
      <c r="A63">
        <v>5407</v>
      </c>
      <c r="B63" t="s">
        <v>13</v>
      </c>
      <c r="C63" s="4">
        <v>45302</v>
      </c>
      <c r="D63" t="s">
        <v>115</v>
      </c>
      <c r="E63" t="s">
        <v>116</v>
      </c>
      <c r="F63">
        <v>0</v>
      </c>
      <c r="G63">
        <v>2619.5500000000002</v>
      </c>
      <c r="H63">
        <v>-2619.5500000000002</v>
      </c>
      <c r="I63" t="s">
        <v>16</v>
      </c>
      <c r="J63" t="s">
        <v>116</v>
      </c>
      <c r="K63" t="s">
        <v>300</v>
      </c>
      <c r="L63" t="s">
        <v>301</v>
      </c>
      <c r="M63">
        <v>2022</v>
      </c>
    </row>
    <row r="64" spans="1:13" x14ac:dyDescent="0.25">
      <c r="A64">
        <v>5407</v>
      </c>
      <c r="B64" t="s">
        <v>13</v>
      </c>
      <c r="C64" s="4">
        <v>45302</v>
      </c>
      <c r="D64" t="s">
        <v>131</v>
      </c>
      <c r="E64" t="s">
        <v>132</v>
      </c>
      <c r="F64">
        <v>16.579999999999998</v>
      </c>
      <c r="G64">
        <v>0</v>
      </c>
      <c r="H64">
        <v>16.579999999999998</v>
      </c>
      <c r="I64" t="s">
        <v>16</v>
      </c>
      <c r="J64" t="s">
        <v>132</v>
      </c>
      <c r="K64" t="s">
        <v>300</v>
      </c>
      <c r="L64" t="s">
        <v>301</v>
      </c>
      <c r="M64">
        <v>2022</v>
      </c>
    </row>
    <row r="65" spans="1:13" hidden="1" x14ac:dyDescent="0.25">
      <c r="A65">
        <v>5407</v>
      </c>
      <c r="B65" t="s">
        <v>13</v>
      </c>
      <c r="C65" s="4">
        <v>45302</v>
      </c>
      <c r="D65" t="s">
        <v>174</v>
      </c>
      <c r="E65" t="s">
        <v>118</v>
      </c>
      <c r="F65">
        <v>0</v>
      </c>
      <c r="G65">
        <v>204.6</v>
      </c>
      <c r="H65">
        <v>-204.6</v>
      </c>
      <c r="I65" t="s">
        <v>16</v>
      </c>
      <c r="J65" t="s">
        <v>118</v>
      </c>
      <c r="K65" t="s">
        <v>300</v>
      </c>
      <c r="L65" t="s">
        <v>301</v>
      </c>
      <c r="M65">
        <v>2023</v>
      </c>
    </row>
    <row r="66" spans="1:13" x14ac:dyDescent="0.25">
      <c r="A66">
        <v>5407</v>
      </c>
      <c r="B66" t="s">
        <v>13</v>
      </c>
      <c r="C66" s="4">
        <v>45302</v>
      </c>
      <c r="D66" t="s">
        <v>129</v>
      </c>
      <c r="E66" t="s">
        <v>130</v>
      </c>
      <c r="F66">
        <v>288.92</v>
      </c>
      <c r="G66">
        <v>0</v>
      </c>
      <c r="H66">
        <v>288.92</v>
      </c>
      <c r="I66" t="s">
        <v>16</v>
      </c>
      <c r="J66" t="s">
        <v>130</v>
      </c>
      <c r="K66" t="s">
        <v>300</v>
      </c>
      <c r="L66" t="s">
        <v>301</v>
      </c>
      <c r="M66">
        <v>2022</v>
      </c>
    </row>
    <row r="67" spans="1:13" x14ac:dyDescent="0.25">
      <c r="A67">
        <v>5411</v>
      </c>
      <c r="B67" t="s">
        <v>13</v>
      </c>
      <c r="C67" s="4">
        <v>45302</v>
      </c>
      <c r="D67" t="s">
        <v>115</v>
      </c>
      <c r="E67" t="s">
        <v>116</v>
      </c>
      <c r="F67">
        <v>0</v>
      </c>
      <c r="G67">
        <v>1.08</v>
      </c>
      <c r="H67">
        <v>-1.08</v>
      </c>
      <c r="I67" t="s">
        <v>16</v>
      </c>
      <c r="J67" t="s">
        <v>116</v>
      </c>
      <c r="K67" t="s">
        <v>300</v>
      </c>
      <c r="L67" t="s">
        <v>301</v>
      </c>
      <c r="M67">
        <v>2022</v>
      </c>
    </row>
    <row r="68" spans="1:13" x14ac:dyDescent="0.25">
      <c r="A68">
        <v>5411</v>
      </c>
      <c r="B68" t="s">
        <v>13</v>
      </c>
      <c r="C68" s="4">
        <v>45302</v>
      </c>
      <c r="D68" t="s">
        <v>153</v>
      </c>
      <c r="E68" t="s">
        <v>154</v>
      </c>
      <c r="F68">
        <v>0</v>
      </c>
      <c r="G68">
        <v>0.72</v>
      </c>
      <c r="H68">
        <v>-0.72</v>
      </c>
      <c r="I68" t="s">
        <v>16</v>
      </c>
      <c r="J68" t="s">
        <v>154</v>
      </c>
      <c r="K68" t="s">
        <v>300</v>
      </c>
      <c r="L68" t="s">
        <v>301</v>
      </c>
      <c r="M68">
        <v>2022</v>
      </c>
    </row>
    <row r="69" spans="1:13" hidden="1" x14ac:dyDescent="0.25">
      <c r="A69">
        <v>5407</v>
      </c>
      <c r="B69" t="s">
        <v>13</v>
      </c>
      <c r="C69" s="4">
        <v>45302</v>
      </c>
      <c r="D69" t="s">
        <v>181</v>
      </c>
      <c r="E69" t="s">
        <v>182</v>
      </c>
      <c r="F69">
        <v>0</v>
      </c>
      <c r="G69">
        <v>0.47</v>
      </c>
      <c r="H69">
        <v>-0.47</v>
      </c>
      <c r="I69" t="s">
        <v>16</v>
      </c>
      <c r="J69" t="s">
        <v>182</v>
      </c>
      <c r="K69" t="s">
        <v>300</v>
      </c>
      <c r="L69" t="s">
        <v>301</v>
      </c>
      <c r="M69">
        <v>2023</v>
      </c>
    </row>
    <row r="70" spans="1:13" x14ac:dyDescent="0.25">
      <c r="A70">
        <v>5423</v>
      </c>
      <c r="B70" t="s">
        <v>13</v>
      </c>
      <c r="C70" s="4">
        <v>45303</v>
      </c>
      <c r="D70" t="s">
        <v>153</v>
      </c>
      <c r="E70" t="s">
        <v>154</v>
      </c>
      <c r="F70">
        <v>0</v>
      </c>
      <c r="G70">
        <v>1.05</v>
      </c>
      <c r="H70">
        <v>-1.05</v>
      </c>
      <c r="I70" t="s">
        <v>16</v>
      </c>
      <c r="J70" t="s">
        <v>154</v>
      </c>
      <c r="K70" t="s">
        <v>300</v>
      </c>
      <c r="L70" t="s">
        <v>301</v>
      </c>
      <c r="M70">
        <v>2022</v>
      </c>
    </row>
    <row r="71" spans="1:13" x14ac:dyDescent="0.25">
      <c r="A71">
        <v>5422</v>
      </c>
      <c r="B71" t="s">
        <v>13</v>
      </c>
      <c r="C71" s="4">
        <v>45303</v>
      </c>
      <c r="D71" t="s">
        <v>129</v>
      </c>
      <c r="E71" t="s">
        <v>130</v>
      </c>
      <c r="F71">
        <v>0.13</v>
      </c>
      <c r="G71">
        <v>0</v>
      </c>
      <c r="H71">
        <v>0.13</v>
      </c>
      <c r="I71" t="s">
        <v>16</v>
      </c>
      <c r="J71" t="s">
        <v>130</v>
      </c>
      <c r="K71" t="s">
        <v>300</v>
      </c>
      <c r="L71" t="s">
        <v>301</v>
      </c>
      <c r="M71">
        <v>2022</v>
      </c>
    </row>
    <row r="72" spans="1:13" x14ac:dyDescent="0.25">
      <c r="A72">
        <v>5423</v>
      </c>
      <c r="B72" t="s">
        <v>13</v>
      </c>
      <c r="C72" s="4">
        <v>45303</v>
      </c>
      <c r="D72" t="s">
        <v>129</v>
      </c>
      <c r="E72" t="s">
        <v>130</v>
      </c>
      <c r="F72">
        <v>0.14000000000000001</v>
      </c>
      <c r="G72">
        <v>0</v>
      </c>
      <c r="H72">
        <v>0.14000000000000001</v>
      </c>
      <c r="I72" t="s">
        <v>16</v>
      </c>
      <c r="J72" t="s">
        <v>130</v>
      </c>
      <c r="K72" t="s">
        <v>300</v>
      </c>
      <c r="L72" t="s">
        <v>301</v>
      </c>
      <c r="M72">
        <v>2022</v>
      </c>
    </row>
    <row r="73" spans="1:13" x14ac:dyDescent="0.25">
      <c r="A73">
        <v>5423</v>
      </c>
      <c r="B73" t="s">
        <v>13</v>
      </c>
      <c r="C73" s="4">
        <v>45303</v>
      </c>
      <c r="D73" t="s">
        <v>115</v>
      </c>
      <c r="E73" t="s">
        <v>116</v>
      </c>
      <c r="F73">
        <v>0</v>
      </c>
      <c r="G73">
        <v>1.58</v>
      </c>
      <c r="H73">
        <v>-1.58</v>
      </c>
      <c r="I73" t="s">
        <v>16</v>
      </c>
      <c r="J73" t="s">
        <v>116</v>
      </c>
      <c r="K73" t="s">
        <v>300</v>
      </c>
      <c r="L73" t="s">
        <v>301</v>
      </c>
      <c r="M73">
        <v>2022</v>
      </c>
    </row>
    <row r="74" spans="1:13" hidden="1" x14ac:dyDescent="0.25">
      <c r="A74">
        <v>5423</v>
      </c>
      <c r="B74" t="s">
        <v>13</v>
      </c>
      <c r="C74" s="4">
        <v>45303</v>
      </c>
      <c r="D74" t="s">
        <v>184</v>
      </c>
      <c r="E74" t="s">
        <v>185</v>
      </c>
      <c r="F74">
        <v>0.09</v>
      </c>
      <c r="G74">
        <v>0</v>
      </c>
      <c r="H74">
        <v>0.09</v>
      </c>
      <c r="I74" t="s">
        <v>16</v>
      </c>
      <c r="J74" t="s">
        <v>185</v>
      </c>
      <c r="K74" t="s">
        <v>300</v>
      </c>
      <c r="L74" t="s">
        <v>301</v>
      </c>
      <c r="M74">
        <v>2023</v>
      </c>
    </row>
    <row r="75" spans="1:13" hidden="1" x14ac:dyDescent="0.25">
      <c r="A75">
        <v>5422</v>
      </c>
      <c r="B75" t="s">
        <v>13</v>
      </c>
      <c r="C75" s="4">
        <v>45303</v>
      </c>
      <c r="D75" t="s">
        <v>173</v>
      </c>
      <c r="E75" t="s">
        <v>116</v>
      </c>
      <c r="F75">
        <v>0</v>
      </c>
      <c r="G75">
        <v>2.27</v>
      </c>
      <c r="H75">
        <v>-2.27</v>
      </c>
      <c r="I75" t="s">
        <v>16</v>
      </c>
      <c r="J75" t="s">
        <v>116</v>
      </c>
      <c r="K75" t="s">
        <v>300</v>
      </c>
      <c r="L75" t="s">
        <v>301</v>
      </c>
      <c r="M75">
        <v>2023</v>
      </c>
    </row>
    <row r="76" spans="1:13" x14ac:dyDescent="0.25">
      <c r="A76">
        <v>5422</v>
      </c>
      <c r="B76" t="s">
        <v>13</v>
      </c>
      <c r="C76" s="4">
        <v>45303</v>
      </c>
      <c r="D76" t="s">
        <v>153</v>
      </c>
      <c r="E76" t="s">
        <v>154</v>
      </c>
      <c r="F76">
        <v>0</v>
      </c>
      <c r="G76">
        <v>0.76</v>
      </c>
      <c r="H76">
        <v>-0.76</v>
      </c>
      <c r="I76" t="s">
        <v>16</v>
      </c>
      <c r="J76" t="s">
        <v>154</v>
      </c>
      <c r="K76" t="s">
        <v>300</v>
      </c>
      <c r="L76" t="s">
        <v>301</v>
      </c>
      <c r="M76">
        <v>2022</v>
      </c>
    </row>
    <row r="77" spans="1:13" hidden="1" x14ac:dyDescent="0.25">
      <c r="A77">
        <v>5423</v>
      </c>
      <c r="B77" t="s">
        <v>13</v>
      </c>
      <c r="C77" s="4">
        <v>45303</v>
      </c>
      <c r="D77" t="s">
        <v>173</v>
      </c>
      <c r="E77" t="s">
        <v>116</v>
      </c>
      <c r="F77">
        <v>0</v>
      </c>
      <c r="G77">
        <v>3.16</v>
      </c>
      <c r="H77">
        <v>-3.16</v>
      </c>
      <c r="I77" t="s">
        <v>16</v>
      </c>
      <c r="J77" t="s">
        <v>116</v>
      </c>
      <c r="K77" t="s">
        <v>300</v>
      </c>
      <c r="L77" t="s">
        <v>301</v>
      </c>
      <c r="M77">
        <v>2023</v>
      </c>
    </row>
    <row r="78" spans="1:13" x14ac:dyDescent="0.25">
      <c r="A78">
        <v>5422</v>
      </c>
      <c r="B78" t="s">
        <v>13</v>
      </c>
      <c r="C78" s="4">
        <v>45303</v>
      </c>
      <c r="D78" t="s">
        <v>115</v>
      </c>
      <c r="E78" t="s">
        <v>116</v>
      </c>
      <c r="F78">
        <v>0</v>
      </c>
      <c r="G78">
        <v>1.1399999999999999</v>
      </c>
      <c r="H78">
        <v>-1.1399999999999999</v>
      </c>
      <c r="I78" t="s">
        <v>16</v>
      </c>
      <c r="J78" t="s">
        <v>116</v>
      </c>
      <c r="K78" t="s">
        <v>300</v>
      </c>
      <c r="L78" t="s">
        <v>301</v>
      </c>
      <c r="M78">
        <v>2022</v>
      </c>
    </row>
    <row r="79" spans="1:13" hidden="1" x14ac:dyDescent="0.25">
      <c r="A79">
        <v>5422</v>
      </c>
      <c r="B79" t="s">
        <v>13</v>
      </c>
      <c r="C79" s="4">
        <v>45303</v>
      </c>
      <c r="D79" t="s">
        <v>184</v>
      </c>
      <c r="E79" t="s">
        <v>185</v>
      </c>
      <c r="F79">
        <v>0.06</v>
      </c>
      <c r="G79">
        <v>0</v>
      </c>
      <c r="H79">
        <v>0.06</v>
      </c>
      <c r="I79" t="s">
        <v>16</v>
      </c>
      <c r="J79" t="s">
        <v>185</v>
      </c>
      <c r="K79" t="s">
        <v>300</v>
      </c>
      <c r="L79" t="s">
        <v>301</v>
      </c>
      <c r="M79">
        <v>2023</v>
      </c>
    </row>
    <row r="80" spans="1:13" hidden="1" x14ac:dyDescent="0.25">
      <c r="A80">
        <v>5530</v>
      </c>
      <c r="B80" t="s">
        <v>13</v>
      </c>
      <c r="C80" s="4">
        <v>45306</v>
      </c>
      <c r="D80" t="s">
        <v>184</v>
      </c>
      <c r="E80" t="s">
        <v>185</v>
      </c>
      <c r="F80">
        <v>0.24</v>
      </c>
      <c r="G80">
        <v>0</v>
      </c>
      <c r="H80">
        <v>0.24</v>
      </c>
      <c r="I80" t="s">
        <v>16</v>
      </c>
      <c r="J80" t="s">
        <v>185</v>
      </c>
      <c r="K80" t="s">
        <v>300</v>
      </c>
      <c r="L80" t="s">
        <v>301</v>
      </c>
      <c r="M80">
        <v>2023</v>
      </c>
    </row>
    <row r="81" spans="1:13" x14ac:dyDescent="0.25">
      <c r="A81">
        <v>5527</v>
      </c>
      <c r="B81" t="s">
        <v>13</v>
      </c>
      <c r="C81" s="4">
        <v>45306</v>
      </c>
      <c r="D81" t="s">
        <v>119</v>
      </c>
      <c r="E81" t="s">
        <v>120</v>
      </c>
      <c r="F81">
        <v>0</v>
      </c>
      <c r="G81">
        <v>732.13</v>
      </c>
      <c r="H81">
        <v>-732.13</v>
      </c>
      <c r="I81" t="s">
        <v>16</v>
      </c>
      <c r="J81" t="s">
        <v>120</v>
      </c>
      <c r="K81" t="s">
        <v>300</v>
      </c>
      <c r="L81" t="s">
        <v>301</v>
      </c>
      <c r="M81">
        <v>2022</v>
      </c>
    </row>
    <row r="82" spans="1:13" x14ac:dyDescent="0.25">
      <c r="A82">
        <v>5527</v>
      </c>
      <c r="B82" t="s">
        <v>13</v>
      </c>
      <c r="C82" s="4">
        <v>45306</v>
      </c>
      <c r="D82" t="s">
        <v>145</v>
      </c>
      <c r="E82" t="s">
        <v>146</v>
      </c>
      <c r="F82">
        <v>0</v>
      </c>
      <c r="G82">
        <v>14.39</v>
      </c>
      <c r="H82">
        <v>-14.39</v>
      </c>
      <c r="I82" t="s">
        <v>16</v>
      </c>
      <c r="J82" t="s">
        <v>146</v>
      </c>
      <c r="K82" t="s">
        <v>300</v>
      </c>
      <c r="L82" t="s">
        <v>301</v>
      </c>
      <c r="M82">
        <v>2022</v>
      </c>
    </row>
    <row r="83" spans="1:13" hidden="1" x14ac:dyDescent="0.25">
      <c r="A83">
        <v>5530</v>
      </c>
      <c r="B83" t="s">
        <v>13</v>
      </c>
      <c r="C83" s="4">
        <v>45306</v>
      </c>
      <c r="D83" t="s">
        <v>173</v>
      </c>
      <c r="E83" t="s">
        <v>116</v>
      </c>
      <c r="F83">
        <v>0</v>
      </c>
      <c r="G83">
        <v>8.86</v>
      </c>
      <c r="H83">
        <v>-8.86</v>
      </c>
      <c r="I83" t="s">
        <v>16</v>
      </c>
      <c r="J83" t="s">
        <v>116</v>
      </c>
      <c r="K83" t="s">
        <v>300</v>
      </c>
      <c r="L83" t="s">
        <v>301</v>
      </c>
      <c r="M83">
        <v>2023</v>
      </c>
    </row>
    <row r="84" spans="1:13" x14ac:dyDescent="0.25">
      <c r="A84">
        <v>5527</v>
      </c>
      <c r="B84" t="s">
        <v>13</v>
      </c>
      <c r="C84" s="4">
        <v>45306</v>
      </c>
      <c r="D84" t="s">
        <v>133</v>
      </c>
      <c r="E84" t="s">
        <v>134</v>
      </c>
      <c r="F84">
        <v>146.99</v>
      </c>
      <c r="G84">
        <v>0</v>
      </c>
      <c r="H84">
        <v>146.99</v>
      </c>
      <c r="I84" t="s">
        <v>16</v>
      </c>
      <c r="J84" t="s">
        <v>134</v>
      </c>
      <c r="K84" t="s">
        <v>300</v>
      </c>
      <c r="L84" t="s">
        <v>301</v>
      </c>
      <c r="M84">
        <v>2022</v>
      </c>
    </row>
    <row r="85" spans="1:13" x14ac:dyDescent="0.25">
      <c r="A85">
        <v>5530</v>
      </c>
      <c r="B85" t="s">
        <v>13</v>
      </c>
      <c r="C85" s="4">
        <v>45306</v>
      </c>
      <c r="D85" t="s">
        <v>129</v>
      </c>
      <c r="E85" t="s">
        <v>130</v>
      </c>
      <c r="F85">
        <v>0.42</v>
      </c>
      <c r="G85">
        <v>0</v>
      </c>
      <c r="H85">
        <v>0.42</v>
      </c>
      <c r="I85" t="s">
        <v>16</v>
      </c>
      <c r="J85" t="s">
        <v>130</v>
      </c>
      <c r="K85" t="s">
        <v>300</v>
      </c>
      <c r="L85" t="s">
        <v>301</v>
      </c>
      <c r="M85">
        <v>2022</v>
      </c>
    </row>
    <row r="86" spans="1:13" x14ac:dyDescent="0.25">
      <c r="A86">
        <v>5530</v>
      </c>
      <c r="B86" t="s">
        <v>13</v>
      </c>
      <c r="C86" s="4">
        <v>45306</v>
      </c>
      <c r="D86" t="s">
        <v>115</v>
      </c>
      <c r="E86" t="s">
        <v>116</v>
      </c>
      <c r="F86">
        <v>0</v>
      </c>
      <c r="G86">
        <v>4.43</v>
      </c>
      <c r="H86">
        <v>-4.43</v>
      </c>
      <c r="I86" t="s">
        <v>16</v>
      </c>
      <c r="J86" t="s">
        <v>116</v>
      </c>
      <c r="K86" t="s">
        <v>300</v>
      </c>
      <c r="L86" t="s">
        <v>301</v>
      </c>
      <c r="M86">
        <v>2022</v>
      </c>
    </row>
    <row r="87" spans="1:13" x14ac:dyDescent="0.25">
      <c r="A87">
        <v>5527</v>
      </c>
      <c r="B87" t="s">
        <v>13</v>
      </c>
      <c r="C87" s="4">
        <v>45306</v>
      </c>
      <c r="D87" t="s">
        <v>157</v>
      </c>
      <c r="E87" t="s">
        <v>158</v>
      </c>
      <c r="F87">
        <v>0</v>
      </c>
      <c r="G87">
        <v>481.64</v>
      </c>
      <c r="H87">
        <v>-481.64</v>
      </c>
      <c r="I87" t="s">
        <v>16</v>
      </c>
      <c r="J87" t="s">
        <v>158</v>
      </c>
      <c r="K87" t="s">
        <v>300</v>
      </c>
      <c r="L87" t="s">
        <v>301</v>
      </c>
      <c r="M87">
        <v>2022</v>
      </c>
    </row>
    <row r="88" spans="1:13" hidden="1" x14ac:dyDescent="0.25">
      <c r="A88">
        <v>5527</v>
      </c>
      <c r="B88" t="s">
        <v>13</v>
      </c>
      <c r="C88" s="4">
        <v>45306</v>
      </c>
      <c r="D88" t="s">
        <v>175</v>
      </c>
      <c r="E88" t="s">
        <v>176</v>
      </c>
      <c r="F88">
        <v>0</v>
      </c>
      <c r="G88">
        <v>1516.16</v>
      </c>
      <c r="H88">
        <v>-1516.16</v>
      </c>
      <c r="I88" t="s">
        <v>16</v>
      </c>
      <c r="J88" t="s">
        <v>176</v>
      </c>
      <c r="K88" t="s">
        <v>300</v>
      </c>
      <c r="L88" t="s">
        <v>301</v>
      </c>
      <c r="M88">
        <v>2023</v>
      </c>
    </row>
    <row r="89" spans="1:13" x14ac:dyDescent="0.25">
      <c r="A89">
        <v>5530</v>
      </c>
      <c r="B89" t="s">
        <v>13</v>
      </c>
      <c r="C89" s="4">
        <v>45306</v>
      </c>
      <c r="D89" t="s">
        <v>153</v>
      </c>
      <c r="E89" t="s">
        <v>154</v>
      </c>
      <c r="F89">
        <v>0</v>
      </c>
      <c r="G89">
        <v>2.95</v>
      </c>
      <c r="H89">
        <v>-2.95</v>
      </c>
      <c r="I89" t="s">
        <v>16</v>
      </c>
      <c r="J89" t="s">
        <v>154</v>
      </c>
      <c r="K89" t="s">
        <v>300</v>
      </c>
      <c r="L89" t="s">
        <v>301</v>
      </c>
      <c r="M89">
        <v>2022</v>
      </c>
    </row>
    <row r="90" spans="1:13" x14ac:dyDescent="0.25">
      <c r="A90">
        <v>5668</v>
      </c>
      <c r="B90" t="s">
        <v>13</v>
      </c>
      <c r="C90" s="4">
        <v>45309</v>
      </c>
      <c r="D90" t="s">
        <v>137</v>
      </c>
      <c r="E90" t="s">
        <v>138</v>
      </c>
      <c r="F90">
        <v>9.9499999999999993</v>
      </c>
      <c r="G90">
        <v>0</v>
      </c>
      <c r="H90">
        <v>9.9499999999999993</v>
      </c>
      <c r="I90" t="s">
        <v>16</v>
      </c>
      <c r="J90" t="s">
        <v>138</v>
      </c>
      <c r="K90" t="s">
        <v>300</v>
      </c>
      <c r="L90" t="s">
        <v>301</v>
      </c>
      <c r="M90">
        <v>2022</v>
      </c>
    </row>
    <row r="91" spans="1:13" x14ac:dyDescent="0.25">
      <c r="A91">
        <v>5668</v>
      </c>
      <c r="B91" t="s">
        <v>13</v>
      </c>
      <c r="C91" s="4">
        <v>45309</v>
      </c>
      <c r="D91" t="s">
        <v>161</v>
      </c>
      <c r="E91" t="s">
        <v>162</v>
      </c>
      <c r="F91">
        <v>0</v>
      </c>
      <c r="G91">
        <v>60.73</v>
      </c>
      <c r="H91">
        <v>-60.73</v>
      </c>
      <c r="I91" t="s">
        <v>16</v>
      </c>
      <c r="J91" t="s">
        <v>162</v>
      </c>
      <c r="K91" t="s">
        <v>300</v>
      </c>
      <c r="L91" t="s">
        <v>301</v>
      </c>
      <c r="M91">
        <v>2022</v>
      </c>
    </row>
    <row r="92" spans="1:13" hidden="1" x14ac:dyDescent="0.25">
      <c r="A92">
        <v>5665</v>
      </c>
      <c r="B92" t="s">
        <v>13</v>
      </c>
      <c r="C92" s="4">
        <v>45309</v>
      </c>
      <c r="D92" t="s">
        <v>184</v>
      </c>
      <c r="E92" t="s">
        <v>185</v>
      </c>
      <c r="F92">
        <v>0.03</v>
      </c>
      <c r="G92">
        <v>0</v>
      </c>
      <c r="H92">
        <v>0.03</v>
      </c>
      <c r="I92" t="s">
        <v>16</v>
      </c>
      <c r="J92" t="s">
        <v>185</v>
      </c>
      <c r="K92" t="s">
        <v>300</v>
      </c>
      <c r="L92" t="s">
        <v>301</v>
      </c>
      <c r="M92">
        <v>2023</v>
      </c>
    </row>
    <row r="93" spans="1:13" x14ac:dyDescent="0.25">
      <c r="A93">
        <v>5674</v>
      </c>
      <c r="B93" t="s">
        <v>13</v>
      </c>
      <c r="C93" s="4">
        <v>45309</v>
      </c>
      <c r="D93" t="s">
        <v>143</v>
      </c>
      <c r="E93" t="s">
        <v>144</v>
      </c>
      <c r="F93">
        <v>0</v>
      </c>
      <c r="G93">
        <v>0.78</v>
      </c>
      <c r="H93">
        <v>-0.78</v>
      </c>
      <c r="I93" t="s">
        <v>16</v>
      </c>
      <c r="J93" t="s">
        <v>144</v>
      </c>
      <c r="K93" t="s">
        <v>300</v>
      </c>
      <c r="L93" t="s">
        <v>301</v>
      </c>
      <c r="M93">
        <v>2022</v>
      </c>
    </row>
    <row r="94" spans="1:13" hidden="1" x14ac:dyDescent="0.25">
      <c r="A94">
        <v>5668</v>
      </c>
      <c r="B94" t="s">
        <v>13</v>
      </c>
      <c r="C94" s="4">
        <v>45309</v>
      </c>
      <c r="D94" t="s">
        <v>179</v>
      </c>
      <c r="E94" t="s">
        <v>180</v>
      </c>
      <c r="F94">
        <v>0</v>
      </c>
      <c r="G94">
        <v>186.82</v>
      </c>
      <c r="H94">
        <v>-186.82</v>
      </c>
      <c r="I94" t="s">
        <v>16</v>
      </c>
      <c r="J94" t="s">
        <v>180</v>
      </c>
      <c r="K94" t="s">
        <v>300</v>
      </c>
      <c r="L94" t="s">
        <v>301</v>
      </c>
      <c r="M94">
        <v>2023</v>
      </c>
    </row>
    <row r="95" spans="1:13" x14ac:dyDescent="0.25">
      <c r="A95">
        <v>5665</v>
      </c>
      <c r="B95" t="s">
        <v>13</v>
      </c>
      <c r="C95" s="4">
        <v>45309</v>
      </c>
      <c r="D95" t="s">
        <v>153</v>
      </c>
      <c r="E95" t="s">
        <v>154</v>
      </c>
      <c r="F95">
        <v>0</v>
      </c>
      <c r="G95">
        <v>0.34</v>
      </c>
      <c r="H95">
        <v>-0.34</v>
      </c>
      <c r="I95" t="s">
        <v>16</v>
      </c>
      <c r="J95" t="s">
        <v>154</v>
      </c>
      <c r="K95" t="s">
        <v>300</v>
      </c>
      <c r="L95" t="s">
        <v>301</v>
      </c>
      <c r="M95">
        <v>2022</v>
      </c>
    </row>
    <row r="96" spans="1:13" hidden="1" x14ac:dyDescent="0.25">
      <c r="A96">
        <v>5668</v>
      </c>
      <c r="B96" t="s">
        <v>13</v>
      </c>
      <c r="C96" s="4">
        <v>45309</v>
      </c>
      <c r="D96" t="s">
        <v>189</v>
      </c>
      <c r="E96" t="s">
        <v>190</v>
      </c>
      <c r="F96">
        <v>5.2</v>
      </c>
      <c r="G96">
        <v>0</v>
      </c>
      <c r="H96">
        <v>5.2</v>
      </c>
      <c r="I96" t="s">
        <v>16</v>
      </c>
      <c r="J96" t="s">
        <v>190</v>
      </c>
      <c r="K96" t="s">
        <v>300</v>
      </c>
      <c r="L96" t="s">
        <v>301</v>
      </c>
      <c r="M96">
        <v>2023</v>
      </c>
    </row>
    <row r="97" spans="1:13" hidden="1" x14ac:dyDescent="0.25">
      <c r="A97">
        <v>5674</v>
      </c>
      <c r="B97" t="s">
        <v>13</v>
      </c>
      <c r="C97" s="4">
        <v>45309</v>
      </c>
      <c r="D97" t="s">
        <v>174</v>
      </c>
      <c r="E97" t="s">
        <v>118</v>
      </c>
      <c r="F97">
        <v>0</v>
      </c>
      <c r="G97">
        <v>14.92</v>
      </c>
      <c r="H97">
        <v>-14.92</v>
      </c>
      <c r="I97" t="s">
        <v>16</v>
      </c>
      <c r="J97" t="s">
        <v>118</v>
      </c>
      <c r="K97" t="s">
        <v>300</v>
      </c>
      <c r="L97" t="s">
        <v>301</v>
      </c>
      <c r="M97">
        <v>2023</v>
      </c>
    </row>
    <row r="98" spans="1:13" x14ac:dyDescent="0.25">
      <c r="A98">
        <v>5665</v>
      </c>
      <c r="B98" t="s">
        <v>13</v>
      </c>
      <c r="C98" s="4">
        <v>45309</v>
      </c>
      <c r="D98" t="s">
        <v>115</v>
      </c>
      <c r="E98" t="s">
        <v>116</v>
      </c>
      <c r="F98">
        <v>0</v>
      </c>
      <c r="G98">
        <v>0.51</v>
      </c>
      <c r="H98">
        <v>-0.51</v>
      </c>
      <c r="I98" t="s">
        <v>16</v>
      </c>
      <c r="J98" t="s">
        <v>116</v>
      </c>
      <c r="K98" t="s">
        <v>300</v>
      </c>
      <c r="L98" t="s">
        <v>301</v>
      </c>
      <c r="M98">
        <v>2022</v>
      </c>
    </row>
    <row r="99" spans="1:13" hidden="1" x14ac:dyDescent="0.25">
      <c r="A99">
        <v>5665</v>
      </c>
      <c r="B99" t="s">
        <v>13</v>
      </c>
      <c r="C99" s="4">
        <v>45309</v>
      </c>
      <c r="D99" t="s">
        <v>173</v>
      </c>
      <c r="E99" t="s">
        <v>116</v>
      </c>
      <c r="F99">
        <v>0</v>
      </c>
      <c r="G99">
        <v>1.03</v>
      </c>
      <c r="H99">
        <v>-1.03</v>
      </c>
      <c r="I99" t="s">
        <v>16</v>
      </c>
      <c r="J99" t="s">
        <v>116</v>
      </c>
      <c r="K99" t="s">
        <v>300</v>
      </c>
      <c r="L99" t="s">
        <v>301</v>
      </c>
      <c r="M99">
        <v>2023</v>
      </c>
    </row>
    <row r="100" spans="1:13" hidden="1" x14ac:dyDescent="0.25">
      <c r="A100">
        <v>5674</v>
      </c>
      <c r="B100" t="s">
        <v>13</v>
      </c>
      <c r="C100" s="4">
        <v>45309</v>
      </c>
      <c r="D100" t="s">
        <v>186</v>
      </c>
      <c r="E100" t="s">
        <v>187</v>
      </c>
      <c r="F100">
        <v>0.4</v>
      </c>
      <c r="G100">
        <v>0</v>
      </c>
      <c r="H100">
        <v>0.4</v>
      </c>
      <c r="I100" t="s">
        <v>16</v>
      </c>
      <c r="J100" t="s">
        <v>187</v>
      </c>
      <c r="K100" t="s">
        <v>300</v>
      </c>
      <c r="L100" t="s">
        <v>301</v>
      </c>
      <c r="M100">
        <v>2023</v>
      </c>
    </row>
    <row r="101" spans="1:13" x14ac:dyDescent="0.25">
      <c r="A101">
        <v>5668</v>
      </c>
      <c r="B101" t="s">
        <v>13</v>
      </c>
      <c r="C101" s="4">
        <v>45309</v>
      </c>
      <c r="D101" t="s">
        <v>123</v>
      </c>
      <c r="E101" t="s">
        <v>124</v>
      </c>
      <c r="F101">
        <v>0</v>
      </c>
      <c r="G101">
        <v>91.03</v>
      </c>
      <c r="H101">
        <v>-91.03</v>
      </c>
      <c r="I101" t="s">
        <v>16</v>
      </c>
      <c r="J101" t="s">
        <v>124</v>
      </c>
      <c r="K101" t="s">
        <v>300</v>
      </c>
      <c r="L101" t="s">
        <v>301</v>
      </c>
      <c r="M101">
        <v>2022</v>
      </c>
    </row>
    <row r="102" spans="1:13" x14ac:dyDescent="0.25">
      <c r="A102">
        <v>5674</v>
      </c>
      <c r="B102" t="s">
        <v>13</v>
      </c>
      <c r="C102" s="4">
        <v>45309</v>
      </c>
      <c r="D102" t="s">
        <v>131</v>
      </c>
      <c r="E102" t="s">
        <v>132</v>
      </c>
      <c r="F102">
        <v>1.2</v>
      </c>
      <c r="G102">
        <v>0</v>
      </c>
      <c r="H102">
        <v>1.2</v>
      </c>
      <c r="I102" t="s">
        <v>16</v>
      </c>
      <c r="J102" t="s">
        <v>132</v>
      </c>
      <c r="K102" t="s">
        <v>300</v>
      </c>
      <c r="L102" t="s">
        <v>301</v>
      </c>
      <c r="M102">
        <v>2022</v>
      </c>
    </row>
    <row r="103" spans="1:13" x14ac:dyDescent="0.25">
      <c r="A103">
        <v>5674</v>
      </c>
      <c r="B103" t="s">
        <v>13</v>
      </c>
      <c r="C103" s="4">
        <v>45309</v>
      </c>
      <c r="D103" t="s">
        <v>117</v>
      </c>
      <c r="E103" t="s">
        <v>118</v>
      </c>
      <c r="F103">
        <v>0</v>
      </c>
      <c r="G103">
        <v>7.25</v>
      </c>
      <c r="H103">
        <v>-7.25</v>
      </c>
      <c r="I103" t="s">
        <v>16</v>
      </c>
      <c r="J103" t="s">
        <v>118</v>
      </c>
      <c r="K103" t="s">
        <v>300</v>
      </c>
      <c r="L103" t="s">
        <v>301</v>
      </c>
      <c r="M103">
        <v>2022</v>
      </c>
    </row>
    <row r="104" spans="1:13" x14ac:dyDescent="0.25">
      <c r="A104">
        <v>5674</v>
      </c>
      <c r="B104" t="s">
        <v>13</v>
      </c>
      <c r="C104" s="4">
        <v>45309</v>
      </c>
      <c r="D104" t="s">
        <v>155</v>
      </c>
      <c r="E104" t="s">
        <v>156</v>
      </c>
      <c r="F104">
        <v>0</v>
      </c>
      <c r="G104">
        <v>4.83</v>
      </c>
      <c r="H104">
        <v>-4.83</v>
      </c>
      <c r="I104" t="s">
        <v>16</v>
      </c>
      <c r="J104" t="s">
        <v>156</v>
      </c>
      <c r="K104" t="s">
        <v>300</v>
      </c>
      <c r="L104" t="s">
        <v>301</v>
      </c>
      <c r="M104">
        <v>2022</v>
      </c>
    </row>
    <row r="105" spans="1:13" x14ac:dyDescent="0.25">
      <c r="A105">
        <v>5727</v>
      </c>
      <c r="B105" t="s">
        <v>13</v>
      </c>
      <c r="C105" s="4">
        <v>45310</v>
      </c>
      <c r="D105" t="s">
        <v>131</v>
      </c>
      <c r="E105" t="s">
        <v>132</v>
      </c>
      <c r="F105">
        <v>0.03</v>
      </c>
      <c r="G105">
        <v>0</v>
      </c>
      <c r="H105">
        <v>0.03</v>
      </c>
      <c r="I105" t="s">
        <v>16</v>
      </c>
      <c r="J105" t="s">
        <v>132</v>
      </c>
      <c r="K105" t="s">
        <v>300</v>
      </c>
      <c r="L105" t="s">
        <v>301</v>
      </c>
      <c r="M105">
        <v>2022</v>
      </c>
    </row>
    <row r="106" spans="1:13" x14ac:dyDescent="0.25">
      <c r="A106">
        <v>5727</v>
      </c>
      <c r="B106" t="s">
        <v>13</v>
      </c>
      <c r="C106" s="4">
        <v>45310</v>
      </c>
      <c r="D106" t="s">
        <v>153</v>
      </c>
      <c r="E106" t="s">
        <v>154</v>
      </c>
      <c r="F106">
        <v>0</v>
      </c>
      <c r="G106">
        <v>5.07</v>
      </c>
      <c r="H106">
        <v>-5.07</v>
      </c>
      <c r="I106" t="s">
        <v>16</v>
      </c>
      <c r="J106" t="s">
        <v>154</v>
      </c>
      <c r="K106" t="s">
        <v>300</v>
      </c>
      <c r="L106" t="s">
        <v>301</v>
      </c>
      <c r="M106">
        <v>2022</v>
      </c>
    </row>
    <row r="107" spans="1:13" x14ac:dyDescent="0.25">
      <c r="A107">
        <v>5718</v>
      </c>
      <c r="B107" t="s">
        <v>13</v>
      </c>
      <c r="C107" s="4">
        <v>45310</v>
      </c>
      <c r="D107" t="s">
        <v>143</v>
      </c>
      <c r="E107" t="s">
        <v>144</v>
      </c>
      <c r="F107">
        <v>0</v>
      </c>
      <c r="G107">
        <v>6.05</v>
      </c>
      <c r="H107">
        <v>-6.05</v>
      </c>
      <c r="I107" t="s">
        <v>16</v>
      </c>
      <c r="J107" t="s">
        <v>144</v>
      </c>
      <c r="K107" t="s">
        <v>300</v>
      </c>
      <c r="L107" t="s">
        <v>301</v>
      </c>
      <c r="M107">
        <v>2022</v>
      </c>
    </row>
    <row r="108" spans="1:13" x14ac:dyDescent="0.25">
      <c r="A108">
        <v>5727</v>
      </c>
      <c r="B108" t="s">
        <v>13</v>
      </c>
      <c r="C108" s="4">
        <v>45310</v>
      </c>
      <c r="D108" t="s">
        <v>143</v>
      </c>
      <c r="E108" t="s">
        <v>144</v>
      </c>
      <c r="F108">
        <v>0</v>
      </c>
      <c r="G108">
        <v>0.02</v>
      </c>
      <c r="H108">
        <v>-0.02</v>
      </c>
      <c r="I108" t="s">
        <v>16</v>
      </c>
      <c r="J108" t="s">
        <v>144</v>
      </c>
      <c r="K108" t="s">
        <v>300</v>
      </c>
      <c r="L108" t="s">
        <v>301</v>
      </c>
      <c r="M108">
        <v>2022</v>
      </c>
    </row>
    <row r="109" spans="1:13" x14ac:dyDescent="0.25">
      <c r="A109">
        <v>5718</v>
      </c>
      <c r="B109" t="s">
        <v>13</v>
      </c>
      <c r="C109" s="4">
        <v>45310</v>
      </c>
      <c r="D109" t="s">
        <v>117</v>
      </c>
      <c r="E109" t="s">
        <v>118</v>
      </c>
      <c r="F109">
        <v>0</v>
      </c>
      <c r="G109">
        <v>54.21</v>
      </c>
      <c r="H109">
        <v>-54.21</v>
      </c>
      <c r="I109" t="s">
        <v>16</v>
      </c>
      <c r="J109" t="s">
        <v>118</v>
      </c>
      <c r="K109" t="s">
        <v>300</v>
      </c>
      <c r="L109" t="s">
        <v>301</v>
      </c>
      <c r="M109">
        <v>2022</v>
      </c>
    </row>
    <row r="110" spans="1:13" x14ac:dyDescent="0.25">
      <c r="A110">
        <v>5718</v>
      </c>
      <c r="B110" t="s">
        <v>13</v>
      </c>
      <c r="C110" s="4">
        <v>45310</v>
      </c>
      <c r="D110" t="s">
        <v>115</v>
      </c>
      <c r="E110" t="s">
        <v>116</v>
      </c>
      <c r="F110">
        <v>0</v>
      </c>
      <c r="G110">
        <v>3047.98</v>
      </c>
      <c r="H110">
        <v>-3047.98</v>
      </c>
      <c r="I110" t="s">
        <v>16</v>
      </c>
      <c r="J110" t="s">
        <v>116</v>
      </c>
      <c r="K110" t="s">
        <v>300</v>
      </c>
      <c r="L110" t="s">
        <v>301</v>
      </c>
      <c r="M110">
        <v>2022</v>
      </c>
    </row>
    <row r="111" spans="1:13" x14ac:dyDescent="0.25">
      <c r="A111">
        <v>5718</v>
      </c>
      <c r="B111" t="s">
        <v>13</v>
      </c>
      <c r="C111" s="4">
        <v>45310</v>
      </c>
      <c r="D111" t="s">
        <v>155</v>
      </c>
      <c r="E111" t="s">
        <v>156</v>
      </c>
      <c r="F111">
        <v>0</v>
      </c>
      <c r="G111">
        <v>36.15</v>
      </c>
      <c r="H111">
        <v>-36.15</v>
      </c>
      <c r="I111" t="s">
        <v>16</v>
      </c>
      <c r="J111" t="s">
        <v>156</v>
      </c>
      <c r="K111" t="s">
        <v>300</v>
      </c>
      <c r="L111" t="s">
        <v>301</v>
      </c>
      <c r="M111">
        <v>2022</v>
      </c>
    </row>
    <row r="112" spans="1:13" x14ac:dyDescent="0.25">
      <c r="A112">
        <v>5718</v>
      </c>
      <c r="B112" t="s">
        <v>13</v>
      </c>
      <c r="C112" s="4">
        <v>45310</v>
      </c>
      <c r="D112" t="s">
        <v>131</v>
      </c>
      <c r="E112" t="s">
        <v>132</v>
      </c>
      <c r="F112">
        <v>9.0500000000000007</v>
      </c>
      <c r="G112">
        <v>0</v>
      </c>
      <c r="H112">
        <v>9.0500000000000007</v>
      </c>
      <c r="I112" t="s">
        <v>16</v>
      </c>
      <c r="J112" t="s">
        <v>132</v>
      </c>
      <c r="K112" t="s">
        <v>300</v>
      </c>
      <c r="L112" t="s">
        <v>301</v>
      </c>
      <c r="M112">
        <v>2022</v>
      </c>
    </row>
    <row r="113" spans="1:13" x14ac:dyDescent="0.25">
      <c r="A113">
        <v>5718</v>
      </c>
      <c r="B113" t="s">
        <v>13</v>
      </c>
      <c r="C113" s="4">
        <v>45310</v>
      </c>
      <c r="D113" t="s">
        <v>129</v>
      </c>
      <c r="E113" t="s">
        <v>130</v>
      </c>
      <c r="F113">
        <v>348.86</v>
      </c>
      <c r="G113">
        <v>0</v>
      </c>
      <c r="H113">
        <v>348.86</v>
      </c>
      <c r="I113" t="s">
        <v>16</v>
      </c>
      <c r="J113" t="s">
        <v>130</v>
      </c>
      <c r="K113" t="s">
        <v>300</v>
      </c>
      <c r="L113" t="s">
        <v>301</v>
      </c>
      <c r="M113">
        <v>2022</v>
      </c>
    </row>
    <row r="114" spans="1:13" x14ac:dyDescent="0.25">
      <c r="A114">
        <v>5722</v>
      </c>
      <c r="B114" t="s">
        <v>13</v>
      </c>
      <c r="C114" s="4">
        <v>45310</v>
      </c>
      <c r="D114" t="s">
        <v>129</v>
      </c>
      <c r="E114" t="s">
        <v>130</v>
      </c>
      <c r="F114">
        <v>0.23</v>
      </c>
      <c r="G114">
        <v>0</v>
      </c>
      <c r="H114">
        <v>0.23</v>
      </c>
      <c r="I114" t="s">
        <v>16</v>
      </c>
      <c r="J114" t="s">
        <v>130</v>
      </c>
      <c r="K114" t="s">
        <v>300</v>
      </c>
      <c r="L114" t="s">
        <v>301</v>
      </c>
      <c r="M114">
        <v>2022</v>
      </c>
    </row>
    <row r="115" spans="1:13" x14ac:dyDescent="0.25">
      <c r="A115">
        <v>5722</v>
      </c>
      <c r="B115" t="s">
        <v>13</v>
      </c>
      <c r="C115" s="4">
        <v>45310</v>
      </c>
      <c r="D115" t="s">
        <v>131</v>
      </c>
      <c r="E115" t="s">
        <v>132</v>
      </c>
      <c r="F115">
        <v>1.55</v>
      </c>
      <c r="G115">
        <v>0</v>
      </c>
      <c r="H115">
        <v>1.55</v>
      </c>
      <c r="I115" t="s">
        <v>16</v>
      </c>
      <c r="J115" t="s">
        <v>132</v>
      </c>
      <c r="K115" t="s">
        <v>300</v>
      </c>
      <c r="L115" t="s">
        <v>301</v>
      </c>
      <c r="M115">
        <v>2022</v>
      </c>
    </row>
    <row r="116" spans="1:13" x14ac:dyDescent="0.25">
      <c r="A116">
        <v>5722</v>
      </c>
      <c r="B116" t="s">
        <v>13</v>
      </c>
      <c r="C116" s="4">
        <v>45310</v>
      </c>
      <c r="D116" t="s">
        <v>115</v>
      </c>
      <c r="E116" t="s">
        <v>116</v>
      </c>
      <c r="F116">
        <v>0</v>
      </c>
      <c r="G116">
        <v>0.91</v>
      </c>
      <c r="H116">
        <v>-0.91</v>
      </c>
      <c r="I116" t="s">
        <v>16</v>
      </c>
      <c r="J116" t="s">
        <v>116</v>
      </c>
      <c r="K116" t="s">
        <v>300</v>
      </c>
      <c r="L116" t="s">
        <v>301</v>
      </c>
      <c r="M116">
        <v>2022</v>
      </c>
    </row>
    <row r="117" spans="1:13" x14ac:dyDescent="0.25">
      <c r="A117">
        <v>5722</v>
      </c>
      <c r="B117" t="s">
        <v>13</v>
      </c>
      <c r="C117" s="4">
        <v>45310</v>
      </c>
      <c r="D117" t="s">
        <v>117</v>
      </c>
      <c r="E117" t="s">
        <v>118</v>
      </c>
      <c r="F117">
        <v>0</v>
      </c>
      <c r="G117">
        <v>9.2799999999999994</v>
      </c>
      <c r="H117">
        <v>-9.2799999999999994</v>
      </c>
      <c r="I117" t="s">
        <v>16</v>
      </c>
      <c r="J117" t="s">
        <v>118</v>
      </c>
      <c r="K117" t="s">
        <v>300</v>
      </c>
      <c r="L117" t="s">
        <v>301</v>
      </c>
      <c r="M117">
        <v>2022</v>
      </c>
    </row>
    <row r="118" spans="1:13" x14ac:dyDescent="0.25">
      <c r="A118">
        <v>5722</v>
      </c>
      <c r="B118" t="s">
        <v>13</v>
      </c>
      <c r="C118" s="4">
        <v>45310</v>
      </c>
      <c r="D118" t="s">
        <v>155</v>
      </c>
      <c r="E118" t="s">
        <v>156</v>
      </c>
      <c r="F118">
        <v>0</v>
      </c>
      <c r="G118">
        <v>6.19</v>
      </c>
      <c r="H118">
        <v>-6.19</v>
      </c>
      <c r="I118" t="s">
        <v>16</v>
      </c>
      <c r="J118" t="s">
        <v>156</v>
      </c>
      <c r="K118" t="s">
        <v>300</v>
      </c>
      <c r="L118" t="s">
        <v>301</v>
      </c>
      <c r="M118">
        <v>2022</v>
      </c>
    </row>
    <row r="119" spans="1:13" x14ac:dyDescent="0.25">
      <c r="A119">
        <v>5727</v>
      </c>
      <c r="B119" t="s">
        <v>13</v>
      </c>
      <c r="C119" s="4">
        <v>45310</v>
      </c>
      <c r="D119" t="s">
        <v>155</v>
      </c>
      <c r="E119" t="s">
        <v>156</v>
      </c>
      <c r="F119">
        <v>0</v>
      </c>
      <c r="G119">
        <v>0.13</v>
      </c>
      <c r="H119">
        <v>-0.13</v>
      </c>
      <c r="I119" t="s">
        <v>16</v>
      </c>
      <c r="J119" t="s">
        <v>156</v>
      </c>
      <c r="K119" t="s">
        <v>300</v>
      </c>
      <c r="L119" t="s">
        <v>301</v>
      </c>
      <c r="M119">
        <v>2022</v>
      </c>
    </row>
    <row r="120" spans="1:13" x14ac:dyDescent="0.25">
      <c r="A120">
        <v>5727</v>
      </c>
      <c r="B120" t="s">
        <v>13</v>
      </c>
      <c r="C120" s="4">
        <v>45310</v>
      </c>
      <c r="D120" t="s">
        <v>117</v>
      </c>
      <c r="E120" t="s">
        <v>118</v>
      </c>
      <c r="F120">
        <v>0</v>
      </c>
      <c r="G120">
        <v>0.2</v>
      </c>
      <c r="H120">
        <v>-0.2</v>
      </c>
      <c r="I120" t="s">
        <v>16</v>
      </c>
      <c r="J120" t="s">
        <v>118</v>
      </c>
      <c r="K120" t="s">
        <v>300</v>
      </c>
      <c r="L120" t="s">
        <v>301</v>
      </c>
      <c r="M120">
        <v>2022</v>
      </c>
    </row>
    <row r="121" spans="1:13" x14ac:dyDescent="0.25">
      <c r="A121">
        <v>5727</v>
      </c>
      <c r="B121" t="s">
        <v>13</v>
      </c>
      <c r="C121" s="4">
        <v>45310</v>
      </c>
      <c r="D121" t="s">
        <v>115</v>
      </c>
      <c r="E121" t="s">
        <v>116</v>
      </c>
      <c r="F121">
        <v>0</v>
      </c>
      <c r="G121">
        <v>7.62</v>
      </c>
      <c r="H121">
        <v>-7.62</v>
      </c>
      <c r="I121" t="s">
        <v>16</v>
      </c>
      <c r="J121" t="s">
        <v>116</v>
      </c>
      <c r="K121" t="s">
        <v>300</v>
      </c>
      <c r="L121" t="s">
        <v>301</v>
      </c>
      <c r="M121">
        <v>2022</v>
      </c>
    </row>
    <row r="122" spans="1:13" x14ac:dyDescent="0.25">
      <c r="A122">
        <v>5727</v>
      </c>
      <c r="B122" t="s">
        <v>13</v>
      </c>
      <c r="C122" s="4">
        <v>45310</v>
      </c>
      <c r="D122" t="s">
        <v>129</v>
      </c>
      <c r="E122" t="s">
        <v>130</v>
      </c>
      <c r="F122">
        <v>1.31</v>
      </c>
      <c r="G122">
        <v>0</v>
      </c>
      <c r="H122">
        <v>1.31</v>
      </c>
      <c r="I122" t="s">
        <v>16</v>
      </c>
      <c r="J122" t="s">
        <v>130</v>
      </c>
      <c r="K122" t="s">
        <v>300</v>
      </c>
      <c r="L122" t="s">
        <v>301</v>
      </c>
      <c r="M122">
        <v>2022</v>
      </c>
    </row>
    <row r="123" spans="1:13" x14ac:dyDescent="0.25">
      <c r="A123">
        <v>5718</v>
      </c>
      <c r="B123" t="s">
        <v>13</v>
      </c>
      <c r="C123" s="4">
        <v>45310</v>
      </c>
      <c r="D123" t="s">
        <v>153</v>
      </c>
      <c r="E123" t="s">
        <v>154</v>
      </c>
      <c r="F123">
        <v>0</v>
      </c>
      <c r="G123">
        <v>2032.06</v>
      </c>
      <c r="H123">
        <v>-2032.06</v>
      </c>
      <c r="I123" t="s">
        <v>16</v>
      </c>
      <c r="J123" t="s">
        <v>154</v>
      </c>
      <c r="K123" t="s">
        <v>300</v>
      </c>
      <c r="L123" t="s">
        <v>301</v>
      </c>
      <c r="M123">
        <v>2022</v>
      </c>
    </row>
    <row r="124" spans="1:13" x14ac:dyDescent="0.25">
      <c r="A124">
        <v>5722</v>
      </c>
      <c r="B124" t="s">
        <v>13</v>
      </c>
      <c r="C124" s="4">
        <v>45310</v>
      </c>
      <c r="D124" t="s">
        <v>143</v>
      </c>
      <c r="E124" t="s">
        <v>144</v>
      </c>
      <c r="F124">
        <v>0</v>
      </c>
      <c r="G124">
        <v>1.03</v>
      </c>
      <c r="H124">
        <v>-1.03</v>
      </c>
      <c r="I124" t="s">
        <v>16</v>
      </c>
      <c r="J124" t="s">
        <v>144</v>
      </c>
      <c r="K124" t="s">
        <v>300</v>
      </c>
      <c r="L124" t="s">
        <v>301</v>
      </c>
      <c r="M124">
        <v>2022</v>
      </c>
    </row>
    <row r="125" spans="1:13" hidden="1" x14ac:dyDescent="0.25">
      <c r="A125">
        <v>5727</v>
      </c>
      <c r="B125" t="s">
        <v>13</v>
      </c>
      <c r="C125" s="4">
        <v>45310</v>
      </c>
      <c r="D125" t="s">
        <v>173</v>
      </c>
      <c r="E125" t="s">
        <v>116</v>
      </c>
      <c r="F125">
        <v>0</v>
      </c>
      <c r="G125">
        <v>15.22</v>
      </c>
      <c r="H125">
        <v>-15.22</v>
      </c>
      <c r="I125" t="s">
        <v>16</v>
      </c>
      <c r="J125" t="s">
        <v>116</v>
      </c>
      <c r="K125" t="s">
        <v>300</v>
      </c>
      <c r="L125" t="s">
        <v>301</v>
      </c>
      <c r="M125">
        <v>2023</v>
      </c>
    </row>
    <row r="126" spans="1:13" hidden="1" x14ac:dyDescent="0.25">
      <c r="A126">
        <v>5722</v>
      </c>
      <c r="B126" t="s">
        <v>13</v>
      </c>
      <c r="C126" s="4">
        <v>45310</v>
      </c>
      <c r="D126" t="s">
        <v>173</v>
      </c>
      <c r="E126" t="s">
        <v>116</v>
      </c>
      <c r="F126">
        <v>0</v>
      </c>
      <c r="G126">
        <v>1.83</v>
      </c>
      <c r="H126">
        <v>-1.83</v>
      </c>
      <c r="I126" t="s">
        <v>16</v>
      </c>
      <c r="J126" t="s">
        <v>116</v>
      </c>
      <c r="K126" t="s">
        <v>300</v>
      </c>
      <c r="L126" t="s">
        <v>301</v>
      </c>
      <c r="M126">
        <v>2023</v>
      </c>
    </row>
    <row r="127" spans="1:13" hidden="1" x14ac:dyDescent="0.25">
      <c r="A127">
        <v>5727</v>
      </c>
      <c r="B127" t="s">
        <v>13</v>
      </c>
      <c r="C127" s="4">
        <v>45310</v>
      </c>
      <c r="D127" t="s">
        <v>186</v>
      </c>
      <c r="E127" t="s">
        <v>187</v>
      </c>
      <c r="F127">
        <v>0.01</v>
      </c>
      <c r="G127">
        <v>0</v>
      </c>
      <c r="H127">
        <v>0.01</v>
      </c>
      <c r="I127" t="s">
        <v>16</v>
      </c>
      <c r="J127" t="s">
        <v>187</v>
      </c>
      <c r="K127" t="s">
        <v>300</v>
      </c>
      <c r="L127" t="s">
        <v>301</v>
      </c>
      <c r="M127">
        <v>2023</v>
      </c>
    </row>
    <row r="128" spans="1:13" hidden="1" x14ac:dyDescent="0.25">
      <c r="A128">
        <v>5718</v>
      </c>
      <c r="B128" t="s">
        <v>13</v>
      </c>
      <c r="C128" s="4">
        <v>45310</v>
      </c>
      <c r="D128" t="s">
        <v>184</v>
      </c>
      <c r="E128" t="s">
        <v>185</v>
      </c>
      <c r="F128">
        <v>169.5</v>
      </c>
      <c r="G128">
        <v>0</v>
      </c>
      <c r="H128">
        <v>169.5</v>
      </c>
      <c r="I128" t="s">
        <v>16</v>
      </c>
      <c r="J128" t="s">
        <v>185</v>
      </c>
      <c r="K128" t="s">
        <v>300</v>
      </c>
      <c r="L128" t="s">
        <v>301</v>
      </c>
      <c r="M128">
        <v>2023</v>
      </c>
    </row>
    <row r="129" spans="1:13" hidden="1" x14ac:dyDescent="0.25">
      <c r="A129">
        <v>5727</v>
      </c>
      <c r="B129" t="s">
        <v>13</v>
      </c>
      <c r="C129" s="4">
        <v>45310</v>
      </c>
      <c r="D129" t="s">
        <v>184</v>
      </c>
      <c r="E129" t="s">
        <v>185</v>
      </c>
      <c r="F129">
        <v>0.42</v>
      </c>
      <c r="G129">
        <v>0</v>
      </c>
      <c r="H129">
        <v>0.42</v>
      </c>
      <c r="I129" t="s">
        <v>16</v>
      </c>
      <c r="J129" t="s">
        <v>185</v>
      </c>
      <c r="K129" t="s">
        <v>300</v>
      </c>
      <c r="L129" t="s">
        <v>301</v>
      </c>
      <c r="M129">
        <v>2023</v>
      </c>
    </row>
    <row r="130" spans="1:13" hidden="1" x14ac:dyDescent="0.25">
      <c r="A130">
        <v>5722</v>
      </c>
      <c r="B130" t="s">
        <v>13</v>
      </c>
      <c r="C130" s="4">
        <v>45310</v>
      </c>
      <c r="D130" t="s">
        <v>184</v>
      </c>
      <c r="E130" t="s">
        <v>185</v>
      </c>
      <c r="F130">
        <v>0.04</v>
      </c>
      <c r="G130">
        <v>0</v>
      </c>
      <c r="H130">
        <v>0.04</v>
      </c>
      <c r="I130" t="s">
        <v>16</v>
      </c>
      <c r="J130" t="s">
        <v>185</v>
      </c>
      <c r="K130" t="s">
        <v>300</v>
      </c>
      <c r="L130" t="s">
        <v>301</v>
      </c>
      <c r="M130">
        <v>2023</v>
      </c>
    </row>
    <row r="131" spans="1:13" hidden="1" x14ac:dyDescent="0.25">
      <c r="A131">
        <v>5722</v>
      </c>
      <c r="B131" t="s">
        <v>13</v>
      </c>
      <c r="C131" s="4">
        <v>45310</v>
      </c>
      <c r="D131" t="s">
        <v>186</v>
      </c>
      <c r="E131" t="s">
        <v>187</v>
      </c>
      <c r="F131">
        <v>0.52</v>
      </c>
      <c r="G131">
        <v>0</v>
      </c>
      <c r="H131">
        <v>0.52</v>
      </c>
      <c r="I131" t="s">
        <v>16</v>
      </c>
      <c r="J131" t="s">
        <v>187</v>
      </c>
      <c r="K131" t="s">
        <v>300</v>
      </c>
      <c r="L131" t="s">
        <v>301</v>
      </c>
      <c r="M131">
        <v>2023</v>
      </c>
    </row>
    <row r="132" spans="1:13" hidden="1" x14ac:dyDescent="0.25">
      <c r="A132">
        <v>5718</v>
      </c>
      <c r="B132" t="s">
        <v>13</v>
      </c>
      <c r="C132" s="4">
        <v>45310</v>
      </c>
      <c r="D132" t="s">
        <v>173</v>
      </c>
      <c r="E132" t="s">
        <v>116</v>
      </c>
      <c r="F132">
        <v>0</v>
      </c>
      <c r="G132">
        <v>6096.16</v>
      </c>
      <c r="H132">
        <v>-6096.16</v>
      </c>
      <c r="I132" t="s">
        <v>16</v>
      </c>
      <c r="J132" t="s">
        <v>116</v>
      </c>
      <c r="K132" t="s">
        <v>300</v>
      </c>
      <c r="L132" t="s">
        <v>301</v>
      </c>
      <c r="M132">
        <v>2023</v>
      </c>
    </row>
    <row r="133" spans="1:13" hidden="1" x14ac:dyDescent="0.25">
      <c r="A133">
        <v>5718</v>
      </c>
      <c r="B133" t="s">
        <v>13</v>
      </c>
      <c r="C133" s="4">
        <v>45310</v>
      </c>
      <c r="D133" t="s">
        <v>174</v>
      </c>
      <c r="E133" t="s">
        <v>118</v>
      </c>
      <c r="F133">
        <v>0</v>
      </c>
      <c r="G133">
        <v>111.46</v>
      </c>
      <c r="H133">
        <v>-111.46</v>
      </c>
      <c r="I133" t="s">
        <v>16</v>
      </c>
      <c r="J133" t="s">
        <v>118</v>
      </c>
      <c r="K133" t="s">
        <v>300</v>
      </c>
      <c r="L133" t="s">
        <v>301</v>
      </c>
      <c r="M133">
        <v>2023</v>
      </c>
    </row>
    <row r="134" spans="1:13" hidden="1" x14ac:dyDescent="0.25">
      <c r="A134">
        <v>5718</v>
      </c>
      <c r="B134" t="s">
        <v>13</v>
      </c>
      <c r="C134" s="4">
        <v>45310</v>
      </c>
      <c r="D134" t="s">
        <v>186</v>
      </c>
      <c r="E134" t="s">
        <v>187</v>
      </c>
      <c r="F134">
        <v>3.02</v>
      </c>
      <c r="G134">
        <v>0</v>
      </c>
      <c r="H134">
        <v>3.02</v>
      </c>
      <c r="I134" t="s">
        <v>16</v>
      </c>
      <c r="J134" t="s">
        <v>187</v>
      </c>
      <c r="K134" t="s">
        <v>300</v>
      </c>
      <c r="L134" t="s">
        <v>301</v>
      </c>
      <c r="M134">
        <v>2023</v>
      </c>
    </row>
    <row r="135" spans="1:13" x14ac:dyDescent="0.25">
      <c r="A135">
        <v>5722</v>
      </c>
      <c r="B135" t="s">
        <v>13</v>
      </c>
      <c r="C135" s="4">
        <v>45310</v>
      </c>
      <c r="D135" t="s">
        <v>153</v>
      </c>
      <c r="E135" t="s">
        <v>154</v>
      </c>
      <c r="F135">
        <v>0</v>
      </c>
      <c r="G135">
        <v>0.61</v>
      </c>
      <c r="H135">
        <v>-0.61</v>
      </c>
      <c r="I135" t="s">
        <v>16</v>
      </c>
      <c r="J135" t="s">
        <v>154</v>
      </c>
      <c r="K135" t="s">
        <v>300</v>
      </c>
      <c r="L135" t="s">
        <v>301</v>
      </c>
      <c r="M135">
        <v>2022</v>
      </c>
    </row>
    <row r="136" spans="1:13" hidden="1" x14ac:dyDescent="0.25">
      <c r="A136">
        <v>5727</v>
      </c>
      <c r="B136" t="s">
        <v>13</v>
      </c>
      <c r="C136" s="4">
        <v>45310</v>
      </c>
      <c r="D136" t="s">
        <v>174</v>
      </c>
      <c r="E136" t="s">
        <v>118</v>
      </c>
      <c r="F136">
        <v>0</v>
      </c>
      <c r="G136">
        <v>0.41</v>
      </c>
      <c r="H136">
        <v>-0.41</v>
      </c>
      <c r="I136" t="s">
        <v>16</v>
      </c>
      <c r="J136" t="s">
        <v>118</v>
      </c>
      <c r="K136" t="s">
        <v>300</v>
      </c>
      <c r="L136" t="s">
        <v>301</v>
      </c>
      <c r="M136">
        <v>2023</v>
      </c>
    </row>
    <row r="137" spans="1:13" hidden="1" x14ac:dyDescent="0.25">
      <c r="A137">
        <v>5722</v>
      </c>
      <c r="B137" t="s">
        <v>13</v>
      </c>
      <c r="C137" s="4">
        <v>45310</v>
      </c>
      <c r="D137" t="s">
        <v>174</v>
      </c>
      <c r="E137" t="s">
        <v>118</v>
      </c>
      <c r="F137">
        <v>0</v>
      </c>
      <c r="G137">
        <v>19.079999999999998</v>
      </c>
      <c r="H137">
        <v>-19.079999999999998</v>
      </c>
      <c r="I137" t="s">
        <v>16</v>
      </c>
      <c r="J137" t="s">
        <v>118</v>
      </c>
      <c r="K137" t="s">
        <v>300</v>
      </c>
      <c r="L137" t="s">
        <v>301</v>
      </c>
      <c r="M137">
        <v>2023</v>
      </c>
    </row>
    <row r="138" spans="1:13" hidden="1" x14ac:dyDescent="0.25">
      <c r="A138">
        <v>5791</v>
      </c>
      <c r="B138" t="s">
        <v>13</v>
      </c>
      <c r="C138" s="4">
        <v>45313</v>
      </c>
      <c r="D138" t="s">
        <v>186</v>
      </c>
      <c r="E138" t="s">
        <v>187</v>
      </c>
      <c r="F138">
        <v>5.79</v>
      </c>
      <c r="G138">
        <v>0</v>
      </c>
      <c r="H138">
        <v>5.79</v>
      </c>
      <c r="I138" t="s">
        <v>16</v>
      </c>
      <c r="J138" t="s">
        <v>187</v>
      </c>
      <c r="K138" t="s">
        <v>300</v>
      </c>
      <c r="L138" t="s">
        <v>301</v>
      </c>
      <c r="M138">
        <v>2023</v>
      </c>
    </row>
    <row r="139" spans="1:13" hidden="1" x14ac:dyDescent="0.25">
      <c r="A139">
        <v>5786</v>
      </c>
      <c r="B139" t="s">
        <v>13</v>
      </c>
      <c r="C139" s="4">
        <v>45313</v>
      </c>
      <c r="D139" t="s">
        <v>186</v>
      </c>
      <c r="E139" t="s">
        <v>187</v>
      </c>
      <c r="F139">
        <v>232.45</v>
      </c>
      <c r="G139">
        <v>0</v>
      </c>
      <c r="H139">
        <v>232.45</v>
      </c>
      <c r="I139" t="s">
        <v>16</v>
      </c>
      <c r="J139" t="s">
        <v>187</v>
      </c>
      <c r="K139" t="s">
        <v>300</v>
      </c>
      <c r="L139" t="s">
        <v>301</v>
      </c>
      <c r="M139">
        <v>2023</v>
      </c>
    </row>
    <row r="140" spans="1:13" hidden="1" x14ac:dyDescent="0.25">
      <c r="A140">
        <v>5791</v>
      </c>
      <c r="B140" t="s">
        <v>13</v>
      </c>
      <c r="C140" s="4">
        <v>45313</v>
      </c>
      <c r="D140" t="s">
        <v>188</v>
      </c>
      <c r="E140" t="s">
        <v>148</v>
      </c>
      <c r="F140">
        <v>753.59</v>
      </c>
      <c r="G140">
        <v>0</v>
      </c>
      <c r="H140">
        <v>753.59</v>
      </c>
      <c r="I140" t="s">
        <v>16</v>
      </c>
      <c r="J140" t="s">
        <v>148</v>
      </c>
      <c r="K140" t="s">
        <v>300</v>
      </c>
      <c r="L140" t="s">
        <v>301</v>
      </c>
      <c r="M140">
        <v>2023</v>
      </c>
    </row>
    <row r="141" spans="1:13" hidden="1" x14ac:dyDescent="0.25">
      <c r="A141">
        <v>5786</v>
      </c>
      <c r="B141" t="s">
        <v>13</v>
      </c>
      <c r="C141" s="4">
        <v>45313</v>
      </c>
      <c r="D141" t="s">
        <v>184</v>
      </c>
      <c r="E141" t="s">
        <v>185</v>
      </c>
      <c r="F141">
        <v>0.1</v>
      </c>
      <c r="G141">
        <v>0</v>
      </c>
      <c r="H141">
        <v>0.1</v>
      </c>
      <c r="I141" t="s">
        <v>16</v>
      </c>
      <c r="J141" t="s">
        <v>185</v>
      </c>
      <c r="K141" t="s">
        <v>300</v>
      </c>
      <c r="L141" t="s">
        <v>301</v>
      </c>
      <c r="M141">
        <v>2023</v>
      </c>
    </row>
    <row r="142" spans="1:13" x14ac:dyDescent="0.25">
      <c r="A142">
        <v>5791</v>
      </c>
      <c r="B142" t="s">
        <v>13</v>
      </c>
      <c r="C142" s="4">
        <v>45313</v>
      </c>
      <c r="D142" t="s">
        <v>143</v>
      </c>
      <c r="E142" t="s">
        <v>144</v>
      </c>
      <c r="F142">
        <v>0</v>
      </c>
      <c r="G142">
        <v>11.56</v>
      </c>
      <c r="H142">
        <v>-11.56</v>
      </c>
      <c r="I142" t="s">
        <v>16</v>
      </c>
      <c r="J142" t="s">
        <v>144</v>
      </c>
      <c r="K142" t="s">
        <v>300</v>
      </c>
      <c r="L142" t="s">
        <v>301</v>
      </c>
      <c r="M142">
        <v>2022</v>
      </c>
    </row>
    <row r="143" spans="1:13" x14ac:dyDescent="0.25">
      <c r="A143">
        <v>5782</v>
      </c>
      <c r="B143" t="s">
        <v>13</v>
      </c>
      <c r="C143" s="4">
        <v>45313</v>
      </c>
      <c r="D143" t="s">
        <v>129</v>
      </c>
      <c r="E143" t="s">
        <v>130</v>
      </c>
      <c r="F143">
        <v>0.14000000000000001</v>
      </c>
      <c r="G143">
        <v>0</v>
      </c>
      <c r="H143">
        <v>0.14000000000000001</v>
      </c>
      <c r="I143" t="s">
        <v>16</v>
      </c>
      <c r="J143" t="s">
        <v>130</v>
      </c>
      <c r="K143" t="s">
        <v>300</v>
      </c>
      <c r="L143" t="s">
        <v>301</v>
      </c>
      <c r="M143">
        <v>2022</v>
      </c>
    </row>
    <row r="144" spans="1:13" x14ac:dyDescent="0.25">
      <c r="A144">
        <v>5783</v>
      </c>
      <c r="B144" t="s">
        <v>13</v>
      </c>
      <c r="C144" s="4">
        <v>45313</v>
      </c>
      <c r="D144" t="s">
        <v>129</v>
      </c>
      <c r="E144" t="s">
        <v>130</v>
      </c>
      <c r="F144">
        <v>0.05</v>
      </c>
      <c r="G144">
        <v>0</v>
      </c>
      <c r="H144">
        <v>0.05</v>
      </c>
      <c r="I144" t="s">
        <v>16</v>
      </c>
      <c r="J144" t="s">
        <v>130</v>
      </c>
      <c r="K144" t="s">
        <v>300</v>
      </c>
      <c r="L144" t="s">
        <v>301</v>
      </c>
      <c r="M144">
        <v>2022</v>
      </c>
    </row>
    <row r="145" spans="1:13" x14ac:dyDescent="0.25">
      <c r="A145">
        <v>5791</v>
      </c>
      <c r="B145" t="s">
        <v>13</v>
      </c>
      <c r="C145" s="4">
        <v>45313</v>
      </c>
      <c r="D145" t="s">
        <v>155</v>
      </c>
      <c r="E145" t="s">
        <v>156</v>
      </c>
      <c r="F145">
        <v>0</v>
      </c>
      <c r="G145">
        <v>69.38</v>
      </c>
      <c r="H145">
        <v>-69.38</v>
      </c>
      <c r="I145" t="s">
        <v>16</v>
      </c>
      <c r="J145" t="s">
        <v>156</v>
      </c>
      <c r="K145" t="s">
        <v>300</v>
      </c>
      <c r="L145" t="s">
        <v>301</v>
      </c>
      <c r="M145">
        <v>2022</v>
      </c>
    </row>
    <row r="146" spans="1:13" x14ac:dyDescent="0.25">
      <c r="A146">
        <v>5791</v>
      </c>
      <c r="B146" t="s">
        <v>13</v>
      </c>
      <c r="C146" s="4">
        <v>45313</v>
      </c>
      <c r="D146" t="s">
        <v>159</v>
      </c>
      <c r="E146" t="s">
        <v>160</v>
      </c>
      <c r="F146">
        <v>0</v>
      </c>
      <c r="G146">
        <v>1040.8900000000001</v>
      </c>
      <c r="H146">
        <v>-1040.8900000000001</v>
      </c>
      <c r="I146" t="s">
        <v>16</v>
      </c>
      <c r="J146" t="s">
        <v>160</v>
      </c>
      <c r="K146" t="s">
        <v>300</v>
      </c>
      <c r="L146" t="s">
        <v>301</v>
      </c>
      <c r="M146">
        <v>2022</v>
      </c>
    </row>
    <row r="147" spans="1:13" x14ac:dyDescent="0.25">
      <c r="A147">
        <v>5791</v>
      </c>
      <c r="B147" t="s">
        <v>13</v>
      </c>
      <c r="C147" s="4">
        <v>45313</v>
      </c>
      <c r="D147" t="s">
        <v>157</v>
      </c>
      <c r="E147" t="s">
        <v>158</v>
      </c>
      <c r="F147">
        <v>0</v>
      </c>
      <c r="G147">
        <v>10438.17</v>
      </c>
      <c r="H147">
        <v>-10438.17</v>
      </c>
      <c r="I147" t="s">
        <v>16</v>
      </c>
      <c r="J147" t="s">
        <v>158</v>
      </c>
      <c r="K147" t="s">
        <v>300</v>
      </c>
      <c r="L147" t="s">
        <v>301</v>
      </c>
      <c r="M147">
        <v>2022</v>
      </c>
    </row>
    <row r="148" spans="1:13" x14ac:dyDescent="0.25">
      <c r="A148">
        <v>5791</v>
      </c>
      <c r="B148" t="s">
        <v>13</v>
      </c>
      <c r="C148" s="4">
        <v>45313</v>
      </c>
      <c r="D148" t="s">
        <v>125</v>
      </c>
      <c r="E148" t="s">
        <v>126</v>
      </c>
      <c r="F148">
        <v>0</v>
      </c>
      <c r="G148">
        <v>1.38</v>
      </c>
      <c r="H148">
        <v>-1.38</v>
      </c>
      <c r="I148" t="s">
        <v>16</v>
      </c>
      <c r="J148" t="s">
        <v>126</v>
      </c>
      <c r="K148" t="s">
        <v>300</v>
      </c>
      <c r="L148" t="s">
        <v>301</v>
      </c>
      <c r="M148">
        <v>2022</v>
      </c>
    </row>
    <row r="149" spans="1:13" x14ac:dyDescent="0.25">
      <c r="A149">
        <v>5791</v>
      </c>
      <c r="B149" t="s">
        <v>13</v>
      </c>
      <c r="C149" s="4">
        <v>45313</v>
      </c>
      <c r="D149" t="s">
        <v>121</v>
      </c>
      <c r="E149" t="s">
        <v>122</v>
      </c>
      <c r="F149">
        <v>0</v>
      </c>
      <c r="G149">
        <v>1583.59</v>
      </c>
      <c r="H149">
        <v>-1583.59</v>
      </c>
      <c r="I149" t="s">
        <v>16</v>
      </c>
      <c r="J149" t="s">
        <v>122</v>
      </c>
      <c r="K149" t="s">
        <v>300</v>
      </c>
      <c r="L149" t="s">
        <v>301</v>
      </c>
      <c r="M149">
        <v>2022</v>
      </c>
    </row>
    <row r="150" spans="1:13" x14ac:dyDescent="0.25">
      <c r="A150">
        <v>5791</v>
      </c>
      <c r="B150" t="s">
        <v>13</v>
      </c>
      <c r="C150" s="4">
        <v>45313</v>
      </c>
      <c r="D150" t="s">
        <v>127</v>
      </c>
      <c r="E150" t="s">
        <v>128</v>
      </c>
      <c r="F150">
        <v>0</v>
      </c>
      <c r="G150">
        <v>166.64</v>
      </c>
      <c r="H150">
        <v>-166.64</v>
      </c>
      <c r="I150" t="s">
        <v>16</v>
      </c>
      <c r="J150" t="s">
        <v>128</v>
      </c>
      <c r="K150" t="s">
        <v>300</v>
      </c>
      <c r="L150" t="s">
        <v>301</v>
      </c>
      <c r="M150">
        <v>2022</v>
      </c>
    </row>
    <row r="151" spans="1:13" x14ac:dyDescent="0.25">
      <c r="A151">
        <v>5791</v>
      </c>
      <c r="B151" t="s">
        <v>13</v>
      </c>
      <c r="C151" s="4">
        <v>45313</v>
      </c>
      <c r="D151" t="s">
        <v>131</v>
      </c>
      <c r="E151" t="s">
        <v>132</v>
      </c>
      <c r="F151">
        <v>17.350000000000001</v>
      </c>
      <c r="G151">
        <v>0</v>
      </c>
      <c r="H151">
        <v>17.350000000000001</v>
      </c>
      <c r="I151" t="s">
        <v>16</v>
      </c>
      <c r="J151" t="s">
        <v>132</v>
      </c>
      <c r="K151" t="s">
        <v>300</v>
      </c>
      <c r="L151" t="s">
        <v>301</v>
      </c>
      <c r="M151">
        <v>2022</v>
      </c>
    </row>
    <row r="152" spans="1:13" x14ac:dyDescent="0.25">
      <c r="A152">
        <v>5791</v>
      </c>
      <c r="B152" t="s">
        <v>13</v>
      </c>
      <c r="C152" s="4">
        <v>45313</v>
      </c>
      <c r="D152" t="s">
        <v>119</v>
      </c>
      <c r="E152" t="s">
        <v>120</v>
      </c>
      <c r="F152">
        <v>0</v>
      </c>
      <c r="G152">
        <v>15866.73</v>
      </c>
      <c r="H152">
        <v>-15866.73</v>
      </c>
      <c r="I152" t="s">
        <v>16</v>
      </c>
      <c r="J152" t="s">
        <v>120</v>
      </c>
      <c r="K152" t="s">
        <v>300</v>
      </c>
      <c r="L152" t="s">
        <v>301</v>
      </c>
      <c r="M152">
        <v>2022</v>
      </c>
    </row>
    <row r="153" spans="1:13" x14ac:dyDescent="0.25">
      <c r="A153">
        <v>5791</v>
      </c>
      <c r="B153" t="s">
        <v>13</v>
      </c>
      <c r="C153" s="4">
        <v>45313</v>
      </c>
      <c r="D153" t="s">
        <v>117</v>
      </c>
      <c r="E153" t="s">
        <v>118</v>
      </c>
      <c r="F153">
        <v>0</v>
      </c>
      <c r="G153">
        <v>104.06</v>
      </c>
      <c r="H153">
        <v>-104.06</v>
      </c>
      <c r="I153" t="s">
        <v>16</v>
      </c>
      <c r="J153" t="s">
        <v>118</v>
      </c>
      <c r="K153" t="s">
        <v>300</v>
      </c>
      <c r="L153" t="s">
        <v>301</v>
      </c>
      <c r="M153">
        <v>2022</v>
      </c>
    </row>
    <row r="154" spans="1:13" x14ac:dyDescent="0.25">
      <c r="A154">
        <v>5786</v>
      </c>
      <c r="B154" t="s">
        <v>13</v>
      </c>
      <c r="C154" s="4">
        <v>45313</v>
      </c>
      <c r="D154" t="s">
        <v>155</v>
      </c>
      <c r="E154" t="s">
        <v>156</v>
      </c>
      <c r="F154">
        <v>0</v>
      </c>
      <c r="G154">
        <v>2789.69</v>
      </c>
      <c r="H154">
        <v>-2789.69</v>
      </c>
      <c r="I154" t="s">
        <v>16</v>
      </c>
      <c r="J154" t="s">
        <v>156</v>
      </c>
      <c r="K154" t="s">
        <v>300</v>
      </c>
      <c r="L154" t="s">
        <v>301</v>
      </c>
      <c r="M154">
        <v>2022</v>
      </c>
    </row>
    <row r="155" spans="1:13" x14ac:dyDescent="0.25">
      <c r="A155">
        <v>5786</v>
      </c>
      <c r="B155" t="s">
        <v>13</v>
      </c>
      <c r="C155" s="4">
        <v>45313</v>
      </c>
      <c r="D155" t="s">
        <v>117</v>
      </c>
      <c r="E155" t="s">
        <v>118</v>
      </c>
      <c r="F155">
        <v>0</v>
      </c>
      <c r="G155">
        <v>4184.6000000000004</v>
      </c>
      <c r="H155">
        <v>-4184.6000000000004</v>
      </c>
      <c r="I155" t="s">
        <v>16</v>
      </c>
      <c r="J155" t="s">
        <v>118</v>
      </c>
      <c r="K155" t="s">
        <v>300</v>
      </c>
      <c r="L155" t="s">
        <v>301</v>
      </c>
      <c r="M155">
        <v>2022</v>
      </c>
    </row>
    <row r="156" spans="1:13" x14ac:dyDescent="0.25">
      <c r="A156">
        <v>5786</v>
      </c>
      <c r="B156" t="s">
        <v>13</v>
      </c>
      <c r="C156" s="4">
        <v>45313</v>
      </c>
      <c r="D156" t="s">
        <v>115</v>
      </c>
      <c r="E156" t="s">
        <v>116</v>
      </c>
      <c r="F156">
        <v>0</v>
      </c>
      <c r="G156">
        <v>1.75</v>
      </c>
      <c r="H156">
        <v>-1.75</v>
      </c>
      <c r="I156" t="s">
        <v>16</v>
      </c>
      <c r="J156" t="s">
        <v>116</v>
      </c>
      <c r="K156" t="s">
        <v>300</v>
      </c>
      <c r="L156" t="s">
        <v>301</v>
      </c>
      <c r="M156">
        <v>2022</v>
      </c>
    </row>
    <row r="157" spans="1:13" x14ac:dyDescent="0.25">
      <c r="A157">
        <v>5786</v>
      </c>
      <c r="B157" t="s">
        <v>13</v>
      </c>
      <c r="C157" s="4">
        <v>45313</v>
      </c>
      <c r="D157" t="s">
        <v>131</v>
      </c>
      <c r="E157" t="s">
        <v>132</v>
      </c>
      <c r="F157">
        <v>697.39</v>
      </c>
      <c r="G157">
        <v>0</v>
      </c>
      <c r="H157">
        <v>697.39</v>
      </c>
      <c r="I157" t="s">
        <v>16</v>
      </c>
      <c r="J157" t="s">
        <v>132</v>
      </c>
      <c r="K157" t="s">
        <v>300</v>
      </c>
      <c r="L157" t="s">
        <v>301</v>
      </c>
      <c r="M157">
        <v>2022</v>
      </c>
    </row>
    <row r="158" spans="1:13" x14ac:dyDescent="0.25">
      <c r="A158">
        <v>5786</v>
      </c>
      <c r="B158" t="s">
        <v>13</v>
      </c>
      <c r="C158" s="4">
        <v>45313</v>
      </c>
      <c r="D158" t="s">
        <v>125</v>
      </c>
      <c r="E158" t="s">
        <v>126</v>
      </c>
      <c r="F158">
        <v>0</v>
      </c>
      <c r="G158">
        <v>1.6</v>
      </c>
      <c r="H158">
        <v>-1.6</v>
      </c>
      <c r="I158" t="s">
        <v>16</v>
      </c>
      <c r="J158" t="s">
        <v>126</v>
      </c>
      <c r="K158" t="s">
        <v>300</v>
      </c>
      <c r="L158" t="s">
        <v>301</v>
      </c>
      <c r="M158">
        <v>2022</v>
      </c>
    </row>
    <row r="159" spans="1:13" x14ac:dyDescent="0.25">
      <c r="A159">
        <v>5786</v>
      </c>
      <c r="B159" t="s">
        <v>13</v>
      </c>
      <c r="C159" s="4">
        <v>45313</v>
      </c>
      <c r="D159" t="s">
        <v>129</v>
      </c>
      <c r="E159" t="s">
        <v>130</v>
      </c>
      <c r="F159">
        <v>0.14000000000000001</v>
      </c>
      <c r="G159">
        <v>0</v>
      </c>
      <c r="H159">
        <v>0.14000000000000001</v>
      </c>
      <c r="I159" t="s">
        <v>16</v>
      </c>
      <c r="J159" t="s">
        <v>130</v>
      </c>
      <c r="K159" t="s">
        <v>300</v>
      </c>
      <c r="L159" t="s">
        <v>301</v>
      </c>
      <c r="M159">
        <v>2022</v>
      </c>
    </row>
    <row r="160" spans="1:13" x14ac:dyDescent="0.25">
      <c r="A160">
        <v>5782</v>
      </c>
      <c r="B160" t="s">
        <v>13</v>
      </c>
      <c r="C160" s="4">
        <v>45313</v>
      </c>
      <c r="D160" t="s">
        <v>115</v>
      </c>
      <c r="E160" t="s">
        <v>116</v>
      </c>
      <c r="F160">
        <v>0</v>
      </c>
      <c r="G160">
        <v>0.81</v>
      </c>
      <c r="H160">
        <v>-0.81</v>
      </c>
      <c r="I160" t="s">
        <v>16</v>
      </c>
      <c r="J160" t="s">
        <v>116</v>
      </c>
      <c r="K160" t="s">
        <v>300</v>
      </c>
      <c r="L160" t="s">
        <v>301</v>
      </c>
      <c r="M160">
        <v>2022</v>
      </c>
    </row>
    <row r="161" spans="1:13" hidden="1" x14ac:dyDescent="0.25">
      <c r="A161">
        <v>5791</v>
      </c>
      <c r="B161" t="s">
        <v>13</v>
      </c>
      <c r="C161" s="4">
        <v>45313</v>
      </c>
      <c r="D161" t="s">
        <v>193</v>
      </c>
      <c r="E161" t="s">
        <v>150</v>
      </c>
      <c r="F161">
        <v>11.77</v>
      </c>
      <c r="G161">
        <v>0</v>
      </c>
      <c r="H161">
        <v>11.77</v>
      </c>
      <c r="I161" t="s">
        <v>16</v>
      </c>
      <c r="J161" t="s">
        <v>150</v>
      </c>
      <c r="K161" t="s">
        <v>300</v>
      </c>
      <c r="L161" t="s">
        <v>301</v>
      </c>
      <c r="M161">
        <v>2023</v>
      </c>
    </row>
    <row r="162" spans="1:13" hidden="1" x14ac:dyDescent="0.25">
      <c r="A162">
        <v>5786</v>
      </c>
      <c r="B162" t="s">
        <v>13</v>
      </c>
      <c r="C162" s="4">
        <v>45313</v>
      </c>
      <c r="D162" t="s">
        <v>181</v>
      </c>
      <c r="E162" t="s">
        <v>182</v>
      </c>
      <c r="F162">
        <v>0</v>
      </c>
      <c r="G162">
        <v>3.41</v>
      </c>
      <c r="H162">
        <v>-3.41</v>
      </c>
      <c r="I162" t="s">
        <v>16</v>
      </c>
      <c r="J162" t="s">
        <v>182</v>
      </c>
      <c r="K162" t="s">
        <v>300</v>
      </c>
      <c r="L162" t="s">
        <v>301</v>
      </c>
      <c r="M162">
        <v>2023</v>
      </c>
    </row>
    <row r="163" spans="1:13" hidden="1" x14ac:dyDescent="0.25">
      <c r="A163">
        <v>5791</v>
      </c>
      <c r="B163" t="s">
        <v>13</v>
      </c>
      <c r="C163" s="4">
        <v>45313</v>
      </c>
      <c r="D163" t="s">
        <v>181</v>
      </c>
      <c r="E163" t="s">
        <v>182</v>
      </c>
      <c r="F163">
        <v>0</v>
      </c>
      <c r="G163">
        <v>3.01</v>
      </c>
      <c r="H163">
        <v>-3.01</v>
      </c>
      <c r="I163" t="s">
        <v>16</v>
      </c>
      <c r="J163" t="s">
        <v>182</v>
      </c>
      <c r="K163" t="s">
        <v>300</v>
      </c>
      <c r="L163" t="s">
        <v>301</v>
      </c>
      <c r="M163">
        <v>2023</v>
      </c>
    </row>
    <row r="164" spans="1:13" x14ac:dyDescent="0.25">
      <c r="A164">
        <v>5782</v>
      </c>
      <c r="B164" t="s">
        <v>13</v>
      </c>
      <c r="C164" s="4">
        <v>45313</v>
      </c>
      <c r="D164" t="s">
        <v>153</v>
      </c>
      <c r="E164" t="s">
        <v>154</v>
      </c>
      <c r="F164">
        <v>0</v>
      </c>
      <c r="G164">
        <v>0.54</v>
      </c>
      <c r="H164">
        <v>-0.54</v>
      </c>
      <c r="I164" t="s">
        <v>16</v>
      </c>
      <c r="J164" t="s">
        <v>154</v>
      </c>
      <c r="K164" t="s">
        <v>300</v>
      </c>
      <c r="L164" t="s">
        <v>301</v>
      </c>
      <c r="M164">
        <v>2022</v>
      </c>
    </row>
    <row r="165" spans="1:13" x14ac:dyDescent="0.25">
      <c r="A165">
        <v>5786</v>
      </c>
      <c r="B165" t="s">
        <v>13</v>
      </c>
      <c r="C165" s="4">
        <v>45313</v>
      </c>
      <c r="D165" t="s">
        <v>153</v>
      </c>
      <c r="E165" t="s">
        <v>154</v>
      </c>
      <c r="F165">
        <v>0</v>
      </c>
      <c r="G165">
        <v>1.17</v>
      </c>
      <c r="H165">
        <v>-1.17</v>
      </c>
      <c r="I165" t="s">
        <v>16</v>
      </c>
      <c r="J165" t="s">
        <v>154</v>
      </c>
      <c r="K165" t="s">
        <v>300</v>
      </c>
      <c r="L165" t="s">
        <v>301</v>
      </c>
      <c r="M165">
        <v>2022</v>
      </c>
    </row>
    <row r="166" spans="1:13" hidden="1" x14ac:dyDescent="0.25">
      <c r="A166">
        <v>5786</v>
      </c>
      <c r="B166" t="s">
        <v>13</v>
      </c>
      <c r="C166" s="4">
        <v>45313</v>
      </c>
      <c r="D166" t="s">
        <v>191</v>
      </c>
      <c r="E166" t="s">
        <v>192</v>
      </c>
      <c r="F166">
        <v>0.13</v>
      </c>
      <c r="G166">
        <v>0</v>
      </c>
      <c r="H166">
        <v>0.13</v>
      </c>
      <c r="I166" t="s">
        <v>16</v>
      </c>
      <c r="J166" t="s">
        <v>192</v>
      </c>
      <c r="K166" t="s">
        <v>300</v>
      </c>
      <c r="L166" t="s">
        <v>301</v>
      </c>
      <c r="M166">
        <v>2023</v>
      </c>
    </row>
    <row r="167" spans="1:13" hidden="1" x14ac:dyDescent="0.25">
      <c r="A167">
        <v>5791</v>
      </c>
      <c r="B167" t="s">
        <v>13</v>
      </c>
      <c r="C167" s="4">
        <v>45313</v>
      </c>
      <c r="D167" t="s">
        <v>191</v>
      </c>
      <c r="E167" t="s">
        <v>192</v>
      </c>
      <c r="F167">
        <v>0.11</v>
      </c>
      <c r="G167">
        <v>0</v>
      </c>
      <c r="H167">
        <v>0.11</v>
      </c>
      <c r="I167" t="s">
        <v>16</v>
      </c>
      <c r="J167" t="s">
        <v>192</v>
      </c>
      <c r="K167" t="s">
        <v>300</v>
      </c>
      <c r="L167" t="s">
        <v>301</v>
      </c>
      <c r="M167">
        <v>2023</v>
      </c>
    </row>
    <row r="168" spans="1:13" x14ac:dyDescent="0.25">
      <c r="A168">
        <v>5791</v>
      </c>
      <c r="B168" t="s">
        <v>13</v>
      </c>
      <c r="C168" s="4">
        <v>45313</v>
      </c>
      <c r="D168" t="s">
        <v>165</v>
      </c>
      <c r="E168" t="s">
        <v>166</v>
      </c>
      <c r="F168">
        <v>0</v>
      </c>
      <c r="G168">
        <v>110.5</v>
      </c>
      <c r="H168">
        <v>-110.5</v>
      </c>
      <c r="I168" t="s">
        <v>16</v>
      </c>
      <c r="J168" t="s">
        <v>166</v>
      </c>
      <c r="K168" t="s">
        <v>300</v>
      </c>
      <c r="L168" t="s">
        <v>301</v>
      </c>
      <c r="M168">
        <v>2022</v>
      </c>
    </row>
    <row r="169" spans="1:13" x14ac:dyDescent="0.25">
      <c r="A169">
        <v>5791</v>
      </c>
      <c r="B169" t="s">
        <v>13</v>
      </c>
      <c r="C169" s="4">
        <v>45313</v>
      </c>
      <c r="D169" t="s">
        <v>163</v>
      </c>
      <c r="E169" t="s">
        <v>164</v>
      </c>
      <c r="F169">
        <v>0</v>
      </c>
      <c r="G169">
        <v>0.9</v>
      </c>
      <c r="H169">
        <v>-0.9</v>
      </c>
      <c r="I169" t="s">
        <v>16</v>
      </c>
      <c r="J169" t="s">
        <v>164</v>
      </c>
      <c r="K169" t="s">
        <v>300</v>
      </c>
      <c r="L169" t="s">
        <v>301</v>
      </c>
      <c r="M169">
        <v>2022</v>
      </c>
    </row>
    <row r="170" spans="1:13" x14ac:dyDescent="0.25">
      <c r="A170">
        <v>5791</v>
      </c>
      <c r="B170" t="s">
        <v>13</v>
      </c>
      <c r="C170" s="4">
        <v>45313</v>
      </c>
      <c r="D170" t="s">
        <v>139</v>
      </c>
      <c r="E170" t="s">
        <v>140</v>
      </c>
      <c r="F170">
        <v>0</v>
      </c>
      <c r="G170">
        <v>0.72</v>
      </c>
      <c r="H170">
        <v>-0.72</v>
      </c>
      <c r="I170" t="s">
        <v>16</v>
      </c>
      <c r="J170" t="s">
        <v>140</v>
      </c>
      <c r="K170" t="s">
        <v>300</v>
      </c>
      <c r="L170" t="s">
        <v>301</v>
      </c>
      <c r="M170">
        <v>2022</v>
      </c>
    </row>
    <row r="171" spans="1:13" x14ac:dyDescent="0.25">
      <c r="A171">
        <v>5791</v>
      </c>
      <c r="B171" t="s">
        <v>13</v>
      </c>
      <c r="C171" s="4">
        <v>45313</v>
      </c>
      <c r="D171" t="s">
        <v>133</v>
      </c>
      <c r="E171" t="s">
        <v>134</v>
      </c>
      <c r="F171">
        <v>3185.67</v>
      </c>
      <c r="G171">
        <v>0</v>
      </c>
      <c r="H171">
        <v>3185.67</v>
      </c>
      <c r="I171" t="s">
        <v>16</v>
      </c>
      <c r="J171" t="s">
        <v>134</v>
      </c>
      <c r="K171" t="s">
        <v>300</v>
      </c>
      <c r="L171" t="s">
        <v>301</v>
      </c>
      <c r="M171">
        <v>2022</v>
      </c>
    </row>
    <row r="172" spans="1:13" x14ac:dyDescent="0.25">
      <c r="A172">
        <v>5791</v>
      </c>
      <c r="B172" t="s">
        <v>13</v>
      </c>
      <c r="C172" s="4">
        <v>45313</v>
      </c>
      <c r="D172" t="s">
        <v>135</v>
      </c>
      <c r="E172" t="s">
        <v>136</v>
      </c>
      <c r="F172">
        <v>318.45999999999998</v>
      </c>
      <c r="G172">
        <v>0</v>
      </c>
      <c r="H172">
        <v>318.45999999999998</v>
      </c>
      <c r="I172" t="s">
        <v>16</v>
      </c>
      <c r="J172" t="s">
        <v>136</v>
      </c>
      <c r="K172" t="s">
        <v>300</v>
      </c>
      <c r="L172" t="s">
        <v>301</v>
      </c>
      <c r="M172">
        <v>2022</v>
      </c>
    </row>
    <row r="173" spans="1:13" x14ac:dyDescent="0.25">
      <c r="A173">
        <v>5791</v>
      </c>
      <c r="B173" t="s">
        <v>13</v>
      </c>
      <c r="C173" s="4">
        <v>45313</v>
      </c>
      <c r="D173" t="s">
        <v>141</v>
      </c>
      <c r="E173" t="s">
        <v>142</v>
      </c>
      <c r="F173">
        <v>0</v>
      </c>
      <c r="G173">
        <v>288.41000000000003</v>
      </c>
      <c r="H173">
        <v>-288.41000000000003</v>
      </c>
      <c r="I173" t="s">
        <v>16</v>
      </c>
      <c r="J173" t="s">
        <v>142</v>
      </c>
      <c r="K173" t="s">
        <v>300</v>
      </c>
      <c r="L173" t="s">
        <v>301</v>
      </c>
      <c r="M173">
        <v>2022</v>
      </c>
    </row>
    <row r="174" spans="1:13" x14ac:dyDescent="0.25">
      <c r="A174">
        <v>5791</v>
      </c>
      <c r="B174" t="s">
        <v>13</v>
      </c>
      <c r="C174" s="4">
        <v>45313</v>
      </c>
      <c r="D174" t="s">
        <v>147</v>
      </c>
      <c r="E174" t="s">
        <v>148</v>
      </c>
      <c r="F174">
        <v>0</v>
      </c>
      <c r="G174">
        <v>55.73</v>
      </c>
      <c r="H174">
        <v>-55.73</v>
      </c>
      <c r="I174" t="s">
        <v>16</v>
      </c>
      <c r="J174" t="s">
        <v>148</v>
      </c>
      <c r="K174" t="s">
        <v>300</v>
      </c>
      <c r="L174" t="s">
        <v>301</v>
      </c>
      <c r="M174">
        <v>2022</v>
      </c>
    </row>
    <row r="175" spans="1:13" hidden="1" x14ac:dyDescent="0.25">
      <c r="A175">
        <v>5791</v>
      </c>
      <c r="B175" t="s">
        <v>13</v>
      </c>
      <c r="C175" s="4">
        <v>45313</v>
      </c>
      <c r="D175" t="s">
        <v>177</v>
      </c>
      <c r="E175" t="s">
        <v>178</v>
      </c>
      <c r="F175">
        <v>0</v>
      </c>
      <c r="G175">
        <v>3700.1</v>
      </c>
      <c r="H175">
        <v>-3700.1</v>
      </c>
      <c r="I175" t="s">
        <v>16</v>
      </c>
      <c r="J175" t="s">
        <v>178</v>
      </c>
      <c r="K175" t="s">
        <v>300</v>
      </c>
      <c r="L175" t="s">
        <v>301</v>
      </c>
      <c r="M175">
        <v>2023</v>
      </c>
    </row>
    <row r="176" spans="1:13" x14ac:dyDescent="0.25">
      <c r="A176">
        <v>5791</v>
      </c>
      <c r="B176" t="s">
        <v>13</v>
      </c>
      <c r="C176" s="4">
        <v>45313</v>
      </c>
      <c r="D176" t="s">
        <v>149</v>
      </c>
      <c r="E176" t="s">
        <v>150</v>
      </c>
      <c r="F176">
        <v>0</v>
      </c>
      <c r="G176">
        <v>0.97</v>
      </c>
      <c r="H176">
        <v>-0.97</v>
      </c>
      <c r="I176" t="s">
        <v>16</v>
      </c>
      <c r="J176" t="s">
        <v>150</v>
      </c>
      <c r="K176" t="s">
        <v>300</v>
      </c>
      <c r="L176" t="s">
        <v>301</v>
      </c>
      <c r="M176">
        <v>2022</v>
      </c>
    </row>
    <row r="177" spans="1:13" x14ac:dyDescent="0.25">
      <c r="A177">
        <v>5791</v>
      </c>
      <c r="B177" t="s">
        <v>13</v>
      </c>
      <c r="C177" s="4">
        <v>45313</v>
      </c>
      <c r="D177" t="s">
        <v>145</v>
      </c>
      <c r="E177" t="s">
        <v>146</v>
      </c>
      <c r="F177">
        <v>0</v>
      </c>
      <c r="G177">
        <v>311.92</v>
      </c>
      <c r="H177">
        <v>-311.92</v>
      </c>
      <c r="I177" t="s">
        <v>16</v>
      </c>
      <c r="J177" t="s">
        <v>146</v>
      </c>
      <c r="K177" t="s">
        <v>300</v>
      </c>
      <c r="L177" t="s">
        <v>301</v>
      </c>
      <c r="M177">
        <v>2022</v>
      </c>
    </row>
    <row r="178" spans="1:13" x14ac:dyDescent="0.25">
      <c r="A178">
        <v>5786</v>
      </c>
      <c r="B178" t="s">
        <v>13</v>
      </c>
      <c r="C178" s="4">
        <v>45313</v>
      </c>
      <c r="D178" t="s">
        <v>143</v>
      </c>
      <c r="E178" t="s">
        <v>144</v>
      </c>
      <c r="F178">
        <v>0</v>
      </c>
      <c r="G178">
        <v>464.88</v>
      </c>
      <c r="H178">
        <v>-464.88</v>
      </c>
      <c r="I178" t="s">
        <v>16</v>
      </c>
      <c r="J178" t="s">
        <v>144</v>
      </c>
      <c r="K178" t="s">
        <v>300</v>
      </c>
      <c r="L178" t="s">
        <v>301</v>
      </c>
      <c r="M178">
        <v>2022</v>
      </c>
    </row>
    <row r="179" spans="1:13" hidden="1" x14ac:dyDescent="0.25">
      <c r="A179">
        <v>5782</v>
      </c>
      <c r="B179" t="s">
        <v>13</v>
      </c>
      <c r="C179" s="4">
        <v>45313</v>
      </c>
      <c r="D179" t="s">
        <v>184</v>
      </c>
      <c r="E179" t="s">
        <v>185</v>
      </c>
      <c r="F179">
        <v>0.04</v>
      </c>
      <c r="G179">
        <v>0</v>
      </c>
      <c r="H179">
        <v>0.04</v>
      </c>
      <c r="I179" t="s">
        <v>16</v>
      </c>
      <c r="J179" t="s">
        <v>185</v>
      </c>
      <c r="K179" t="s">
        <v>300</v>
      </c>
      <c r="L179" t="s">
        <v>301</v>
      </c>
      <c r="M179">
        <v>2023</v>
      </c>
    </row>
    <row r="180" spans="1:13" x14ac:dyDescent="0.25">
      <c r="A180">
        <v>5786</v>
      </c>
      <c r="B180" t="s">
        <v>13</v>
      </c>
      <c r="C180" s="4">
        <v>45313</v>
      </c>
      <c r="D180" t="s">
        <v>163</v>
      </c>
      <c r="E180" t="s">
        <v>164</v>
      </c>
      <c r="F180">
        <v>0</v>
      </c>
      <c r="G180">
        <v>1.05</v>
      </c>
      <c r="H180">
        <v>-1.05</v>
      </c>
      <c r="I180" t="s">
        <v>16</v>
      </c>
      <c r="J180" t="s">
        <v>164</v>
      </c>
      <c r="K180" t="s">
        <v>300</v>
      </c>
      <c r="L180" t="s">
        <v>301</v>
      </c>
      <c r="M180">
        <v>2022</v>
      </c>
    </row>
    <row r="181" spans="1:13" hidden="1" x14ac:dyDescent="0.25">
      <c r="A181">
        <v>5782</v>
      </c>
      <c r="B181" t="s">
        <v>13</v>
      </c>
      <c r="C181" s="4">
        <v>45313</v>
      </c>
      <c r="D181" t="s">
        <v>173</v>
      </c>
      <c r="E181" t="s">
        <v>116</v>
      </c>
      <c r="F181">
        <v>0</v>
      </c>
      <c r="G181">
        <v>1.61</v>
      </c>
      <c r="H181">
        <v>-1.61</v>
      </c>
      <c r="I181" t="s">
        <v>16</v>
      </c>
      <c r="J181" t="s">
        <v>116</v>
      </c>
      <c r="K181" t="s">
        <v>300</v>
      </c>
      <c r="L181" t="s">
        <v>301</v>
      </c>
      <c r="M181">
        <v>2023</v>
      </c>
    </row>
    <row r="182" spans="1:13" hidden="1" x14ac:dyDescent="0.25">
      <c r="A182">
        <v>5786</v>
      </c>
      <c r="B182" t="s">
        <v>13</v>
      </c>
      <c r="C182" s="4">
        <v>45313</v>
      </c>
      <c r="D182" t="s">
        <v>173</v>
      </c>
      <c r="E182" t="s">
        <v>116</v>
      </c>
      <c r="F182">
        <v>0</v>
      </c>
      <c r="G182">
        <v>3.5</v>
      </c>
      <c r="H182">
        <v>-3.5</v>
      </c>
      <c r="I182" t="s">
        <v>16</v>
      </c>
      <c r="J182" t="s">
        <v>116</v>
      </c>
      <c r="K182" t="s">
        <v>300</v>
      </c>
      <c r="L182" t="s">
        <v>301</v>
      </c>
      <c r="M182">
        <v>2023</v>
      </c>
    </row>
    <row r="183" spans="1:13" hidden="1" x14ac:dyDescent="0.25">
      <c r="A183">
        <v>5791</v>
      </c>
      <c r="B183" t="s">
        <v>13</v>
      </c>
      <c r="C183" s="4">
        <v>45313</v>
      </c>
      <c r="D183" t="s">
        <v>183</v>
      </c>
      <c r="E183" t="s">
        <v>128</v>
      </c>
      <c r="F183">
        <v>0</v>
      </c>
      <c r="G183">
        <v>333.44</v>
      </c>
      <c r="H183">
        <v>-333.44</v>
      </c>
      <c r="I183" t="s">
        <v>16</v>
      </c>
      <c r="J183" t="s">
        <v>128</v>
      </c>
      <c r="K183" t="s">
        <v>300</v>
      </c>
      <c r="L183" t="s">
        <v>301</v>
      </c>
      <c r="M183">
        <v>2023</v>
      </c>
    </row>
    <row r="184" spans="1:13" hidden="1" x14ac:dyDescent="0.25">
      <c r="A184">
        <v>5786</v>
      </c>
      <c r="B184" t="s">
        <v>13</v>
      </c>
      <c r="C184" s="4">
        <v>45313</v>
      </c>
      <c r="D184" t="s">
        <v>174</v>
      </c>
      <c r="E184" t="s">
        <v>118</v>
      </c>
      <c r="F184">
        <v>0</v>
      </c>
      <c r="G184">
        <v>8601.64</v>
      </c>
      <c r="H184">
        <v>-8601.64</v>
      </c>
      <c r="I184" t="s">
        <v>16</v>
      </c>
      <c r="J184" t="s">
        <v>118</v>
      </c>
      <c r="K184" t="s">
        <v>300</v>
      </c>
      <c r="L184" t="s">
        <v>301</v>
      </c>
      <c r="M184">
        <v>2023</v>
      </c>
    </row>
    <row r="185" spans="1:13" hidden="1" x14ac:dyDescent="0.25">
      <c r="A185">
        <v>5791</v>
      </c>
      <c r="B185" t="s">
        <v>13</v>
      </c>
      <c r="C185" s="4">
        <v>45313</v>
      </c>
      <c r="D185" t="s">
        <v>175</v>
      </c>
      <c r="E185" t="s">
        <v>176</v>
      </c>
      <c r="F185">
        <v>0</v>
      </c>
      <c r="G185">
        <v>32858.44</v>
      </c>
      <c r="H185">
        <v>-32858.44</v>
      </c>
      <c r="I185" t="s">
        <v>16</v>
      </c>
      <c r="J185" t="s">
        <v>176</v>
      </c>
      <c r="K185" t="s">
        <v>300</v>
      </c>
      <c r="L185" t="s">
        <v>301</v>
      </c>
      <c r="M185">
        <v>2023</v>
      </c>
    </row>
    <row r="186" spans="1:13" x14ac:dyDescent="0.25">
      <c r="A186">
        <v>5786</v>
      </c>
      <c r="B186" t="s">
        <v>13</v>
      </c>
      <c r="C186" s="4">
        <v>45313</v>
      </c>
      <c r="D186" t="s">
        <v>139</v>
      </c>
      <c r="E186" t="s">
        <v>140</v>
      </c>
      <c r="F186">
        <v>0</v>
      </c>
      <c r="G186">
        <v>0.83</v>
      </c>
      <c r="H186">
        <v>-0.83</v>
      </c>
      <c r="I186" t="s">
        <v>16</v>
      </c>
      <c r="J186" t="s">
        <v>140</v>
      </c>
      <c r="K186" t="s">
        <v>300</v>
      </c>
      <c r="L186" t="s">
        <v>301</v>
      </c>
      <c r="M186">
        <v>2022</v>
      </c>
    </row>
    <row r="187" spans="1:13" hidden="1" x14ac:dyDescent="0.25">
      <c r="A187">
        <v>5791</v>
      </c>
      <c r="B187" t="s">
        <v>13</v>
      </c>
      <c r="C187" s="4">
        <v>45313</v>
      </c>
      <c r="D187" t="s">
        <v>174</v>
      </c>
      <c r="E187" t="s">
        <v>118</v>
      </c>
      <c r="F187">
        <v>0</v>
      </c>
      <c r="G187">
        <v>213.91</v>
      </c>
      <c r="H187">
        <v>-213.91</v>
      </c>
      <c r="I187" t="s">
        <v>16</v>
      </c>
      <c r="J187" t="s">
        <v>118</v>
      </c>
      <c r="K187" t="s">
        <v>300</v>
      </c>
      <c r="L187" t="s">
        <v>301</v>
      </c>
      <c r="M187">
        <v>2023</v>
      </c>
    </row>
    <row r="188" spans="1:13" hidden="1" x14ac:dyDescent="0.25">
      <c r="A188">
        <v>5832</v>
      </c>
      <c r="B188" t="s">
        <v>13</v>
      </c>
      <c r="C188" s="4">
        <v>45315</v>
      </c>
      <c r="D188" t="s">
        <v>175</v>
      </c>
      <c r="E188" t="s">
        <v>176</v>
      </c>
      <c r="F188">
        <v>0</v>
      </c>
      <c r="G188">
        <v>45.06</v>
      </c>
      <c r="H188">
        <v>-45.06</v>
      </c>
      <c r="I188" t="s">
        <v>16</v>
      </c>
      <c r="J188" t="s">
        <v>176</v>
      </c>
      <c r="K188" t="s">
        <v>300</v>
      </c>
      <c r="L188" t="s">
        <v>301</v>
      </c>
      <c r="M188">
        <v>2023</v>
      </c>
    </row>
    <row r="189" spans="1:13" hidden="1" x14ac:dyDescent="0.25">
      <c r="A189">
        <v>5829</v>
      </c>
      <c r="B189" t="s">
        <v>13</v>
      </c>
      <c r="C189" s="4">
        <v>45315</v>
      </c>
      <c r="D189" t="s">
        <v>175</v>
      </c>
      <c r="E189" t="s">
        <v>176</v>
      </c>
      <c r="F189">
        <v>0</v>
      </c>
      <c r="G189">
        <v>45.95</v>
      </c>
      <c r="H189">
        <v>-45.95</v>
      </c>
      <c r="I189" t="s">
        <v>16</v>
      </c>
      <c r="J189" t="s">
        <v>176</v>
      </c>
      <c r="K189" t="s">
        <v>300</v>
      </c>
      <c r="L189" t="s">
        <v>301</v>
      </c>
      <c r="M189">
        <v>2023</v>
      </c>
    </row>
    <row r="190" spans="1:13" hidden="1" x14ac:dyDescent="0.25">
      <c r="A190">
        <v>5832</v>
      </c>
      <c r="B190" t="s">
        <v>13</v>
      </c>
      <c r="C190" s="4">
        <v>45315</v>
      </c>
      <c r="D190" t="s">
        <v>188</v>
      </c>
      <c r="E190" t="s">
        <v>148</v>
      </c>
      <c r="F190">
        <v>1.48</v>
      </c>
      <c r="G190">
        <v>0</v>
      </c>
      <c r="H190">
        <v>1.48</v>
      </c>
      <c r="I190" t="s">
        <v>16</v>
      </c>
      <c r="J190" t="s">
        <v>148</v>
      </c>
      <c r="K190" t="s">
        <v>300</v>
      </c>
      <c r="L190" t="s">
        <v>301</v>
      </c>
      <c r="M190">
        <v>2023</v>
      </c>
    </row>
    <row r="191" spans="1:13" hidden="1" x14ac:dyDescent="0.25">
      <c r="A191">
        <v>5829</v>
      </c>
      <c r="B191" t="s">
        <v>13</v>
      </c>
      <c r="C191" s="4">
        <v>45315</v>
      </c>
      <c r="D191" t="s">
        <v>188</v>
      </c>
      <c r="E191" t="s">
        <v>148</v>
      </c>
      <c r="F191">
        <v>1.51</v>
      </c>
      <c r="G191">
        <v>0</v>
      </c>
      <c r="H191">
        <v>1.51</v>
      </c>
      <c r="I191" t="s">
        <v>16</v>
      </c>
      <c r="J191" t="s">
        <v>148</v>
      </c>
      <c r="K191" t="s">
        <v>300</v>
      </c>
      <c r="L191" t="s">
        <v>301</v>
      </c>
      <c r="M191">
        <v>2023</v>
      </c>
    </row>
    <row r="192" spans="1:13" x14ac:dyDescent="0.25">
      <c r="A192">
        <v>5832</v>
      </c>
      <c r="B192" t="s">
        <v>13</v>
      </c>
      <c r="C192" s="4">
        <v>45315</v>
      </c>
      <c r="D192" t="s">
        <v>157</v>
      </c>
      <c r="E192" t="s">
        <v>158</v>
      </c>
      <c r="F192">
        <v>0</v>
      </c>
      <c r="G192">
        <v>14.32</v>
      </c>
      <c r="H192">
        <v>-14.32</v>
      </c>
      <c r="I192" t="s">
        <v>16</v>
      </c>
      <c r="J192" t="s">
        <v>158</v>
      </c>
      <c r="K192" t="s">
        <v>300</v>
      </c>
      <c r="L192" t="s">
        <v>301</v>
      </c>
      <c r="M192">
        <v>2022</v>
      </c>
    </row>
    <row r="193" spans="1:13" x14ac:dyDescent="0.25">
      <c r="A193">
        <v>5829</v>
      </c>
      <c r="B193" t="s">
        <v>13</v>
      </c>
      <c r="C193" s="4">
        <v>45315</v>
      </c>
      <c r="D193" t="s">
        <v>157</v>
      </c>
      <c r="E193" t="s">
        <v>158</v>
      </c>
      <c r="F193">
        <v>0</v>
      </c>
      <c r="G193">
        <v>14.6</v>
      </c>
      <c r="H193">
        <v>-14.6</v>
      </c>
      <c r="I193" t="s">
        <v>16</v>
      </c>
      <c r="J193" t="s">
        <v>158</v>
      </c>
      <c r="K193" t="s">
        <v>300</v>
      </c>
      <c r="L193" t="s">
        <v>301</v>
      </c>
      <c r="M193">
        <v>2022</v>
      </c>
    </row>
    <row r="194" spans="1:13" x14ac:dyDescent="0.25">
      <c r="A194">
        <v>5832</v>
      </c>
      <c r="B194" t="s">
        <v>13</v>
      </c>
      <c r="C194" s="4">
        <v>45315</v>
      </c>
      <c r="D194" t="s">
        <v>119</v>
      </c>
      <c r="E194" t="s">
        <v>120</v>
      </c>
      <c r="F194">
        <v>0</v>
      </c>
      <c r="G194">
        <v>21.76</v>
      </c>
      <c r="H194">
        <v>-21.76</v>
      </c>
      <c r="I194" t="s">
        <v>16</v>
      </c>
      <c r="J194" t="s">
        <v>120</v>
      </c>
      <c r="K194" t="s">
        <v>300</v>
      </c>
      <c r="L194" t="s">
        <v>301</v>
      </c>
      <c r="M194">
        <v>2022</v>
      </c>
    </row>
    <row r="195" spans="1:13" x14ac:dyDescent="0.25">
      <c r="A195">
        <v>5829</v>
      </c>
      <c r="B195" t="s">
        <v>13</v>
      </c>
      <c r="C195" s="4">
        <v>45315</v>
      </c>
      <c r="D195" t="s">
        <v>119</v>
      </c>
      <c r="E195" t="s">
        <v>120</v>
      </c>
      <c r="F195">
        <v>0</v>
      </c>
      <c r="G195">
        <v>22.19</v>
      </c>
      <c r="H195">
        <v>-22.19</v>
      </c>
      <c r="I195" t="s">
        <v>16</v>
      </c>
      <c r="J195" t="s">
        <v>120</v>
      </c>
      <c r="K195" t="s">
        <v>300</v>
      </c>
      <c r="L195" t="s">
        <v>301</v>
      </c>
      <c r="M195">
        <v>2022</v>
      </c>
    </row>
    <row r="196" spans="1:13" x14ac:dyDescent="0.25">
      <c r="A196">
        <v>5832</v>
      </c>
      <c r="B196" t="s">
        <v>13</v>
      </c>
      <c r="C196" s="4">
        <v>45315</v>
      </c>
      <c r="D196" t="s">
        <v>147</v>
      </c>
      <c r="E196" t="s">
        <v>148</v>
      </c>
      <c r="F196">
        <v>0</v>
      </c>
      <c r="G196">
        <v>0.11</v>
      </c>
      <c r="H196">
        <v>-0.11</v>
      </c>
      <c r="I196" t="s">
        <v>16</v>
      </c>
      <c r="J196" t="s">
        <v>148</v>
      </c>
      <c r="K196" t="s">
        <v>300</v>
      </c>
      <c r="L196" t="s">
        <v>301</v>
      </c>
      <c r="M196">
        <v>2022</v>
      </c>
    </row>
    <row r="197" spans="1:13" x14ac:dyDescent="0.25">
      <c r="A197">
        <v>5832</v>
      </c>
      <c r="B197" t="s">
        <v>13</v>
      </c>
      <c r="C197" s="4">
        <v>45315</v>
      </c>
      <c r="D197" t="s">
        <v>145</v>
      </c>
      <c r="E197" t="s">
        <v>146</v>
      </c>
      <c r="F197">
        <v>0</v>
      </c>
      <c r="G197">
        <v>0.43</v>
      </c>
      <c r="H197">
        <v>-0.43</v>
      </c>
      <c r="I197" t="s">
        <v>16</v>
      </c>
      <c r="J197" t="s">
        <v>146</v>
      </c>
      <c r="K197" t="s">
        <v>300</v>
      </c>
      <c r="L197" t="s">
        <v>301</v>
      </c>
      <c r="M197">
        <v>2022</v>
      </c>
    </row>
    <row r="198" spans="1:13" x14ac:dyDescent="0.25">
      <c r="A198">
        <v>5832</v>
      </c>
      <c r="B198" t="s">
        <v>13</v>
      </c>
      <c r="C198" s="4">
        <v>45315</v>
      </c>
      <c r="D198" t="s">
        <v>133</v>
      </c>
      <c r="E198" t="s">
        <v>134</v>
      </c>
      <c r="F198">
        <v>4.37</v>
      </c>
      <c r="G198">
        <v>0</v>
      </c>
      <c r="H198">
        <v>4.37</v>
      </c>
      <c r="I198" t="s">
        <v>16</v>
      </c>
      <c r="J198" t="s">
        <v>134</v>
      </c>
      <c r="K198" t="s">
        <v>300</v>
      </c>
      <c r="L198" t="s">
        <v>301</v>
      </c>
      <c r="M198">
        <v>2022</v>
      </c>
    </row>
    <row r="199" spans="1:13" x14ac:dyDescent="0.25">
      <c r="A199">
        <v>5829</v>
      </c>
      <c r="B199" t="s">
        <v>13</v>
      </c>
      <c r="C199" s="4">
        <v>45315</v>
      </c>
      <c r="D199" t="s">
        <v>133</v>
      </c>
      <c r="E199" t="s">
        <v>134</v>
      </c>
      <c r="F199">
        <v>4.45</v>
      </c>
      <c r="G199">
        <v>0</v>
      </c>
      <c r="H199">
        <v>4.45</v>
      </c>
      <c r="I199" t="s">
        <v>16</v>
      </c>
      <c r="J199" t="s">
        <v>134</v>
      </c>
      <c r="K199" t="s">
        <v>300</v>
      </c>
      <c r="L199" t="s">
        <v>301</v>
      </c>
      <c r="M199">
        <v>2022</v>
      </c>
    </row>
    <row r="200" spans="1:13" x14ac:dyDescent="0.25">
      <c r="A200">
        <v>5829</v>
      </c>
      <c r="B200" t="s">
        <v>13</v>
      </c>
      <c r="C200" s="4">
        <v>45315</v>
      </c>
      <c r="D200" t="s">
        <v>145</v>
      </c>
      <c r="E200" t="s">
        <v>146</v>
      </c>
      <c r="F200">
        <v>0</v>
      </c>
      <c r="G200">
        <v>0.44</v>
      </c>
      <c r="H200">
        <v>-0.44</v>
      </c>
      <c r="I200" t="s">
        <v>16</v>
      </c>
      <c r="J200" t="s">
        <v>146</v>
      </c>
      <c r="K200" t="s">
        <v>300</v>
      </c>
      <c r="L200" t="s">
        <v>301</v>
      </c>
      <c r="M200">
        <v>2022</v>
      </c>
    </row>
    <row r="201" spans="1:13" x14ac:dyDescent="0.25">
      <c r="A201">
        <v>5829</v>
      </c>
      <c r="B201" t="s">
        <v>13</v>
      </c>
      <c r="C201" s="4">
        <v>45315</v>
      </c>
      <c r="D201" t="s">
        <v>147</v>
      </c>
      <c r="E201" t="s">
        <v>148</v>
      </c>
      <c r="F201">
        <v>0</v>
      </c>
      <c r="G201">
        <v>0.11</v>
      </c>
      <c r="H201">
        <v>-0.11</v>
      </c>
      <c r="I201" t="s">
        <v>16</v>
      </c>
      <c r="J201" t="s">
        <v>148</v>
      </c>
      <c r="K201" t="s">
        <v>300</v>
      </c>
      <c r="L201" t="s">
        <v>301</v>
      </c>
      <c r="M201">
        <v>2022</v>
      </c>
    </row>
    <row r="202" spans="1:13" x14ac:dyDescent="0.25">
      <c r="A202">
        <v>5850</v>
      </c>
      <c r="B202" t="s">
        <v>13</v>
      </c>
      <c r="C202" s="4">
        <v>45316</v>
      </c>
      <c r="D202" t="s">
        <v>153</v>
      </c>
      <c r="E202" t="s">
        <v>154</v>
      </c>
      <c r="F202">
        <v>0</v>
      </c>
      <c r="G202">
        <v>0.06</v>
      </c>
      <c r="H202">
        <v>-0.06</v>
      </c>
      <c r="I202" t="s">
        <v>16</v>
      </c>
      <c r="J202" t="s">
        <v>154</v>
      </c>
      <c r="K202" t="s">
        <v>300</v>
      </c>
      <c r="L202" t="s">
        <v>301</v>
      </c>
      <c r="M202">
        <v>2022</v>
      </c>
    </row>
    <row r="203" spans="1:13" hidden="1" x14ac:dyDescent="0.25">
      <c r="A203">
        <v>5850</v>
      </c>
      <c r="B203" t="s">
        <v>13</v>
      </c>
      <c r="C203" s="4">
        <v>45316</v>
      </c>
      <c r="D203" t="s">
        <v>173</v>
      </c>
      <c r="E203" t="s">
        <v>116</v>
      </c>
      <c r="F203">
        <v>0</v>
      </c>
      <c r="G203">
        <v>0.18</v>
      </c>
      <c r="H203">
        <v>-0.18</v>
      </c>
      <c r="I203" t="s">
        <v>16</v>
      </c>
      <c r="J203" t="s">
        <v>116</v>
      </c>
      <c r="K203" t="s">
        <v>300</v>
      </c>
      <c r="L203" t="s">
        <v>301</v>
      </c>
      <c r="M203">
        <v>2023</v>
      </c>
    </row>
    <row r="204" spans="1:13" x14ac:dyDescent="0.25">
      <c r="A204">
        <v>5850</v>
      </c>
      <c r="B204" t="s">
        <v>13</v>
      </c>
      <c r="C204" s="4">
        <v>45316</v>
      </c>
      <c r="D204" t="s">
        <v>115</v>
      </c>
      <c r="E204" t="s">
        <v>116</v>
      </c>
      <c r="F204">
        <v>0</v>
      </c>
      <c r="G204">
        <v>0.09</v>
      </c>
      <c r="H204">
        <v>-0.09</v>
      </c>
      <c r="I204" t="s">
        <v>16</v>
      </c>
      <c r="J204" t="s">
        <v>116</v>
      </c>
      <c r="K204" t="s">
        <v>300</v>
      </c>
      <c r="L204" t="s">
        <v>301</v>
      </c>
      <c r="M204">
        <v>2022</v>
      </c>
    </row>
    <row r="205" spans="1:13" hidden="1" x14ac:dyDescent="0.25">
      <c r="A205">
        <v>5850</v>
      </c>
      <c r="B205" t="s">
        <v>13</v>
      </c>
      <c r="C205" s="4">
        <v>45316</v>
      </c>
      <c r="D205" t="s">
        <v>184</v>
      </c>
      <c r="E205" t="s">
        <v>185</v>
      </c>
      <c r="F205">
        <v>0.01</v>
      </c>
      <c r="G205">
        <v>0</v>
      </c>
      <c r="H205">
        <v>0.01</v>
      </c>
      <c r="I205" t="s">
        <v>16</v>
      </c>
      <c r="J205" t="s">
        <v>185</v>
      </c>
      <c r="K205" t="s">
        <v>300</v>
      </c>
      <c r="L205" t="s">
        <v>301</v>
      </c>
      <c r="M205">
        <v>2023</v>
      </c>
    </row>
    <row r="206" spans="1:13" x14ac:dyDescent="0.25">
      <c r="A206">
        <v>5850</v>
      </c>
      <c r="B206" t="s">
        <v>13</v>
      </c>
      <c r="C206" s="4">
        <v>45316</v>
      </c>
      <c r="D206" t="s">
        <v>129</v>
      </c>
      <c r="E206" t="s">
        <v>130</v>
      </c>
      <c r="F206">
        <v>0.06</v>
      </c>
      <c r="G206">
        <v>0</v>
      </c>
      <c r="H206">
        <v>0.06</v>
      </c>
      <c r="I206" t="s">
        <v>16</v>
      </c>
      <c r="J206" t="s">
        <v>130</v>
      </c>
      <c r="K206" t="s">
        <v>300</v>
      </c>
      <c r="L206" t="s">
        <v>301</v>
      </c>
      <c r="M206">
        <v>2022</v>
      </c>
    </row>
    <row r="207" spans="1:13" x14ac:dyDescent="0.25">
      <c r="A207">
        <v>5992</v>
      </c>
      <c r="B207" t="s">
        <v>13</v>
      </c>
      <c r="C207" s="4">
        <v>45320</v>
      </c>
      <c r="D207" t="s">
        <v>129</v>
      </c>
      <c r="E207" t="s">
        <v>130</v>
      </c>
      <c r="F207">
        <v>1.02</v>
      </c>
      <c r="G207">
        <v>0</v>
      </c>
      <c r="H207">
        <v>1.02</v>
      </c>
      <c r="I207" t="s">
        <v>16</v>
      </c>
      <c r="J207" t="s">
        <v>130</v>
      </c>
      <c r="K207" t="s">
        <v>300</v>
      </c>
      <c r="L207" t="s">
        <v>301</v>
      </c>
      <c r="M207">
        <v>2022</v>
      </c>
    </row>
    <row r="208" spans="1:13" x14ac:dyDescent="0.25">
      <c r="A208">
        <v>5992</v>
      </c>
      <c r="B208" t="s">
        <v>13</v>
      </c>
      <c r="C208" s="4">
        <v>45320</v>
      </c>
      <c r="D208" t="s">
        <v>115</v>
      </c>
      <c r="E208" t="s">
        <v>116</v>
      </c>
      <c r="F208">
        <v>0</v>
      </c>
      <c r="G208">
        <v>9.49</v>
      </c>
      <c r="H208">
        <v>-9.49</v>
      </c>
      <c r="I208" t="s">
        <v>16</v>
      </c>
      <c r="J208" t="s">
        <v>116</v>
      </c>
      <c r="K208" t="s">
        <v>300</v>
      </c>
      <c r="L208" t="s">
        <v>301</v>
      </c>
      <c r="M208">
        <v>2022</v>
      </c>
    </row>
    <row r="209" spans="1:13" hidden="1" x14ac:dyDescent="0.25">
      <c r="A209">
        <v>5992</v>
      </c>
      <c r="B209" t="s">
        <v>13</v>
      </c>
      <c r="C209" s="4">
        <v>45320</v>
      </c>
      <c r="D209" t="s">
        <v>173</v>
      </c>
      <c r="E209" t="s">
        <v>116</v>
      </c>
      <c r="F209">
        <v>0</v>
      </c>
      <c r="G209">
        <v>18.96</v>
      </c>
      <c r="H209">
        <v>-18.96</v>
      </c>
      <c r="I209" t="s">
        <v>16</v>
      </c>
      <c r="J209" t="s">
        <v>116</v>
      </c>
      <c r="K209" t="s">
        <v>300</v>
      </c>
      <c r="L209" t="s">
        <v>301</v>
      </c>
      <c r="M209">
        <v>2023</v>
      </c>
    </row>
    <row r="210" spans="1:13" x14ac:dyDescent="0.25">
      <c r="A210">
        <v>5992</v>
      </c>
      <c r="B210" t="s">
        <v>13</v>
      </c>
      <c r="C210" s="4">
        <v>45320</v>
      </c>
      <c r="D210" t="s">
        <v>153</v>
      </c>
      <c r="E210" t="s">
        <v>154</v>
      </c>
      <c r="F210">
        <v>0</v>
      </c>
      <c r="G210">
        <v>6.3</v>
      </c>
      <c r="H210">
        <v>-6.3</v>
      </c>
      <c r="I210" t="s">
        <v>16</v>
      </c>
      <c r="J210" t="s">
        <v>154</v>
      </c>
      <c r="K210" t="s">
        <v>300</v>
      </c>
      <c r="L210" t="s">
        <v>301</v>
      </c>
      <c r="M210">
        <v>2022</v>
      </c>
    </row>
    <row r="211" spans="1:13" hidden="1" x14ac:dyDescent="0.25">
      <c r="A211">
        <v>5992</v>
      </c>
      <c r="B211" t="s">
        <v>13</v>
      </c>
      <c r="C211" s="4">
        <v>45320</v>
      </c>
      <c r="D211" t="s">
        <v>184</v>
      </c>
      <c r="E211" t="s">
        <v>185</v>
      </c>
      <c r="F211">
        <v>0.52</v>
      </c>
      <c r="G211">
        <v>0</v>
      </c>
      <c r="H211">
        <v>0.52</v>
      </c>
      <c r="I211" t="s">
        <v>16</v>
      </c>
      <c r="J211" t="s">
        <v>185</v>
      </c>
      <c r="K211" t="s">
        <v>300</v>
      </c>
      <c r="L211" t="s">
        <v>301</v>
      </c>
      <c r="M211">
        <v>2023</v>
      </c>
    </row>
    <row r="212" spans="1:13" x14ac:dyDescent="0.25">
      <c r="A212">
        <v>6044</v>
      </c>
      <c r="B212" t="s">
        <v>13</v>
      </c>
      <c r="C212" s="4">
        <v>45321</v>
      </c>
      <c r="D212" t="s">
        <v>123</v>
      </c>
      <c r="E212" t="s">
        <v>124</v>
      </c>
      <c r="F212">
        <v>0</v>
      </c>
      <c r="G212">
        <v>2</v>
      </c>
      <c r="H212">
        <v>-2</v>
      </c>
      <c r="I212" t="s">
        <v>16</v>
      </c>
      <c r="J212" t="s">
        <v>124</v>
      </c>
      <c r="K212" t="s">
        <v>300</v>
      </c>
      <c r="L212" t="s">
        <v>301</v>
      </c>
      <c r="M212">
        <v>2022</v>
      </c>
    </row>
    <row r="213" spans="1:13" x14ac:dyDescent="0.25">
      <c r="A213">
        <v>6044</v>
      </c>
      <c r="B213" t="s">
        <v>13</v>
      </c>
      <c r="C213" s="4">
        <v>45321</v>
      </c>
      <c r="D213" t="s">
        <v>139</v>
      </c>
      <c r="E213" t="s">
        <v>140</v>
      </c>
      <c r="F213">
        <v>0</v>
      </c>
      <c r="G213">
        <v>1.1299999999999999</v>
      </c>
      <c r="H213">
        <v>-1.1299999999999999</v>
      </c>
      <c r="I213" t="s">
        <v>16</v>
      </c>
      <c r="J213" t="s">
        <v>140</v>
      </c>
      <c r="K213" t="s">
        <v>300</v>
      </c>
      <c r="L213" t="s">
        <v>301</v>
      </c>
      <c r="M213">
        <v>2022</v>
      </c>
    </row>
    <row r="214" spans="1:13" x14ac:dyDescent="0.25">
      <c r="A214">
        <v>6044</v>
      </c>
      <c r="B214" t="s">
        <v>13</v>
      </c>
      <c r="C214" s="4">
        <v>45321</v>
      </c>
      <c r="D214" t="s">
        <v>137</v>
      </c>
      <c r="E214" t="s">
        <v>138</v>
      </c>
      <c r="F214">
        <v>0.22</v>
      </c>
      <c r="G214">
        <v>0</v>
      </c>
      <c r="H214">
        <v>0.22</v>
      </c>
      <c r="I214" t="s">
        <v>16</v>
      </c>
      <c r="J214" t="s">
        <v>138</v>
      </c>
      <c r="K214" t="s">
        <v>300</v>
      </c>
      <c r="L214" t="s">
        <v>301</v>
      </c>
      <c r="M214">
        <v>2022</v>
      </c>
    </row>
    <row r="215" spans="1:13" x14ac:dyDescent="0.25">
      <c r="A215">
        <v>6044</v>
      </c>
      <c r="B215" t="s">
        <v>13</v>
      </c>
      <c r="C215" s="4">
        <v>45321</v>
      </c>
      <c r="D215" t="s">
        <v>161</v>
      </c>
      <c r="E215" t="s">
        <v>162</v>
      </c>
      <c r="F215">
        <v>0</v>
      </c>
      <c r="G215">
        <v>1.33</v>
      </c>
      <c r="H215">
        <v>-1.33</v>
      </c>
      <c r="I215" t="s">
        <v>16</v>
      </c>
      <c r="J215" t="s">
        <v>162</v>
      </c>
      <c r="K215" t="s">
        <v>300</v>
      </c>
      <c r="L215" t="s">
        <v>301</v>
      </c>
      <c r="M215">
        <v>2022</v>
      </c>
    </row>
    <row r="216" spans="1:13" x14ac:dyDescent="0.25">
      <c r="A216">
        <v>6049</v>
      </c>
      <c r="B216" t="s">
        <v>13</v>
      </c>
      <c r="C216" s="4">
        <v>45321</v>
      </c>
      <c r="D216" t="s">
        <v>161</v>
      </c>
      <c r="E216" t="s">
        <v>162</v>
      </c>
      <c r="F216">
        <v>0</v>
      </c>
      <c r="G216">
        <v>0.35</v>
      </c>
      <c r="H216">
        <v>-0.35</v>
      </c>
      <c r="I216" t="s">
        <v>16</v>
      </c>
      <c r="J216" t="s">
        <v>162</v>
      </c>
      <c r="K216" t="s">
        <v>300</v>
      </c>
      <c r="L216" t="s">
        <v>301</v>
      </c>
      <c r="M216">
        <v>2022</v>
      </c>
    </row>
    <row r="217" spans="1:13" hidden="1" x14ac:dyDescent="0.25">
      <c r="A217">
        <v>6049</v>
      </c>
      <c r="B217" t="s">
        <v>13</v>
      </c>
      <c r="C217" s="4">
        <v>45321</v>
      </c>
      <c r="D217" t="s">
        <v>173</v>
      </c>
      <c r="E217" t="s">
        <v>116</v>
      </c>
      <c r="F217">
        <v>0</v>
      </c>
      <c r="G217">
        <v>4145.33</v>
      </c>
      <c r="H217">
        <v>-4145.33</v>
      </c>
      <c r="I217" t="s">
        <v>16</v>
      </c>
      <c r="J217" t="s">
        <v>116</v>
      </c>
      <c r="K217" t="s">
        <v>300</v>
      </c>
      <c r="L217" t="s">
        <v>301</v>
      </c>
      <c r="M217">
        <v>2023</v>
      </c>
    </row>
    <row r="218" spans="1:13" hidden="1" x14ac:dyDescent="0.25">
      <c r="A218">
        <v>6041</v>
      </c>
      <c r="B218" t="s">
        <v>13</v>
      </c>
      <c r="C218" s="4">
        <v>45321</v>
      </c>
      <c r="D218" t="s">
        <v>173</v>
      </c>
      <c r="E218" t="s">
        <v>116</v>
      </c>
      <c r="F218">
        <v>0</v>
      </c>
      <c r="G218">
        <v>6168.62</v>
      </c>
      <c r="H218">
        <v>-6168.62</v>
      </c>
      <c r="I218" t="s">
        <v>16</v>
      </c>
      <c r="J218" t="s">
        <v>116</v>
      </c>
      <c r="K218" t="s">
        <v>300</v>
      </c>
      <c r="L218" t="s">
        <v>301</v>
      </c>
      <c r="M218">
        <v>2023</v>
      </c>
    </row>
    <row r="219" spans="1:13" x14ac:dyDescent="0.25">
      <c r="A219">
        <v>6044</v>
      </c>
      <c r="B219" t="s">
        <v>13</v>
      </c>
      <c r="C219" s="4">
        <v>45321</v>
      </c>
      <c r="D219" t="s">
        <v>143</v>
      </c>
      <c r="E219" t="s">
        <v>144</v>
      </c>
      <c r="F219">
        <v>0</v>
      </c>
      <c r="G219">
        <v>42.26</v>
      </c>
      <c r="H219">
        <v>-42.26</v>
      </c>
      <c r="I219" t="s">
        <v>16</v>
      </c>
      <c r="J219" t="s">
        <v>144</v>
      </c>
      <c r="K219" t="s">
        <v>300</v>
      </c>
      <c r="L219" t="s">
        <v>301</v>
      </c>
      <c r="M219">
        <v>2022</v>
      </c>
    </row>
    <row r="220" spans="1:13" hidden="1" x14ac:dyDescent="0.25">
      <c r="A220">
        <v>6044</v>
      </c>
      <c r="B220" t="s">
        <v>13</v>
      </c>
      <c r="C220" s="4">
        <v>45321</v>
      </c>
      <c r="D220" t="s">
        <v>173</v>
      </c>
      <c r="E220" t="s">
        <v>116</v>
      </c>
      <c r="F220">
        <v>0</v>
      </c>
      <c r="G220">
        <v>3457.77</v>
      </c>
      <c r="H220">
        <v>-3457.77</v>
      </c>
      <c r="I220" t="s">
        <v>16</v>
      </c>
      <c r="J220" t="s">
        <v>116</v>
      </c>
      <c r="K220" t="s">
        <v>300</v>
      </c>
      <c r="L220" t="s">
        <v>301</v>
      </c>
      <c r="M220">
        <v>2023</v>
      </c>
    </row>
    <row r="221" spans="1:13" hidden="1" x14ac:dyDescent="0.25">
      <c r="A221">
        <v>6054</v>
      </c>
      <c r="B221" t="s">
        <v>13</v>
      </c>
      <c r="C221" s="4">
        <v>45321</v>
      </c>
      <c r="D221" t="s">
        <v>173</v>
      </c>
      <c r="E221" t="s">
        <v>116</v>
      </c>
      <c r="F221">
        <v>0</v>
      </c>
      <c r="G221">
        <v>3.7</v>
      </c>
      <c r="H221">
        <v>-3.7</v>
      </c>
      <c r="I221" t="s">
        <v>16</v>
      </c>
      <c r="J221" t="s">
        <v>116</v>
      </c>
      <c r="K221" t="s">
        <v>300</v>
      </c>
      <c r="L221" t="s">
        <v>301</v>
      </c>
      <c r="M221">
        <v>2023</v>
      </c>
    </row>
    <row r="222" spans="1:13" hidden="1" x14ac:dyDescent="0.25">
      <c r="A222">
        <v>6058</v>
      </c>
      <c r="B222" t="s">
        <v>13</v>
      </c>
      <c r="C222" s="4">
        <v>45321</v>
      </c>
      <c r="D222" t="s">
        <v>173</v>
      </c>
      <c r="E222" t="s">
        <v>116</v>
      </c>
      <c r="F222">
        <v>0</v>
      </c>
      <c r="G222">
        <v>2.69</v>
      </c>
      <c r="H222">
        <v>-2.69</v>
      </c>
      <c r="I222" t="s">
        <v>16</v>
      </c>
      <c r="J222" t="s">
        <v>116</v>
      </c>
      <c r="K222" t="s">
        <v>300</v>
      </c>
      <c r="L222" t="s">
        <v>301</v>
      </c>
      <c r="M222">
        <v>2023</v>
      </c>
    </row>
    <row r="223" spans="1:13" x14ac:dyDescent="0.25">
      <c r="A223">
        <v>6049</v>
      </c>
      <c r="B223" t="s">
        <v>13</v>
      </c>
      <c r="C223" s="4">
        <v>45321</v>
      </c>
      <c r="D223" t="s">
        <v>137</v>
      </c>
      <c r="E223" t="s">
        <v>138</v>
      </c>
      <c r="F223">
        <v>0.06</v>
      </c>
      <c r="G223">
        <v>0</v>
      </c>
      <c r="H223">
        <v>0.06</v>
      </c>
      <c r="I223" t="s">
        <v>16</v>
      </c>
      <c r="J223" t="s">
        <v>138</v>
      </c>
      <c r="K223" t="s">
        <v>300</v>
      </c>
      <c r="L223" t="s">
        <v>301</v>
      </c>
      <c r="M223">
        <v>2022</v>
      </c>
    </row>
    <row r="224" spans="1:13" hidden="1" x14ac:dyDescent="0.25">
      <c r="A224">
        <v>6049</v>
      </c>
      <c r="B224" t="s">
        <v>13</v>
      </c>
      <c r="C224" s="4">
        <v>45321</v>
      </c>
      <c r="D224" t="s">
        <v>174</v>
      </c>
      <c r="E224" t="s">
        <v>118</v>
      </c>
      <c r="F224">
        <v>0</v>
      </c>
      <c r="G224">
        <v>647.07000000000005</v>
      </c>
      <c r="H224">
        <v>-647.07000000000005</v>
      </c>
      <c r="I224" t="s">
        <v>16</v>
      </c>
      <c r="J224" t="s">
        <v>118</v>
      </c>
      <c r="K224" t="s">
        <v>300</v>
      </c>
      <c r="L224" t="s">
        <v>301</v>
      </c>
      <c r="M224">
        <v>2023</v>
      </c>
    </row>
    <row r="225" spans="1:13" hidden="1" x14ac:dyDescent="0.25">
      <c r="A225">
        <v>6041</v>
      </c>
      <c r="B225" t="s">
        <v>13</v>
      </c>
      <c r="C225" s="4">
        <v>45321</v>
      </c>
      <c r="D225" t="s">
        <v>174</v>
      </c>
      <c r="E225" t="s">
        <v>118</v>
      </c>
      <c r="F225">
        <v>0</v>
      </c>
      <c r="G225">
        <v>824.26</v>
      </c>
      <c r="H225">
        <v>-824.26</v>
      </c>
      <c r="I225" t="s">
        <v>16</v>
      </c>
      <c r="J225" t="s">
        <v>118</v>
      </c>
      <c r="K225" t="s">
        <v>300</v>
      </c>
      <c r="L225" t="s">
        <v>301</v>
      </c>
      <c r="M225">
        <v>2023</v>
      </c>
    </row>
    <row r="226" spans="1:13" x14ac:dyDescent="0.25">
      <c r="A226">
        <v>6041</v>
      </c>
      <c r="B226" t="s">
        <v>13</v>
      </c>
      <c r="C226" s="4">
        <v>45321</v>
      </c>
      <c r="D226" t="s">
        <v>125</v>
      </c>
      <c r="E226" t="s">
        <v>126</v>
      </c>
      <c r="F226">
        <v>0</v>
      </c>
      <c r="G226">
        <v>0.66</v>
      </c>
      <c r="H226">
        <v>-0.66</v>
      </c>
      <c r="I226" t="s">
        <v>16</v>
      </c>
      <c r="J226" t="s">
        <v>126</v>
      </c>
      <c r="K226" t="s">
        <v>300</v>
      </c>
      <c r="L226" t="s">
        <v>301</v>
      </c>
      <c r="M226">
        <v>2022</v>
      </c>
    </row>
    <row r="227" spans="1:13" x14ac:dyDescent="0.25">
      <c r="A227">
        <v>6041</v>
      </c>
      <c r="B227" t="s">
        <v>13</v>
      </c>
      <c r="C227" s="4">
        <v>45321</v>
      </c>
      <c r="D227" t="s">
        <v>143</v>
      </c>
      <c r="E227" t="s">
        <v>144</v>
      </c>
      <c r="F227">
        <v>0</v>
      </c>
      <c r="G227">
        <v>44.49</v>
      </c>
      <c r="H227">
        <v>-44.49</v>
      </c>
      <c r="I227" t="s">
        <v>16</v>
      </c>
      <c r="J227" t="s">
        <v>144</v>
      </c>
      <c r="K227" t="s">
        <v>300</v>
      </c>
      <c r="L227" t="s">
        <v>301</v>
      </c>
      <c r="M227">
        <v>2022</v>
      </c>
    </row>
    <row r="228" spans="1:13" x14ac:dyDescent="0.25">
      <c r="A228">
        <v>6041</v>
      </c>
      <c r="B228" t="s">
        <v>13</v>
      </c>
      <c r="C228" s="4">
        <v>45321</v>
      </c>
      <c r="D228" t="s">
        <v>139</v>
      </c>
      <c r="E228" t="s">
        <v>140</v>
      </c>
      <c r="F228">
        <v>0</v>
      </c>
      <c r="G228">
        <v>0.33</v>
      </c>
      <c r="H228">
        <v>-0.33</v>
      </c>
      <c r="I228" t="s">
        <v>16</v>
      </c>
      <c r="J228" t="s">
        <v>140</v>
      </c>
      <c r="K228" t="s">
        <v>300</v>
      </c>
      <c r="L228" t="s">
        <v>301</v>
      </c>
      <c r="M228">
        <v>2022</v>
      </c>
    </row>
    <row r="229" spans="1:13" x14ac:dyDescent="0.25">
      <c r="A229">
        <v>6041</v>
      </c>
      <c r="B229" t="s">
        <v>13</v>
      </c>
      <c r="C229" s="4">
        <v>45321</v>
      </c>
      <c r="D229" t="s">
        <v>155</v>
      </c>
      <c r="E229" t="s">
        <v>156</v>
      </c>
      <c r="F229">
        <v>0</v>
      </c>
      <c r="G229">
        <v>267.29000000000002</v>
      </c>
      <c r="H229">
        <v>-267.29000000000002</v>
      </c>
      <c r="I229" t="s">
        <v>16</v>
      </c>
      <c r="J229" t="s">
        <v>156</v>
      </c>
      <c r="K229" t="s">
        <v>300</v>
      </c>
      <c r="L229" t="s">
        <v>301</v>
      </c>
      <c r="M229">
        <v>2022</v>
      </c>
    </row>
    <row r="230" spans="1:13" hidden="1" x14ac:dyDescent="0.25">
      <c r="A230">
        <v>6049</v>
      </c>
      <c r="B230" t="s">
        <v>13</v>
      </c>
      <c r="C230" s="4">
        <v>45321</v>
      </c>
      <c r="D230" t="s">
        <v>189</v>
      </c>
      <c r="E230" t="s">
        <v>190</v>
      </c>
      <c r="F230">
        <v>0.03</v>
      </c>
      <c r="G230">
        <v>0</v>
      </c>
      <c r="H230">
        <v>0.03</v>
      </c>
      <c r="I230" t="s">
        <v>16</v>
      </c>
      <c r="J230" t="s">
        <v>190</v>
      </c>
      <c r="K230" t="s">
        <v>300</v>
      </c>
      <c r="L230" t="s">
        <v>301</v>
      </c>
      <c r="M230">
        <v>2023</v>
      </c>
    </row>
    <row r="231" spans="1:13" hidden="1" x14ac:dyDescent="0.25">
      <c r="A231">
        <v>6044</v>
      </c>
      <c r="B231" t="s">
        <v>13</v>
      </c>
      <c r="C231" s="4">
        <v>45321</v>
      </c>
      <c r="D231" t="s">
        <v>189</v>
      </c>
      <c r="E231" t="s">
        <v>190</v>
      </c>
      <c r="F231">
        <v>0.12</v>
      </c>
      <c r="G231">
        <v>0</v>
      </c>
      <c r="H231">
        <v>0.12</v>
      </c>
      <c r="I231" t="s">
        <v>16</v>
      </c>
      <c r="J231" t="s">
        <v>190</v>
      </c>
      <c r="K231" t="s">
        <v>300</v>
      </c>
      <c r="L231" t="s">
        <v>301</v>
      </c>
      <c r="M231">
        <v>2023</v>
      </c>
    </row>
    <row r="232" spans="1:13" x14ac:dyDescent="0.25">
      <c r="A232">
        <v>6041</v>
      </c>
      <c r="B232" t="s">
        <v>13</v>
      </c>
      <c r="C232" s="4">
        <v>45321</v>
      </c>
      <c r="D232" t="s">
        <v>117</v>
      </c>
      <c r="E232" t="s">
        <v>118</v>
      </c>
      <c r="F232">
        <v>0</v>
      </c>
      <c r="G232">
        <v>400.95</v>
      </c>
      <c r="H232">
        <v>-400.95</v>
      </c>
      <c r="I232" t="s">
        <v>16</v>
      </c>
      <c r="J232" t="s">
        <v>118</v>
      </c>
      <c r="K232" t="s">
        <v>300</v>
      </c>
      <c r="L232" t="s">
        <v>301</v>
      </c>
      <c r="M232">
        <v>2022</v>
      </c>
    </row>
    <row r="233" spans="1:13" x14ac:dyDescent="0.25">
      <c r="A233">
        <v>6041</v>
      </c>
      <c r="B233" t="s">
        <v>13</v>
      </c>
      <c r="C233" s="4">
        <v>45321</v>
      </c>
      <c r="D233" t="s">
        <v>115</v>
      </c>
      <c r="E233" t="s">
        <v>116</v>
      </c>
      <c r="F233">
        <v>0</v>
      </c>
      <c r="G233">
        <v>3084.01</v>
      </c>
      <c r="H233">
        <v>-3084.01</v>
      </c>
      <c r="I233" t="s">
        <v>16</v>
      </c>
      <c r="J233" t="s">
        <v>116</v>
      </c>
      <c r="K233" t="s">
        <v>300</v>
      </c>
      <c r="L233" t="s">
        <v>301</v>
      </c>
      <c r="M233">
        <v>2022</v>
      </c>
    </row>
    <row r="234" spans="1:13" hidden="1" x14ac:dyDescent="0.25">
      <c r="A234">
        <v>6049</v>
      </c>
      <c r="B234" t="s">
        <v>13</v>
      </c>
      <c r="C234" s="4">
        <v>45321</v>
      </c>
      <c r="D234" t="s">
        <v>191</v>
      </c>
      <c r="E234" t="s">
        <v>192</v>
      </c>
      <c r="F234">
        <v>0.02</v>
      </c>
      <c r="G234">
        <v>0</v>
      </c>
      <c r="H234">
        <v>0.02</v>
      </c>
      <c r="I234" t="s">
        <v>16</v>
      </c>
      <c r="J234" t="s">
        <v>192</v>
      </c>
      <c r="K234" t="s">
        <v>300</v>
      </c>
      <c r="L234" t="s">
        <v>301</v>
      </c>
      <c r="M234">
        <v>2023</v>
      </c>
    </row>
    <row r="235" spans="1:13" hidden="1" x14ac:dyDescent="0.25">
      <c r="A235">
        <v>6041</v>
      </c>
      <c r="B235" t="s">
        <v>13</v>
      </c>
      <c r="C235" s="4">
        <v>45321</v>
      </c>
      <c r="D235" t="s">
        <v>191</v>
      </c>
      <c r="E235" t="s">
        <v>192</v>
      </c>
      <c r="F235">
        <v>0.05</v>
      </c>
      <c r="G235">
        <v>0</v>
      </c>
      <c r="H235">
        <v>0.05</v>
      </c>
      <c r="I235" t="s">
        <v>16</v>
      </c>
      <c r="J235" t="s">
        <v>192</v>
      </c>
      <c r="K235" t="s">
        <v>300</v>
      </c>
      <c r="L235" t="s">
        <v>301</v>
      </c>
      <c r="M235">
        <v>2023</v>
      </c>
    </row>
    <row r="236" spans="1:13" hidden="1" x14ac:dyDescent="0.25">
      <c r="A236">
        <v>6044</v>
      </c>
      <c r="B236" t="s">
        <v>13</v>
      </c>
      <c r="C236" s="4">
        <v>45321</v>
      </c>
      <c r="D236" t="s">
        <v>191</v>
      </c>
      <c r="E236" t="s">
        <v>192</v>
      </c>
      <c r="F236">
        <v>0.18</v>
      </c>
      <c r="G236">
        <v>0</v>
      </c>
      <c r="H236">
        <v>0.18</v>
      </c>
      <c r="I236" t="s">
        <v>16</v>
      </c>
      <c r="J236" t="s">
        <v>192</v>
      </c>
      <c r="K236" t="s">
        <v>300</v>
      </c>
      <c r="L236" t="s">
        <v>301</v>
      </c>
      <c r="M236">
        <v>2023</v>
      </c>
    </row>
    <row r="237" spans="1:13" x14ac:dyDescent="0.25">
      <c r="A237">
        <v>6041</v>
      </c>
      <c r="B237" t="s">
        <v>13</v>
      </c>
      <c r="C237" s="4">
        <v>45321</v>
      </c>
      <c r="D237" t="s">
        <v>163</v>
      </c>
      <c r="E237" t="s">
        <v>164</v>
      </c>
      <c r="F237">
        <v>0</v>
      </c>
      <c r="G237">
        <v>0.44</v>
      </c>
      <c r="H237">
        <v>-0.44</v>
      </c>
      <c r="I237" t="s">
        <v>16</v>
      </c>
      <c r="J237" t="s">
        <v>164</v>
      </c>
      <c r="K237" t="s">
        <v>300</v>
      </c>
      <c r="L237" t="s">
        <v>301</v>
      </c>
      <c r="M237">
        <v>2022</v>
      </c>
    </row>
    <row r="238" spans="1:13" hidden="1" x14ac:dyDescent="0.25">
      <c r="A238">
        <v>6044</v>
      </c>
      <c r="B238" t="s">
        <v>13</v>
      </c>
      <c r="C238" s="4">
        <v>45321</v>
      </c>
      <c r="D238" t="s">
        <v>174</v>
      </c>
      <c r="E238" t="s">
        <v>118</v>
      </c>
      <c r="F238">
        <v>0</v>
      </c>
      <c r="G238">
        <v>781.59</v>
      </c>
      <c r="H238">
        <v>-781.59</v>
      </c>
      <c r="I238" t="s">
        <v>16</v>
      </c>
      <c r="J238" t="s">
        <v>118</v>
      </c>
      <c r="K238" t="s">
        <v>300</v>
      </c>
      <c r="L238" t="s">
        <v>301</v>
      </c>
      <c r="M238">
        <v>2023</v>
      </c>
    </row>
    <row r="239" spans="1:13" x14ac:dyDescent="0.25">
      <c r="A239">
        <v>6049</v>
      </c>
      <c r="B239" t="s">
        <v>13</v>
      </c>
      <c r="C239" s="4">
        <v>45321</v>
      </c>
      <c r="D239" t="s">
        <v>143</v>
      </c>
      <c r="E239" t="s">
        <v>144</v>
      </c>
      <c r="F239">
        <v>0</v>
      </c>
      <c r="G239">
        <v>34.92</v>
      </c>
      <c r="H239">
        <v>-34.92</v>
      </c>
      <c r="I239" t="s">
        <v>16</v>
      </c>
      <c r="J239" t="s">
        <v>144</v>
      </c>
      <c r="K239" t="s">
        <v>300</v>
      </c>
      <c r="L239" t="s">
        <v>301</v>
      </c>
      <c r="M239">
        <v>2022</v>
      </c>
    </row>
    <row r="240" spans="1:13" x14ac:dyDescent="0.25">
      <c r="A240">
        <v>6049</v>
      </c>
      <c r="B240" t="s">
        <v>13</v>
      </c>
      <c r="C240" s="4">
        <v>45321</v>
      </c>
      <c r="D240" t="s">
        <v>139</v>
      </c>
      <c r="E240" t="s">
        <v>140</v>
      </c>
      <c r="F240">
        <v>0</v>
      </c>
      <c r="G240">
        <v>0.12</v>
      </c>
      <c r="H240">
        <v>-0.12</v>
      </c>
      <c r="I240" t="s">
        <v>16</v>
      </c>
      <c r="J240" t="s">
        <v>140</v>
      </c>
      <c r="K240" t="s">
        <v>300</v>
      </c>
      <c r="L240" t="s">
        <v>301</v>
      </c>
      <c r="M240">
        <v>2022</v>
      </c>
    </row>
    <row r="241" spans="1:13" x14ac:dyDescent="0.25">
      <c r="A241">
        <v>6049</v>
      </c>
      <c r="B241" t="s">
        <v>13</v>
      </c>
      <c r="C241" s="4">
        <v>45321</v>
      </c>
      <c r="D241" t="s">
        <v>163</v>
      </c>
      <c r="E241" t="s">
        <v>164</v>
      </c>
      <c r="F241">
        <v>0</v>
      </c>
      <c r="G241">
        <v>0.16</v>
      </c>
      <c r="H241">
        <v>-0.16</v>
      </c>
      <c r="I241" t="s">
        <v>16</v>
      </c>
      <c r="J241" t="s">
        <v>164</v>
      </c>
      <c r="K241" t="s">
        <v>300</v>
      </c>
      <c r="L241" t="s">
        <v>301</v>
      </c>
      <c r="M241">
        <v>2022</v>
      </c>
    </row>
    <row r="242" spans="1:13" x14ac:dyDescent="0.25">
      <c r="A242">
        <v>6044</v>
      </c>
      <c r="B242" t="s">
        <v>13</v>
      </c>
      <c r="C242" s="4">
        <v>45321</v>
      </c>
      <c r="D242" t="s">
        <v>117</v>
      </c>
      <c r="E242" t="s">
        <v>118</v>
      </c>
      <c r="F242">
        <v>0</v>
      </c>
      <c r="G242">
        <v>380.23</v>
      </c>
      <c r="H242">
        <v>-380.23</v>
      </c>
      <c r="I242" t="s">
        <v>16</v>
      </c>
      <c r="J242" t="s">
        <v>118</v>
      </c>
      <c r="K242" t="s">
        <v>300</v>
      </c>
      <c r="L242" t="s">
        <v>301</v>
      </c>
      <c r="M242">
        <v>2022</v>
      </c>
    </row>
    <row r="243" spans="1:13" x14ac:dyDescent="0.25">
      <c r="A243">
        <v>6044</v>
      </c>
      <c r="B243" t="s">
        <v>13</v>
      </c>
      <c r="C243" s="4">
        <v>45321</v>
      </c>
      <c r="D243" t="s">
        <v>115</v>
      </c>
      <c r="E243" t="s">
        <v>116</v>
      </c>
      <c r="F243">
        <v>0</v>
      </c>
      <c r="G243">
        <v>1728.88</v>
      </c>
      <c r="H243">
        <v>-1728.88</v>
      </c>
      <c r="I243" t="s">
        <v>16</v>
      </c>
      <c r="J243" t="s">
        <v>116</v>
      </c>
      <c r="K243" t="s">
        <v>300</v>
      </c>
      <c r="L243" t="s">
        <v>301</v>
      </c>
      <c r="M243">
        <v>2022</v>
      </c>
    </row>
    <row r="244" spans="1:13" x14ac:dyDescent="0.25">
      <c r="A244">
        <v>6044</v>
      </c>
      <c r="B244" t="s">
        <v>13</v>
      </c>
      <c r="C244" s="4">
        <v>45321</v>
      </c>
      <c r="D244" t="s">
        <v>155</v>
      </c>
      <c r="E244" t="s">
        <v>156</v>
      </c>
      <c r="F244">
        <v>0</v>
      </c>
      <c r="G244">
        <v>253.48</v>
      </c>
      <c r="H244">
        <v>-253.48</v>
      </c>
      <c r="I244" t="s">
        <v>16</v>
      </c>
      <c r="J244" t="s">
        <v>156</v>
      </c>
      <c r="K244" t="s">
        <v>300</v>
      </c>
      <c r="L244" t="s">
        <v>301</v>
      </c>
      <c r="M244">
        <v>2022</v>
      </c>
    </row>
    <row r="245" spans="1:13" x14ac:dyDescent="0.25">
      <c r="A245">
        <v>6044</v>
      </c>
      <c r="B245" t="s">
        <v>13</v>
      </c>
      <c r="C245" s="4">
        <v>45321</v>
      </c>
      <c r="D245" t="s">
        <v>129</v>
      </c>
      <c r="E245" t="s">
        <v>130</v>
      </c>
      <c r="F245">
        <v>151.30000000000001</v>
      </c>
      <c r="G245">
        <v>0</v>
      </c>
      <c r="H245">
        <v>151.30000000000001</v>
      </c>
      <c r="I245" t="s">
        <v>16</v>
      </c>
      <c r="J245" t="s">
        <v>130</v>
      </c>
      <c r="K245" t="s">
        <v>300</v>
      </c>
      <c r="L245" t="s">
        <v>301</v>
      </c>
      <c r="M245">
        <v>2022</v>
      </c>
    </row>
    <row r="246" spans="1:13" x14ac:dyDescent="0.25">
      <c r="A246">
        <v>6044</v>
      </c>
      <c r="B246" t="s">
        <v>13</v>
      </c>
      <c r="C246" s="4">
        <v>45321</v>
      </c>
      <c r="D246" t="s">
        <v>131</v>
      </c>
      <c r="E246" t="s">
        <v>132</v>
      </c>
      <c r="F246">
        <v>63.4</v>
      </c>
      <c r="G246">
        <v>0</v>
      </c>
      <c r="H246">
        <v>63.4</v>
      </c>
      <c r="I246" t="s">
        <v>16</v>
      </c>
      <c r="J246" t="s">
        <v>132</v>
      </c>
      <c r="K246" t="s">
        <v>300</v>
      </c>
      <c r="L246" t="s">
        <v>301</v>
      </c>
      <c r="M246">
        <v>2022</v>
      </c>
    </row>
    <row r="247" spans="1:13" x14ac:dyDescent="0.25">
      <c r="A247">
        <v>6049</v>
      </c>
      <c r="B247" t="s">
        <v>13</v>
      </c>
      <c r="C247" s="4">
        <v>45321</v>
      </c>
      <c r="D247" t="s">
        <v>131</v>
      </c>
      <c r="E247" t="s">
        <v>132</v>
      </c>
      <c r="F247">
        <v>52.45</v>
      </c>
      <c r="G247">
        <v>0</v>
      </c>
      <c r="H247">
        <v>52.45</v>
      </c>
      <c r="I247" t="s">
        <v>16</v>
      </c>
      <c r="J247" t="s">
        <v>132</v>
      </c>
      <c r="K247" t="s">
        <v>300</v>
      </c>
      <c r="L247" t="s">
        <v>301</v>
      </c>
      <c r="M247">
        <v>2022</v>
      </c>
    </row>
    <row r="248" spans="1:13" x14ac:dyDescent="0.25">
      <c r="A248">
        <v>6049</v>
      </c>
      <c r="B248" t="s">
        <v>13</v>
      </c>
      <c r="C248" s="4">
        <v>45321</v>
      </c>
      <c r="D248" t="s">
        <v>129</v>
      </c>
      <c r="E248" t="s">
        <v>130</v>
      </c>
      <c r="F248">
        <v>243.19</v>
      </c>
      <c r="G248">
        <v>0</v>
      </c>
      <c r="H248">
        <v>243.19</v>
      </c>
      <c r="I248" t="s">
        <v>16</v>
      </c>
      <c r="J248" t="s">
        <v>130</v>
      </c>
      <c r="K248" t="s">
        <v>300</v>
      </c>
      <c r="L248" t="s">
        <v>301</v>
      </c>
      <c r="M248">
        <v>2022</v>
      </c>
    </row>
    <row r="249" spans="1:13" x14ac:dyDescent="0.25">
      <c r="A249">
        <v>6049</v>
      </c>
      <c r="B249" t="s">
        <v>13</v>
      </c>
      <c r="C249" s="4">
        <v>45321</v>
      </c>
      <c r="D249" t="s">
        <v>123</v>
      </c>
      <c r="E249" t="s">
        <v>124</v>
      </c>
      <c r="F249">
        <v>0</v>
      </c>
      <c r="G249">
        <v>0.53</v>
      </c>
      <c r="H249">
        <v>-0.53</v>
      </c>
      <c r="I249" t="s">
        <v>16</v>
      </c>
      <c r="J249" t="s">
        <v>124</v>
      </c>
      <c r="K249" t="s">
        <v>300</v>
      </c>
      <c r="L249" t="s">
        <v>301</v>
      </c>
      <c r="M249">
        <v>2022</v>
      </c>
    </row>
    <row r="250" spans="1:13" x14ac:dyDescent="0.25">
      <c r="A250">
        <v>6049</v>
      </c>
      <c r="B250" t="s">
        <v>13</v>
      </c>
      <c r="C250" s="4">
        <v>45321</v>
      </c>
      <c r="D250" t="s">
        <v>125</v>
      </c>
      <c r="E250" t="s">
        <v>126</v>
      </c>
      <c r="F250">
        <v>0</v>
      </c>
      <c r="G250">
        <v>0.24</v>
      </c>
      <c r="H250">
        <v>-0.24</v>
      </c>
      <c r="I250" t="s">
        <v>16</v>
      </c>
      <c r="J250" t="s">
        <v>126</v>
      </c>
      <c r="K250" t="s">
        <v>300</v>
      </c>
      <c r="L250" t="s">
        <v>301</v>
      </c>
      <c r="M250">
        <v>2022</v>
      </c>
    </row>
    <row r="251" spans="1:13" x14ac:dyDescent="0.25">
      <c r="A251">
        <v>6049</v>
      </c>
      <c r="B251" t="s">
        <v>13</v>
      </c>
      <c r="C251" s="4">
        <v>45321</v>
      </c>
      <c r="D251" t="s">
        <v>155</v>
      </c>
      <c r="E251" t="s">
        <v>156</v>
      </c>
      <c r="F251">
        <v>0</v>
      </c>
      <c r="G251">
        <v>209.87</v>
      </c>
      <c r="H251">
        <v>-209.87</v>
      </c>
      <c r="I251" t="s">
        <v>16</v>
      </c>
      <c r="J251" t="s">
        <v>156</v>
      </c>
      <c r="K251" t="s">
        <v>300</v>
      </c>
      <c r="L251" t="s">
        <v>301</v>
      </c>
      <c r="M251">
        <v>2022</v>
      </c>
    </row>
    <row r="252" spans="1:13" x14ac:dyDescent="0.25">
      <c r="A252">
        <v>6049</v>
      </c>
      <c r="B252" t="s">
        <v>13</v>
      </c>
      <c r="C252" s="4">
        <v>45321</v>
      </c>
      <c r="D252" t="s">
        <v>115</v>
      </c>
      <c r="E252" t="s">
        <v>116</v>
      </c>
      <c r="F252">
        <v>0</v>
      </c>
      <c r="G252">
        <v>2072.73</v>
      </c>
      <c r="H252">
        <v>-2072.73</v>
      </c>
      <c r="I252" t="s">
        <v>16</v>
      </c>
      <c r="J252" t="s">
        <v>116</v>
      </c>
      <c r="K252" t="s">
        <v>300</v>
      </c>
      <c r="L252" t="s">
        <v>301</v>
      </c>
      <c r="M252">
        <v>2022</v>
      </c>
    </row>
    <row r="253" spans="1:13" x14ac:dyDescent="0.25">
      <c r="A253">
        <v>6041</v>
      </c>
      <c r="B253" t="s">
        <v>13</v>
      </c>
      <c r="C253" s="4">
        <v>45321</v>
      </c>
      <c r="D253" t="s">
        <v>131</v>
      </c>
      <c r="E253" t="s">
        <v>132</v>
      </c>
      <c r="F253">
        <v>66.790000000000006</v>
      </c>
      <c r="G253">
        <v>0</v>
      </c>
      <c r="H253">
        <v>66.790000000000006</v>
      </c>
      <c r="I253" t="s">
        <v>16</v>
      </c>
      <c r="J253" t="s">
        <v>132</v>
      </c>
      <c r="K253" t="s">
        <v>300</v>
      </c>
      <c r="L253" t="s">
        <v>301</v>
      </c>
      <c r="M253">
        <v>2022</v>
      </c>
    </row>
    <row r="254" spans="1:13" hidden="1" x14ac:dyDescent="0.25">
      <c r="A254">
        <v>6058</v>
      </c>
      <c r="B254" t="s">
        <v>13</v>
      </c>
      <c r="C254" s="4">
        <v>45321</v>
      </c>
      <c r="D254" t="s">
        <v>184</v>
      </c>
      <c r="E254" t="s">
        <v>185</v>
      </c>
      <c r="F254">
        <v>7.0000000000000007E-2</v>
      </c>
      <c r="G254">
        <v>0</v>
      </c>
      <c r="H254">
        <v>7.0000000000000007E-2</v>
      </c>
      <c r="I254" t="s">
        <v>16</v>
      </c>
      <c r="J254" t="s">
        <v>185</v>
      </c>
      <c r="K254" t="s">
        <v>300</v>
      </c>
      <c r="L254" t="s">
        <v>301</v>
      </c>
      <c r="M254">
        <v>2023</v>
      </c>
    </row>
    <row r="255" spans="1:13" hidden="1" x14ac:dyDescent="0.25">
      <c r="A255">
        <v>6054</v>
      </c>
      <c r="B255" t="s">
        <v>13</v>
      </c>
      <c r="C255" s="4">
        <v>45321</v>
      </c>
      <c r="D255" t="s">
        <v>184</v>
      </c>
      <c r="E255" t="s">
        <v>185</v>
      </c>
      <c r="F255">
        <v>0.1</v>
      </c>
      <c r="G255">
        <v>0</v>
      </c>
      <c r="H255">
        <v>0.1</v>
      </c>
      <c r="I255" t="s">
        <v>16</v>
      </c>
      <c r="J255" t="s">
        <v>185</v>
      </c>
      <c r="K255" t="s">
        <v>300</v>
      </c>
      <c r="L255" t="s">
        <v>301</v>
      </c>
      <c r="M255">
        <v>2023</v>
      </c>
    </row>
    <row r="256" spans="1:13" x14ac:dyDescent="0.25">
      <c r="A256">
        <v>6044</v>
      </c>
      <c r="B256" t="s">
        <v>13</v>
      </c>
      <c r="C256" s="4">
        <v>45321</v>
      </c>
      <c r="D256" t="s">
        <v>125</v>
      </c>
      <c r="E256" t="s">
        <v>126</v>
      </c>
      <c r="F256">
        <v>0</v>
      </c>
      <c r="G256">
        <v>2.17</v>
      </c>
      <c r="H256">
        <v>-2.17</v>
      </c>
      <c r="I256" t="s">
        <v>16</v>
      </c>
      <c r="J256" t="s">
        <v>126</v>
      </c>
      <c r="K256" t="s">
        <v>300</v>
      </c>
      <c r="L256" t="s">
        <v>301</v>
      </c>
      <c r="M256">
        <v>2022</v>
      </c>
    </row>
    <row r="257" spans="1:13" hidden="1" x14ac:dyDescent="0.25">
      <c r="A257">
        <v>6044</v>
      </c>
      <c r="B257" t="s">
        <v>13</v>
      </c>
      <c r="C257" s="4">
        <v>45321</v>
      </c>
      <c r="D257" t="s">
        <v>184</v>
      </c>
      <c r="E257" t="s">
        <v>185</v>
      </c>
      <c r="F257">
        <v>96</v>
      </c>
      <c r="G257">
        <v>0</v>
      </c>
      <c r="H257">
        <v>96</v>
      </c>
      <c r="I257" t="s">
        <v>16</v>
      </c>
      <c r="J257" t="s">
        <v>185</v>
      </c>
      <c r="K257" t="s">
        <v>300</v>
      </c>
      <c r="L257" t="s">
        <v>301</v>
      </c>
      <c r="M257">
        <v>2023</v>
      </c>
    </row>
    <row r="258" spans="1:13" hidden="1" x14ac:dyDescent="0.25">
      <c r="A258">
        <v>6041</v>
      </c>
      <c r="B258" t="s">
        <v>13</v>
      </c>
      <c r="C258" s="4">
        <v>45321</v>
      </c>
      <c r="D258" t="s">
        <v>184</v>
      </c>
      <c r="E258" t="s">
        <v>185</v>
      </c>
      <c r="F258">
        <v>171.32</v>
      </c>
      <c r="G258">
        <v>0</v>
      </c>
      <c r="H258">
        <v>171.32</v>
      </c>
      <c r="I258" t="s">
        <v>16</v>
      </c>
      <c r="J258" t="s">
        <v>185</v>
      </c>
      <c r="K258" t="s">
        <v>300</v>
      </c>
      <c r="L258" t="s">
        <v>301</v>
      </c>
      <c r="M258">
        <v>2023</v>
      </c>
    </row>
    <row r="259" spans="1:13" x14ac:dyDescent="0.25">
      <c r="A259">
        <v>6049</v>
      </c>
      <c r="B259" t="s">
        <v>13</v>
      </c>
      <c r="C259" s="4">
        <v>45321</v>
      </c>
      <c r="D259" t="s">
        <v>117</v>
      </c>
      <c r="E259" t="s">
        <v>118</v>
      </c>
      <c r="F259">
        <v>0</v>
      </c>
      <c r="G259">
        <v>314.72000000000003</v>
      </c>
      <c r="H259">
        <v>-314.72000000000003</v>
      </c>
      <c r="I259" t="s">
        <v>16</v>
      </c>
      <c r="J259" t="s">
        <v>118</v>
      </c>
      <c r="K259" t="s">
        <v>300</v>
      </c>
      <c r="L259" t="s">
        <v>301</v>
      </c>
      <c r="M259">
        <v>2022</v>
      </c>
    </row>
    <row r="260" spans="1:13" x14ac:dyDescent="0.25">
      <c r="A260">
        <v>6054</v>
      </c>
      <c r="B260" t="s">
        <v>13</v>
      </c>
      <c r="C260" s="4">
        <v>45321</v>
      </c>
      <c r="D260" t="s">
        <v>115</v>
      </c>
      <c r="E260" t="s">
        <v>116</v>
      </c>
      <c r="F260">
        <v>0</v>
      </c>
      <c r="G260">
        <v>1.86</v>
      </c>
      <c r="H260">
        <v>-1.86</v>
      </c>
      <c r="I260" t="s">
        <v>16</v>
      </c>
      <c r="J260" t="s">
        <v>116</v>
      </c>
      <c r="K260" t="s">
        <v>300</v>
      </c>
      <c r="L260" t="s">
        <v>301</v>
      </c>
      <c r="M260">
        <v>2022</v>
      </c>
    </row>
    <row r="261" spans="1:13" x14ac:dyDescent="0.25">
      <c r="A261">
        <v>6054</v>
      </c>
      <c r="B261" t="s">
        <v>13</v>
      </c>
      <c r="C261" s="4">
        <v>45321</v>
      </c>
      <c r="D261" t="s">
        <v>129</v>
      </c>
      <c r="E261" t="s">
        <v>130</v>
      </c>
      <c r="F261">
        <v>0.47</v>
      </c>
      <c r="G261">
        <v>0</v>
      </c>
      <c r="H261">
        <v>0.47</v>
      </c>
      <c r="I261" t="s">
        <v>16</v>
      </c>
      <c r="J261" t="s">
        <v>130</v>
      </c>
      <c r="K261" t="s">
        <v>300</v>
      </c>
      <c r="L261" t="s">
        <v>301</v>
      </c>
      <c r="M261">
        <v>2022</v>
      </c>
    </row>
    <row r="262" spans="1:13" x14ac:dyDescent="0.25">
      <c r="A262">
        <v>6058</v>
      </c>
      <c r="B262" t="s">
        <v>13</v>
      </c>
      <c r="C262" s="4">
        <v>45321</v>
      </c>
      <c r="D262" t="s">
        <v>129</v>
      </c>
      <c r="E262" t="s">
        <v>130</v>
      </c>
      <c r="F262">
        <v>0.24</v>
      </c>
      <c r="G262">
        <v>0</v>
      </c>
      <c r="H262">
        <v>0.24</v>
      </c>
      <c r="I262" t="s">
        <v>16</v>
      </c>
      <c r="J262" t="s">
        <v>130</v>
      </c>
      <c r="K262" t="s">
        <v>300</v>
      </c>
      <c r="L262" t="s">
        <v>301</v>
      </c>
      <c r="M262">
        <v>2022</v>
      </c>
    </row>
    <row r="263" spans="1:13" x14ac:dyDescent="0.25">
      <c r="A263">
        <v>6058</v>
      </c>
      <c r="B263" t="s">
        <v>13</v>
      </c>
      <c r="C263" s="4">
        <v>45321</v>
      </c>
      <c r="D263" t="s">
        <v>115</v>
      </c>
      <c r="E263" t="s">
        <v>116</v>
      </c>
      <c r="F263">
        <v>0</v>
      </c>
      <c r="G263">
        <v>1.35</v>
      </c>
      <c r="H263">
        <v>-1.35</v>
      </c>
      <c r="I263" t="s">
        <v>16</v>
      </c>
      <c r="J263" t="s">
        <v>116</v>
      </c>
      <c r="K263" t="s">
        <v>300</v>
      </c>
      <c r="L263" t="s">
        <v>301</v>
      </c>
      <c r="M263">
        <v>2022</v>
      </c>
    </row>
    <row r="264" spans="1:13" hidden="1" x14ac:dyDescent="0.25">
      <c r="A264">
        <v>6049</v>
      </c>
      <c r="B264" t="s">
        <v>13</v>
      </c>
      <c r="C264" s="4">
        <v>45321</v>
      </c>
      <c r="D264" t="s">
        <v>186</v>
      </c>
      <c r="E264" t="s">
        <v>187</v>
      </c>
      <c r="F264">
        <v>17.489999999999998</v>
      </c>
      <c r="G264">
        <v>0</v>
      </c>
      <c r="H264">
        <v>17.489999999999998</v>
      </c>
      <c r="I264" t="s">
        <v>16</v>
      </c>
      <c r="J264" t="s">
        <v>187</v>
      </c>
      <c r="K264" t="s">
        <v>300</v>
      </c>
      <c r="L264" t="s">
        <v>301</v>
      </c>
      <c r="M264">
        <v>2023</v>
      </c>
    </row>
    <row r="265" spans="1:13" hidden="1" x14ac:dyDescent="0.25">
      <c r="A265">
        <v>6044</v>
      </c>
      <c r="B265" t="s">
        <v>13</v>
      </c>
      <c r="C265" s="4">
        <v>45321</v>
      </c>
      <c r="D265" t="s">
        <v>186</v>
      </c>
      <c r="E265" t="s">
        <v>187</v>
      </c>
      <c r="F265">
        <v>21.13</v>
      </c>
      <c r="G265">
        <v>0</v>
      </c>
      <c r="H265">
        <v>21.13</v>
      </c>
      <c r="I265" t="s">
        <v>16</v>
      </c>
      <c r="J265" t="s">
        <v>187</v>
      </c>
      <c r="K265" t="s">
        <v>300</v>
      </c>
      <c r="L265" t="s">
        <v>301</v>
      </c>
      <c r="M265">
        <v>2023</v>
      </c>
    </row>
    <row r="266" spans="1:13" hidden="1" x14ac:dyDescent="0.25">
      <c r="A266">
        <v>6041</v>
      </c>
      <c r="B266" t="s">
        <v>13</v>
      </c>
      <c r="C266" s="4">
        <v>45321</v>
      </c>
      <c r="D266" t="s">
        <v>186</v>
      </c>
      <c r="E266" t="s">
        <v>187</v>
      </c>
      <c r="F266">
        <v>22.24</v>
      </c>
      <c r="G266">
        <v>0</v>
      </c>
      <c r="H266">
        <v>22.24</v>
      </c>
      <c r="I266" t="s">
        <v>16</v>
      </c>
      <c r="J266" t="s">
        <v>187</v>
      </c>
      <c r="K266" t="s">
        <v>300</v>
      </c>
      <c r="L266" t="s">
        <v>301</v>
      </c>
      <c r="M266">
        <v>2023</v>
      </c>
    </row>
    <row r="267" spans="1:13" x14ac:dyDescent="0.25">
      <c r="A267">
        <v>6041</v>
      </c>
      <c r="B267" t="s">
        <v>13</v>
      </c>
      <c r="C267" s="4">
        <v>45321</v>
      </c>
      <c r="D267" t="s">
        <v>129</v>
      </c>
      <c r="E267" t="s">
        <v>130</v>
      </c>
      <c r="F267">
        <v>320.07</v>
      </c>
      <c r="G267">
        <v>0</v>
      </c>
      <c r="H267">
        <v>320.07</v>
      </c>
      <c r="I267" t="s">
        <v>16</v>
      </c>
      <c r="J267" t="s">
        <v>130</v>
      </c>
      <c r="K267" t="s">
        <v>300</v>
      </c>
      <c r="L267" t="s">
        <v>301</v>
      </c>
      <c r="M267">
        <v>2022</v>
      </c>
    </row>
    <row r="268" spans="1:13" hidden="1" x14ac:dyDescent="0.25">
      <c r="A268">
        <v>6049</v>
      </c>
      <c r="B268" t="s">
        <v>13</v>
      </c>
      <c r="C268" s="4">
        <v>45321</v>
      </c>
      <c r="D268" t="s">
        <v>179</v>
      </c>
      <c r="E268" t="s">
        <v>180</v>
      </c>
      <c r="F268">
        <v>0</v>
      </c>
      <c r="G268">
        <v>1.0900000000000001</v>
      </c>
      <c r="H268">
        <v>-1.0900000000000001</v>
      </c>
      <c r="I268" t="s">
        <v>16</v>
      </c>
      <c r="J268" t="s">
        <v>180</v>
      </c>
      <c r="K268" t="s">
        <v>300</v>
      </c>
      <c r="L268" t="s">
        <v>301</v>
      </c>
      <c r="M268">
        <v>2023</v>
      </c>
    </row>
    <row r="269" spans="1:13" hidden="1" x14ac:dyDescent="0.25">
      <c r="A269">
        <v>6044</v>
      </c>
      <c r="B269" t="s">
        <v>13</v>
      </c>
      <c r="C269" s="4">
        <v>45321</v>
      </c>
      <c r="D269" t="s">
        <v>181</v>
      </c>
      <c r="E269" t="s">
        <v>182</v>
      </c>
      <c r="F269">
        <v>0</v>
      </c>
      <c r="G269">
        <v>4.67</v>
      </c>
      <c r="H269">
        <v>-4.67</v>
      </c>
      <c r="I269" t="s">
        <v>16</v>
      </c>
      <c r="J269" t="s">
        <v>182</v>
      </c>
      <c r="K269" t="s">
        <v>300</v>
      </c>
      <c r="L269" t="s">
        <v>301</v>
      </c>
      <c r="M269">
        <v>2023</v>
      </c>
    </row>
    <row r="270" spans="1:13" hidden="1" x14ac:dyDescent="0.25">
      <c r="A270">
        <v>6044</v>
      </c>
      <c r="B270" t="s">
        <v>13</v>
      </c>
      <c r="C270" s="4">
        <v>45321</v>
      </c>
      <c r="D270" t="s">
        <v>179</v>
      </c>
      <c r="E270" t="s">
        <v>180</v>
      </c>
      <c r="F270">
        <v>0</v>
      </c>
      <c r="G270">
        <v>4.0999999999999996</v>
      </c>
      <c r="H270">
        <v>-4.0999999999999996</v>
      </c>
      <c r="I270" t="s">
        <v>16</v>
      </c>
      <c r="J270" t="s">
        <v>180</v>
      </c>
      <c r="K270" t="s">
        <v>300</v>
      </c>
      <c r="L270" t="s">
        <v>301</v>
      </c>
      <c r="M270">
        <v>2023</v>
      </c>
    </row>
    <row r="271" spans="1:13" hidden="1" x14ac:dyDescent="0.25">
      <c r="A271">
        <v>6041</v>
      </c>
      <c r="B271" t="s">
        <v>13</v>
      </c>
      <c r="C271" s="4">
        <v>45321</v>
      </c>
      <c r="D271" t="s">
        <v>181</v>
      </c>
      <c r="E271" t="s">
        <v>182</v>
      </c>
      <c r="F271">
        <v>0</v>
      </c>
      <c r="G271">
        <v>1.38</v>
      </c>
      <c r="H271">
        <v>-1.38</v>
      </c>
      <c r="I271" t="s">
        <v>16</v>
      </c>
      <c r="J271" t="s">
        <v>182</v>
      </c>
      <c r="K271" t="s">
        <v>300</v>
      </c>
      <c r="L271" t="s">
        <v>301</v>
      </c>
      <c r="M271">
        <v>2023</v>
      </c>
    </row>
    <row r="272" spans="1:13" hidden="1" x14ac:dyDescent="0.25">
      <c r="A272">
        <v>6049</v>
      </c>
      <c r="B272" t="s">
        <v>13</v>
      </c>
      <c r="C272" s="4">
        <v>45321</v>
      </c>
      <c r="D272" t="s">
        <v>184</v>
      </c>
      <c r="E272" t="s">
        <v>185</v>
      </c>
      <c r="F272">
        <v>115.36</v>
      </c>
      <c r="G272">
        <v>0</v>
      </c>
      <c r="H272">
        <v>115.36</v>
      </c>
      <c r="I272" t="s">
        <v>16</v>
      </c>
      <c r="J272" t="s">
        <v>185</v>
      </c>
      <c r="K272" t="s">
        <v>300</v>
      </c>
      <c r="L272" t="s">
        <v>301</v>
      </c>
      <c r="M272">
        <v>2023</v>
      </c>
    </row>
    <row r="273" spans="1:13" hidden="1" x14ac:dyDescent="0.25">
      <c r="A273">
        <v>6049</v>
      </c>
      <c r="B273" t="s">
        <v>13</v>
      </c>
      <c r="C273" s="4">
        <v>45321</v>
      </c>
      <c r="D273" t="s">
        <v>181</v>
      </c>
      <c r="E273" t="s">
        <v>182</v>
      </c>
      <c r="F273">
        <v>0</v>
      </c>
      <c r="G273">
        <v>0.5</v>
      </c>
      <c r="H273">
        <v>-0.5</v>
      </c>
      <c r="I273" t="s">
        <v>16</v>
      </c>
      <c r="J273" t="s">
        <v>182</v>
      </c>
      <c r="K273" t="s">
        <v>300</v>
      </c>
      <c r="L273" t="s">
        <v>301</v>
      </c>
      <c r="M273">
        <v>2023</v>
      </c>
    </row>
    <row r="274" spans="1:13" x14ac:dyDescent="0.25">
      <c r="A274">
        <v>6044</v>
      </c>
      <c r="B274" t="s">
        <v>13</v>
      </c>
      <c r="C274" s="4">
        <v>45321</v>
      </c>
      <c r="D274" t="s">
        <v>163</v>
      </c>
      <c r="E274" t="s">
        <v>164</v>
      </c>
      <c r="F274">
        <v>0</v>
      </c>
      <c r="G274">
        <v>1.43</v>
      </c>
      <c r="H274">
        <v>-1.43</v>
      </c>
      <c r="I274" t="s">
        <v>16</v>
      </c>
      <c r="J274" t="s">
        <v>164</v>
      </c>
      <c r="K274" t="s">
        <v>300</v>
      </c>
      <c r="L274" t="s">
        <v>301</v>
      </c>
      <c r="M274">
        <v>2022</v>
      </c>
    </row>
    <row r="275" spans="1:13" x14ac:dyDescent="0.25">
      <c r="A275">
        <v>6049</v>
      </c>
      <c r="B275" t="s">
        <v>13</v>
      </c>
      <c r="C275" s="4">
        <v>45321</v>
      </c>
      <c r="D275" t="s">
        <v>153</v>
      </c>
      <c r="E275" t="s">
        <v>154</v>
      </c>
      <c r="F275">
        <v>0</v>
      </c>
      <c r="G275">
        <v>1381.67</v>
      </c>
      <c r="H275">
        <v>-1381.67</v>
      </c>
      <c r="I275" t="s">
        <v>16</v>
      </c>
      <c r="J275" t="s">
        <v>154</v>
      </c>
      <c r="K275" t="s">
        <v>300</v>
      </c>
      <c r="L275" t="s">
        <v>301</v>
      </c>
      <c r="M275">
        <v>2022</v>
      </c>
    </row>
    <row r="276" spans="1:13" x14ac:dyDescent="0.25">
      <c r="A276">
        <v>6058</v>
      </c>
      <c r="B276" t="s">
        <v>13</v>
      </c>
      <c r="C276" s="4">
        <v>45321</v>
      </c>
      <c r="D276" t="s">
        <v>153</v>
      </c>
      <c r="E276" t="s">
        <v>154</v>
      </c>
      <c r="F276">
        <v>0</v>
      </c>
      <c r="G276">
        <v>0.89</v>
      </c>
      <c r="H276">
        <v>-0.89</v>
      </c>
      <c r="I276" t="s">
        <v>16</v>
      </c>
      <c r="J276" t="s">
        <v>154</v>
      </c>
      <c r="K276" t="s">
        <v>300</v>
      </c>
      <c r="L276" t="s">
        <v>301</v>
      </c>
      <c r="M276">
        <v>2022</v>
      </c>
    </row>
    <row r="277" spans="1:13" x14ac:dyDescent="0.25">
      <c r="A277">
        <v>6054</v>
      </c>
      <c r="B277" t="s">
        <v>13</v>
      </c>
      <c r="C277" s="4">
        <v>45321</v>
      </c>
      <c r="D277" t="s">
        <v>153</v>
      </c>
      <c r="E277" t="s">
        <v>154</v>
      </c>
      <c r="F277">
        <v>0</v>
      </c>
      <c r="G277">
        <v>1.23</v>
      </c>
      <c r="H277">
        <v>-1.23</v>
      </c>
      <c r="I277" t="s">
        <v>16</v>
      </c>
      <c r="J277" t="s">
        <v>154</v>
      </c>
      <c r="K277" t="s">
        <v>300</v>
      </c>
      <c r="L277" t="s">
        <v>301</v>
      </c>
      <c r="M277">
        <v>2022</v>
      </c>
    </row>
    <row r="278" spans="1:13" x14ac:dyDescent="0.25">
      <c r="A278">
        <v>6044</v>
      </c>
      <c r="B278" t="s">
        <v>13</v>
      </c>
      <c r="C278" s="4">
        <v>45321</v>
      </c>
      <c r="D278" t="s">
        <v>153</v>
      </c>
      <c r="E278" t="s">
        <v>154</v>
      </c>
      <c r="F278">
        <v>0</v>
      </c>
      <c r="G278">
        <v>1152.4000000000001</v>
      </c>
      <c r="H278">
        <v>-1152.4000000000001</v>
      </c>
      <c r="I278" t="s">
        <v>16</v>
      </c>
      <c r="J278" t="s">
        <v>154</v>
      </c>
      <c r="K278" t="s">
        <v>300</v>
      </c>
      <c r="L278" t="s">
        <v>301</v>
      </c>
      <c r="M278">
        <v>2022</v>
      </c>
    </row>
    <row r="279" spans="1:13" x14ac:dyDescent="0.25">
      <c r="A279">
        <v>6041</v>
      </c>
      <c r="B279" t="s">
        <v>13</v>
      </c>
      <c r="C279" s="4">
        <v>45321</v>
      </c>
      <c r="D279" t="s">
        <v>153</v>
      </c>
      <c r="E279" t="s">
        <v>154</v>
      </c>
      <c r="F279">
        <v>0</v>
      </c>
      <c r="G279">
        <v>2056.4</v>
      </c>
      <c r="H279">
        <v>-2056.4</v>
      </c>
      <c r="I279" t="s">
        <v>16</v>
      </c>
      <c r="J279" t="s">
        <v>154</v>
      </c>
      <c r="K279" t="s">
        <v>300</v>
      </c>
      <c r="L279" t="s">
        <v>301</v>
      </c>
      <c r="M279">
        <v>2022</v>
      </c>
    </row>
    <row r="280" spans="1:13" hidden="1" x14ac:dyDescent="0.25">
      <c r="A280">
        <v>6227</v>
      </c>
      <c r="B280" t="s">
        <v>13</v>
      </c>
      <c r="C280" s="4">
        <v>45322</v>
      </c>
      <c r="D280" t="s">
        <v>184</v>
      </c>
      <c r="E280" t="s">
        <v>185</v>
      </c>
      <c r="F280">
        <v>0.06</v>
      </c>
      <c r="G280">
        <v>0</v>
      </c>
      <c r="H280">
        <v>0.06</v>
      </c>
      <c r="I280" t="s">
        <v>16</v>
      </c>
      <c r="J280" t="s">
        <v>185</v>
      </c>
      <c r="K280" t="s">
        <v>300</v>
      </c>
      <c r="L280" t="s">
        <v>301</v>
      </c>
      <c r="M280">
        <v>2023</v>
      </c>
    </row>
    <row r="281" spans="1:13" x14ac:dyDescent="0.25">
      <c r="A281">
        <v>6088</v>
      </c>
      <c r="B281" t="s">
        <v>13</v>
      </c>
      <c r="C281" s="4">
        <v>45322</v>
      </c>
      <c r="D281" t="s">
        <v>153</v>
      </c>
      <c r="E281" t="s">
        <v>154</v>
      </c>
      <c r="F281">
        <v>0</v>
      </c>
      <c r="G281">
        <v>0.12</v>
      </c>
      <c r="H281">
        <v>-0.12</v>
      </c>
      <c r="I281" t="s">
        <v>16</v>
      </c>
      <c r="J281" t="s">
        <v>154</v>
      </c>
      <c r="K281" t="s">
        <v>300</v>
      </c>
      <c r="L281" t="s">
        <v>301</v>
      </c>
      <c r="M281">
        <v>2022</v>
      </c>
    </row>
    <row r="282" spans="1:13" x14ac:dyDescent="0.25">
      <c r="A282">
        <v>6088</v>
      </c>
      <c r="B282" t="s">
        <v>13</v>
      </c>
      <c r="C282" s="4">
        <v>45322</v>
      </c>
      <c r="D282" t="s">
        <v>129</v>
      </c>
      <c r="E282" t="s">
        <v>130</v>
      </c>
      <c r="F282">
        <v>0.14000000000000001</v>
      </c>
      <c r="G282">
        <v>0</v>
      </c>
      <c r="H282">
        <v>0.14000000000000001</v>
      </c>
      <c r="I282" t="s">
        <v>16</v>
      </c>
      <c r="J282" t="s">
        <v>130</v>
      </c>
      <c r="K282" t="s">
        <v>300</v>
      </c>
      <c r="L282" t="s">
        <v>301</v>
      </c>
      <c r="M282">
        <v>2022</v>
      </c>
    </row>
    <row r="283" spans="1:13" hidden="1" x14ac:dyDescent="0.25">
      <c r="A283">
        <v>6085</v>
      </c>
      <c r="B283" t="s">
        <v>13</v>
      </c>
      <c r="C283" s="4">
        <v>45322</v>
      </c>
      <c r="D283" t="s">
        <v>173</v>
      </c>
      <c r="E283" t="s">
        <v>116</v>
      </c>
      <c r="F283">
        <v>0</v>
      </c>
      <c r="G283">
        <v>3.13</v>
      </c>
      <c r="H283">
        <v>-3.13</v>
      </c>
      <c r="I283" t="s">
        <v>16</v>
      </c>
      <c r="J283" t="s">
        <v>116</v>
      </c>
      <c r="K283" t="s">
        <v>300</v>
      </c>
      <c r="L283" t="s">
        <v>301</v>
      </c>
      <c r="M283">
        <v>2023</v>
      </c>
    </row>
    <row r="284" spans="1:13" hidden="1" x14ac:dyDescent="0.25">
      <c r="A284">
        <v>6084</v>
      </c>
      <c r="B284" t="s">
        <v>13</v>
      </c>
      <c r="C284" s="4">
        <v>45322</v>
      </c>
      <c r="D284" t="s">
        <v>173</v>
      </c>
      <c r="E284" t="s">
        <v>116</v>
      </c>
      <c r="F284">
        <v>0</v>
      </c>
      <c r="G284">
        <v>27.16</v>
      </c>
      <c r="H284">
        <v>-27.16</v>
      </c>
      <c r="I284" t="s">
        <v>16</v>
      </c>
      <c r="J284" t="s">
        <v>116</v>
      </c>
      <c r="K284" t="s">
        <v>300</v>
      </c>
      <c r="L284" t="s">
        <v>301</v>
      </c>
      <c r="M284">
        <v>2023</v>
      </c>
    </row>
    <row r="285" spans="1:13" x14ac:dyDescent="0.25">
      <c r="A285">
        <v>6224</v>
      </c>
      <c r="B285" t="s">
        <v>13</v>
      </c>
      <c r="C285" s="4">
        <v>45322</v>
      </c>
      <c r="D285" t="s">
        <v>153</v>
      </c>
      <c r="E285" t="s">
        <v>154</v>
      </c>
      <c r="F285">
        <v>0</v>
      </c>
      <c r="G285">
        <v>0.23</v>
      </c>
      <c r="H285">
        <v>-0.23</v>
      </c>
      <c r="I285" t="s">
        <v>16</v>
      </c>
      <c r="J285" t="s">
        <v>154</v>
      </c>
      <c r="K285" t="s">
        <v>300</v>
      </c>
      <c r="L285" t="s">
        <v>301</v>
      </c>
      <c r="M285">
        <v>2022</v>
      </c>
    </row>
    <row r="286" spans="1:13" x14ac:dyDescent="0.25">
      <c r="A286">
        <v>6085</v>
      </c>
      <c r="B286" t="s">
        <v>13</v>
      </c>
      <c r="C286" s="4">
        <v>45322</v>
      </c>
      <c r="D286" t="s">
        <v>129</v>
      </c>
      <c r="E286" t="s">
        <v>130</v>
      </c>
      <c r="F286">
        <v>0.14000000000000001</v>
      </c>
      <c r="G286">
        <v>0</v>
      </c>
      <c r="H286">
        <v>0.14000000000000001</v>
      </c>
      <c r="I286" t="s">
        <v>16</v>
      </c>
      <c r="J286" t="s">
        <v>130</v>
      </c>
      <c r="K286" t="s">
        <v>300</v>
      </c>
      <c r="L286" t="s">
        <v>301</v>
      </c>
      <c r="M286">
        <v>2022</v>
      </c>
    </row>
    <row r="287" spans="1:13" x14ac:dyDescent="0.25">
      <c r="A287">
        <v>6227</v>
      </c>
      <c r="B287" t="s">
        <v>13</v>
      </c>
      <c r="C287" s="4">
        <v>45322</v>
      </c>
      <c r="D287" t="s">
        <v>153</v>
      </c>
      <c r="E287" t="s">
        <v>154</v>
      </c>
      <c r="F287">
        <v>0</v>
      </c>
      <c r="G287">
        <v>0.71</v>
      </c>
      <c r="H287">
        <v>-0.71</v>
      </c>
      <c r="I287" t="s">
        <v>16</v>
      </c>
      <c r="J287" t="s">
        <v>154</v>
      </c>
      <c r="K287" t="s">
        <v>300</v>
      </c>
      <c r="L287" t="s">
        <v>301</v>
      </c>
      <c r="M287">
        <v>2022</v>
      </c>
    </row>
    <row r="288" spans="1:13" x14ac:dyDescent="0.25">
      <c r="A288">
        <v>6088</v>
      </c>
      <c r="B288" t="s">
        <v>13</v>
      </c>
      <c r="C288" s="4">
        <v>45322</v>
      </c>
      <c r="D288" t="s">
        <v>115</v>
      </c>
      <c r="E288" t="s">
        <v>116</v>
      </c>
      <c r="F288">
        <v>0</v>
      </c>
      <c r="G288">
        <v>0.17</v>
      </c>
      <c r="H288">
        <v>-0.17</v>
      </c>
      <c r="I288" t="s">
        <v>16</v>
      </c>
      <c r="J288" t="s">
        <v>116</v>
      </c>
      <c r="K288" t="s">
        <v>300</v>
      </c>
      <c r="L288" t="s">
        <v>301</v>
      </c>
      <c r="M288">
        <v>2022</v>
      </c>
    </row>
    <row r="289" spans="1:13" x14ac:dyDescent="0.25">
      <c r="A289">
        <v>6084</v>
      </c>
      <c r="B289" t="s">
        <v>13</v>
      </c>
      <c r="C289" s="4">
        <v>45322</v>
      </c>
      <c r="D289" t="s">
        <v>153</v>
      </c>
      <c r="E289" t="s">
        <v>154</v>
      </c>
      <c r="F289">
        <v>0</v>
      </c>
      <c r="G289">
        <v>9.64</v>
      </c>
      <c r="H289">
        <v>-9.64</v>
      </c>
      <c r="I289" t="s">
        <v>16</v>
      </c>
      <c r="J289" t="s">
        <v>154</v>
      </c>
      <c r="K289" t="s">
        <v>300</v>
      </c>
      <c r="L289" t="s">
        <v>301</v>
      </c>
      <c r="M289">
        <v>2022</v>
      </c>
    </row>
    <row r="290" spans="1:13" x14ac:dyDescent="0.25">
      <c r="A290">
        <v>6224</v>
      </c>
      <c r="B290" t="s">
        <v>13</v>
      </c>
      <c r="C290" s="4">
        <v>45322</v>
      </c>
      <c r="D290" t="s">
        <v>115</v>
      </c>
      <c r="E290" t="s">
        <v>116</v>
      </c>
      <c r="F290">
        <v>0</v>
      </c>
      <c r="G290">
        <v>0.35</v>
      </c>
      <c r="H290">
        <v>-0.35</v>
      </c>
      <c r="I290" t="s">
        <v>16</v>
      </c>
      <c r="J290" t="s">
        <v>116</v>
      </c>
      <c r="K290" t="s">
        <v>300</v>
      </c>
      <c r="L290" t="s">
        <v>301</v>
      </c>
      <c r="M290">
        <v>2022</v>
      </c>
    </row>
    <row r="291" spans="1:13" x14ac:dyDescent="0.25">
      <c r="A291">
        <v>6224</v>
      </c>
      <c r="B291" t="s">
        <v>13</v>
      </c>
      <c r="C291" s="4">
        <v>45322</v>
      </c>
      <c r="D291" t="s">
        <v>129</v>
      </c>
      <c r="E291" t="s">
        <v>130</v>
      </c>
      <c r="F291">
        <v>0.09</v>
      </c>
      <c r="G291">
        <v>0</v>
      </c>
      <c r="H291">
        <v>0.09</v>
      </c>
      <c r="I291" t="s">
        <v>16</v>
      </c>
      <c r="J291" t="s">
        <v>130</v>
      </c>
      <c r="K291" t="s">
        <v>300</v>
      </c>
      <c r="L291" t="s">
        <v>301</v>
      </c>
      <c r="M291">
        <v>2022</v>
      </c>
    </row>
    <row r="292" spans="1:13" x14ac:dyDescent="0.25">
      <c r="A292">
        <v>6227</v>
      </c>
      <c r="B292" t="s">
        <v>13</v>
      </c>
      <c r="C292" s="4">
        <v>45322</v>
      </c>
      <c r="D292" t="s">
        <v>129</v>
      </c>
      <c r="E292" t="s">
        <v>130</v>
      </c>
      <c r="F292">
        <v>0.15</v>
      </c>
      <c r="G292">
        <v>0</v>
      </c>
      <c r="H292">
        <v>0.15</v>
      </c>
      <c r="I292" t="s">
        <v>16</v>
      </c>
      <c r="J292" t="s">
        <v>130</v>
      </c>
      <c r="K292" t="s">
        <v>300</v>
      </c>
      <c r="L292" t="s">
        <v>301</v>
      </c>
      <c r="M292">
        <v>2022</v>
      </c>
    </row>
    <row r="293" spans="1:13" x14ac:dyDescent="0.25">
      <c r="A293">
        <v>6227</v>
      </c>
      <c r="B293" t="s">
        <v>13</v>
      </c>
      <c r="C293" s="4">
        <v>45322</v>
      </c>
      <c r="D293" t="s">
        <v>115</v>
      </c>
      <c r="E293" t="s">
        <v>116</v>
      </c>
      <c r="F293">
        <v>0</v>
      </c>
      <c r="G293">
        <v>1.06</v>
      </c>
      <c r="H293">
        <v>-1.06</v>
      </c>
      <c r="I293" t="s">
        <v>16</v>
      </c>
      <c r="J293" t="s">
        <v>116</v>
      </c>
      <c r="K293" t="s">
        <v>300</v>
      </c>
      <c r="L293" t="s">
        <v>301</v>
      </c>
      <c r="M293">
        <v>2022</v>
      </c>
    </row>
    <row r="294" spans="1:13" hidden="1" x14ac:dyDescent="0.25">
      <c r="A294">
        <v>6084</v>
      </c>
      <c r="B294" t="s">
        <v>13</v>
      </c>
      <c r="C294" s="4">
        <v>45322</v>
      </c>
      <c r="D294" t="s">
        <v>184</v>
      </c>
      <c r="E294" t="s">
        <v>185</v>
      </c>
      <c r="F294">
        <v>0.75</v>
      </c>
      <c r="G294">
        <v>0</v>
      </c>
      <c r="H294">
        <v>0.75</v>
      </c>
      <c r="I294" t="s">
        <v>16</v>
      </c>
      <c r="J294" t="s">
        <v>185</v>
      </c>
      <c r="K294" t="s">
        <v>300</v>
      </c>
      <c r="L294" t="s">
        <v>301</v>
      </c>
      <c r="M294">
        <v>2023</v>
      </c>
    </row>
    <row r="295" spans="1:13" hidden="1" x14ac:dyDescent="0.25">
      <c r="A295">
        <v>6084</v>
      </c>
      <c r="B295" t="s">
        <v>13</v>
      </c>
      <c r="C295" s="4">
        <v>45322</v>
      </c>
      <c r="D295" t="s">
        <v>174</v>
      </c>
      <c r="E295" t="s">
        <v>118</v>
      </c>
      <c r="F295">
        <v>0</v>
      </c>
      <c r="G295">
        <v>13.54</v>
      </c>
      <c r="H295">
        <v>-13.54</v>
      </c>
      <c r="I295" t="s">
        <v>16</v>
      </c>
      <c r="J295" t="s">
        <v>118</v>
      </c>
      <c r="K295" t="s">
        <v>300</v>
      </c>
      <c r="L295" t="s">
        <v>301</v>
      </c>
      <c r="M295">
        <v>2023</v>
      </c>
    </row>
    <row r="296" spans="1:13" hidden="1" x14ac:dyDescent="0.25">
      <c r="A296">
        <v>6088</v>
      </c>
      <c r="B296" t="s">
        <v>13</v>
      </c>
      <c r="C296" s="4">
        <v>45322</v>
      </c>
      <c r="D296" t="s">
        <v>184</v>
      </c>
      <c r="E296" t="s">
        <v>185</v>
      </c>
      <c r="F296">
        <v>0.01</v>
      </c>
      <c r="G296">
        <v>0</v>
      </c>
      <c r="H296">
        <v>0.01</v>
      </c>
      <c r="I296" t="s">
        <v>16</v>
      </c>
      <c r="J296" t="s">
        <v>185</v>
      </c>
      <c r="K296" t="s">
        <v>300</v>
      </c>
      <c r="L296" t="s">
        <v>301</v>
      </c>
      <c r="M296">
        <v>2023</v>
      </c>
    </row>
    <row r="297" spans="1:13" hidden="1" x14ac:dyDescent="0.25">
      <c r="A297">
        <v>6224</v>
      </c>
      <c r="B297" t="s">
        <v>13</v>
      </c>
      <c r="C297" s="4">
        <v>45322</v>
      </c>
      <c r="D297" t="s">
        <v>184</v>
      </c>
      <c r="E297" t="s">
        <v>185</v>
      </c>
      <c r="F297">
        <v>0.02</v>
      </c>
      <c r="G297">
        <v>0</v>
      </c>
      <c r="H297">
        <v>0.02</v>
      </c>
      <c r="I297" t="s">
        <v>16</v>
      </c>
      <c r="J297" t="s">
        <v>185</v>
      </c>
      <c r="K297" t="s">
        <v>300</v>
      </c>
      <c r="L297" t="s">
        <v>301</v>
      </c>
      <c r="M297">
        <v>2023</v>
      </c>
    </row>
    <row r="298" spans="1:13" x14ac:dyDescent="0.25">
      <c r="A298">
        <v>6085</v>
      </c>
      <c r="B298" t="s">
        <v>13</v>
      </c>
      <c r="C298" s="4">
        <v>45322</v>
      </c>
      <c r="D298" t="s">
        <v>153</v>
      </c>
      <c r="E298" t="s">
        <v>154</v>
      </c>
      <c r="F298">
        <v>0</v>
      </c>
      <c r="G298">
        <v>1.04</v>
      </c>
      <c r="H298">
        <v>-1.04</v>
      </c>
      <c r="I298" t="s">
        <v>16</v>
      </c>
      <c r="J298" t="s">
        <v>154</v>
      </c>
      <c r="K298" t="s">
        <v>300</v>
      </c>
      <c r="L298" t="s">
        <v>301</v>
      </c>
      <c r="M298">
        <v>2022</v>
      </c>
    </row>
    <row r="299" spans="1:13" hidden="1" x14ac:dyDescent="0.25">
      <c r="A299">
        <v>6084</v>
      </c>
      <c r="B299" t="s">
        <v>13</v>
      </c>
      <c r="C299" s="4">
        <v>45322</v>
      </c>
      <c r="D299" t="s">
        <v>244</v>
      </c>
      <c r="E299" t="s">
        <v>262</v>
      </c>
      <c r="F299">
        <v>0</v>
      </c>
      <c r="G299">
        <v>3.23</v>
      </c>
      <c r="H299">
        <v>-3.23</v>
      </c>
      <c r="I299" t="s">
        <v>16</v>
      </c>
      <c r="J299" t="s">
        <v>262</v>
      </c>
      <c r="K299" t="s">
        <v>300</v>
      </c>
      <c r="L299" t="s">
        <v>301</v>
      </c>
      <c r="M299">
        <v>2024</v>
      </c>
    </row>
    <row r="300" spans="1:13" hidden="1" x14ac:dyDescent="0.25">
      <c r="A300">
        <v>6085</v>
      </c>
      <c r="B300" t="s">
        <v>13</v>
      </c>
      <c r="C300" s="4">
        <v>45322</v>
      </c>
      <c r="D300" t="s">
        <v>184</v>
      </c>
      <c r="E300" t="s">
        <v>185</v>
      </c>
      <c r="F300">
        <v>0.09</v>
      </c>
      <c r="G300">
        <v>0</v>
      </c>
      <c r="H300">
        <v>0.09</v>
      </c>
      <c r="I300" t="s">
        <v>16</v>
      </c>
      <c r="J300" t="s">
        <v>185</v>
      </c>
      <c r="K300" t="s">
        <v>300</v>
      </c>
      <c r="L300" t="s">
        <v>301</v>
      </c>
      <c r="M300">
        <v>2023</v>
      </c>
    </row>
    <row r="301" spans="1:13" hidden="1" x14ac:dyDescent="0.25">
      <c r="A301">
        <v>6084</v>
      </c>
      <c r="B301" t="s">
        <v>13</v>
      </c>
      <c r="C301" s="4">
        <v>45322</v>
      </c>
      <c r="D301" t="s">
        <v>251</v>
      </c>
      <c r="E301" t="s">
        <v>268</v>
      </c>
      <c r="F301">
        <v>0.14000000000000001</v>
      </c>
      <c r="G301">
        <v>0</v>
      </c>
      <c r="H301">
        <v>0.14000000000000001</v>
      </c>
      <c r="I301" t="s">
        <v>16</v>
      </c>
      <c r="J301" t="s">
        <v>268</v>
      </c>
      <c r="K301" t="s">
        <v>300</v>
      </c>
      <c r="L301" t="s">
        <v>301</v>
      </c>
      <c r="M301">
        <v>2024</v>
      </c>
    </row>
    <row r="302" spans="1:13" x14ac:dyDescent="0.25">
      <c r="A302">
        <v>6084</v>
      </c>
      <c r="B302" t="s">
        <v>13</v>
      </c>
      <c r="C302" s="4">
        <v>45322</v>
      </c>
      <c r="D302" t="s">
        <v>143</v>
      </c>
      <c r="E302" t="s">
        <v>144</v>
      </c>
      <c r="F302">
        <v>0</v>
      </c>
      <c r="G302">
        <v>0.73</v>
      </c>
      <c r="H302">
        <v>-0.73</v>
      </c>
      <c r="I302" t="s">
        <v>16</v>
      </c>
      <c r="J302" t="s">
        <v>144</v>
      </c>
      <c r="K302" t="s">
        <v>300</v>
      </c>
      <c r="L302" t="s">
        <v>301</v>
      </c>
      <c r="M302">
        <v>2022</v>
      </c>
    </row>
    <row r="303" spans="1:13" hidden="1" x14ac:dyDescent="0.25">
      <c r="A303">
        <v>6084</v>
      </c>
      <c r="B303" t="s">
        <v>13</v>
      </c>
      <c r="C303" s="4">
        <v>45322</v>
      </c>
      <c r="D303" t="s">
        <v>186</v>
      </c>
      <c r="E303" t="s">
        <v>187</v>
      </c>
      <c r="F303">
        <v>0.37</v>
      </c>
      <c r="G303">
        <v>0</v>
      </c>
      <c r="H303">
        <v>0.37</v>
      </c>
      <c r="I303" t="s">
        <v>16</v>
      </c>
      <c r="J303" t="s">
        <v>187</v>
      </c>
      <c r="K303" t="s">
        <v>300</v>
      </c>
      <c r="L303" t="s">
        <v>301</v>
      </c>
      <c r="M303">
        <v>2023</v>
      </c>
    </row>
    <row r="304" spans="1:13" x14ac:dyDescent="0.25">
      <c r="A304">
        <v>6084</v>
      </c>
      <c r="B304" t="s">
        <v>13</v>
      </c>
      <c r="C304" s="4">
        <v>45322</v>
      </c>
      <c r="D304" t="s">
        <v>115</v>
      </c>
      <c r="E304" t="s">
        <v>116</v>
      </c>
      <c r="F304">
        <v>0</v>
      </c>
      <c r="G304">
        <v>13.58</v>
      </c>
      <c r="H304">
        <v>-13.58</v>
      </c>
      <c r="I304" t="s">
        <v>16</v>
      </c>
      <c r="J304" t="s">
        <v>116</v>
      </c>
      <c r="K304" t="s">
        <v>300</v>
      </c>
      <c r="L304" t="s">
        <v>301</v>
      </c>
      <c r="M304">
        <v>2022</v>
      </c>
    </row>
    <row r="305" spans="1:13" hidden="1" x14ac:dyDescent="0.25">
      <c r="A305">
        <v>6084</v>
      </c>
      <c r="B305" t="s">
        <v>13</v>
      </c>
      <c r="C305" s="4">
        <v>45322</v>
      </c>
      <c r="D305" t="s">
        <v>245</v>
      </c>
      <c r="E305" t="s">
        <v>273</v>
      </c>
      <c r="F305">
        <v>0</v>
      </c>
      <c r="G305">
        <v>4.18</v>
      </c>
      <c r="H305">
        <v>-4.18</v>
      </c>
      <c r="I305" t="s">
        <v>16</v>
      </c>
      <c r="J305" t="s">
        <v>273</v>
      </c>
      <c r="K305" t="s">
        <v>300</v>
      </c>
      <c r="L305" t="s">
        <v>301</v>
      </c>
      <c r="M305">
        <v>2024</v>
      </c>
    </row>
    <row r="306" spans="1:13" x14ac:dyDescent="0.25">
      <c r="A306">
        <v>6084</v>
      </c>
      <c r="B306" t="s">
        <v>13</v>
      </c>
      <c r="C306" s="4">
        <v>45322</v>
      </c>
      <c r="D306" t="s">
        <v>129</v>
      </c>
      <c r="E306" t="s">
        <v>130</v>
      </c>
      <c r="F306">
        <v>3.47</v>
      </c>
      <c r="G306">
        <v>0</v>
      </c>
      <c r="H306">
        <v>3.47</v>
      </c>
      <c r="I306" t="s">
        <v>16</v>
      </c>
      <c r="J306" t="s">
        <v>130</v>
      </c>
      <c r="K306" t="s">
        <v>300</v>
      </c>
      <c r="L306" t="s">
        <v>301</v>
      </c>
      <c r="M306">
        <v>2022</v>
      </c>
    </row>
    <row r="307" spans="1:13" x14ac:dyDescent="0.25">
      <c r="A307">
        <v>6084</v>
      </c>
      <c r="B307" t="s">
        <v>13</v>
      </c>
      <c r="C307" s="4">
        <v>45322</v>
      </c>
      <c r="D307" t="s">
        <v>131</v>
      </c>
      <c r="E307" t="s">
        <v>132</v>
      </c>
      <c r="F307">
        <v>1.1000000000000001</v>
      </c>
      <c r="G307">
        <v>0</v>
      </c>
      <c r="H307">
        <v>1.1000000000000001</v>
      </c>
      <c r="I307" t="s">
        <v>16</v>
      </c>
      <c r="J307" t="s">
        <v>132</v>
      </c>
      <c r="K307" t="s">
        <v>300</v>
      </c>
      <c r="L307" t="s">
        <v>301</v>
      </c>
      <c r="M307">
        <v>2022</v>
      </c>
    </row>
    <row r="308" spans="1:13" x14ac:dyDescent="0.25">
      <c r="A308">
        <v>6084</v>
      </c>
      <c r="B308" t="s">
        <v>13</v>
      </c>
      <c r="C308" s="4">
        <v>45322</v>
      </c>
      <c r="D308" t="s">
        <v>155</v>
      </c>
      <c r="E308" t="s">
        <v>156</v>
      </c>
      <c r="F308">
        <v>0</v>
      </c>
      <c r="G308">
        <v>5.12</v>
      </c>
      <c r="H308">
        <v>-5.12</v>
      </c>
      <c r="I308" t="s">
        <v>16</v>
      </c>
      <c r="J308" t="s">
        <v>156</v>
      </c>
      <c r="K308" t="s">
        <v>300</v>
      </c>
      <c r="L308" t="s">
        <v>301</v>
      </c>
      <c r="M308">
        <v>2022</v>
      </c>
    </row>
    <row r="309" spans="1:13" x14ac:dyDescent="0.25">
      <c r="A309">
        <v>6085</v>
      </c>
      <c r="B309" t="s">
        <v>13</v>
      </c>
      <c r="C309" s="4">
        <v>45322</v>
      </c>
      <c r="D309" t="s">
        <v>115</v>
      </c>
      <c r="E309" t="s">
        <v>116</v>
      </c>
      <c r="F309">
        <v>0</v>
      </c>
      <c r="G309">
        <v>1.57</v>
      </c>
      <c r="H309">
        <v>-1.57</v>
      </c>
      <c r="I309" t="s">
        <v>16</v>
      </c>
      <c r="J309" t="s">
        <v>116</v>
      </c>
      <c r="K309" t="s">
        <v>300</v>
      </c>
      <c r="L309" t="s">
        <v>301</v>
      </c>
      <c r="M309">
        <v>2022</v>
      </c>
    </row>
    <row r="310" spans="1:13" hidden="1" x14ac:dyDescent="0.25">
      <c r="A310">
        <v>6088</v>
      </c>
      <c r="B310" t="s">
        <v>13</v>
      </c>
      <c r="C310" s="4">
        <v>45322</v>
      </c>
      <c r="D310" t="s">
        <v>173</v>
      </c>
      <c r="E310" t="s">
        <v>116</v>
      </c>
      <c r="F310">
        <v>0</v>
      </c>
      <c r="G310">
        <v>0.35</v>
      </c>
      <c r="H310">
        <v>-0.35</v>
      </c>
      <c r="I310" t="s">
        <v>16</v>
      </c>
      <c r="J310" t="s">
        <v>116</v>
      </c>
      <c r="K310" t="s">
        <v>300</v>
      </c>
      <c r="L310" t="s">
        <v>301</v>
      </c>
      <c r="M310">
        <v>2023</v>
      </c>
    </row>
    <row r="311" spans="1:13" x14ac:dyDescent="0.25">
      <c r="A311">
        <v>6084</v>
      </c>
      <c r="B311" t="s">
        <v>13</v>
      </c>
      <c r="C311" s="4">
        <v>45322</v>
      </c>
      <c r="D311" t="s">
        <v>117</v>
      </c>
      <c r="E311" t="s">
        <v>118</v>
      </c>
      <c r="F311">
        <v>0</v>
      </c>
      <c r="G311">
        <v>6.59</v>
      </c>
      <c r="H311">
        <v>-6.59</v>
      </c>
      <c r="I311" t="s">
        <v>16</v>
      </c>
      <c r="J311" t="s">
        <v>118</v>
      </c>
      <c r="K311" t="s">
        <v>300</v>
      </c>
      <c r="L311" t="s">
        <v>301</v>
      </c>
      <c r="M311">
        <v>2022</v>
      </c>
    </row>
    <row r="312" spans="1:13" hidden="1" x14ac:dyDescent="0.25">
      <c r="A312">
        <v>6227</v>
      </c>
      <c r="B312" t="s">
        <v>13</v>
      </c>
      <c r="C312" s="4">
        <v>45322</v>
      </c>
      <c r="D312" t="s">
        <v>173</v>
      </c>
      <c r="E312" t="s">
        <v>116</v>
      </c>
      <c r="F312">
        <v>0</v>
      </c>
      <c r="G312">
        <v>2.14</v>
      </c>
      <c r="H312">
        <v>-2.14</v>
      </c>
      <c r="I312" t="s">
        <v>16</v>
      </c>
      <c r="J312" t="s">
        <v>116</v>
      </c>
      <c r="K312" t="s">
        <v>300</v>
      </c>
      <c r="L312" t="s">
        <v>301</v>
      </c>
      <c r="M312">
        <v>2023</v>
      </c>
    </row>
    <row r="313" spans="1:13" hidden="1" x14ac:dyDescent="0.25">
      <c r="A313">
        <v>6084</v>
      </c>
      <c r="B313" t="s">
        <v>13</v>
      </c>
      <c r="C313" s="4">
        <v>45322</v>
      </c>
      <c r="D313" t="s">
        <v>252</v>
      </c>
      <c r="E313" t="s">
        <v>271</v>
      </c>
      <c r="F313">
        <v>0.18</v>
      </c>
      <c r="G313">
        <v>0</v>
      </c>
      <c r="H313">
        <v>0.18</v>
      </c>
      <c r="I313" t="s">
        <v>16</v>
      </c>
      <c r="J313" t="s">
        <v>271</v>
      </c>
      <c r="K313" t="s">
        <v>300</v>
      </c>
      <c r="L313" t="s">
        <v>301</v>
      </c>
      <c r="M313">
        <v>2024</v>
      </c>
    </row>
    <row r="314" spans="1:13" hidden="1" x14ac:dyDescent="0.25">
      <c r="A314">
        <v>6224</v>
      </c>
      <c r="B314" t="s">
        <v>13</v>
      </c>
      <c r="C314" s="4">
        <v>45322</v>
      </c>
      <c r="D314" t="s">
        <v>173</v>
      </c>
      <c r="E314" t="s">
        <v>116</v>
      </c>
      <c r="F314">
        <v>0</v>
      </c>
      <c r="G314">
        <v>0.7</v>
      </c>
      <c r="H314">
        <v>-0.7</v>
      </c>
      <c r="I314" t="s">
        <v>16</v>
      </c>
      <c r="J314" t="s">
        <v>116</v>
      </c>
      <c r="K314" t="s">
        <v>300</v>
      </c>
      <c r="L314" t="s">
        <v>301</v>
      </c>
      <c r="M314">
        <v>2023</v>
      </c>
    </row>
    <row r="315" spans="1:13" hidden="1" x14ac:dyDescent="0.25">
      <c r="A315">
        <v>6231</v>
      </c>
      <c r="B315" t="s">
        <v>13</v>
      </c>
      <c r="C315" s="4">
        <v>45323</v>
      </c>
      <c r="D315" t="s">
        <v>173</v>
      </c>
      <c r="E315" t="s">
        <v>116</v>
      </c>
      <c r="F315">
        <v>0</v>
      </c>
      <c r="G315">
        <v>27.3</v>
      </c>
      <c r="H315">
        <v>-27.3</v>
      </c>
      <c r="I315" t="s">
        <v>16</v>
      </c>
      <c r="J315" t="s">
        <v>116</v>
      </c>
      <c r="K315" t="s">
        <v>302</v>
      </c>
      <c r="L315" t="s">
        <v>301</v>
      </c>
      <c r="M315">
        <v>2023</v>
      </c>
    </row>
    <row r="316" spans="1:13" x14ac:dyDescent="0.25">
      <c r="A316">
        <v>6231</v>
      </c>
      <c r="B316" t="s">
        <v>13</v>
      </c>
      <c r="C316" s="4">
        <v>45323</v>
      </c>
      <c r="D316" t="s">
        <v>143</v>
      </c>
      <c r="E316" t="s">
        <v>144</v>
      </c>
      <c r="F316">
        <v>0</v>
      </c>
      <c r="G316">
        <v>0.06</v>
      </c>
      <c r="H316">
        <v>-0.06</v>
      </c>
      <c r="I316" t="s">
        <v>16</v>
      </c>
      <c r="J316" t="s">
        <v>144</v>
      </c>
      <c r="K316" t="s">
        <v>302</v>
      </c>
      <c r="L316" t="s">
        <v>301</v>
      </c>
      <c r="M316">
        <v>2022</v>
      </c>
    </row>
    <row r="317" spans="1:13" hidden="1" x14ac:dyDescent="0.25">
      <c r="A317">
        <v>6231</v>
      </c>
      <c r="B317" t="s">
        <v>13</v>
      </c>
      <c r="C317" s="4">
        <v>45323</v>
      </c>
      <c r="D317" t="s">
        <v>174</v>
      </c>
      <c r="E317" t="s">
        <v>118</v>
      </c>
      <c r="F317">
        <v>0</v>
      </c>
      <c r="G317">
        <v>1.1100000000000001</v>
      </c>
      <c r="H317">
        <v>-1.1100000000000001</v>
      </c>
      <c r="I317" t="s">
        <v>16</v>
      </c>
      <c r="J317" t="s">
        <v>118</v>
      </c>
      <c r="K317" t="s">
        <v>302</v>
      </c>
      <c r="L317" t="s">
        <v>301</v>
      </c>
      <c r="M317">
        <v>2023</v>
      </c>
    </row>
    <row r="318" spans="1:13" hidden="1" x14ac:dyDescent="0.25">
      <c r="A318">
        <v>6231</v>
      </c>
      <c r="B318" t="s">
        <v>13</v>
      </c>
      <c r="C318" s="4">
        <v>45323</v>
      </c>
      <c r="D318" t="s">
        <v>244</v>
      </c>
      <c r="E318" t="s">
        <v>262</v>
      </c>
      <c r="F318">
        <v>0</v>
      </c>
      <c r="G318">
        <v>24.65</v>
      </c>
      <c r="H318">
        <v>-24.65</v>
      </c>
      <c r="I318" t="s">
        <v>16</v>
      </c>
      <c r="J318" t="s">
        <v>262</v>
      </c>
      <c r="K318" t="s">
        <v>302</v>
      </c>
      <c r="L318" t="s">
        <v>301</v>
      </c>
      <c r="M318">
        <v>2024</v>
      </c>
    </row>
    <row r="319" spans="1:13" x14ac:dyDescent="0.25">
      <c r="A319">
        <v>6231</v>
      </c>
      <c r="B319" t="s">
        <v>13</v>
      </c>
      <c r="C319" s="4">
        <v>45323</v>
      </c>
      <c r="D319" t="s">
        <v>129</v>
      </c>
      <c r="E319" t="s">
        <v>130</v>
      </c>
      <c r="F319">
        <v>1.91</v>
      </c>
      <c r="G319">
        <v>0</v>
      </c>
      <c r="H319">
        <v>1.91</v>
      </c>
      <c r="I319" t="s">
        <v>16</v>
      </c>
      <c r="J319" t="s">
        <v>130</v>
      </c>
      <c r="K319" t="s">
        <v>302</v>
      </c>
      <c r="L319" t="s">
        <v>301</v>
      </c>
      <c r="M319">
        <v>2022</v>
      </c>
    </row>
    <row r="320" spans="1:13" hidden="1" x14ac:dyDescent="0.25">
      <c r="A320">
        <v>6231</v>
      </c>
      <c r="B320" t="s">
        <v>13</v>
      </c>
      <c r="C320" s="4">
        <v>45323</v>
      </c>
      <c r="D320" t="s">
        <v>184</v>
      </c>
      <c r="E320" t="s">
        <v>185</v>
      </c>
      <c r="F320">
        <v>0.76</v>
      </c>
      <c r="G320">
        <v>0</v>
      </c>
      <c r="H320">
        <v>0.76</v>
      </c>
      <c r="I320" t="s">
        <v>16</v>
      </c>
      <c r="J320" t="s">
        <v>185</v>
      </c>
      <c r="K320" t="s">
        <v>302</v>
      </c>
      <c r="L320" t="s">
        <v>301</v>
      </c>
      <c r="M320">
        <v>2023</v>
      </c>
    </row>
    <row r="321" spans="1:13" x14ac:dyDescent="0.25">
      <c r="A321">
        <v>6231</v>
      </c>
      <c r="B321" t="s">
        <v>13</v>
      </c>
      <c r="C321" s="4">
        <v>45323</v>
      </c>
      <c r="D321" t="s">
        <v>131</v>
      </c>
      <c r="E321" t="s">
        <v>132</v>
      </c>
      <c r="F321">
        <v>0.09</v>
      </c>
      <c r="G321">
        <v>0</v>
      </c>
      <c r="H321">
        <v>0.09</v>
      </c>
      <c r="I321" t="s">
        <v>16</v>
      </c>
      <c r="J321" t="s">
        <v>132</v>
      </c>
      <c r="K321" t="s">
        <v>302</v>
      </c>
      <c r="L321" t="s">
        <v>301</v>
      </c>
      <c r="M321">
        <v>2022</v>
      </c>
    </row>
    <row r="322" spans="1:13" x14ac:dyDescent="0.25">
      <c r="A322">
        <v>6231</v>
      </c>
      <c r="B322" t="s">
        <v>13</v>
      </c>
      <c r="C322" s="4">
        <v>45323</v>
      </c>
      <c r="D322" t="s">
        <v>115</v>
      </c>
      <c r="E322" t="s">
        <v>116</v>
      </c>
      <c r="F322">
        <v>0</v>
      </c>
      <c r="G322">
        <v>13.65</v>
      </c>
      <c r="H322">
        <v>-13.65</v>
      </c>
      <c r="I322" t="s">
        <v>16</v>
      </c>
      <c r="J322" t="s">
        <v>116</v>
      </c>
      <c r="K322" t="s">
        <v>302</v>
      </c>
      <c r="L322" t="s">
        <v>301</v>
      </c>
      <c r="M322">
        <v>2022</v>
      </c>
    </row>
    <row r="323" spans="1:13" x14ac:dyDescent="0.25">
      <c r="A323">
        <v>6231</v>
      </c>
      <c r="B323" t="s">
        <v>13</v>
      </c>
      <c r="C323" s="4">
        <v>45323</v>
      </c>
      <c r="D323" t="s">
        <v>155</v>
      </c>
      <c r="E323" t="s">
        <v>156</v>
      </c>
      <c r="F323">
        <v>0</v>
      </c>
      <c r="G323">
        <v>0.36</v>
      </c>
      <c r="H323">
        <v>-0.36</v>
      </c>
      <c r="I323" t="s">
        <v>16</v>
      </c>
      <c r="J323" t="s">
        <v>156</v>
      </c>
      <c r="K323" t="s">
        <v>302</v>
      </c>
      <c r="L323" t="s">
        <v>301</v>
      </c>
      <c r="M323">
        <v>2022</v>
      </c>
    </row>
    <row r="324" spans="1:13" hidden="1" x14ac:dyDescent="0.25">
      <c r="A324">
        <v>6231</v>
      </c>
      <c r="B324" t="s">
        <v>13</v>
      </c>
      <c r="C324" s="4">
        <v>45323</v>
      </c>
      <c r="D324" t="s">
        <v>251</v>
      </c>
      <c r="E324" t="s">
        <v>268</v>
      </c>
      <c r="F324">
        <v>1.1399999999999999</v>
      </c>
      <c r="G324">
        <v>0</v>
      </c>
      <c r="H324">
        <v>1.1399999999999999</v>
      </c>
      <c r="I324" t="s">
        <v>16</v>
      </c>
      <c r="J324" t="s">
        <v>268</v>
      </c>
      <c r="K324" t="s">
        <v>302</v>
      </c>
      <c r="L324" t="s">
        <v>301</v>
      </c>
      <c r="M324">
        <v>2024</v>
      </c>
    </row>
    <row r="325" spans="1:13" x14ac:dyDescent="0.25">
      <c r="A325">
        <v>6231</v>
      </c>
      <c r="B325" t="s">
        <v>13</v>
      </c>
      <c r="C325" s="4">
        <v>45323</v>
      </c>
      <c r="D325" t="s">
        <v>153</v>
      </c>
      <c r="E325" t="s">
        <v>154</v>
      </c>
      <c r="F325">
        <v>0</v>
      </c>
      <c r="G325">
        <v>13.59</v>
      </c>
      <c r="H325">
        <v>-13.59</v>
      </c>
      <c r="I325" t="s">
        <v>16</v>
      </c>
      <c r="J325" t="s">
        <v>154</v>
      </c>
      <c r="K325" t="s">
        <v>302</v>
      </c>
      <c r="L325" t="s">
        <v>301</v>
      </c>
      <c r="M325">
        <v>2022</v>
      </c>
    </row>
    <row r="326" spans="1:13" hidden="1" x14ac:dyDescent="0.25">
      <c r="A326">
        <v>6231</v>
      </c>
      <c r="B326" t="s">
        <v>13</v>
      </c>
      <c r="C326" s="4">
        <v>45323</v>
      </c>
      <c r="D326" t="s">
        <v>186</v>
      </c>
      <c r="E326" t="s">
        <v>187</v>
      </c>
      <c r="F326">
        <v>0.03</v>
      </c>
      <c r="G326">
        <v>0</v>
      </c>
      <c r="H326">
        <v>0.03</v>
      </c>
      <c r="I326" t="s">
        <v>16</v>
      </c>
      <c r="J326" t="s">
        <v>187</v>
      </c>
      <c r="K326" t="s">
        <v>302</v>
      </c>
      <c r="L326" t="s">
        <v>301</v>
      </c>
      <c r="M326">
        <v>2023</v>
      </c>
    </row>
    <row r="327" spans="1:13" x14ac:dyDescent="0.25">
      <c r="A327">
        <v>6231</v>
      </c>
      <c r="B327" t="s">
        <v>13</v>
      </c>
      <c r="C327" s="4">
        <v>45323</v>
      </c>
      <c r="D327" t="s">
        <v>117</v>
      </c>
      <c r="E327" t="s">
        <v>118</v>
      </c>
      <c r="F327">
        <v>0</v>
      </c>
      <c r="G327">
        <v>0.54</v>
      </c>
      <c r="H327">
        <v>-0.54</v>
      </c>
      <c r="I327" t="s">
        <v>16</v>
      </c>
      <c r="J327" t="s">
        <v>118</v>
      </c>
      <c r="K327" t="s">
        <v>302</v>
      </c>
      <c r="L327" t="s">
        <v>301</v>
      </c>
      <c r="M327">
        <v>2022</v>
      </c>
    </row>
    <row r="328" spans="1:13" hidden="1" x14ac:dyDescent="0.25">
      <c r="A328">
        <v>6296</v>
      </c>
      <c r="B328" t="s">
        <v>13</v>
      </c>
      <c r="C328" s="4">
        <v>45327</v>
      </c>
      <c r="D328" t="s">
        <v>186</v>
      </c>
      <c r="E328" t="s">
        <v>187</v>
      </c>
      <c r="F328">
        <v>0.39</v>
      </c>
      <c r="G328">
        <v>0</v>
      </c>
      <c r="H328">
        <v>0.39</v>
      </c>
      <c r="I328" t="s">
        <v>16</v>
      </c>
      <c r="J328" t="s">
        <v>187</v>
      </c>
      <c r="K328" t="s">
        <v>302</v>
      </c>
      <c r="L328" t="s">
        <v>301</v>
      </c>
      <c r="M328">
        <v>2023</v>
      </c>
    </row>
    <row r="329" spans="1:13" x14ac:dyDescent="0.25">
      <c r="A329">
        <v>6296</v>
      </c>
      <c r="B329" t="s">
        <v>13</v>
      </c>
      <c r="C329" s="4">
        <v>45327</v>
      </c>
      <c r="D329" t="s">
        <v>153</v>
      </c>
      <c r="E329" t="s">
        <v>154</v>
      </c>
      <c r="F329">
        <v>0</v>
      </c>
      <c r="G329">
        <v>9.9700000000000006</v>
      </c>
      <c r="H329">
        <v>-9.9700000000000006</v>
      </c>
      <c r="I329" t="s">
        <v>16</v>
      </c>
      <c r="J329" t="s">
        <v>154</v>
      </c>
      <c r="K329" t="s">
        <v>302</v>
      </c>
      <c r="L329" t="s">
        <v>301</v>
      </c>
      <c r="M329">
        <v>2022</v>
      </c>
    </row>
    <row r="330" spans="1:13" hidden="1" x14ac:dyDescent="0.25">
      <c r="A330">
        <v>6296</v>
      </c>
      <c r="B330" t="s">
        <v>13</v>
      </c>
      <c r="C330" s="4">
        <v>45327</v>
      </c>
      <c r="D330" t="s">
        <v>251</v>
      </c>
      <c r="E330" t="s">
        <v>268</v>
      </c>
      <c r="F330">
        <v>0.86</v>
      </c>
      <c r="G330">
        <v>0</v>
      </c>
      <c r="H330">
        <v>0.86</v>
      </c>
      <c r="I330" t="s">
        <v>16</v>
      </c>
      <c r="J330" t="s">
        <v>268</v>
      </c>
      <c r="K330" t="s">
        <v>302</v>
      </c>
      <c r="L330" t="s">
        <v>301</v>
      </c>
      <c r="M330">
        <v>2024</v>
      </c>
    </row>
    <row r="331" spans="1:13" x14ac:dyDescent="0.25">
      <c r="A331">
        <v>6296</v>
      </c>
      <c r="B331" t="s">
        <v>13</v>
      </c>
      <c r="C331" s="4">
        <v>45327</v>
      </c>
      <c r="D331" t="s">
        <v>115</v>
      </c>
      <c r="E331" t="s">
        <v>116</v>
      </c>
      <c r="F331">
        <v>0</v>
      </c>
      <c r="G331">
        <v>10.119999999999999</v>
      </c>
      <c r="H331">
        <v>-10.119999999999999</v>
      </c>
      <c r="I331" t="s">
        <v>16</v>
      </c>
      <c r="J331" t="s">
        <v>116</v>
      </c>
      <c r="K331" t="s">
        <v>302</v>
      </c>
      <c r="L331" t="s">
        <v>301</v>
      </c>
      <c r="M331">
        <v>2022</v>
      </c>
    </row>
    <row r="332" spans="1:13" hidden="1" x14ac:dyDescent="0.25">
      <c r="A332">
        <v>6296</v>
      </c>
      <c r="B332" t="s">
        <v>13</v>
      </c>
      <c r="C332" s="4">
        <v>45327</v>
      </c>
      <c r="D332" t="s">
        <v>244</v>
      </c>
      <c r="E332" t="s">
        <v>262</v>
      </c>
      <c r="F332">
        <v>0</v>
      </c>
      <c r="G332">
        <v>18.010000000000002</v>
      </c>
      <c r="H332">
        <v>-18.010000000000002</v>
      </c>
      <c r="I332" t="s">
        <v>16</v>
      </c>
      <c r="J332" t="s">
        <v>262</v>
      </c>
      <c r="K332" t="s">
        <v>302</v>
      </c>
      <c r="L332" t="s">
        <v>301</v>
      </c>
      <c r="M332">
        <v>2024</v>
      </c>
    </row>
    <row r="333" spans="1:13" x14ac:dyDescent="0.25">
      <c r="A333">
        <v>6296</v>
      </c>
      <c r="B333" t="s">
        <v>13</v>
      </c>
      <c r="C333" s="4">
        <v>45327</v>
      </c>
      <c r="D333" t="s">
        <v>155</v>
      </c>
      <c r="E333" t="s">
        <v>156</v>
      </c>
      <c r="F333">
        <v>0</v>
      </c>
      <c r="G333">
        <v>6.1</v>
      </c>
      <c r="H333">
        <v>-6.1</v>
      </c>
      <c r="I333" t="s">
        <v>16</v>
      </c>
      <c r="J333" t="s">
        <v>156</v>
      </c>
      <c r="K333" t="s">
        <v>302</v>
      </c>
      <c r="L333" t="s">
        <v>301</v>
      </c>
      <c r="M333">
        <v>2022</v>
      </c>
    </row>
    <row r="334" spans="1:13" hidden="1" x14ac:dyDescent="0.25">
      <c r="A334">
        <v>6296</v>
      </c>
      <c r="B334" t="s">
        <v>13</v>
      </c>
      <c r="C334" s="4">
        <v>45327</v>
      </c>
      <c r="D334" t="s">
        <v>174</v>
      </c>
      <c r="E334" t="s">
        <v>118</v>
      </c>
      <c r="F334">
        <v>0</v>
      </c>
      <c r="G334">
        <v>14.29</v>
      </c>
      <c r="H334">
        <v>-14.29</v>
      </c>
      <c r="I334" t="s">
        <v>16</v>
      </c>
      <c r="J334" t="s">
        <v>118</v>
      </c>
      <c r="K334" t="s">
        <v>302</v>
      </c>
      <c r="L334" t="s">
        <v>301</v>
      </c>
      <c r="M334">
        <v>2023</v>
      </c>
    </row>
    <row r="335" spans="1:13" hidden="1" x14ac:dyDescent="0.25">
      <c r="A335">
        <v>6296</v>
      </c>
      <c r="B335" t="s">
        <v>13</v>
      </c>
      <c r="C335" s="4">
        <v>45327</v>
      </c>
      <c r="D335" t="s">
        <v>245</v>
      </c>
      <c r="E335" t="s">
        <v>273</v>
      </c>
      <c r="F335">
        <v>0</v>
      </c>
      <c r="G335">
        <v>8.49</v>
      </c>
      <c r="H335">
        <v>-8.49</v>
      </c>
      <c r="I335" t="s">
        <v>16</v>
      </c>
      <c r="J335" t="s">
        <v>273</v>
      </c>
      <c r="K335" t="s">
        <v>302</v>
      </c>
      <c r="L335" t="s">
        <v>301</v>
      </c>
      <c r="M335">
        <v>2024</v>
      </c>
    </row>
    <row r="336" spans="1:13" hidden="1" x14ac:dyDescent="0.25">
      <c r="A336">
        <v>6296</v>
      </c>
      <c r="B336" t="s">
        <v>13</v>
      </c>
      <c r="C336" s="4">
        <v>45327</v>
      </c>
      <c r="D336" t="s">
        <v>252</v>
      </c>
      <c r="E336" t="s">
        <v>271</v>
      </c>
      <c r="F336">
        <v>0.37</v>
      </c>
      <c r="G336">
        <v>0</v>
      </c>
      <c r="H336">
        <v>0.37</v>
      </c>
      <c r="I336" t="s">
        <v>16</v>
      </c>
      <c r="J336" t="s">
        <v>271</v>
      </c>
      <c r="K336" t="s">
        <v>302</v>
      </c>
      <c r="L336" t="s">
        <v>301</v>
      </c>
      <c r="M336">
        <v>2024</v>
      </c>
    </row>
    <row r="337" spans="1:13" hidden="1" x14ac:dyDescent="0.25">
      <c r="A337">
        <v>6296</v>
      </c>
      <c r="B337" t="s">
        <v>13</v>
      </c>
      <c r="C337" s="4">
        <v>45327</v>
      </c>
      <c r="D337" t="s">
        <v>184</v>
      </c>
      <c r="E337" t="s">
        <v>185</v>
      </c>
      <c r="F337">
        <v>0.56999999999999995</v>
      </c>
      <c r="G337">
        <v>0</v>
      </c>
      <c r="H337">
        <v>0.56999999999999995</v>
      </c>
      <c r="I337" t="s">
        <v>16</v>
      </c>
      <c r="J337" t="s">
        <v>185</v>
      </c>
      <c r="K337" t="s">
        <v>302</v>
      </c>
      <c r="L337" t="s">
        <v>301</v>
      </c>
      <c r="M337">
        <v>2023</v>
      </c>
    </row>
    <row r="338" spans="1:13" x14ac:dyDescent="0.25">
      <c r="A338">
        <v>6296</v>
      </c>
      <c r="B338" t="s">
        <v>13</v>
      </c>
      <c r="C338" s="4">
        <v>45327</v>
      </c>
      <c r="D338" t="s">
        <v>143</v>
      </c>
      <c r="E338" t="s">
        <v>144</v>
      </c>
      <c r="F338">
        <v>0</v>
      </c>
      <c r="G338">
        <v>0.77</v>
      </c>
      <c r="H338">
        <v>-0.77</v>
      </c>
      <c r="I338" t="s">
        <v>16</v>
      </c>
      <c r="J338" t="s">
        <v>144</v>
      </c>
      <c r="K338" t="s">
        <v>302</v>
      </c>
      <c r="L338" t="s">
        <v>301</v>
      </c>
      <c r="M338">
        <v>2022</v>
      </c>
    </row>
    <row r="339" spans="1:13" x14ac:dyDescent="0.25">
      <c r="A339">
        <v>6296</v>
      </c>
      <c r="B339" t="s">
        <v>13</v>
      </c>
      <c r="C339" s="4">
        <v>45327</v>
      </c>
      <c r="D339" t="s">
        <v>117</v>
      </c>
      <c r="E339" t="s">
        <v>118</v>
      </c>
      <c r="F339">
        <v>0</v>
      </c>
      <c r="G339">
        <v>6.95</v>
      </c>
      <c r="H339">
        <v>-6.95</v>
      </c>
      <c r="I339" t="s">
        <v>16</v>
      </c>
      <c r="J339" t="s">
        <v>118</v>
      </c>
      <c r="K339" t="s">
        <v>302</v>
      </c>
      <c r="L339" t="s">
        <v>301</v>
      </c>
      <c r="M339">
        <v>2022</v>
      </c>
    </row>
    <row r="340" spans="1:13" x14ac:dyDescent="0.25">
      <c r="A340">
        <v>6296</v>
      </c>
      <c r="B340" t="s">
        <v>13</v>
      </c>
      <c r="C340" s="4">
        <v>45327</v>
      </c>
      <c r="D340" t="s">
        <v>131</v>
      </c>
      <c r="E340" t="s">
        <v>132</v>
      </c>
      <c r="F340">
        <v>1.1599999999999999</v>
      </c>
      <c r="G340">
        <v>0</v>
      </c>
      <c r="H340">
        <v>1.1599999999999999</v>
      </c>
      <c r="I340" t="s">
        <v>16</v>
      </c>
      <c r="J340" t="s">
        <v>132</v>
      </c>
      <c r="K340" t="s">
        <v>302</v>
      </c>
      <c r="L340" t="s">
        <v>301</v>
      </c>
      <c r="M340">
        <v>2022</v>
      </c>
    </row>
    <row r="341" spans="1:13" x14ac:dyDescent="0.25">
      <c r="A341">
        <v>6296</v>
      </c>
      <c r="B341" t="s">
        <v>13</v>
      </c>
      <c r="C341" s="4">
        <v>45327</v>
      </c>
      <c r="D341" t="s">
        <v>129</v>
      </c>
      <c r="E341" t="s">
        <v>130</v>
      </c>
      <c r="F341">
        <v>1.81</v>
      </c>
      <c r="G341">
        <v>0</v>
      </c>
      <c r="H341">
        <v>1.81</v>
      </c>
      <c r="I341" t="s">
        <v>16</v>
      </c>
      <c r="J341" t="s">
        <v>130</v>
      </c>
      <c r="K341" t="s">
        <v>302</v>
      </c>
      <c r="L341" t="s">
        <v>301</v>
      </c>
      <c r="M341">
        <v>2022</v>
      </c>
    </row>
    <row r="342" spans="1:13" hidden="1" x14ac:dyDescent="0.25">
      <c r="A342">
        <v>6296</v>
      </c>
      <c r="B342" t="s">
        <v>13</v>
      </c>
      <c r="C342" s="4">
        <v>45327</v>
      </c>
      <c r="D342" t="s">
        <v>173</v>
      </c>
      <c r="E342" t="s">
        <v>116</v>
      </c>
      <c r="F342">
        <v>0</v>
      </c>
      <c r="G342">
        <v>20.23</v>
      </c>
      <c r="H342">
        <v>-20.23</v>
      </c>
      <c r="I342" t="s">
        <v>16</v>
      </c>
      <c r="J342" t="s">
        <v>116</v>
      </c>
      <c r="K342" t="s">
        <v>302</v>
      </c>
      <c r="L342" t="s">
        <v>301</v>
      </c>
      <c r="M342">
        <v>2023</v>
      </c>
    </row>
    <row r="343" spans="1:13" hidden="1" x14ac:dyDescent="0.25">
      <c r="A343">
        <v>6387</v>
      </c>
      <c r="B343" t="s">
        <v>13</v>
      </c>
      <c r="C343" s="4">
        <v>45330</v>
      </c>
      <c r="D343" t="s">
        <v>186</v>
      </c>
      <c r="E343" t="s">
        <v>187</v>
      </c>
      <c r="F343">
        <v>5.67</v>
      </c>
      <c r="G343">
        <v>0</v>
      </c>
      <c r="H343">
        <v>5.67</v>
      </c>
      <c r="I343" t="s">
        <v>16</v>
      </c>
      <c r="J343" t="s">
        <v>187</v>
      </c>
      <c r="K343" t="s">
        <v>302</v>
      </c>
      <c r="L343" t="s">
        <v>301</v>
      </c>
      <c r="M343">
        <v>2023</v>
      </c>
    </row>
    <row r="344" spans="1:13" x14ac:dyDescent="0.25">
      <c r="A344">
        <v>6387</v>
      </c>
      <c r="B344" t="s">
        <v>13</v>
      </c>
      <c r="C344" s="4">
        <v>45330</v>
      </c>
      <c r="D344" t="s">
        <v>143</v>
      </c>
      <c r="E344" t="s">
        <v>144</v>
      </c>
      <c r="F344">
        <v>0</v>
      </c>
      <c r="G344">
        <v>11.34</v>
      </c>
      <c r="H344">
        <v>-11.34</v>
      </c>
      <c r="I344" t="s">
        <v>16</v>
      </c>
      <c r="J344" t="s">
        <v>144</v>
      </c>
      <c r="K344" t="s">
        <v>302</v>
      </c>
      <c r="L344" t="s">
        <v>301</v>
      </c>
      <c r="M344">
        <v>2022</v>
      </c>
    </row>
    <row r="345" spans="1:13" hidden="1" x14ac:dyDescent="0.25">
      <c r="A345">
        <v>6387</v>
      </c>
      <c r="B345" t="s">
        <v>13</v>
      </c>
      <c r="C345" s="4">
        <v>45330</v>
      </c>
      <c r="D345" t="s">
        <v>184</v>
      </c>
      <c r="E345" t="s">
        <v>185</v>
      </c>
      <c r="F345">
        <v>165.42</v>
      </c>
      <c r="G345">
        <v>0</v>
      </c>
      <c r="H345">
        <v>165.42</v>
      </c>
      <c r="I345" t="s">
        <v>16</v>
      </c>
      <c r="J345" t="s">
        <v>185</v>
      </c>
      <c r="K345" t="s">
        <v>302</v>
      </c>
      <c r="L345" t="s">
        <v>301</v>
      </c>
      <c r="M345">
        <v>2023</v>
      </c>
    </row>
    <row r="346" spans="1:13" hidden="1" x14ac:dyDescent="0.25">
      <c r="A346">
        <v>6387</v>
      </c>
      <c r="B346" t="s">
        <v>13</v>
      </c>
      <c r="C346" s="4">
        <v>45330</v>
      </c>
      <c r="D346" t="s">
        <v>181</v>
      </c>
      <c r="E346" t="s">
        <v>182</v>
      </c>
      <c r="F346">
        <v>0</v>
      </c>
      <c r="G346">
        <v>0.47</v>
      </c>
      <c r="H346">
        <v>-0.47</v>
      </c>
      <c r="I346" t="s">
        <v>16</v>
      </c>
      <c r="J346" t="s">
        <v>182</v>
      </c>
      <c r="K346" t="s">
        <v>302</v>
      </c>
      <c r="L346" t="s">
        <v>301</v>
      </c>
      <c r="M346">
        <v>2023</v>
      </c>
    </row>
    <row r="347" spans="1:13" x14ac:dyDescent="0.25">
      <c r="A347">
        <v>6387</v>
      </c>
      <c r="B347" t="s">
        <v>13</v>
      </c>
      <c r="C347" s="4">
        <v>45330</v>
      </c>
      <c r="D347" t="s">
        <v>139</v>
      </c>
      <c r="E347" t="s">
        <v>140</v>
      </c>
      <c r="F347">
        <v>0</v>
      </c>
      <c r="G347">
        <v>0.11</v>
      </c>
      <c r="H347">
        <v>-0.11</v>
      </c>
      <c r="I347" t="s">
        <v>16</v>
      </c>
      <c r="J347" t="s">
        <v>140</v>
      </c>
      <c r="K347" t="s">
        <v>302</v>
      </c>
      <c r="L347" t="s">
        <v>301</v>
      </c>
      <c r="M347">
        <v>2022</v>
      </c>
    </row>
    <row r="348" spans="1:13" x14ac:dyDescent="0.25">
      <c r="A348">
        <v>6387</v>
      </c>
      <c r="B348" t="s">
        <v>13</v>
      </c>
      <c r="C348" s="4">
        <v>45330</v>
      </c>
      <c r="D348" t="s">
        <v>163</v>
      </c>
      <c r="E348" t="s">
        <v>164</v>
      </c>
      <c r="F348">
        <v>0</v>
      </c>
      <c r="G348">
        <v>0.14000000000000001</v>
      </c>
      <c r="H348">
        <v>-0.14000000000000001</v>
      </c>
      <c r="I348" t="s">
        <v>16</v>
      </c>
      <c r="J348" t="s">
        <v>164</v>
      </c>
      <c r="K348" t="s">
        <v>302</v>
      </c>
      <c r="L348" t="s">
        <v>301</v>
      </c>
      <c r="M348">
        <v>2022</v>
      </c>
    </row>
    <row r="349" spans="1:13" hidden="1" x14ac:dyDescent="0.25">
      <c r="A349">
        <v>6387</v>
      </c>
      <c r="B349" t="s">
        <v>13</v>
      </c>
      <c r="C349" s="4">
        <v>45330</v>
      </c>
      <c r="D349" t="s">
        <v>191</v>
      </c>
      <c r="E349" t="s">
        <v>192</v>
      </c>
      <c r="F349">
        <v>0.01</v>
      </c>
      <c r="G349">
        <v>0</v>
      </c>
      <c r="H349">
        <v>0.01</v>
      </c>
      <c r="I349" t="s">
        <v>16</v>
      </c>
      <c r="J349" t="s">
        <v>192</v>
      </c>
      <c r="K349" t="s">
        <v>302</v>
      </c>
      <c r="L349" t="s">
        <v>301</v>
      </c>
      <c r="M349">
        <v>2023</v>
      </c>
    </row>
    <row r="350" spans="1:13" x14ac:dyDescent="0.25">
      <c r="A350">
        <v>6387</v>
      </c>
      <c r="B350" t="s">
        <v>13</v>
      </c>
      <c r="C350" s="4">
        <v>45330</v>
      </c>
      <c r="D350" t="s">
        <v>153</v>
      </c>
      <c r="E350" t="s">
        <v>154</v>
      </c>
      <c r="F350">
        <v>0</v>
      </c>
      <c r="G350">
        <v>1984.98</v>
      </c>
      <c r="H350">
        <v>-1984.98</v>
      </c>
      <c r="I350" t="s">
        <v>16</v>
      </c>
      <c r="J350" t="s">
        <v>154</v>
      </c>
      <c r="K350" t="s">
        <v>302</v>
      </c>
      <c r="L350" t="s">
        <v>301</v>
      </c>
      <c r="M350">
        <v>2022</v>
      </c>
    </row>
    <row r="351" spans="1:13" x14ac:dyDescent="0.25">
      <c r="A351">
        <v>6387</v>
      </c>
      <c r="B351" t="s">
        <v>13</v>
      </c>
      <c r="C351" s="4">
        <v>45330</v>
      </c>
      <c r="D351" t="s">
        <v>117</v>
      </c>
      <c r="E351" t="s">
        <v>118</v>
      </c>
      <c r="F351">
        <v>0</v>
      </c>
      <c r="G351">
        <v>102.08</v>
      </c>
      <c r="H351">
        <v>-102.08</v>
      </c>
      <c r="I351" t="s">
        <v>16</v>
      </c>
      <c r="J351" t="s">
        <v>118</v>
      </c>
      <c r="K351" t="s">
        <v>302</v>
      </c>
      <c r="L351" t="s">
        <v>301</v>
      </c>
      <c r="M351">
        <v>2022</v>
      </c>
    </row>
    <row r="352" spans="1:13" x14ac:dyDescent="0.25">
      <c r="A352">
        <v>6387</v>
      </c>
      <c r="B352" t="s">
        <v>13</v>
      </c>
      <c r="C352" s="4">
        <v>45330</v>
      </c>
      <c r="D352" t="s">
        <v>115</v>
      </c>
      <c r="E352" t="s">
        <v>116</v>
      </c>
      <c r="F352">
        <v>0</v>
      </c>
      <c r="G352">
        <v>2977.14</v>
      </c>
      <c r="H352">
        <v>-2977.14</v>
      </c>
      <c r="I352" t="s">
        <v>16</v>
      </c>
      <c r="J352" t="s">
        <v>116</v>
      </c>
      <c r="K352" t="s">
        <v>302</v>
      </c>
      <c r="L352" t="s">
        <v>301</v>
      </c>
      <c r="M352">
        <v>2022</v>
      </c>
    </row>
    <row r="353" spans="1:13" hidden="1" x14ac:dyDescent="0.25">
      <c r="A353">
        <v>6387</v>
      </c>
      <c r="B353" t="s">
        <v>13</v>
      </c>
      <c r="C353" s="4">
        <v>45330</v>
      </c>
      <c r="D353" t="s">
        <v>174</v>
      </c>
      <c r="E353" t="s">
        <v>118</v>
      </c>
      <c r="F353">
        <v>0</v>
      </c>
      <c r="G353">
        <v>209.83</v>
      </c>
      <c r="H353">
        <v>-209.83</v>
      </c>
      <c r="I353" t="s">
        <v>16</v>
      </c>
      <c r="J353" t="s">
        <v>118</v>
      </c>
      <c r="K353" t="s">
        <v>302</v>
      </c>
      <c r="L353" t="s">
        <v>301</v>
      </c>
      <c r="M353">
        <v>2023</v>
      </c>
    </row>
    <row r="354" spans="1:13" x14ac:dyDescent="0.25">
      <c r="A354">
        <v>6387</v>
      </c>
      <c r="B354" t="s">
        <v>13</v>
      </c>
      <c r="C354" s="4">
        <v>45330</v>
      </c>
      <c r="D354" t="s">
        <v>155</v>
      </c>
      <c r="E354" t="s">
        <v>156</v>
      </c>
      <c r="F354">
        <v>0</v>
      </c>
      <c r="G354">
        <v>68.06</v>
      </c>
      <c r="H354">
        <v>-68.06</v>
      </c>
      <c r="I354" t="s">
        <v>16</v>
      </c>
      <c r="J354" t="s">
        <v>156</v>
      </c>
      <c r="K354" t="s">
        <v>302</v>
      </c>
      <c r="L354" t="s">
        <v>301</v>
      </c>
      <c r="M354">
        <v>2022</v>
      </c>
    </row>
    <row r="355" spans="1:13" hidden="1" x14ac:dyDescent="0.25">
      <c r="A355">
        <v>6387</v>
      </c>
      <c r="B355" t="s">
        <v>13</v>
      </c>
      <c r="C355" s="4">
        <v>45330</v>
      </c>
      <c r="D355" t="s">
        <v>173</v>
      </c>
      <c r="E355" t="s">
        <v>116</v>
      </c>
      <c r="F355">
        <v>0</v>
      </c>
      <c r="G355">
        <v>5953.78</v>
      </c>
      <c r="H355">
        <v>-5953.78</v>
      </c>
      <c r="I355" t="s">
        <v>16</v>
      </c>
      <c r="J355" t="s">
        <v>116</v>
      </c>
      <c r="K355" t="s">
        <v>302</v>
      </c>
      <c r="L355" t="s">
        <v>301</v>
      </c>
      <c r="M355">
        <v>2023</v>
      </c>
    </row>
    <row r="356" spans="1:13" x14ac:dyDescent="0.25">
      <c r="A356">
        <v>6387</v>
      </c>
      <c r="B356" t="s">
        <v>13</v>
      </c>
      <c r="C356" s="4">
        <v>45330</v>
      </c>
      <c r="D356" t="s">
        <v>129</v>
      </c>
      <c r="E356" t="s">
        <v>130</v>
      </c>
      <c r="F356">
        <v>293.83</v>
      </c>
      <c r="G356">
        <v>0</v>
      </c>
      <c r="H356">
        <v>293.83</v>
      </c>
      <c r="I356" t="s">
        <v>16</v>
      </c>
      <c r="J356" t="s">
        <v>130</v>
      </c>
      <c r="K356" t="s">
        <v>302</v>
      </c>
      <c r="L356" t="s">
        <v>301</v>
      </c>
      <c r="M356">
        <v>2022</v>
      </c>
    </row>
    <row r="357" spans="1:13" x14ac:dyDescent="0.25">
      <c r="A357">
        <v>6387</v>
      </c>
      <c r="B357" t="s">
        <v>13</v>
      </c>
      <c r="C357" s="4">
        <v>45330</v>
      </c>
      <c r="D357" t="s">
        <v>131</v>
      </c>
      <c r="E357" t="s">
        <v>132</v>
      </c>
      <c r="F357">
        <v>17</v>
      </c>
      <c r="G357">
        <v>0</v>
      </c>
      <c r="H357">
        <v>17</v>
      </c>
      <c r="I357" t="s">
        <v>16</v>
      </c>
      <c r="J357" t="s">
        <v>132</v>
      </c>
      <c r="K357" t="s">
        <v>302</v>
      </c>
      <c r="L357" t="s">
        <v>301</v>
      </c>
      <c r="M357">
        <v>2022</v>
      </c>
    </row>
    <row r="358" spans="1:13" x14ac:dyDescent="0.25">
      <c r="A358">
        <v>6387</v>
      </c>
      <c r="B358" t="s">
        <v>13</v>
      </c>
      <c r="C358" s="4">
        <v>45330</v>
      </c>
      <c r="D358" t="s">
        <v>125</v>
      </c>
      <c r="E358" t="s">
        <v>126</v>
      </c>
      <c r="F358">
        <v>0</v>
      </c>
      <c r="G358">
        <v>0.22</v>
      </c>
      <c r="H358">
        <v>-0.22</v>
      </c>
      <c r="I358" t="s">
        <v>16</v>
      </c>
      <c r="J358" t="s">
        <v>126</v>
      </c>
      <c r="K358" t="s">
        <v>302</v>
      </c>
      <c r="L358" t="s">
        <v>301</v>
      </c>
      <c r="M358">
        <v>2022</v>
      </c>
    </row>
    <row r="359" spans="1:13" x14ac:dyDescent="0.25">
      <c r="A359">
        <v>6399</v>
      </c>
      <c r="B359" t="s">
        <v>13</v>
      </c>
      <c r="C359" s="4">
        <v>45331</v>
      </c>
      <c r="D359" t="s">
        <v>115</v>
      </c>
      <c r="E359" t="s">
        <v>116</v>
      </c>
      <c r="F359">
        <v>0</v>
      </c>
      <c r="G359">
        <v>1.1200000000000001</v>
      </c>
      <c r="H359">
        <v>-1.1200000000000001</v>
      </c>
      <c r="I359" t="s">
        <v>16</v>
      </c>
      <c r="J359" t="s">
        <v>116</v>
      </c>
      <c r="K359" t="s">
        <v>302</v>
      </c>
      <c r="L359" t="s">
        <v>301</v>
      </c>
      <c r="M359">
        <v>2022</v>
      </c>
    </row>
    <row r="360" spans="1:13" hidden="1" x14ac:dyDescent="0.25">
      <c r="A360">
        <v>6399</v>
      </c>
      <c r="B360" t="s">
        <v>13</v>
      </c>
      <c r="C360" s="4">
        <v>45331</v>
      </c>
      <c r="D360" t="s">
        <v>173</v>
      </c>
      <c r="E360" t="s">
        <v>116</v>
      </c>
      <c r="F360">
        <v>0</v>
      </c>
      <c r="G360">
        <v>2.2400000000000002</v>
      </c>
      <c r="H360">
        <v>-2.2400000000000002</v>
      </c>
      <c r="I360" t="s">
        <v>16</v>
      </c>
      <c r="J360" t="s">
        <v>116</v>
      </c>
      <c r="K360" t="s">
        <v>302</v>
      </c>
      <c r="L360" t="s">
        <v>301</v>
      </c>
      <c r="M360">
        <v>2023</v>
      </c>
    </row>
    <row r="361" spans="1:13" x14ac:dyDescent="0.25">
      <c r="A361">
        <v>6399</v>
      </c>
      <c r="B361" t="s">
        <v>13</v>
      </c>
      <c r="C361" s="4">
        <v>45331</v>
      </c>
      <c r="D361" t="s">
        <v>153</v>
      </c>
      <c r="E361" t="s">
        <v>154</v>
      </c>
      <c r="F361">
        <v>0</v>
      </c>
      <c r="G361">
        <v>0.75</v>
      </c>
      <c r="H361">
        <v>-0.75</v>
      </c>
      <c r="I361" t="s">
        <v>16</v>
      </c>
      <c r="J361" t="s">
        <v>154</v>
      </c>
      <c r="K361" t="s">
        <v>302</v>
      </c>
      <c r="L361" t="s">
        <v>301</v>
      </c>
      <c r="M361">
        <v>2022</v>
      </c>
    </row>
    <row r="362" spans="1:13" hidden="1" x14ac:dyDescent="0.25">
      <c r="A362">
        <v>6399</v>
      </c>
      <c r="B362" t="s">
        <v>13</v>
      </c>
      <c r="C362" s="4">
        <v>45331</v>
      </c>
      <c r="D362" t="s">
        <v>184</v>
      </c>
      <c r="E362" t="s">
        <v>185</v>
      </c>
      <c r="F362">
        <v>0.06</v>
      </c>
      <c r="G362">
        <v>0</v>
      </c>
      <c r="H362">
        <v>0.06</v>
      </c>
      <c r="I362" t="s">
        <v>16</v>
      </c>
      <c r="J362" t="s">
        <v>185</v>
      </c>
      <c r="K362" t="s">
        <v>302</v>
      </c>
      <c r="L362" t="s">
        <v>301</v>
      </c>
      <c r="M362">
        <v>2023</v>
      </c>
    </row>
    <row r="363" spans="1:13" x14ac:dyDescent="0.25">
      <c r="A363">
        <v>6432</v>
      </c>
      <c r="B363" t="s">
        <v>13</v>
      </c>
      <c r="C363" s="4">
        <v>45334</v>
      </c>
      <c r="D363" t="s">
        <v>129</v>
      </c>
      <c r="E363" t="s">
        <v>130</v>
      </c>
      <c r="F363">
        <v>0.05</v>
      </c>
      <c r="G363">
        <v>0</v>
      </c>
      <c r="H363">
        <v>0.05</v>
      </c>
      <c r="I363" t="s">
        <v>16</v>
      </c>
      <c r="J363" t="s">
        <v>130</v>
      </c>
      <c r="K363" t="s">
        <v>302</v>
      </c>
      <c r="L363" t="s">
        <v>301</v>
      </c>
      <c r="M363">
        <v>2022</v>
      </c>
    </row>
    <row r="364" spans="1:13" x14ac:dyDescent="0.25">
      <c r="A364">
        <v>6432</v>
      </c>
      <c r="B364" t="s">
        <v>13</v>
      </c>
      <c r="C364" s="4">
        <v>45334</v>
      </c>
      <c r="D364" t="s">
        <v>115</v>
      </c>
      <c r="E364" t="s">
        <v>116</v>
      </c>
      <c r="F364">
        <v>0</v>
      </c>
      <c r="G364">
        <v>0.65</v>
      </c>
      <c r="H364">
        <v>-0.65</v>
      </c>
      <c r="I364" t="s">
        <v>16</v>
      </c>
      <c r="J364" t="s">
        <v>116</v>
      </c>
      <c r="K364" t="s">
        <v>302</v>
      </c>
      <c r="L364" t="s">
        <v>301</v>
      </c>
      <c r="M364">
        <v>2022</v>
      </c>
    </row>
    <row r="365" spans="1:13" hidden="1" x14ac:dyDescent="0.25">
      <c r="A365">
        <v>6432</v>
      </c>
      <c r="B365" t="s">
        <v>13</v>
      </c>
      <c r="C365" s="4">
        <v>45334</v>
      </c>
      <c r="D365" t="s">
        <v>173</v>
      </c>
      <c r="E365" t="s">
        <v>116</v>
      </c>
      <c r="F365">
        <v>0</v>
      </c>
      <c r="G365">
        <v>1.3</v>
      </c>
      <c r="H365">
        <v>-1.3</v>
      </c>
      <c r="I365" t="s">
        <v>16</v>
      </c>
      <c r="J365" t="s">
        <v>116</v>
      </c>
      <c r="K365" t="s">
        <v>302</v>
      </c>
      <c r="L365" t="s">
        <v>301</v>
      </c>
      <c r="M365">
        <v>2023</v>
      </c>
    </row>
    <row r="366" spans="1:13" x14ac:dyDescent="0.25">
      <c r="A366">
        <v>6432</v>
      </c>
      <c r="B366" t="s">
        <v>13</v>
      </c>
      <c r="C366" s="4">
        <v>45334</v>
      </c>
      <c r="D366" t="s">
        <v>153</v>
      </c>
      <c r="E366" t="s">
        <v>154</v>
      </c>
      <c r="F366">
        <v>0</v>
      </c>
      <c r="G366">
        <v>0.43</v>
      </c>
      <c r="H366">
        <v>-0.43</v>
      </c>
      <c r="I366" t="s">
        <v>16</v>
      </c>
      <c r="J366" t="s">
        <v>154</v>
      </c>
      <c r="K366" t="s">
        <v>302</v>
      </c>
      <c r="L366" t="s">
        <v>301</v>
      </c>
      <c r="M366">
        <v>2022</v>
      </c>
    </row>
    <row r="367" spans="1:13" hidden="1" x14ac:dyDescent="0.25">
      <c r="A367">
        <v>6432</v>
      </c>
      <c r="B367" t="s">
        <v>13</v>
      </c>
      <c r="C367" s="4">
        <v>45334</v>
      </c>
      <c r="D367" t="s">
        <v>184</v>
      </c>
      <c r="E367" t="s">
        <v>185</v>
      </c>
      <c r="F367">
        <v>0.04</v>
      </c>
      <c r="G367">
        <v>0</v>
      </c>
      <c r="H367">
        <v>0.04</v>
      </c>
      <c r="I367" t="s">
        <v>16</v>
      </c>
      <c r="J367" t="s">
        <v>185</v>
      </c>
      <c r="K367" t="s">
        <v>302</v>
      </c>
      <c r="L367" t="s">
        <v>301</v>
      </c>
      <c r="M367">
        <v>2023</v>
      </c>
    </row>
    <row r="368" spans="1:13" x14ac:dyDescent="0.25">
      <c r="A368">
        <v>6480</v>
      </c>
      <c r="B368" t="s">
        <v>13</v>
      </c>
      <c r="C368" s="4">
        <v>45335</v>
      </c>
      <c r="D368" t="s">
        <v>153</v>
      </c>
      <c r="E368" t="s">
        <v>154</v>
      </c>
      <c r="F368">
        <v>0</v>
      </c>
      <c r="G368">
        <v>7.13</v>
      </c>
      <c r="H368">
        <v>-7.13</v>
      </c>
      <c r="I368" t="s">
        <v>16</v>
      </c>
      <c r="J368" t="s">
        <v>154</v>
      </c>
      <c r="K368" t="s">
        <v>302</v>
      </c>
      <c r="L368" t="s">
        <v>301</v>
      </c>
      <c r="M368">
        <v>2022</v>
      </c>
    </row>
    <row r="369" spans="1:13" x14ac:dyDescent="0.25">
      <c r="A369">
        <v>6484</v>
      </c>
      <c r="B369" t="s">
        <v>13</v>
      </c>
      <c r="C369" s="4">
        <v>45335</v>
      </c>
      <c r="D369" t="s">
        <v>155</v>
      </c>
      <c r="E369" t="s">
        <v>156</v>
      </c>
      <c r="F369">
        <v>0</v>
      </c>
      <c r="G369">
        <v>0.01</v>
      </c>
      <c r="H369">
        <v>-0.01</v>
      </c>
      <c r="I369" t="s">
        <v>16</v>
      </c>
      <c r="J369" t="s">
        <v>156</v>
      </c>
      <c r="K369" t="s">
        <v>302</v>
      </c>
      <c r="L369" t="s">
        <v>301</v>
      </c>
      <c r="M369">
        <v>2022</v>
      </c>
    </row>
    <row r="370" spans="1:13" x14ac:dyDescent="0.25">
      <c r="A370">
        <v>6480</v>
      </c>
      <c r="B370" t="s">
        <v>13</v>
      </c>
      <c r="C370" s="4">
        <v>45335</v>
      </c>
      <c r="D370" t="s">
        <v>155</v>
      </c>
      <c r="E370" t="s">
        <v>156</v>
      </c>
      <c r="F370">
        <v>0</v>
      </c>
      <c r="G370">
        <v>0.66</v>
      </c>
      <c r="H370">
        <v>-0.66</v>
      </c>
      <c r="I370" t="s">
        <v>16</v>
      </c>
      <c r="J370" t="s">
        <v>156</v>
      </c>
      <c r="K370" t="s">
        <v>302</v>
      </c>
      <c r="L370" t="s">
        <v>301</v>
      </c>
      <c r="M370">
        <v>2022</v>
      </c>
    </row>
    <row r="371" spans="1:13" x14ac:dyDescent="0.25">
      <c r="A371">
        <v>6480</v>
      </c>
      <c r="B371" t="s">
        <v>13</v>
      </c>
      <c r="C371" s="4">
        <v>45335</v>
      </c>
      <c r="D371" t="s">
        <v>117</v>
      </c>
      <c r="E371" t="s">
        <v>118</v>
      </c>
      <c r="F371">
        <v>0</v>
      </c>
      <c r="G371">
        <v>0.99</v>
      </c>
      <c r="H371">
        <v>-0.99</v>
      </c>
      <c r="I371" t="s">
        <v>16</v>
      </c>
      <c r="J371" t="s">
        <v>118</v>
      </c>
      <c r="K371" t="s">
        <v>302</v>
      </c>
      <c r="L371" t="s">
        <v>301</v>
      </c>
      <c r="M371">
        <v>2022</v>
      </c>
    </row>
    <row r="372" spans="1:13" x14ac:dyDescent="0.25">
      <c r="A372">
        <v>6480</v>
      </c>
      <c r="B372" t="s">
        <v>13</v>
      </c>
      <c r="C372" s="4">
        <v>45335</v>
      </c>
      <c r="D372" t="s">
        <v>115</v>
      </c>
      <c r="E372" t="s">
        <v>116</v>
      </c>
      <c r="F372">
        <v>0</v>
      </c>
      <c r="G372">
        <v>10.7</v>
      </c>
      <c r="H372">
        <v>-10.7</v>
      </c>
      <c r="I372" t="s">
        <v>16</v>
      </c>
      <c r="J372" t="s">
        <v>116</v>
      </c>
      <c r="K372" t="s">
        <v>302</v>
      </c>
      <c r="L372" t="s">
        <v>301</v>
      </c>
      <c r="M372">
        <v>2022</v>
      </c>
    </row>
    <row r="373" spans="1:13" x14ac:dyDescent="0.25">
      <c r="A373">
        <v>6480</v>
      </c>
      <c r="B373" t="s">
        <v>13</v>
      </c>
      <c r="C373" s="4">
        <v>45335</v>
      </c>
      <c r="D373" t="s">
        <v>131</v>
      </c>
      <c r="E373" t="s">
        <v>132</v>
      </c>
      <c r="F373">
        <v>0.17</v>
      </c>
      <c r="G373">
        <v>0</v>
      </c>
      <c r="H373">
        <v>0.17</v>
      </c>
      <c r="I373" t="s">
        <v>16</v>
      </c>
      <c r="J373" t="s">
        <v>132</v>
      </c>
      <c r="K373" t="s">
        <v>302</v>
      </c>
      <c r="L373" t="s">
        <v>301</v>
      </c>
      <c r="M373">
        <v>2022</v>
      </c>
    </row>
    <row r="374" spans="1:13" x14ac:dyDescent="0.25">
      <c r="A374">
        <v>6480</v>
      </c>
      <c r="B374" t="s">
        <v>13</v>
      </c>
      <c r="C374" s="4">
        <v>45335</v>
      </c>
      <c r="D374" t="s">
        <v>143</v>
      </c>
      <c r="E374" t="s">
        <v>144</v>
      </c>
      <c r="F374">
        <v>0</v>
      </c>
      <c r="G374">
        <v>0.11</v>
      </c>
      <c r="H374">
        <v>-0.11</v>
      </c>
      <c r="I374" t="s">
        <v>16</v>
      </c>
      <c r="J374" t="s">
        <v>144</v>
      </c>
      <c r="K374" t="s">
        <v>302</v>
      </c>
      <c r="L374" t="s">
        <v>301</v>
      </c>
      <c r="M374">
        <v>2022</v>
      </c>
    </row>
    <row r="375" spans="1:13" hidden="1" x14ac:dyDescent="0.25">
      <c r="A375">
        <v>6480</v>
      </c>
      <c r="B375" t="s">
        <v>13</v>
      </c>
      <c r="C375" s="4">
        <v>45335</v>
      </c>
      <c r="D375" t="s">
        <v>173</v>
      </c>
      <c r="E375" t="s">
        <v>116</v>
      </c>
      <c r="F375">
        <v>0</v>
      </c>
      <c r="G375">
        <v>21.4</v>
      </c>
      <c r="H375">
        <v>-21.4</v>
      </c>
      <c r="I375" t="s">
        <v>16</v>
      </c>
      <c r="J375" t="s">
        <v>116</v>
      </c>
      <c r="K375" t="s">
        <v>302</v>
      </c>
      <c r="L375" t="s">
        <v>301</v>
      </c>
      <c r="M375">
        <v>2023</v>
      </c>
    </row>
    <row r="376" spans="1:13" hidden="1" x14ac:dyDescent="0.25">
      <c r="A376">
        <v>6480</v>
      </c>
      <c r="B376" t="s">
        <v>13</v>
      </c>
      <c r="C376" s="4">
        <v>45335</v>
      </c>
      <c r="D376" t="s">
        <v>186</v>
      </c>
      <c r="E376" t="s">
        <v>187</v>
      </c>
      <c r="F376">
        <v>0.06</v>
      </c>
      <c r="G376">
        <v>0</v>
      </c>
      <c r="H376">
        <v>0.06</v>
      </c>
      <c r="I376" t="s">
        <v>16</v>
      </c>
      <c r="J376" t="s">
        <v>187</v>
      </c>
      <c r="K376" t="s">
        <v>302</v>
      </c>
      <c r="L376" t="s">
        <v>301</v>
      </c>
      <c r="M376">
        <v>2023</v>
      </c>
    </row>
    <row r="377" spans="1:13" hidden="1" x14ac:dyDescent="0.25">
      <c r="A377">
        <v>6480</v>
      </c>
      <c r="B377" t="s">
        <v>13</v>
      </c>
      <c r="C377" s="4">
        <v>45335</v>
      </c>
      <c r="D377" t="s">
        <v>174</v>
      </c>
      <c r="E377" t="s">
        <v>118</v>
      </c>
      <c r="F377">
        <v>0</v>
      </c>
      <c r="G377">
        <v>2.04</v>
      </c>
      <c r="H377">
        <v>-2.04</v>
      </c>
      <c r="I377" t="s">
        <v>16</v>
      </c>
      <c r="J377" t="s">
        <v>118</v>
      </c>
      <c r="K377" t="s">
        <v>302</v>
      </c>
      <c r="L377" t="s">
        <v>301</v>
      </c>
      <c r="M377">
        <v>2023</v>
      </c>
    </row>
    <row r="378" spans="1:13" hidden="1" x14ac:dyDescent="0.25">
      <c r="A378">
        <v>6480</v>
      </c>
      <c r="B378" t="s">
        <v>13</v>
      </c>
      <c r="C378" s="4">
        <v>45335</v>
      </c>
      <c r="D378" t="s">
        <v>184</v>
      </c>
      <c r="E378" t="s">
        <v>185</v>
      </c>
      <c r="F378">
        <v>0.59</v>
      </c>
      <c r="G378">
        <v>0</v>
      </c>
      <c r="H378">
        <v>0.59</v>
      </c>
      <c r="I378" t="s">
        <v>16</v>
      </c>
      <c r="J378" t="s">
        <v>185</v>
      </c>
      <c r="K378" t="s">
        <v>302</v>
      </c>
      <c r="L378" t="s">
        <v>301</v>
      </c>
      <c r="M378">
        <v>2023</v>
      </c>
    </row>
    <row r="379" spans="1:13" hidden="1" x14ac:dyDescent="0.25">
      <c r="A379">
        <v>6484</v>
      </c>
      <c r="B379" t="s">
        <v>13</v>
      </c>
      <c r="C379" s="4">
        <v>45335</v>
      </c>
      <c r="D379" t="s">
        <v>245</v>
      </c>
      <c r="E379" t="s">
        <v>273</v>
      </c>
      <c r="F379">
        <v>0</v>
      </c>
      <c r="G379">
        <v>0.04</v>
      </c>
      <c r="H379">
        <v>-0.04</v>
      </c>
      <c r="I379" t="s">
        <v>16</v>
      </c>
      <c r="J379" t="s">
        <v>273</v>
      </c>
      <c r="K379" t="s">
        <v>302</v>
      </c>
      <c r="L379" t="s">
        <v>301</v>
      </c>
      <c r="M379">
        <v>2024</v>
      </c>
    </row>
    <row r="380" spans="1:13" x14ac:dyDescent="0.25">
      <c r="A380">
        <v>6480</v>
      </c>
      <c r="B380" t="s">
        <v>13</v>
      </c>
      <c r="C380" s="4">
        <v>45335</v>
      </c>
      <c r="D380" t="s">
        <v>129</v>
      </c>
      <c r="E380" t="s">
        <v>130</v>
      </c>
      <c r="F380">
        <v>0.14000000000000001</v>
      </c>
      <c r="G380">
        <v>0</v>
      </c>
      <c r="H380">
        <v>0.14000000000000001</v>
      </c>
      <c r="I380" t="s">
        <v>16</v>
      </c>
      <c r="J380" t="s">
        <v>130</v>
      </c>
      <c r="K380" t="s">
        <v>302</v>
      </c>
      <c r="L380" t="s">
        <v>301</v>
      </c>
      <c r="M380">
        <v>2022</v>
      </c>
    </row>
    <row r="381" spans="1:13" hidden="1" x14ac:dyDescent="0.25">
      <c r="A381">
        <v>6621</v>
      </c>
      <c r="B381" t="s">
        <v>13</v>
      </c>
      <c r="C381" s="4">
        <v>45337</v>
      </c>
      <c r="D381" t="s">
        <v>184</v>
      </c>
      <c r="E381" t="s">
        <v>185</v>
      </c>
      <c r="F381">
        <v>0.27</v>
      </c>
      <c r="G381">
        <v>0</v>
      </c>
      <c r="H381">
        <v>0.27</v>
      </c>
      <c r="I381" t="s">
        <v>16</v>
      </c>
      <c r="J381" t="s">
        <v>185</v>
      </c>
      <c r="K381" t="s">
        <v>302</v>
      </c>
      <c r="L381" t="s">
        <v>301</v>
      </c>
      <c r="M381">
        <v>2023</v>
      </c>
    </row>
    <row r="382" spans="1:13" x14ac:dyDescent="0.25">
      <c r="A382">
        <v>6624</v>
      </c>
      <c r="B382" t="s">
        <v>13</v>
      </c>
      <c r="C382" s="4">
        <v>45337</v>
      </c>
      <c r="D382" t="s">
        <v>115</v>
      </c>
      <c r="E382" t="s">
        <v>116</v>
      </c>
      <c r="F382">
        <v>0</v>
      </c>
      <c r="G382">
        <v>0.04</v>
      </c>
      <c r="H382">
        <v>-0.04</v>
      </c>
      <c r="I382" t="s">
        <v>16</v>
      </c>
      <c r="J382" t="s">
        <v>116</v>
      </c>
      <c r="K382" t="s">
        <v>302</v>
      </c>
      <c r="L382" t="s">
        <v>301</v>
      </c>
      <c r="M382">
        <v>2022</v>
      </c>
    </row>
    <row r="383" spans="1:13" x14ac:dyDescent="0.25">
      <c r="A383">
        <v>6624</v>
      </c>
      <c r="B383" t="s">
        <v>13</v>
      </c>
      <c r="C383" s="4">
        <v>45337</v>
      </c>
      <c r="D383" t="s">
        <v>129</v>
      </c>
      <c r="E383" t="s">
        <v>130</v>
      </c>
      <c r="F383">
        <v>0.03</v>
      </c>
      <c r="G383">
        <v>0</v>
      </c>
      <c r="H383">
        <v>0.03</v>
      </c>
      <c r="I383" t="s">
        <v>16</v>
      </c>
      <c r="J383" t="s">
        <v>130</v>
      </c>
      <c r="K383" t="s">
        <v>302</v>
      </c>
      <c r="L383" t="s">
        <v>301</v>
      </c>
      <c r="M383">
        <v>2022</v>
      </c>
    </row>
    <row r="384" spans="1:13" hidden="1" x14ac:dyDescent="0.25">
      <c r="A384">
        <v>6624</v>
      </c>
      <c r="B384" t="s">
        <v>13</v>
      </c>
      <c r="C384" s="4">
        <v>45337</v>
      </c>
      <c r="D384" t="s">
        <v>244</v>
      </c>
      <c r="E384" t="s">
        <v>262</v>
      </c>
      <c r="F384">
        <v>0</v>
      </c>
      <c r="G384">
        <v>6.42</v>
      </c>
      <c r="H384">
        <v>-6.42</v>
      </c>
      <c r="I384" t="s">
        <v>16</v>
      </c>
      <c r="J384" t="s">
        <v>262</v>
      </c>
      <c r="K384" t="s">
        <v>302</v>
      </c>
      <c r="L384" t="s">
        <v>301</v>
      </c>
      <c r="M384">
        <v>2024</v>
      </c>
    </row>
    <row r="385" spans="1:13" hidden="1" x14ac:dyDescent="0.25">
      <c r="A385">
        <v>6624</v>
      </c>
      <c r="B385" t="s">
        <v>13</v>
      </c>
      <c r="C385" s="4">
        <v>45337</v>
      </c>
      <c r="D385" t="s">
        <v>251</v>
      </c>
      <c r="E385" t="s">
        <v>268</v>
      </c>
      <c r="F385">
        <v>0.27</v>
      </c>
      <c r="G385">
        <v>0</v>
      </c>
      <c r="H385">
        <v>0.27</v>
      </c>
      <c r="I385" t="s">
        <v>16</v>
      </c>
      <c r="J385" t="s">
        <v>268</v>
      </c>
      <c r="K385" t="s">
        <v>302</v>
      </c>
      <c r="L385" t="s">
        <v>301</v>
      </c>
      <c r="M385">
        <v>2024</v>
      </c>
    </row>
    <row r="386" spans="1:13" x14ac:dyDescent="0.25">
      <c r="A386">
        <v>6621</v>
      </c>
      <c r="B386" t="s">
        <v>13</v>
      </c>
      <c r="C386" s="4">
        <v>45337</v>
      </c>
      <c r="D386" t="s">
        <v>129</v>
      </c>
      <c r="E386" t="s">
        <v>130</v>
      </c>
      <c r="F386">
        <v>0.42</v>
      </c>
      <c r="G386">
        <v>0</v>
      </c>
      <c r="H386">
        <v>0.42</v>
      </c>
      <c r="I386" t="s">
        <v>16</v>
      </c>
      <c r="J386" t="s">
        <v>130</v>
      </c>
      <c r="K386" t="s">
        <v>302</v>
      </c>
      <c r="L386" t="s">
        <v>301</v>
      </c>
      <c r="M386">
        <v>2022</v>
      </c>
    </row>
    <row r="387" spans="1:13" x14ac:dyDescent="0.25">
      <c r="A387">
        <v>6621</v>
      </c>
      <c r="B387" t="s">
        <v>13</v>
      </c>
      <c r="C387" s="4">
        <v>45337</v>
      </c>
      <c r="D387" t="s">
        <v>115</v>
      </c>
      <c r="E387" t="s">
        <v>116</v>
      </c>
      <c r="F387">
        <v>0</v>
      </c>
      <c r="G387">
        <v>4.79</v>
      </c>
      <c r="H387">
        <v>-4.79</v>
      </c>
      <c r="I387" t="s">
        <v>16</v>
      </c>
      <c r="J387" t="s">
        <v>116</v>
      </c>
      <c r="K387" t="s">
        <v>302</v>
      </c>
      <c r="L387" t="s">
        <v>301</v>
      </c>
      <c r="M387">
        <v>2022</v>
      </c>
    </row>
    <row r="388" spans="1:13" x14ac:dyDescent="0.25">
      <c r="A388">
        <v>6621</v>
      </c>
      <c r="B388" t="s">
        <v>13</v>
      </c>
      <c r="C388" s="4">
        <v>45337</v>
      </c>
      <c r="D388" t="s">
        <v>153</v>
      </c>
      <c r="E388" t="s">
        <v>154</v>
      </c>
      <c r="F388">
        <v>0</v>
      </c>
      <c r="G388">
        <v>3.19</v>
      </c>
      <c r="H388">
        <v>-3.19</v>
      </c>
      <c r="I388" t="s">
        <v>16</v>
      </c>
      <c r="J388" t="s">
        <v>154</v>
      </c>
      <c r="K388" t="s">
        <v>302</v>
      </c>
      <c r="L388" t="s">
        <v>301</v>
      </c>
      <c r="M388">
        <v>2022</v>
      </c>
    </row>
    <row r="389" spans="1:13" x14ac:dyDescent="0.25">
      <c r="A389">
        <v>6624</v>
      </c>
      <c r="B389" t="s">
        <v>13</v>
      </c>
      <c r="C389" s="4">
        <v>45337</v>
      </c>
      <c r="D389" t="s">
        <v>153</v>
      </c>
      <c r="E389" t="s">
        <v>154</v>
      </c>
      <c r="F389">
        <v>0</v>
      </c>
      <c r="G389">
        <v>1.2</v>
      </c>
      <c r="H389">
        <v>-1.2</v>
      </c>
      <c r="I389" t="s">
        <v>16</v>
      </c>
      <c r="J389" t="s">
        <v>154</v>
      </c>
      <c r="K389" t="s">
        <v>302</v>
      </c>
      <c r="L389" t="s">
        <v>301</v>
      </c>
      <c r="M389">
        <v>2022</v>
      </c>
    </row>
    <row r="390" spans="1:13" hidden="1" x14ac:dyDescent="0.25">
      <c r="A390">
        <v>6624</v>
      </c>
      <c r="B390" t="s">
        <v>13</v>
      </c>
      <c r="C390" s="4">
        <v>45337</v>
      </c>
      <c r="D390" t="s">
        <v>173</v>
      </c>
      <c r="E390" t="s">
        <v>116</v>
      </c>
      <c r="F390">
        <v>0</v>
      </c>
      <c r="G390">
        <v>0.08</v>
      </c>
      <c r="H390">
        <v>-0.08</v>
      </c>
      <c r="I390" t="s">
        <v>16</v>
      </c>
      <c r="J390" t="s">
        <v>116</v>
      </c>
      <c r="K390" t="s">
        <v>302</v>
      </c>
      <c r="L390" t="s">
        <v>301</v>
      </c>
      <c r="M390">
        <v>2023</v>
      </c>
    </row>
    <row r="391" spans="1:13" hidden="1" x14ac:dyDescent="0.25">
      <c r="A391">
        <v>6621</v>
      </c>
      <c r="B391" t="s">
        <v>13</v>
      </c>
      <c r="C391" s="4">
        <v>45337</v>
      </c>
      <c r="D391" t="s">
        <v>173</v>
      </c>
      <c r="E391" t="s">
        <v>116</v>
      </c>
      <c r="F391">
        <v>0</v>
      </c>
      <c r="G391">
        <v>9.56</v>
      </c>
      <c r="H391">
        <v>-9.56</v>
      </c>
      <c r="I391" t="s">
        <v>16</v>
      </c>
      <c r="J391" t="s">
        <v>116</v>
      </c>
      <c r="K391" t="s">
        <v>302</v>
      </c>
      <c r="L391" t="s">
        <v>301</v>
      </c>
      <c r="M391">
        <v>2023</v>
      </c>
    </row>
    <row r="392" spans="1:13" hidden="1" x14ac:dyDescent="0.25">
      <c r="A392">
        <v>6728</v>
      </c>
      <c r="B392" t="s">
        <v>13</v>
      </c>
      <c r="C392" s="4">
        <v>45338</v>
      </c>
      <c r="D392" t="s">
        <v>244</v>
      </c>
      <c r="E392" t="s">
        <v>262</v>
      </c>
      <c r="F392">
        <v>0</v>
      </c>
      <c r="G392">
        <v>12.61</v>
      </c>
      <c r="H392">
        <v>-12.61</v>
      </c>
      <c r="I392" t="s">
        <v>16</v>
      </c>
      <c r="J392" t="s">
        <v>262</v>
      </c>
      <c r="K392" t="s">
        <v>302</v>
      </c>
      <c r="L392" t="s">
        <v>301</v>
      </c>
      <c r="M392">
        <v>2024</v>
      </c>
    </row>
    <row r="393" spans="1:13" hidden="1" x14ac:dyDescent="0.25">
      <c r="A393">
        <v>6724</v>
      </c>
      <c r="B393" t="s">
        <v>13</v>
      </c>
      <c r="C393" s="4">
        <v>45338</v>
      </c>
      <c r="D393" t="s">
        <v>245</v>
      </c>
      <c r="E393" t="s">
        <v>273</v>
      </c>
      <c r="F393">
        <v>0</v>
      </c>
      <c r="G393">
        <v>294.76</v>
      </c>
      <c r="H393">
        <v>-294.76</v>
      </c>
      <c r="I393" t="s">
        <v>16</v>
      </c>
      <c r="J393" t="s">
        <v>273</v>
      </c>
      <c r="K393" t="s">
        <v>302</v>
      </c>
      <c r="L393" t="s">
        <v>301</v>
      </c>
      <c r="M393">
        <v>2024</v>
      </c>
    </row>
    <row r="394" spans="1:13" hidden="1" x14ac:dyDescent="0.25">
      <c r="A394">
        <v>6724</v>
      </c>
      <c r="B394" t="s">
        <v>13</v>
      </c>
      <c r="C394" s="4">
        <v>45338</v>
      </c>
      <c r="D394" t="s">
        <v>184</v>
      </c>
      <c r="E394" t="s">
        <v>185</v>
      </c>
      <c r="F394">
        <v>0.02</v>
      </c>
      <c r="G394">
        <v>0</v>
      </c>
      <c r="H394">
        <v>0.02</v>
      </c>
      <c r="I394" t="s">
        <v>16</v>
      </c>
      <c r="J394" t="s">
        <v>185</v>
      </c>
      <c r="K394" t="s">
        <v>302</v>
      </c>
      <c r="L394" t="s">
        <v>301</v>
      </c>
      <c r="M394">
        <v>2023</v>
      </c>
    </row>
    <row r="395" spans="1:13" hidden="1" x14ac:dyDescent="0.25">
      <c r="A395">
        <v>6724</v>
      </c>
      <c r="B395" t="s">
        <v>13</v>
      </c>
      <c r="C395" s="4">
        <v>45338</v>
      </c>
      <c r="D395" t="s">
        <v>173</v>
      </c>
      <c r="E395" t="s">
        <v>116</v>
      </c>
      <c r="F395">
        <v>0</v>
      </c>
      <c r="G395">
        <v>0.69</v>
      </c>
      <c r="H395">
        <v>-0.69</v>
      </c>
      <c r="I395" t="s">
        <v>16</v>
      </c>
      <c r="J395" t="s">
        <v>116</v>
      </c>
      <c r="K395" t="s">
        <v>302</v>
      </c>
      <c r="L395" t="s">
        <v>301</v>
      </c>
      <c r="M395">
        <v>2023</v>
      </c>
    </row>
    <row r="396" spans="1:13" hidden="1" x14ac:dyDescent="0.25">
      <c r="A396">
        <v>6724</v>
      </c>
      <c r="B396" t="s">
        <v>13</v>
      </c>
      <c r="C396" s="4">
        <v>45338</v>
      </c>
      <c r="D396" t="s">
        <v>251</v>
      </c>
      <c r="E396" t="s">
        <v>268</v>
      </c>
      <c r="F396">
        <v>526.41999999999996</v>
      </c>
      <c r="G396">
        <v>0</v>
      </c>
      <c r="H396">
        <v>526.41999999999996</v>
      </c>
      <c r="I396" t="s">
        <v>16</v>
      </c>
      <c r="J396" t="s">
        <v>268</v>
      </c>
      <c r="K396" t="s">
        <v>302</v>
      </c>
      <c r="L396" t="s">
        <v>301</v>
      </c>
      <c r="M396">
        <v>2024</v>
      </c>
    </row>
    <row r="397" spans="1:13" hidden="1" x14ac:dyDescent="0.25">
      <c r="A397">
        <v>6724</v>
      </c>
      <c r="B397" t="s">
        <v>13</v>
      </c>
      <c r="C397" s="4">
        <v>45338</v>
      </c>
      <c r="D397" t="s">
        <v>252</v>
      </c>
      <c r="E397" t="s">
        <v>271</v>
      </c>
      <c r="F397">
        <v>12.81</v>
      </c>
      <c r="G397">
        <v>0</v>
      </c>
      <c r="H397">
        <v>12.81</v>
      </c>
      <c r="I397" t="s">
        <v>16</v>
      </c>
      <c r="J397" t="s">
        <v>271</v>
      </c>
      <c r="K397" t="s">
        <v>302</v>
      </c>
      <c r="L397" t="s">
        <v>301</v>
      </c>
      <c r="M397">
        <v>2024</v>
      </c>
    </row>
    <row r="398" spans="1:13" hidden="1" x14ac:dyDescent="0.25">
      <c r="A398">
        <v>6724</v>
      </c>
      <c r="B398" t="s">
        <v>13</v>
      </c>
      <c r="C398" s="4">
        <v>45338</v>
      </c>
      <c r="D398" t="s">
        <v>244</v>
      </c>
      <c r="E398" t="s">
        <v>262</v>
      </c>
      <c r="F398">
        <v>0</v>
      </c>
      <c r="G398">
        <v>11581.62</v>
      </c>
      <c r="H398">
        <v>-11581.62</v>
      </c>
      <c r="I398" t="s">
        <v>16</v>
      </c>
      <c r="J398" t="s">
        <v>262</v>
      </c>
      <c r="K398" t="s">
        <v>302</v>
      </c>
      <c r="L398" t="s">
        <v>301</v>
      </c>
      <c r="M398">
        <v>2024</v>
      </c>
    </row>
    <row r="399" spans="1:13" hidden="1" x14ac:dyDescent="0.25">
      <c r="A399">
        <v>6720</v>
      </c>
      <c r="B399" t="s">
        <v>13</v>
      </c>
      <c r="C399" s="4">
        <v>45338</v>
      </c>
      <c r="D399" t="s">
        <v>244</v>
      </c>
      <c r="E399" t="s">
        <v>262</v>
      </c>
      <c r="F399">
        <v>0</v>
      </c>
      <c r="G399">
        <v>12.41</v>
      </c>
      <c r="H399">
        <v>-12.41</v>
      </c>
      <c r="I399" t="s">
        <v>16</v>
      </c>
      <c r="J399" t="s">
        <v>262</v>
      </c>
      <c r="K399" t="s">
        <v>302</v>
      </c>
      <c r="L399" t="s">
        <v>301</v>
      </c>
      <c r="M399">
        <v>2024</v>
      </c>
    </row>
    <row r="400" spans="1:13" x14ac:dyDescent="0.25">
      <c r="A400">
        <v>6720</v>
      </c>
      <c r="B400" t="s">
        <v>13</v>
      </c>
      <c r="C400" s="4">
        <v>45338</v>
      </c>
      <c r="D400" t="s">
        <v>153</v>
      </c>
      <c r="E400" t="s">
        <v>154</v>
      </c>
      <c r="F400">
        <v>0</v>
      </c>
      <c r="G400">
        <v>2.25</v>
      </c>
      <c r="H400">
        <v>-2.25</v>
      </c>
      <c r="I400" t="s">
        <v>16</v>
      </c>
      <c r="J400" t="s">
        <v>154</v>
      </c>
      <c r="K400" t="s">
        <v>302</v>
      </c>
      <c r="L400" t="s">
        <v>301</v>
      </c>
      <c r="M400">
        <v>2022</v>
      </c>
    </row>
    <row r="401" spans="1:13" hidden="1" x14ac:dyDescent="0.25">
      <c r="A401">
        <v>6720</v>
      </c>
      <c r="B401" t="s">
        <v>13</v>
      </c>
      <c r="C401" s="4">
        <v>45338</v>
      </c>
      <c r="D401" t="s">
        <v>251</v>
      </c>
      <c r="E401" t="s">
        <v>268</v>
      </c>
      <c r="F401">
        <v>0.56000000000000005</v>
      </c>
      <c r="G401">
        <v>0</v>
      </c>
      <c r="H401">
        <v>0.56000000000000005</v>
      </c>
      <c r="I401" t="s">
        <v>16</v>
      </c>
      <c r="J401" t="s">
        <v>268</v>
      </c>
      <c r="K401" t="s">
        <v>302</v>
      </c>
      <c r="L401" t="s">
        <v>301</v>
      </c>
      <c r="M401">
        <v>2024</v>
      </c>
    </row>
    <row r="402" spans="1:13" x14ac:dyDescent="0.25">
      <c r="A402">
        <v>6724</v>
      </c>
      <c r="B402" t="s">
        <v>13</v>
      </c>
      <c r="C402" s="4">
        <v>45338</v>
      </c>
      <c r="D402" t="s">
        <v>153</v>
      </c>
      <c r="E402" t="s">
        <v>154</v>
      </c>
      <c r="F402">
        <v>12296.41</v>
      </c>
      <c r="G402">
        <v>0</v>
      </c>
      <c r="H402">
        <v>12296.41</v>
      </c>
      <c r="I402" t="s">
        <v>16</v>
      </c>
      <c r="J402" t="s">
        <v>154</v>
      </c>
      <c r="K402" t="s">
        <v>302</v>
      </c>
      <c r="L402" t="s">
        <v>301</v>
      </c>
      <c r="M402">
        <v>2022</v>
      </c>
    </row>
    <row r="403" spans="1:13" x14ac:dyDescent="0.25">
      <c r="A403">
        <v>6728</v>
      </c>
      <c r="B403" t="s">
        <v>13</v>
      </c>
      <c r="C403" s="4">
        <v>45338</v>
      </c>
      <c r="D403" t="s">
        <v>153</v>
      </c>
      <c r="E403" t="s">
        <v>154</v>
      </c>
      <c r="F403">
        <v>0</v>
      </c>
      <c r="G403">
        <v>2.29</v>
      </c>
      <c r="H403">
        <v>-2.29</v>
      </c>
      <c r="I403" t="s">
        <v>16</v>
      </c>
      <c r="J403" t="s">
        <v>154</v>
      </c>
      <c r="K403" t="s">
        <v>302</v>
      </c>
      <c r="L403" t="s">
        <v>301</v>
      </c>
      <c r="M403">
        <v>2022</v>
      </c>
    </row>
    <row r="404" spans="1:13" x14ac:dyDescent="0.25">
      <c r="A404">
        <v>6724</v>
      </c>
      <c r="B404" t="s">
        <v>13</v>
      </c>
      <c r="C404" s="4">
        <v>45338</v>
      </c>
      <c r="D404" t="s">
        <v>129</v>
      </c>
      <c r="E404" t="s">
        <v>130</v>
      </c>
      <c r="F404">
        <v>0.06</v>
      </c>
      <c r="G404">
        <v>0</v>
      </c>
      <c r="H404">
        <v>0.06</v>
      </c>
      <c r="I404" t="s">
        <v>16</v>
      </c>
      <c r="J404" t="s">
        <v>130</v>
      </c>
      <c r="K404" t="s">
        <v>302</v>
      </c>
      <c r="L404" t="s">
        <v>301</v>
      </c>
      <c r="M404">
        <v>2022</v>
      </c>
    </row>
    <row r="405" spans="1:13" x14ac:dyDescent="0.25">
      <c r="A405">
        <v>6724</v>
      </c>
      <c r="B405" t="s">
        <v>13</v>
      </c>
      <c r="C405" s="4">
        <v>45338</v>
      </c>
      <c r="D405" t="s">
        <v>155</v>
      </c>
      <c r="E405" t="s">
        <v>156</v>
      </c>
      <c r="F405">
        <v>0</v>
      </c>
      <c r="G405">
        <v>51.27</v>
      </c>
      <c r="H405">
        <v>-51.27</v>
      </c>
      <c r="I405" t="s">
        <v>16</v>
      </c>
      <c r="J405" t="s">
        <v>156</v>
      </c>
      <c r="K405" t="s">
        <v>302</v>
      </c>
      <c r="L405" t="s">
        <v>301</v>
      </c>
      <c r="M405">
        <v>2022</v>
      </c>
    </row>
    <row r="406" spans="1:13" x14ac:dyDescent="0.25">
      <c r="A406">
        <v>6724</v>
      </c>
      <c r="B406" t="s">
        <v>13</v>
      </c>
      <c r="C406" s="4">
        <v>45338</v>
      </c>
      <c r="D406" t="s">
        <v>115</v>
      </c>
      <c r="E406" t="s">
        <v>116</v>
      </c>
      <c r="F406">
        <v>0</v>
      </c>
      <c r="G406">
        <v>0.35</v>
      </c>
      <c r="H406">
        <v>-0.35</v>
      </c>
      <c r="I406" t="s">
        <v>16</v>
      </c>
      <c r="J406" t="s">
        <v>116</v>
      </c>
      <c r="K406" t="s">
        <v>302</v>
      </c>
      <c r="L406" t="s">
        <v>301</v>
      </c>
      <c r="M406">
        <v>2022</v>
      </c>
    </row>
    <row r="407" spans="1:13" hidden="1" x14ac:dyDescent="0.25">
      <c r="A407">
        <v>6728</v>
      </c>
      <c r="B407" t="s">
        <v>13</v>
      </c>
      <c r="C407" s="4">
        <v>45338</v>
      </c>
      <c r="D407" t="s">
        <v>251</v>
      </c>
      <c r="E407" t="s">
        <v>268</v>
      </c>
      <c r="F407">
        <v>0.57999999999999996</v>
      </c>
      <c r="G407">
        <v>0</v>
      </c>
      <c r="H407">
        <v>0.57999999999999996</v>
      </c>
      <c r="I407" t="s">
        <v>16</v>
      </c>
      <c r="J407" t="s">
        <v>268</v>
      </c>
      <c r="K407" t="s">
        <v>302</v>
      </c>
      <c r="L407" t="s">
        <v>301</v>
      </c>
      <c r="M407">
        <v>2024</v>
      </c>
    </row>
    <row r="408" spans="1:13" hidden="1" x14ac:dyDescent="0.25">
      <c r="A408">
        <v>6815</v>
      </c>
      <c r="B408" t="s">
        <v>13</v>
      </c>
      <c r="C408" s="4">
        <v>45342</v>
      </c>
      <c r="D408" t="s">
        <v>251</v>
      </c>
      <c r="E408" t="s">
        <v>268</v>
      </c>
      <c r="F408">
        <v>0.59</v>
      </c>
      <c r="G408">
        <v>0</v>
      </c>
      <c r="H408">
        <v>0.59</v>
      </c>
      <c r="I408" t="s">
        <v>16</v>
      </c>
      <c r="J408" t="s">
        <v>268</v>
      </c>
      <c r="K408" t="s">
        <v>302</v>
      </c>
      <c r="L408" t="s">
        <v>301</v>
      </c>
      <c r="M408">
        <v>2024</v>
      </c>
    </row>
    <row r="409" spans="1:13" x14ac:dyDescent="0.25">
      <c r="A409">
        <v>6819</v>
      </c>
      <c r="B409" t="s">
        <v>13</v>
      </c>
      <c r="C409" s="4">
        <v>45342</v>
      </c>
      <c r="D409" t="s">
        <v>161</v>
      </c>
      <c r="E409" t="s">
        <v>162</v>
      </c>
      <c r="F409">
        <v>0</v>
      </c>
      <c r="G409">
        <v>60.73</v>
      </c>
      <c r="H409">
        <v>-60.73</v>
      </c>
      <c r="I409" t="s">
        <v>16</v>
      </c>
      <c r="J409" t="s">
        <v>162</v>
      </c>
      <c r="K409" t="s">
        <v>302</v>
      </c>
      <c r="L409" t="s">
        <v>301</v>
      </c>
      <c r="M409">
        <v>2022</v>
      </c>
    </row>
    <row r="410" spans="1:13" hidden="1" x14ac:dyDescent="0.25">
      <c r="A410">
        <v>6815</v>
      </c>
      <c r="B410" t="s">
        <v>13</v>
      </c>
      <c r="C410" s="4">
        <v>45342</v>
      </c>
      <c r="D410" t="s">
        <v>244</v>
      </c>
      <c r="E410" t="s">
        <v>262</v>
      </c>
      <c r="F410">
        <v>0</v>
      </c>
      <c r="G410">
        <v>12.96</v>
      </c>
      <c r="H410">
        <v>-12.96</v>
      </c>
      <c r="I410" t="s">
        <v>16</v>
      </c>
      <c r="J410" t="s">
        <v>262</v>
      </c>
      <c r="K410" t="s">
        <v>302</v>
      </c>
      <c r="L410" t="s">
        <v>301</v>
      </c>
      <c r="M410">
        <v>2024</v>
      </c>
    </row>
    <row r="411" spans="1:13" hidden="1" x14ac:dyDescent="0.25">
      <c r="A411">
        <v>6811</v>
      </c>
      <c r="B411" t="s">
        <v>13</v>
      </c>
      <c r="C411" s="4">
        <v>45342</v>
      </c>
      <c r="D411" t="s">
        <v>252</v>
      </c>
      <c r="E411" t="s">
        <v>271</v>
      </c>
      <c r="F411">
        <v>0.25</v>
      </c>
      <c r="G411">
        <v>0</v>
      </c>
      <c r="H411">
        <v>0.25</v>
      </c>
      <c r="I411" t="s">
        <v>16</v>
      </c>
      <c r="J411" t="s">
        <v>271</v>
      </c>
      <c r="K411" t="s">
        <v>302</v>
      </c>
      <c r="L411" t="s">
        <v>301</v>
      </c>
      <c r="M411">
        <v>2024</v>
      </c>
    </row>
    <row r="412" spans="1:13" hidden="1" x14ac:dyDescent="0.25">
      <c r="A412">
        <v>6811</v>
      </c>
      <c r="B412" t="s">
        <v>13</v>
      </c>
      <c r="C412" s="4">
        <v>45342</v>
      </c>
      <c r="D412" t="s">
        <v>245</v>
      </c>
      <c r="E412" t="s">
        <v>273</v>
      </c>
      <c r="F412">
        <v>0</v>
      </c>
      <c r="G412">
        <v>5.86</v>
      </c>
      <c r="H412">
        <v>-5.86</v>
      </c>
      <c r="I412" t="s">
        <v>16</v>
      </c>
      <c r="J412" t="s">
        <v>273</v>
      </c>
      <c r="K412" t="s">
        <v>302</v>
      </c>
      <c r="L412" t="s">
        <v>301</v>
      </c>
      <c r="M412">
        <v>2024</v>
      </c>
    </row>
    <row r="413" spans="1:13" hidden="1" x14ac:dyDescent="0.25">
      <c r="A413">
        <v>6808</v>
      </c>
      <c r="B413" t="s">
        <v>13</v>
      </c>
      <c r="C413" s="4">
        <v>45342</v>
      </c>
      <c r="D413" t="s">
        <v>251</v>
      </c>
      <c r="E413" t="s">
        <v>268</v>
      </c>
      <c r="F413">
        <v>0.83</v>
      </c>
      <c r="G413">
        <v>0</v>
      </c>
      <c r="H413">
        <v>0.83</v>
      </c>
      <c r="I413" t="s">
        <v>16</v>
      </c>
      <c r="J413" t="s">
        <v>268</v>
      </c>
      <c r="K413" t="s">
        <v>302</v>
      </c>
      <c r="L413" t="s">
        <v>301</v>
      </c>
      <c r="M413">
        <v>2024</v>
      </c>
    </row>
    <row r="414" spans="1:13" hidden="1" x14ac:dyDescent="0.25">
      <c r="A414">
        <v>6808</v>
      </c>
      <c r="B414" t="s">
        <v>13</v>
      </c>
      <c r="C414" s="4">
        <v>45342</v>
      </c>
      <c r="D414" t="s">
        <v>244</v>
      </c>
      <c r="E414" t="s">
        <v>262</v>
      </c>
      <c r="F414">
        <v>0</v>
      </c>
      <c r="G414">
        <v>18.350000000000001</v>
      </c>
      <c r="H414">
        <v>-18.350000000000001</v>
      </c>
      <c r="I414" t="s">
        <v>16</v>
      </c>
      <c r="J414" t="s">
        <v>262</v>
      </c>
      <c r="K414" t="s">
        <v>302</v>
      </c>
      <c r="L414" t="s">
        <v>301</v>
      </c>
      <c r="M414">
        <v>2024</v>
      </c>
    </row>
    <row r="415" spans="1:13" hidden="1" x14ac:dyDescent="0.25">
      <c r="A415">
        <v>6819</v>
      </c>
      <c r="B415" t="s">
        <v>13</v>
      </c>
      <c r="C415" s="4">
        <v>45342</v>
      </c>
      <c r="D415" t="s">
        <v>248</v>
      </c>
      <c r="E415" t="s">
        <v>274</v>
      </c>
      <c r="F415">
        <v>0</v>
      </c>
      <c r="G415">
        <v>353.32</v>
      </c>
      <c r="H415">
        <v>-353.32</v>
      </c>
      <c r="I415" t="s">
        <v>16</v>
      </c>
      <c r="J415" t="s">
        <v>274</v>
      </c>
      <c r="K415" t="s">
        <v>302</v>
      </c>
      <c r="L415" t="s">
        <v>301</v>
      </c>
      <c r="M415">
        <v>2024</v>
      </c>
    </row>
    <row r="416" spans="1:13" x14ac:dyDescent="0.25">
      <c r="A416">
        <v>6811</v>
      </c>
      <c r="B416" t="s">
        <v>13</v>
      </c>
      <c r="C416" s="4">
        <v>45342</v>
      </c>
      <c r="D416" t="s">
        <v>115</v>
      </c>
      <c r="E416" t="s">
        <v>116</v>
      </c>
      <c r="F416">
        <v>0</v>
      </c>
      <c r="G416">
        <v>0.02</v>
      </c>
      <c r="H416">
        <v>-0.02</v>
      </c>
      <c r="I416" t="s">
        <v>16</v>
      </c>
      <c r="J416" t="s">
        <v>116</v>
      </c>
      <c r="K416" t="s">
        <v>302</v>
      </c>
      <c r="L416" t="s">
        <v>301</v>
      </c>
      <c r="M416">
        <v>2022</v>
      </c>
    </row>
    <row r="417" spans="1:13" x14ac:dyDescent="0.25">
      <c r="A417">
        <v>6808</v>
      </c>
      <c r="B417" t="s">
        <v>13</v>
      </c>
      <c r="C417" s="4">
        <v>45342</v>
      </c>
      <c r="D417" t="s">
        <v>153</v>
      </c>
      <c r="E417" t="s">
        <v>154</v>
      </c>
      <c r="F417">
        <v>0</v>
      </c>
      <c r="G417">
        <v>3.35</v>
      </c>
      <c r="H417">
        <v>-3.35</v>
      </c>
      <c r="I417" t="s">
        <v>16</v>
      </c>
      <c r="J417" t="s">
        <v>154</v>
      </c>
      <c r="K417" t="s">
        <v>302</v>
      </c>
      <c r="L417" t="s">
        <v>301</v>
      </c>
      <c r="M417">
        <v>2022</v>
      </c>
    </row>
    <row r="418" spans="1:13" x14ac:dyDescent="0.25">
      <c r="A418">
        <v>6815</v>
      </c>
      <c r="B418" t="s">
        <v>13</v>
      </c>
      <c r="C418" s="4">
        <v>45342</v>
      </c>
      <c r="D418" t="s">
        <v>153</v>
      </c>
      <c r="E418" t="s">
        <v>154</v>
      </c>
      <c r="F418">
        <v>0</v>
      </c>
      <c r="G418">
        <v>2.35</v>
      </c>
      <c r="H418">
        <v>-2.35</v>
      </c>
      <c r="I418" t="s">
        <v>16</v>
      </c>
      <c r="J418" t="s">
        <v>154</v>
      </c>
      <c r="K418" t="s">
        <v>302</v>
      </c>
      <c r="L418" t="s">
        <v>301</v>
      </c>
      <c r="M418">
        <v>2022</v>
      </c>
    </row>
    <row r="419" spans="1:13" x14ac:dyDescent="0.25">
      <c r="A419">
        <v>6811</v>
      </c>
      <c r="B419" t="s">
        <v>13</v>
      </c>
      <c r="C419" s="4">
        <v>45342</v>
      </c>
      <c r="D419" t="s">
        <v>153</v>
      </c>
      <c r="E419" t="s">
        <v>154</v>
      </c>
      <c r="F419">
        <v>0</v>
      </c>
      <c r="G419">
        <v>0.01</v>
      </c>
      <c r="H419">
        <v>-0.01</v>
      </c>
      <c r="I419" t="s">
        <v>16</v>
      </c>
      <c r="J419" t="s">
        <v>154</v>
      </c>
      <c r="K419" t="s">
        <v>302</v>
      </c>
      <c r="L419" t="s">
        <v>301</v>
      </c>
      <c r="M419">
        <v>2022</v>
      </c>
    </row>
    <row r="420" spans="1:13" hidden="1" x14ac:dyDescent="0.25">
      <c r="A420">
        <v>6808</v>
      </c>
      <c r="B420" t="s">
        <v>13</v>
      </c>
      <c r="C420" s="4">
        <v>45342</v>
      </c>
      <c r="D420" t="s">
        <v>173</v>
      </c>
      <c r="E420" t="s">
        <v>116</v>
      </c>
      <c r="F420">
        <v>0</v>
      </c>
      <c r="G420">
        <v>0.04</v>
      </c>
      <c r="H420">
        <v>-0.04</v>
      </c>
      <c r="I420" t="s">
        <v>16</v>
      </c>
      <c r="J420" t="s">
        <v>116</v>
      </c>
      <c r="K420" t="s">
        <v>302</v>
      </c>
      <c r="L420" t="s">
        <v>301</v>
      </c>
      <c r="M420">
        <v>2023</v>
      </c>
    </row>
    <row r="421" spans="1:13" hidden="1" x14ac:dyDescent="0.25">
      <c r="A421">
        <v>6811</v>
      </c>
      <c r="B421" t="s">
        <v>13</v>
      </c>
      <c r="C421" s="4">
        <v>45342</v>
      </c>
      <c r="D421" t="s">
        <v>173</v>
      </c>
      <c r="E421" t="s">
        <v>116</v>
      </c>
      <c r="F421">
        <v>0</v>
      </c>
      <c r="G421">
        <v>0.03</v>
      </c>
      <c r="H421">
        <v>-0.03</v>
      </c>
      <c r="I421" t="s">
        <v>16</v>
      </c>
      <c r="J421" t="s">
        <v>116</v>
      </c>
      <c r="K421" t="s">
        <v>302</v>
      </c>
      <c r="L421" t="s">
        <v>301</v>
      </c>
      <c r="M421">
        <v>2023</v>
      </c>
    </row>
    <row r="422" spans="1:13" x14ac:dyDescent="0.25">
      <c r="A422">
        <v>6808</v>
      </c>
      <c r="B422" t="s">
        <v>13</v>
      </c>
      <c r="C422" s="4">
        <v>45342</v>
      </c>
      <c r="D422" t="s">
        <v>115</v>
      </c>
      <c r="E422" t="s">
        <v>116</v>
      </c>
      <c r="F422">
        <v>0</v>
      </c>
      <c r="G422">
        <v>0.02</v>
      </c>
      <c r="H422">
        <v>-0.02</v>
      </c>
      <c r="I422" t="s">
        <v>16</v>
      </c>
      <c r="J422" t="s">
        <v>116</v>
      </c>
      <c r="K422" t="s">
        <v>302</v>
      </c>
      <c r="L422" t="s">
        <v>301</v>
      </c>
      <c r="M422">
        <v>2022</v>
      </c>
    </row>
    <row r="423" spans="1:13" x14ac:dyDescent="0.25">
      <c r="A423">
        <v>6811</v>
      </c>
      <c r="B423" t="s">
        <v>13</v>
      </c>
      <c r="C423" s="4">
        <v>45342</v>
      </c>
      <c r="D423" t="s">
        <v>155</v>
      </c>
      <c r="E423" t="s">
        <v>156</v>
      </c>
      <c r="F423">
        <v>0</v>
      </c>
      <c r="G423">
        <v>1.02</v>
      </c>
      <c r="H423">
        <v>-1.02</v>
      </c>
      <c r="I423" t="s">
        <v>16</v>
      </c>
      <c r="J423" t="s">
        <v>156</v>
      </c>
      <c r="K423" t="s">
        <v>302</v>
      </c>
      <c r="L423" t="s">
        <v>301</v>
      </c>
      <c r="M423">
        <v>2022</v>
      </c>
    </row>
    <row r="424" spans="1:13" x14ac:dyDescent="0.25">
      <c r="A424">
        <v>6811</v>
      </c>
      <c r="B424" t="s">
        <v>13</v>
      </c>
      <c r="C424" s="4">
        <v>45342</v>
      </c>
      <c r="D424" t="s">
        <v>129</v>
      </c>
      <c r="E424" t="s">
        <v>130</v>
      </c>
      <c r="F424">
        <v>0.05</v>
      </c>
      <c r="G424">
        <v>0</v>
      </c>
      <c r="H424">
        <v>0.05</v>
      </c>
      <c r="I424" t="s">
        <v>16</v>
      </c>
      <c r="J424" t="s">
        <v>130</v>
      </c>
      <c r="K424" t="s">
        <v>302</v>
      </c>
      <c r="L424" t="s">
        <v>301</v>
      </c>
      <c r="M424">
        <v>2022</v>
      </c>
    </row>
    <row r="425" spans="1:13" hidden="1" x14ac:dyDescent="0.25">
      <c r="A425">
        <v>6819</v>
      </c>
      <c r="B425" t="s">
        <v>13</v>
      </c>
      <c r="C425" s="4">
        <v>45342</v>
      </c>
      <c r="D425" t="s">
        <v>254</v>
      </c>
      <c r="E425" t="s">
        <v>266</v>
      </c>
      <c r="F425">
        <v>15.23</v>
      </c>
      <c r="G425">
        <v>0</v>
      </c>
      <c r="H425">
        <v>15.23</v>
      </c>
      <c r="I425" t="s">
        <v>16</v>
      </c>
      <c r="J425" t="s">
        <v>266</v>
      </c>
      <c r="K425" t="s">
        <v>302</v>
      </c>
      <c r="L425" t="s">
        <v>301</v>
      </c>
      <c r="M425">
        <v>2024</v>
      </c>
    </row>
    <row r="426" spans="1:13" x14ac:dyDescent="0.25">
      <c r="A426">
        <v>6899</v>
      </c>
      <c r="B426" t="s">
        <v>13</v>
      </c>
      <c r="C426" s="4">
        <v>45343</v>
      </c>
      <c r="D426" t="s">
        <v>155</v>
      </c>
      <c r="E426" t="s">
        <v>156</v>
      </c>
      <c r="F426">
        <v>0</v>
      </c>
      <c r="G426">
        <v>1.59</v>
      </c>
      <c r="H426">
        <v>-1.59</v>
      </c>
      <c r="I426" t="s">
        <v>16</v>
      </c>
      <c r="J426" t="s">
        <v>156</v>
      </c>
      <c r="K426" t="s">
        <v>302</v>
      </c>
      <c r="L426" t="s">
        <v>301</v>
      </c>
      <c r="M426">
        <v>2022</v>
      </c>
    </row>
    <row r="427" spans="1:13" hidden="1" x14ac:dyDescent="0.25">
      <c r="A427">
        <v>6889</v>
      </c>
      <c r="B427" t="s">
        <v>13</v>
      </c>
      <c r="C427" s="4">
        <v>45343</v>
      </c>
      <c r="D427" t="s">
        <v>245</v>
      </c>
      <c r="E427" t="s">
        <v>273</v>
      </c>
      <c r="F427">
        <v>0</v>
      </c>
      <c r="G427">
        <v>28.08</v>
      </c>
      <c r="H427">
        <v>-28.08</v>
      </c>
      <c r="I427" t="s">
        <v>16</v>
      </c>
      <c r="J427" t="s">
        <v>273</v>
      </c>
      <c r="K427" t="s">
        <v>302</v>
      </c>
      <c r="L427" t="s">
        <v>301</v>
      </c>
      <c r="M427">
        <v>2024</v>
      </c>
    </row>
    <row r="428" spans="1:13" x14ac:dyDescent="0.25">
      <c r="A428">
        <v>6899</v>
      </c>
      <c r="B428" t="s">
        <v>13</v>
      </c>
      <c r="C428" s="4">
        <v>45343</v>
      </c>
      <c r="D428" t="s">
        <v>153</v>
      </c>
      <c r="E428" t="s">
        <v>154</v>
      </c>
      <c r="F428">
        <v>0</v>
      </c>
      <c r="G428">
        <v>3.46</v>
      </c>
      <c r="H428">
        <v>-3.46</v>
      </c>
      <c r="I428" t="s">
        <v>16</v>
      </c>
      <c r="J428" t="s">
        <v>154</v>
      </c>
      <c r="K428" t="s">
        <v>302</v>
      </c>
      <c r="L428" t="s">
        <v>301</v>
      </c>
      <c r="M428">
        <v>2022</v>
      </c>
    </row>
    <row r="429" spans="1:13" hidden="1" x14ac:dyDescent="0.25">
      <c r="A429">
        <v>6889</v>
      </c>
      <c r="B429" t="s">
        <v>13</v>
      </c>
      <c r="C429" s="4">
        <v>45343</v>
      </c>
      <c r="D429" t="s">
        <v>252</v>
      </c>
      <c r="E429" t="s">
        <v>271</v>
      </c>
      <c r="F429">
        <v>1.21</v>
      </c>
      <c r="G429">
        <v>0</v>
      </c>
      <c r="H429">
        <v>1.21</v>
      </c>
      <c r="I429" t="s">
        <v>16</v>
      </c>
      <c r="J429" t="s">
        <v>271</v>
      </c>
      <c r="K429" t="s">
        <v>302</v>
      </c>
      <c r="L429" t="s">
        <v>301</v>
      </c>
      <c r="M429">
        <v>2024</v>
      </c>
    </row>
    <row r="430" spans="1:13" hidden="1" x14ac:dyDescent="0.25">
      <c r="A430">
        <v>6895</v>
      </c>
      <c r="B430" t="s">
        <v>13</v>
      </c>
      <c r="C430" s="4">
        <v>45343</v>
      </c>
      <c r="D430" t="s">
        <v>173</v>
      </c>
      <c r="E430" t="s">
        <v>116</v>
      </c>
      <c r="F430">
        <v>0</v>
      </c>
      <c r="G430">
        <v>0.37</v>
      </c>
      <c r="H430">
        <v>-0.37</v>
      </c>
      <c r="I430" t="s">
        <v>16</v>
      </c>
      <c r="J430" t="s">
        <v>116</v>
      </c>
      <c r="K430" t="s">
        <v>302</v>
      </c>
      <c r="L430" t="s">
        <v>301</v>
      </c>
      <c r="M430">
        <v>2023</v>
      </c>
    </row>
    <row r="431" spans="1:13" hidden="1" x14ac:dyDescent="0.25">
      <c r="A431">
        <v>6895</v>
      </c>
      <c r="B431" t="s">
        <v>13</v>
      </c>
      <c r="C431" s="4">
        <v>45343</v>
      </c>
      <c r="D431" t="s">
        <v>245</v>
      </c>
      <c r="E431" t="s">
        <v>273</v>
      </c>
      <c r="F431">
        <v>0</v>
      </c>
      <c r="G431">
        <v>2.63</v>
      </c>
      <c r="H431">
        <v>-2.63</v>
      </c>
      <c r="I431" t="s">
        <v>16</v>
      </c>
      <c r="J431" t="s">
        <v>273</v>
      </c>
      <c r="K431" t="s">
        <v>302</v>
      </c>
      <c r="L431" t="s">
        <v>301</v>
      </c>
      <c r="M431">
        <v>2024</v>
      </c>
    </row>
    <row r="432" spans="1:13" x14ac:dyDescent="0.25">
      <c r="A432">
        <v>6889</v>
      </c>
      <c r="B432" t="s">
        <v>13</v>
      </c>
      <c r="C432" s="4">
        <v>45343</v>
      </c>
      <c r="D432" t="s">
        <v>155</v>
      </c>
      <c r="E432" t="s">
        <v>156</v>
      </c>
      <c r="F432">
        <v>0</v>
      </c>
      <c r="G432">
        <v>4.87</v>
      </c>
      <c r="H432">
        <v>-4.87</v>
      </c>
      <c r="I432" t="s">
        <v>16</v>
      </c>
      <c r="J432" t="s">
        <v>156</v>
      </c>
      <c r="K432" t="s">
        <v>302</v>
      </c>
      <c r="L432" t="s">
        <v>301</v>
      </c>
      <c r="M432">
        <v>2022</v>
      </c>
    </row>
    <row r="433" spans="1:13" hidden="1" x14ac:dyDescent="0.25">
      <c r="A433">
        <v>6895</v>
      </c>
      <c r="B433" t="s">
        <v>13</v>
      </c>
      <c r="C433" s="4">
        <v>45343</v>
      </c>
      <c r="D433" t="s">
        <v>184</v>
      </c>
      <c r="E433" t="s">
        <v>185</v>
      </c>
      <c r="F433">
        <v>0.01</v>
      </c>
      <c r="G433">
        <v>0</v>
      </c>
      <c r="H433">
        <v>0.01</v>
      </c>
      <c r="I433" t="s">
        <v>16</v>
      </c>
      <c r="J433" t="s">
        <v>185</v>
      </c>
      <c r="K433" t="s">
        <v>302</v>
      </c>
      <c r="L433" t="s">
        <v>301</v>
      </c>
      <c r="M433">
        <v>2023</v>
      </c>
    </row>
    <row r="434" spans="1:13" hidden="1" x14ac:dyDescent="0.25">
      <c r="A434">
        <v>6895</v>
      </c>
      <c r="B434" t="s">
        <v>13</v>
      </c>
      <c r="C434" s="4">
        <v>45343</v>
      </c>
      <c r="D434" t="s">
        <v>251</v>
      </c>
      <c r="E434" t="s">
        <v>268</v>
      </c>
      <c r="F434">
        <v>0.89</v>
      </c>
      <c r="G434">
        <v>0</v>
      </c>
      <c r="H434">
        <v>0.89</v>
      </c>
      <c r="I434" t="s">
        <v>16</v>
      </c>
      <c r="J434" t="s">
        <v>268</v>
      </c>
      <c r="K434" t="s">
        <v>302</v>
      </c>
      <c r="L434" t="s">
        <v>301</v>
      </c>
      <c r="M434">
        <v>2024</v>
      </c>
    </row>
    <row r="435" spans="1:13" hidden="1" x14ac:dyDescent="0.25">
      <c r="A435">
        <v>6895</v>
      </c>
      <c r="B435" t="s">
        <v>13</v>
      </c>
      <c r="C435" s="4">
        <v>45343</v>
      </c>
      <c r="D435" t="s">
        <v>252</v>
      </c>
      <c r="E435" t="s">
        <v>271</v>
      </c>
      <c r="F435">
        <v>0.11</v>
      </c>
      <c r="G435">
        <v>0</v>
      </c>
      <c r="H435">
        <v>0.11</v>
      </c>
      <c r="I435" t="s">
        <v>16</v>
      </c>
      <c r="J435" t="s">
        <v>271</v>
      </c>
      <c r="K435" t="s">
        <v>302</v>
      </c>
      <c r="L435" t="s">
        <v>301</v>
      </c>
      <c r="M435">
        <v>2024</v>
      </c>
    </row>
    <row r="436" spans="1:13" hidden="1" x14ac:dyDescent="0.25">
      <c r="A436">
        <v>6899</v>
      </c>
      <c r="B436" t="s">
        <v>13</v>
      </c>
      <c r="C436" s="4">
        <v>45343</v>
      </c>
      <c r="D436" t="s">
        <v>252</v>
      </c>
      <c r="E436" t="s">
        <v>271</v>
      </c>
      <c r="F436">
        <v>0.4</v>
      </c>
      <c r="G436">
        <v>0</v>
      </c>
      <c r="H436">
        <v>0.4</v>
      </c>
      <c r="I436" t="s">
        <v>16</v>
      </c>
      <c r="J436" t="s">
        <v>271</v>
      </c>
      <c r="K436" t="s">
        <v>302</v>
      </c>
      <c r="L436" t="s">
        <v>301</v>
      </c>
      <c r="M436">
        <v>2024</v>
      </c>
    </row>
    <row r="437" spans="1:13" hidden="1" x14ac:dyDescent="0.25">
      <c r="A437">
        <v>6899</v>
      </c>
      <c r="B437" t="s">
        <v>13</v>
      </c>
      <c r="C437" s="4">
        <v>45343</v>
      </c>
      <c r="D437" t="s">
        <v>251</v>
      </c>
      <c r="E437" t="s">
        <v>268</v>
      </c>
      <c r="F437">
        <v>0.87</v>
      </c>
      <c r="G437">
        <v>0</v>
      </c>
      <c r="H437">
        <v>0.87</v>
      </c>
      <c r="I437" t="s">
        <v>16</v>
      </c>
      <c r="J437" t="s">
        <v>268</v>
      </c>
      <c r="K437" t="s">
        <v>302</v>
      </c>
      <c r="L437" t="s">
        <v>301</v>
      </c>
      <c r="M437">
        <v>2024</v>
      </c>
    </row>
    <row r="438" spans="1:13" hidden="1" x14ac:dyDescent="0.25">
      <c r="A438">
        <v>6899</v>
      </c>
      <c r="B438" t="s">
        <v>13</v>
      </c>
      <c r="C438" s="4">
        <v>45343</v>
      </c>
      <c r="D438" t="s">
        <v>245</v>
      </c>
      <c r="E438" t="s">
        <v>273</v>
      </c>
      <c r="F438">
        <v>0</v>
      </c>
      <c r="G438">
        <v>9.14</v>
      </c>
      <c r="H438">
        <v>-9.14</v>
      </c>
      <c r="I438" t="s">
        <v>16</v>
      </c>
      <c r="J438" t="s">
        <v>273</v>
      </c>
      <c r="K438" t="s">
        <v>302</v>
      </c>
      <c r="L438" t="s">
        <v>301</v>
      </c>
      <c r="M438">
        <v>2024</v>
      </c>
    </row>
    <row r="439" spans="1:13" hidden="1" x14ac:dyDescent="0.25">
      <c r="A439">
        <v>6899</v>
      </c>
      <c r="B439" t="s">
        <v>13</v>
      </c>
      <c r="C439" s="4">
        <v>45343</v>
      </c>
      <c r="D439" t="s">
        <v>244</v>
      </c>
      <c r="E439" t="s">
        <v>262</v>
      </c>
      <c r="F439">
        <v>0</v>
      </c>
      <c r="G439">
        <v>19.03</v>
      </c>
      <c r="H439">
        <v>-19.03</v>
      </c>
      <c r="I439" t="s">
        <v>16</v>
      </c>
      <c r="J439" t="s">
        <v>262</v>
      </c>
      <c r="K439" t="s">
        <v>302</v>
      </c>
      <c r="L439" t="s">
        <v>301</v>
      </c>
      <c r="M439">
        <v>2024</v>
      </c>
    </row>
    <row r="440" spans="1:13" x14ac:dyDescent="0.25">
      <c r="A440">
        <v>6895</v>
      </c>
      <c r="B440" t="s">
        <v>13</v>
      </c>
      <c r="C440" s="4">
        <v>45343</v>
      </c>
      <c r="D440" t="s">
        <v>153</v>
      </c>
      <c r="E440" t="s">
        <v>154</v>
      </c>
      <c r="F440">
        <v>0</v>
      </c>
      <c r="G440">
        <v>3.73</v>
      </c>
      <c r="H440">
        <v>-3.73</v>
      </c>
      <c r="I440" t="s">
        <v>16</v>
      </c>
      <c r="J440" t="s">
        <v>154</v>
      </c>
      <c r="K440" t="s">
        <v>302</v>
      </c>
      <c r="L440" t="s">
        <v>301</v>
      </c>
      <c r="M440">
        <v>2022</v>
      </c>
    </row>
    <row r="441" spans="1:13" x14ac:dyDescent="0.25">
      <c r="A441">
        <v>6888</v>
      </c>
      <c r="B441" t="s">
        <v>13</v>
      </c>
      <c r="C441" s="4">
        <v>45343</v>
      </c>
      <c r="D441" t="s">
        <v>153</v>
      </c>
      <c r="E441" t="s">
        <v>154</v>
      </c>
      <c r="F441">
        <v>0</v>
      </c>
      <c r="G441">
        <v>4.2</v>
      </c>
      <c r="H441">
        <v>-4.2</v>
      </c>
      <c r="I441" t="s">
        <v>16</v>
      </c>
      <c r="J441" t="s">
        <v>154</v>
      </c>
      <c r="K441" t="s">
        <v>302</v>
      </c>
      <c r="L441" t="s">
        <v>301</v>
      </c>
      <c r="M441">
        <v>2022</v>
      </c>
    </row>
    <row r="442" spans="1:13" x14ac:dyDescent="0.25">
      <c r="A442">
        <v>6895</v>
      </c>
      <c r="B442" t="s">
        <v>13</v>
      </c>
      <c r="C442" s="4">
        <v>45343</v>
      </c>
      <c r="D442" t="s">
        <v>155</v>
      </c>
      <c r="E442" t="s">
        <v>156</v>
      </c>
      <c r="F442">
        <v>0</v>
      </c>
      <c r="G442">
        <v>0.46</v>
      </c>
      <c r="H442">
        <v>-0.46</v>
      </c>
      <c r="I442" t="s">
        <v>16</v>
      </c>
      <c r="J442" t="s">
        <v>156</v>
      </c>
      <c r="K442" t="s">
        <v>302</v>
      </c>
      <c r="L442" t="s">
        <v>301</v>
      </c>
      <c r="M442">
        <v>2022</v>
      </c>
    </row>
    <row r="443" spans="1:13" x14ac:dyDescent="0.25">
      <c r="A443">
        <v>6895</v>
      </c>
      <c r="B443" t="s">
        <v>13</v>
      </c>
      <c r="C443" s="4">
        <v>45343</v>
      </c>
      <c r="D443" t="s">
        <v>115</v>
      </c>
      <c r="E443" t="s">
        <v>116</v>
      </c>
      <c r="F443">
        <v>0</v>
      </c>
      <c r="G443">
        <v>0.19</v>
      </c>
      <c r="H443">
        <v>-0.19</v>
      </c>
      <c r="I443" t="s">
        <v>16</v>
      </c>
      <c r="J443" t="s">
        <v>116</v>
      </c>
      <c r="K443" t="s">
        <v>302</v>
      </c>
      <c r="L443" t="s">
        <v>301</v>
      </c>
      <c r="M443">
        <v>2022</v>
      </c>
    </row>
    <row r="444" spans="1:13" hidden="1" x14ac:dyDescent="0.25">
      <c r="A444">
        <v>6888</v>
      </c>
      <c r="B444" t="s">
        <v>13</v>
      </c>
      <c r="C444" s="4">
        <v>45343</v>
      </c>
      <c r="D444" t="s">
        <v>251</v>
      </c>
      <c r="E444" t="s">
        <v>268</v>
      </c>
      <c r="F444">
        <v>1.04</v>
      </c>
      <c r="G444">
        <v>0</v>
      </c>
      <c r="H444">
        <v>1.04</v>
      </c>
      <c r="I444" t="s">
        <v>16</v>
      </c>
      <c r="J444" t="s">
        <v>268</v>
      </c>
      <c r="K444" t="s">
        <v>302</v>
      </c>
      <c r="L444" t="s">
        <v>301</v>
      </c>
      <c r="M444">
        <v>2024</v>
      </c>
    </row>
    <row r="445" spans="1:13" hidden="1" x14ac:dyDescent="0.25">
      <c r="A445">
        <v>6888</v>
      </c>
      <c r="B445" t="s">
        <v>13</v>
      </c>
      <c r="C445" s="4">
        <v>45343</v>
      </c>
      <c r="D445" t="s">
        <v>244</v>
      </c>
      <c r="E445" t="s">
        <v>262</v>
      </c>
      <c r="F445">
        <v>0</v>
      </c>
      <c r="G445">
        <v>23.1</v>
      </c>
      <c r="H445">
        <v>-23.1</v>
      </c>
      <c r="I445" t="s">
        <v>16</v>
      </c>
      <c r="J445" t="s">
        <v>262</v>
      </c>
      <c r="K445" t="s">
        <v>302</v>
      </c>
      <c r="L445" t="s">
        <v>301</v>
      </c>
      <c r="M445">
        <v>2024</v>
      </c>
    </row>
    <row r="446" spans="1:13" x14ac:dyDescent="0.25">
      <c r="A446">
        <v>6895</v>
      </c>
      <c r="B446" t="s">
        <v>13</v>
      </c>
      <c r="C446" s="4">
        <v>45343</v>
      </c>
      <c r="D446" t="s">
        <v>129</v>
      </c>
      <c r="E446" t="s">
        <v>130</v>
      </c>
      <c r="F446">
        <v>0.06</v>
      </c>
      <c r="G446">
        <v>0</v>
      </c>
      <c r="H446">
        <v>0.06</v>
      </c>
      <c r="I446" t="s">
        <v>16</v>
      </c>
      <c r="J446" t="s">
        <v>130</v>
      </c>
      <c r="K446" t="s">
        <v>302</v>
      </c>
      <c r="L446" t="s">
        <v>301</v>
      </c>
      <c r="M446">
        <v>2022</v>
      </c>
    </row>
    <row r="447" spans="1:13" hidden="1" x14ac:dyDescent="0.25">
      <c r="A447">
        <v>6895</v>
      </c>
      <c r="B447" t="s">
        <v>13</v>
      </c>
      <c r="C447" s="4">
        <v>45343</v>
      </c>
      <c r="D447" t="s">
        <v>244</v>
      </c>
      <c r="E447" t="s">
        <v>262</v>
      </c>
      <c r="F447">
        <v>0</v>
      </c>
      <c r="G447">
        <v>19.87</v>
      </c>
      <c r="H447">
        <v>-19.87</v>
      </c>
      <c r="I447" t="s">
        <v>16</v>
      </c>
      <c r="J447" t="s">
        <v>262</v>
      </c>
      <c r="K447" t="s">
        <v>302</v>
      </c>
      <c r="L447" t="s">
        <v>301</v>
      </c>
      <c r="M447">
        <v>2024</v>
      </c>
    </row>
    <row r="448" spans="1:13" hidden="1" x14ac:dyDescent="0.25">
      <c r="A448">
        <v>6945</v>
      </c>
      <c r="B448" t="s">
        <v>13</v>
      </c>
      <c r="C448" s="4">
        <v>45345</v>
      </c>
      <c r="D448" t="s">
        <v>184</v>
      </c>
      <c r="E448" t="s">
        <v>185</v>
      </c>
      <c r="F448">
        <v>0.03</v>
      </c>
      <c r="G448">
        <v>0</v>
      </c>
      <c r="H448">
        <v>0.03</v>
      </c>
      <c r="I448" t="s">
        <v>16</v>
      </c>
      <c r="J448" t="s">
        <v>185</v>
      </c>
      <c r="K448" t="s">
        <v>302</v>
      </c>
      <c r="L448" t="s">
        <v>301</v>
      </c>
      <c r="M448">
        <v>2023</v>
      </c>
    </row>
    <row r="449" spans="1:13" x14ac:dyDescent="0.25">
      <c r="A449">
        <v>6931</v>
      </c>
      <c r="B449" t="s">
        <v>13</v>
      </c>
      <c r="C449" s="4">
        <v>45345</v>
      </c>
      <c r="D449" t="s">
        <v>157</v>
      </c>
      <c r="E449" t="s">
        <v>158</v>
      </c>
      <c r="F449">
        <v>0</v>
      </c>
      <c r="G449">
        <v>10401.629999999999</v>
      </c>
      <c r="H449">
        <v>-10401.629999999999</v>
      </c>
      <c r="I449" t="s">
        <v>16</v>
      </c>
      <c r="J449" t="s">
        <v>158</v>
      </c>
      <c r="K449" t="s">
        <v>302</v>
      </c>
      <c r="L449" t="s">
        <v>301</v>
      </c>
      <c r="M449">
        <v>2022</v>
      </c>
    </row>
    <row r="450" spans="1:13" x14ac:dyDescent="0.25">
      <c r="A450">
        <v>6931</v>
      </c>
      <c r="B450" t="s">
        <v>13</v>
      </c>
      <c r="C450" s="4">
        <v>45345</v>
      </c>
      <c r="D450" t="s">
        <v>159</v>
      </c>
      <c r="E450" t="s">
        <v>160</v>
      </c>
      <c r="F450">
        <v>0</v>
      </c>
      <c r="G450">
        <v>1420.16</v>
      </c>
      <c r="H450">
        <v>-1420.16</v>
      </c>
      <c r="I450" t="s">
        <v>16</v>
      </c>
      <c r="J450" t="s">
        <v>160</v>
      </c>
      <c r="K450" t="s">
        <v>302</v>
      </c>
      <c r="L450" t="s">
        <v>301</v>
      </c>
      <c r="M450">
        <v>2022</v>
      </c>
    </row>
    <row r="451" spans="1:13" x14ac:dyDescent="0.25">
      <c r="A451">
        <v>6936</v>
      </c>
      <c r="B451" t="s">
        <v>13</v>
      </c>
      <c r="C451" s="4">
        <v>45345</v>
      </c>
      <c r="D451" t="s">
        <v>117</v>
      </c>
      <c r="E451" t="s">
        <v>118</v>
      </c>
      <c r="F451">
        <v>0</v>
      </c>
      <c r="G451">
        <v>5.49</v>
      </c>
      <c r="H451">
        <v>-5.49</v>
      </c>
      <c r="I451" t="s">
        <v>16</v>
      </c>
      <c r="J451" t="s">
        <v>118</v>
      </c>
      <c r="K451" t="s">
        <v>302</v>
      </c>
      <c r="L451" t="s">
        <v>301</v>
      </c>
      <c r="M451">
        <v>2022</v>
      </c>
    </row>
    <row r="452" spans="1:13" x14ac:dyDescent="0.25">
      <c r="A452">
        <v>6936</v>
      </c>
      <c r="B452" t="s">
        <v>13</v>
      </c>
      <c r="C452" s="4">
        <v>45345</v>
      </c>
      <c r="D452" t="s">
        <v>155</v>
      </c>
      <c r="E452" t="s">
        <v>156</v>
      </c>
      <c r="F452">
        <v>0</v>
      </c>
      <c r="G452">
        <v>3112.19</v>
      </c>
      <c r="H452">
        <v>-3112.19</v>
      </c>
      <c r="I452" t="s">
        <v>16</v>
      </c>
      <c r="J452" t="s">
        <v>156</v>
      </c>
      <c r="K452" t="s">
        <v>302</v>
      </c>
      <c r="L452" t="s">
        <v>301</v>
      </c>
      <c r="M452">
        <v>2022</v>
      </c>
    </row>
    <row r="453" spans="1:13" x14ac:dyDescent="0.25">
      <c r="A453">
        <v>6936</v>
      </c>
      <c r="B453" t="s">
        <v>13</v>
      </c>
      <c r="C453" s="4">
        <v>45345</v>
      </c>
      <c r="D453" t="s">
        <v>131</v>
      </c>
      <c r="E453" t="s">
        <v>132</v>
      </c>
      <c r="F453">
        <v>0.92</v>
      </c>
      <c r="G453">
        <v>0</v>
      </c>
      <c r="H453">
        <v>0.92</v>
      </c>
      <c r="I453" t="s">
        <v>16</v>
      </c>
      <c r="J453" t="s">
        <v>132</v>
      </c>
      <c r="K453" t="s">
        <v>302</v>
      </c>
      <c r="L453" t="s">
        <v>301</v>
      </c>
      <c r="M453">
        <v>2022</v>
      </c>
    </row>
    <row r="454" spans="1:13" x14ac:dyDescent="0.25">
      <c r="A454">
        <v>6931</v>
      </c>
      <c r="B454" t="s">
        <v>13</v>
      </c>
      <c r="C454" s="4">
        <v>45345</v>
      </c>
      <c r="D454" t="s">
        <v>155</v>
      </c>
      <c r="E454" t="s">
        <v>156</v>
      </c>
      <c r="F454">
        <v>0</v>
      </c>
      <c r="G454">
        <v>74.16</v>
      </c>
      <c r="H454">
        <v>-74.16</v>
      </c>
      <c r="I454" t="s">
        <v>16</v>
      </c>
      <c r="J454" t="s">
        <v>156</v>
      </c>
      <c r="K454" t="s">
        <v>302</v>
      </c>
      <c r="L454" t="s">
        <v>301</v>
      </c>
      <c r="M454">
        <v>2022</v>
      </c>
    </row>
    <row r="455" spans="1:13" x14ac:dyDescent="0.25">
      <c r="A455">
        <v>6942</v>
      </c>
      <c r="B455" t="s">
        <v>13</v>
      </c>
      <c r="C455" s="4">
        <v>45345</v>
      </c>
      <c r="D455" t="s">
        <v>163</v>
      </c>
      <c r="E455" t="s">
        <v>164</v>
      </c>
      <c r="F455">
        <v>0</v>
      </c>
      <c r="G455">
        <v>0.31</v>
      </c>
      <c r="H455">
        <v>-0.31</v>
      </c>
      <c r="I455" t="s">
        <v>16</v>
      </c>
      <c r="J455" t="s">
        <v>164</v>
      </c>
      <c r="K455" t="s">
        <v>302</v>
      </c>
      <c r="L455" t="s">
        <v>301</v>
      </c>
      <c r="M455">
        <v>2022</v>
      </c>
    </row>
    <row r="456" spans="1:13" x14ac:dyDescent="0.25">
      <c r="A456">
        <v>6945</v>
      </c>
      <c r="B456" t="s">
        <v>13</v>
      </c>
      <c r="C456" s="4">
        <v>45345</v>
      </c>
      <c r="D456" t="s">
        <v>115</v>
      </c>
      <c r="E456" t="s">
        <v>116</v>
      </c>
      <c r="F456">
        <v>0</v>
      </c>
      <c r="G456">
        <v>0.47</v>
      </c>
      <c r="H456">
        <v>-0.47</v>
      </c>
      <c r="I456" t="s">
        <v>16</v>
      </c>
      <c r="J456" t="s">
        <v>116</v>
      </c>
      <c r="K456" t="s">
        <v>302</v>
      </c>
      <c r="L456" t="s">
        <v>301</v>
      </c>
      <c r="M456">
        <v>2022</v>
      </c>
    </row>
    <row r="457" spans="1:13" x14ac:dyDescent="0.25">
      <c r="A457">
        <v>6936</v>
      </c>
      <c r="B457" t="s">
        <v>13</v>
      </c>
      <c r="C457" s="4">
        <v>45345</v>
      </c>
      <c r="D457" t="s">
        <v>163</v>
      </c>
      <c r="E457" t="s">
        <v>164</v>
      </c>
      <c r="F457">
        <v>0</v>
      </c>
      <c r="G457">
        <v>0.74</v>
      </c>
      <c r="H457">
        <v>-0.74</v>
      </c>
      <c r="I457" t="s">
        <v>16</v>
      </c>
      <c r="J457" t="s">
        <v>164</v>
      </c>
      <c r="K457" t="s">
        <v>302</v>
      </c>
      <c r="L457" t="s">
        <v>301</v>
      </c>
      <c r="M457">
        <v>2022</v>
      </c>
    </row>
    <row r="458" spans="1:13" hidden="1" x14ac:dyDescent="0.25">
      <c r="A458">
        <v>6945</v>
      </c>
      <c r="B458" t="s">
        <v>13</v>
      </c>
      <c r="C458" s="4">
        <v>45345</v>
      </c>
      <c r="D458" t="s">
        <v>173</v>
      </c>
      <c r="E458" t="s">
        <v>116</v>
      </c>
      <c r="F458">
        <v>0</v>
      </c>
      <c r="G458">
        <v>0.94</v>
      </c>
      <c r="H458">
        <v>-0.94</v>
      </c>
      <c r="I458" t="s">
        <v>16</v>
      </c>
      <c r="J458" t="s">
        <v>116</v>
      </c>
      <c r="K458" t="s">
        <v>302</v>
      </c>
      <c r="L458" t="s">
        <v>301</v>
      </c>
      <c r="M458">
        <v>2023</v>
      </c>
    </row>
    <row r="459" spans="1:13" x14ac:dyDescent="0.25">
      <c r="A459">
        <v>6945</v>
      </c>
      <c r="B459" t="s">
        <v>13</v>
      </c>
      <c r="C459" s="4">
        <v>45345</v>
      </c>
      <c r="D459" t="s">
        <v>129</v>
      </c>
      <c r="E459" t="s">
        <v>130</v>
      </c>
      <c r="F459">
        <v>0.14000000000000001</v>
      </c>
      <c r="G459">
        <v>0</v>
      </c>
      <c r="H459">
        <v>0.14000000000000001</v>
      </c>
      <c r="I459" t="s">
        <v>16</v>
      </c>
      <c r="J459" t="s">
        <v>130</v>
      </c>
      <c r="K459" t="s">
        <v>302</v>
      </c>
      <c r="L459" t="s">
        <v>301</v>
      </c>
      <c r="M459">
        <v>2022</v>
      </c>
    </row>
    <row r="460" spans="1:13" hidden="1" x14ac:dyDescent="0.25">
      <c r="A460">
        <v>6936</v>
      </c>
      <c r="B460" t="s">
        <v>13</v>
      </c>
      <c r="C460" s="4">
        <v>45345</v>
      </c>
      <c r="D460" t="s">
        <v>186</v>
      </c>
      <c r="E460" t="s">
        <v>187</v>
      </c>
      <c r="F460">
        <v>0.31</v>
      </c>
      <c r="G460">
        <v>0</v>
      </c>
      <c r="H460">
        <v>0.31</v>
      </c>
      <c r="I460" t="s">
        <v>16</v>
      </c>
      <c r="J460" t="s">
        <v>187</v>
      </c>
      <c r="K460" t="s">
        <v>302</v>
      </c>
      <c r="L460" t="s">
        <v>301</v>
      </c>
      <c r="M460">
        <v>2023</v>
      </c>
    </row>
    <row r="461" spans="1:13" x14ac:dyDescent="0.25">
      <c r="A461">
        <v>6931</v>
      </c>
      <c r="B461" t="s">
        <v>13</v>
      </c>
      <c r="C461" s="4">
        <v>45345</v>
      </c>
      <c r="D461" t="s">
        <v>163</v>
      </c>
      <c r="E461" t="s">
        <v>164</v>
      </c>
      <c r="F461">
        <v>0</v>
      </c>
      <c r="G461">
        <v>0.9</v>
      </c>
      <c r="H461">
        <v>-0.9</v>
      </c>
      <c r="I461" t="s">
        <v>16</v>
      </c>
      <c r="J461" t="s">
        <v>164</v>
      </c>
      <c r="K461" t="s">
        <v>302</v>
      </c>
      <c r="L461" t="s">
        <v>301</v>
      </c>
      <c r="M461">
        <v>2022</v>
      </c>
    </row>
    <row r="462" spans="1:13" hidden="1" x14ac:dyDescent="0.25">
      <c r="A462">
        <v>6942</v>
      </c>
      <c r="B462" t="s">
        <v>13</v>
      </c>
      <c r="C462" s="4">
        <v>45345</v>
      </c>
      <c r="D462" t="s">
        <v>249</v>
      </c>
      <c r="E462" t="s">
        <v>270</v>
      </c>
      <c r="F462">
        <v>0</v>
      </c>
      <c r="G462">
        <v>1.93</v>
      </c>
      <c r="H462">
        <v>-1.93</v>
      </c>
      <c r="I462" t="s">
        <v>16</v>
      </c>
      <c r="J462" t="s">
        <v>270</v>
      </c>
      <c r="K462" t="s">
        <v>302</v>
      </c>
      <c r="L462" t="s">
        <v>301</v>
      </c>
      <c r="M462">
        <v>2024</v>
      </c>
    </row>
    <row r="463" spans="1:13" hidden="1" x14ac:dyDescent="0.25">
      <c r="A463">
        <v>6936</v>
      </c>
      <c r="B463" t="s">
        <v>13</v>
      </c>
      <c r="C463" s="4">
        <v>45345</v>
      </c>
      <c r="D463" t="s">
        <v>252</v>
      </c>
      <c r="E463" t="s">
        <v>271</v>
      </c>
      <c r="F463">
        <v>777.09</v>
      </c>
      <c r="G463">
        <v>0</v>
      </c>
      <c r="H463">
        <v>777.09</v>
      </c>
      <c r="I463" t="s">
        <v>16</v>
      </c>
      <c r="J463" t="s">
        <v>271</v>
      </c>
      <c r="K463" t="s">
        <v>302</v>
      </c>
      <c r="L463" t="s">
        <v>301</v>
      </c>
      <c r="M463">
        <v>2024</v>
      </c>
    </row>
    <row r="464" spans="1:13" hidden="1" x14ac:dyDescent="0.25">
      <c r="A464">
        <v>6936</v>
      </c>
      <c r="B464" t="s">
        <v>13</v>
      </c>
      <c r="C464" s="4">
        <v>45345</v>
      </c>
      <c r="D464" t="s">
        <v>174</v>
      </c>
      <c r="E464" t="s">
        <v>118</v>
      </c>
      <c r="F464">
        <v>0</v>
      </c>
      <c r="G464">
        <v>11.28</v>
      </c>
      <c r="H464">
        <v>-11.28</v>
      </c>
      <c r="I464" t="s">
        <v>16</v>
      </c>
      <c r="J464" t="s">
        <v>118</v>
      </c>
      <c r="K464" t="s">
        <v>302</v>
      </c>
      <c r="L464" t="s">
        <v>301</v>
      </c>
      <c r="M464">
        <v>2023</v>
      </c>
    </row>
    <row r="465" spans="1:13" hidden="1" x14ac:dyDescent="0.25">
      <c r="A465">
        <v>6936</v>
      </c>
      <c r="B465" t="s">
        <v>13</v>
      </c>
      <c r="C465" s="4">
        <v>45345</v>
      </c>
      <c r="D465" t="s">
        <v>245</v>
      </c>
      <c r="E465" t="s">
        <v>273</v>
      </c>
      <c r="F465">
        <v>0</v>
      </c>
      <c r="G465">
        <v>17873.48</v>
      </c>
      <c r="H465">
        <v>-17873.48</v>
      </c>
      <c r="I465" t="s">
        <v>16</v>
      </c>
      <c r="J465" t="s">
        <v>273</v>
      </c>
      <c r="K465" t="s">
        <v>302</v>
      </c>
      <c r="L465" t="s">
        <v>301</v>
      </c>
      <c r="M465">
        <v>2024</v>
      </c>
    </row>
    <row r="466" spans="1:13" hidden="1" x14ac:dyDescent="0.25">
      <c r="A466">
        <v>6936</v>
      </c>
      <c r="B466" t="s">
        <v>13</v>
      </c>
      <c r="C466" s="4">
        <v>45345</v>
      </c>
      <c r="D466" t="s">
        <v>244</v>
      </c>
      <c r="E466" t="s">
        <v>262</v>
      </c>
      <c r="F466">
        <v>0</v>
      </c>
      <c r="G466">
        <v>6.75</v>
      </c>
      <c r="H466">
        <v>-6.75</v>
      </c>
      <c r="I466" t="s">
        <v>16</v>
      </c>
      <c r="J466" t="s">
        <v>262</v>
      </c>
      <c r="K466" t="s">
        <v>302</v>
      </c>
      <c r="L466" t="s">
        <v>301</v>
      </c>
      <c r="M466">
        <v>2024</v>
      </c>
    </row>
    <row r="467" spans="1:13" hidden="1" x14ac:dyDescent="0.25">
      <c r="A467">
        <v>6932</v>
      </c>
      <c r="B467" t="s">
        <v>13</v>
      </c>
      <c r="C467" s="4">
        <v>45345</v>
      </c>
      <c r="D467" t="s">
        <v>244</v>
      </c>
      <c r="E467" t="s">
        <v>262</v>
      </c>
      <c r="F467">
        <v>0</v>
      </c>
      <c r="G467">
        <v>16.190000000000001</v>
      </c>
      <c r="H467">
        <v>-16.190000000000001</v>
      </c>
      <c r="I467" t="s">
        <v>16</v>
      </c>
      <c r="J467" t="s">
        <v>262</v>
      </c>
      <c r="K467" t="s">
        <v>302</v>
      </c>
      <c r="L467" t="s">
        <v>301</v>
      </c>
      <c r="M467">
        <v>2024</v>
      </c>
    </row>
    <row r="468" spans="1:13" hidden="1" x14ac:dyDescent="0.25">
      <c r="A468">
        <v>6932</v>
      </c>
      <c r="B468" t="s">
        <v>13</v>
      </c>
      <c r="C468" s="4">
        <v>45345</v>
      </c>
      <c r="D468" t="s">
        <v>251</v>
      </c>
      <c r="E468" t="s">
        <v>268</v>
      </c>
      <c r="F468">
        <v>0.74</v>
      </c>
      <c r="G468">
        <v>0</v>
      </c>
      <c r="H468">
        <v>0.74</v>
      </c>
      <c r="I468" t="s">
        <v>16</v>
      </c>
      <c r="J468" t="s">
        <v>268</v>
      </c>
      <c r="K468" t="s">
        <v>302</v>
      </c>
      <c r="L468" t="s">
        <v>301</v>
      </c>
      <c r="M468">
        <v>2024</v>
      </c>
    </row>
    <row r="469" spans="1:13" hidden="1" x14ac:dyDescent="0.25">
      <c r="A469">
        <v>6931</v>
      </c>
      <c r="B469" t="s">
        <v>13</v>
      </c>
      <c r="C469" s="4">
        <v>45345</v>
      </c>
      <c r="D469" t="s">
        <v>252</v>
      </c>
      <c r="E469" t="s">
        <v>271</v>
      </c>
      <c r="F469">
        <v>18.54</v>
      </c>
      <c r="G469">
        <v>0</v>
      </c>
      <c r="H469">
        <v>18.54</v>
      </c>
      <c r="I469" t="s">
        <v>16</v>
      </c>
      <c r="J469" t="s">
        <v>271</v>
      </c>
      <c r="K469" t="s">
        <v>302</v>
      </c>
      <c r="L469" t="s">
        <v>301</v>
      </c>
      <c r="M469">
        <v>2024</v>
      </c>
    </row>
    <row r="470" spans="1:13" hidden="1" x14ac:dyDescent="0.25">
      <c r="A470">
        <v>6931</v>
      </c>
      <c r="B470" t="s">
        <v>13</v>
      </c>
      <c r="C470" s="4">
        <v>45345</v>
      </c>
      <c r="D470" t="s">
        <v>246</v>
      </c>
      <c r="E470" t="s">
        <v>275</v>
      </c>
      <c r="F470">
        <v>0</v>
      </c>
      <c r="G470">
        <v>62629.86</v>
      </c>
      <c r="H470">
        <v>-62629.86</v>
      </c>
      <c r="I470" t="s">
        <v>16</v>
      </c>
      <c r="J470" t="s">
        <v>275</v>
      </c>
      <c r="K470" t="s">
        <v>302</v>
      </c>
      <c r="L470" t="s">
        <v>301</v>
      </c>
      <c r="M470">
        <v>2024</v>
      </c>
    </row>
    <row r="471" spans="1:13" hidden="1" x14ac:dyDescent="0.25">
      <c r="A471">
        <v>6936</v>
      </c>
      <c r="B471" t="s">
        <v>13</v>
      </c>
      <c r="C471" s="4">
        <v>45345</v>
      </c>
      <c r="D471" t="s">
        <v>251</v>
      </c>
      <c r="E471" t="s">
        <v>268</v>
      </c>
      <c r="F471">
        <v>0.31</v>
      </c>
      <c r="G471">
        <v>0</v>
      </c>
      <c r="H471">
        <v>0.31</v>
      </c>
      <c r="I471" t="s">
        <v>16</v>
      </c>
      <c r="J471" t="s">
        <v>268</v>
      </c>
      <c r="K471" t="s">
        <v>302</v>
      </c>
      <c r="L471" t="s">
        <v>301</v>
      </c>
      <c r="M471">
        <v>2024</v>
      </c>
    </row>
    <row r="472" spans="1:13" x14ac:dyDescent="0.25">
      <c r="A472">
        <v>6936</v>
      </c>
      <c r="B472" t="s">
        <v>13</v>
      </c>
      <c r="C472" s="4">
        <v>45345</v>
      </c>
      <c r="D472" t="s">
        <v>143</v>
      </c>
      <c r="E472" t="s">
        <v>144</v>
      </c>
      <c r="F472">
        <v>0</v>
      </c>
      <c r="G472">
        <v>0.6</v>
      </c>
      <c r="H472">
        <v>-0.6</v>
      </c>
      <c r="I472" t="s">
        <v>16</v>
      </c>
      <c r="J472" t="s">
        <v>144</v>
      </c>
      <c r="K472" t="s">
        <v>302</v>
      </c>
      <c r="L472" t="s">
        <v>301</v>
      </c>
      <c r="M472">
        <v>2022</v>
      </c>
    </row>
    <row r="473" spans="1:13" x14ac:dyDescent="0.25">
      <c r="A473">
        <v>6931</v>
      </c>
      <c r="B473" t="s">
        <v>13</v>
      </c>
      <c r="C473" s="4">
        <v>45345</v>
      </c>
      <c r="D473" t="s">
        <v>165</v>
      </c>
      <c r="E473" t="s">
        <v>166</v>
      </c>
      <c r="F473">
        <v>0</v>
      </c>
      <c r="G473">
        <v>110.5</v>
      </c>
      <c r="H473">
        <v>-110.5</v>
      </c>
      <c r="I473" t="s">
        <v>16</v>
      </c>
      <c r="J473" t="s">
        <v>166</v>
      </c>
      <c r="K473" t="s">
        <v>302</v>
      </c>
      <c r="L473" t="s">
        <v>301</v>
      </c>
      <c r="M473">
        <v>2022</v>
      </c>
    </row>
    <row r="474" spans="1:13" hidden="1" x14ac:dyDescent="0.25">
      <c r="A474">
        <v>6942</v>
      </c>
      <c r="B474" t="s">
        <v>13</v>
      </c>
      <c r="C474" s="4">
        <v>45345</v>
      </c>
      <c r="D474" t="s">
        <v>255</v>
      </c>
      <c r="E474" t="s">
        <v>265</v>
      </c>
      <c r="F474">
        <v>7.0000000000000007E-2</v>
      </c>
      <c r="G474">
        <v>0</v>
      </c>
      <c r="H474">
        <v>7.0000000000000007E-2</v>
      </c>
      <c r="I474" t="s">
        <v>16</v>
      </c>
      <c r="J474" t="s">
        <v>265</v>
      </c>
      <c r="K474" t="s">
        <v>302</v>
      </c>
      <c r="L474" t="s">
        <v>301</v>
      </c>
      <c r="M474">
        <v>2024</v>
      </c>
    </row>
    <row r="475" spans="1:13" hidden="1" x14ac:dyDescent="0.25">
      <c r="A475">
        <v>6931</v>
      </c>
      <c r="B475" t="s">
        <v>13</v>
      </c>
      <c r="C475" s="4">
        <v>45345</v>
      </c>
      <c r="D475" t="s">
        <v>245</v>
      </c>
      <c r="E475" t="s">
        <v>273</v>
      </c>
      <c r="F475">
        <v>0</v>
      </c>
      <c r="G475">
        <v>426.45</v>
      </c>
      <c r="H475">
        <v>-426.45</v>
      </c>
      <c r="I475" t="s">
        <v>16</v>
      </c>
      <c r="J475" t="s">
        <v>273</v>
      </c>
      <c r="K475" t="s">
        <v>302</v>
      </c>
      <c r="L475" t="s">
        <v>301</v>
      </c>
      <c r="M475">
        <v>2024</v>
      </c>
    </row>
    <row r="476" spans="1:13" hidden="1" x14ac:dyDescent="0.25">
      <c r="A476">
        <v>6931</v>
      </c>
      <c r="B476" t="s">
        <v>13</v>
      </c>
      <c r="C476" s="4">
        <v>45345</v>
      </c>
      <c r="D476" t="s">
        <v>247</v>
      </c>
      <c r="E476" t="s">
        <v>272</v>
      </c>
      <c r="F476">
        <v>0</v>
      </c>
      <c r="G476">
        <v>10607.46</v>
      </c>
      <c r="H476">
        <v>-10607.46</v>
      </c>
      <c r="I476" t="s">
        <v>16</v>
      </c>
      <c r="J476" t="s">
        <v>272</v>
      </c>
      <c r="K476" t="s">
        <v>302</v>
      </c>
      <c r="L476" t="s">
        <v>301</v>
      </c>
      <c r="M476">
        <v>2024</v>
      </c>
    </row>
    <row r="477" spans="1:13" hidden="1" x14ac:dyDescent="0.25">
      <c r="A477">
        <v>6931</v>
      </c>
      <c r="B477" t="s">
        <v>13</v>
      </c>
      <c r="C477" s="4">
        <v>45345</v>
      </c>
      <c r="D477" t="s">
        <v>256</v>
      </c>
      <c r="E477" t="s">
        <v>264</v>
      </c>
      <c r="F477">
        <v>22.75</v>
      </c>
      <c r="G477">
        <v>0</v>
      </c>
      <c r="H477">
        <v>22.75</v>
      </c>
      <c r="I477" t="s">
        <v>16</v>
      </c>
      <c r="J477" t="s">
        <v>264</v>
      </c>
      <c r="K477" t="s">
        <v>302</v>
      </c>
      <c r="L477" t="s">
        <v>301</v>
      </c>
      <c r="M477">
        <v>2024</v>
      </c>
    </row>
    <row r="478" spans="1:13" hidden="1" x14ac:dyDescent="0.25">
      <c r="A478">
        <v>6931</v>
      </c>
      <c r="B478" t="s">
        <v>13</v>
      </c>
      <c r="C478" s="4">
        <v>45345</v>
      </c>
      <c r="D478" t="s">
        <v>250</v>
      </c>
      <c r="E478" t="s">
        <v>269</v>
      </c>
      <c r="F478">
        <v>0</v>
      </c>
      <c r="G478">
        <v>633.95000000000005</v>
      </c>
      <c r="H478">
        <v>-633.95000000000005</v>
      </c>
      <c r="I478" t="s">
        <v>16</v>
      </c>
      <c r="J478" t="s">
        <v>269</v>
      </c>
      <c r="K478" t="s">
        <v>302</v>
      </c>
      <c r="L478" t="s">
        <v>301</v>
      </c>
      <c r="M478">
        <v>2024</v>
      </c>
    </row>
    <row r="479" spans="1:13" x14ac:dyDescent="0.25">
      <c r="A479">
        <v>6936</v>
      </c>
      <c r="B479" t="s">
        <v>13</v>
      </c>
      <c r="C479" s="4">
        <v>45345</v>
      </c>
      <c r="D479" t="s">
        <v>153</v>
      </c>
      <c r="E479" t="s">
        <v>154</v>
      </c>
      <c r="F479">
        <v>0</v>
      </c>
      <c r="G479">
        <v>1.23</v>
      </c>
      <c r="H479">
        <v>-1.23</v>
      </c>
      <c r="I479" t="s">
        <v>16</v>
      </c>
      <c r="J479" t="s">
        <v>154</v>
      </c>
      <c r="K479" t="s">
        <v>302</v>
      </c>
      <c r="L479" t="s">
        <v>301</v>
      </c>
      <c r="M479">
        <v>2022</v>
      </c>
    </row>
    <row r="480" spans="1:13" x14ac:dyDescent="0.25">
      <c r="A480">
        <v>6945</v>
      </c>
      <c r="B480" t="s">
        <v>13</v>
      </c>
      <c r="C480" s="4">
        <v>45345</v>
      </c>
      <c r="D480" t="s">
        <v>153</v>
      </c>
      <c r="E480" t="s">
        <v>154</v>
      </c>
      <c r="F480">
        <v>0</v>
      </c>
      <c r="G480">
        <v>0.31</v>
      </c>
      <c r="H480">
        <v>-0.31</v>
      </c>
      <c r="I480" t="s">
        <v>16</v>
      </c>
      <c r="J480" t="s">
        <v>154</v>
      </c>
      <c r="K480" t="s">
        <v>302</v>
      </c>
      <c r="L480" t="s">
        <v>301</v>
      </c>
      <c r="M480">
        <v>2022</v>
      </c>
    </row>
    <row r="481" spans="1:13" hidden="1" x14ac:dyDescent="0.25">
      <c r="A481">
        <v>6931</v>
      </c>
      <c r="B481" t="s">
        <v>13</v>
      </c>
      <c r="C481" s="4">
        <v>45345</v>
      </c>
      <c r="D481" t="s">
        <v>253</v>
      </c>
      <c r="E481" t="s">
        <v>267</v>
      </c>
      <c r="F481">
        <v>1561.19</v>
      </c>
      <c r="G481">
        <v>0</v>
      </c>
      <c r="H481">
        <v>1561.19</v>
      </c>
      <c r="I481" t="s">
        <v>16</v>
      </c>
      <c r="J481" t="s">
        <v>267</v>
      </c>
      <c r="K481" t="s">
        <v>302</v>
      </c>
      <c r="L481" t="s">
        <v>301</v>
      </c>
      <c r="M481">
        <v>2024</v>
      </c>
    </row>
    <row r="482" spans="1:13" x14ac:dyDescent="0.25">
      <c r="A482">
        <v>6932</v>
      </c>
      <c r="B482" t="s">
        <v>13</v>
      </c>
      <c r="C482" s="4">
        <v>45345</v>
      </c>
      <c r="D482" t="s">
        <v>153</v>
      </c>
      <c r="E482" t="s">
        <v>154</v>
      </c>
      <c r="F482">
        <v>0</v>
      </c>
      <c r="G482">
        <v>2.94</v>
      </c>
      <c r="H482">
        <v>-2.94</v>
      </c>
      <c r="I482" t="s">
        <v>16</v>
      </c>
      <c r="J482" t="s">
        <v>154</v>
      </c>
      <c r="K482" t="s">
        <v>302</v>
      </c>
      <c r="L482" t="s">
        <v>301</v>
      </c>
      <c r="M482">
        <v>2022</v>
      </c>
    </row>
    <row r="483" spans="1:13" x14ac:dyDescent="0.25">
      <c r="A483">
        <v>6952</v>
      </c>
      <c r="B483" t="s">
        <v>13</v>
      </c>
      <c r="C483" s="4">
        <v>45348</v>
      </c>
      <c r="D483" t="s">
        <v>153</v>
      </c>
      <c r="E483" t="s">
        <v>154</v>
      </c>
      <c r="F483">
        <v>0</v>
      </c>
      <c r="G483">
        <v>0.66</v>
      </c>
      <c r="H483">
        <v>-0.66</v>
      </c>
      <c r="I483" t="s">
        <v>16</v>
      </c>
      <c r="J483" t="s">
        <v>154</v>
      </c>
      <c r="K483" t="s">
        <v>302</v>
      </c>
      <c r="L483" t="s">
        <v>301</v>
      </c>
      <c r="M483">
        <v>2022</v>
      </c>
    </row>
    <row r="484" spans="1:13" hidden="1" x14ac:dyDescent="0.25">
      <c r="A484">
        <v>6952</v>
      </c>
      <c r="B484" t="s">
        <v>13</v>
      </c>
      <c r="C484" s="4">
        <v>45348</v>
      </c>
      <c r="D484" t="s">
        <v>251</v>
      </c>
      <c r="E484" t="s">
        <v>268</v>
      </c>
      <c r="F484">
        <v>0.17</v>
      </c>
      <c r="G484">
        <v>0</v>
      </c>
      <c r="H484">
        <v>0.17</v>
      </c>
      <c r="I484" t="s">
        <v>16</v>
      </c>
      <c r="J484" t="s">
        <v>268</v>
      </c>
      <c r="K484" t="s">
        <v>302</v>
      </c>
      <c r="L484" t="s">
        <v>301</v>
      </c>
      <c r="M484">
        <v>2024</v>
      </c>
    </row>
    <row r="485" spans="1:13" hidden="1" x14ac:dyDescent="0.25">
      <c r="A485">
        <v>6952</v>
      </c>
      <c r="B485" t="s">
        <v>13</v>
      </c>
      <c r="C485" s="4">
        <v>45348</v>
      </c>
      <c r="D485" t="s">
        <v>244</v>
      </c>
      <c r="E485" t="s">
        <v>262</v>
      </c>
      <c r="F485">
        <v>0</v>
      </c>
      <c r="G485">
        <v>3.66</v>
      </c>
      <c r="H485">
        <v>-3.66</v>
      </c>
      <c r="I485" t="s">
        <v>16</v>
      </c>
      <c r="J485" t="s">
        <v>262</v>
      </c>
      <c r="K485" t="s">
        <v>302</v>
      </c>
      <c r="L485" t="s">
        <v>301</v>
      </c>
      <c r="M485">
        <v>2024</v>
      </c>
    </row>
    <row r="486" spans="1:13" hidden="1" x14ac:dyDescent="0.25">
      <c r="A486">
        <v>7003</v>
      </c>
      <c r="B486" t="s">
        <v>13</v>
      </c>
      <c r="C486" s="4">
        <v>45350</v>
      </c>
      <c r="D486" t="s">
        <v>173</v>
      </c>
      <c r="E486" t="s">
        <v>116</v>
      </c>
      <c r="F486">
        <v>0</v>
      </c>
      <c r="G486">
        <v>11.11</v>
      </c>
      <c r="H486">
        <v>-11.11</v>
      </c>
      <c r="I486" t="s">
        <v>16</v>
      </c>
      <c r="J486" t="s">
        <v>116</v>
      </c>
      <c r="K486" t="s">
        <v>302</v>
      </c>
      <c r="L486" t="s">
        <v>301</v>
      </c>
      <c r="M486">
        <v>2023</v>
      </c>
    </row>
    <row r="487" spans="1:13" hidden="1" x14ac:dyDescent="0.25">
      <c r="A487">
        <v>7003</v>
      </c>
      <c r="B487" t="s">
        <v>13</v>
      </c>
      <c r="C487" s="4">
        <v>45350</v>
      </c>
      <c r="D487" t="s">
        <v>249</v>
      </c>
      <c r="E487" t="s">
        <v>270</v>
      </c>
      <c r="F487">
        <v>0</v>
      </c>
      <c r="G487">
        <v>0.96</v>
      </c>
      <c r="H487">
        <v>-0.96</v>
      </c>
      <c r="I487" t="s">
        <v>16</v>
      </c>
      <c r="J487" t="s">
        <v>270</v>
      </c>
      <c r="K487" t="s">
        <v>302</v>
      </c>
      <c r="L487" t="s">
        <v>301</v>
      </c>
      <c r="M487">
        <v>2024</v>
      </c>
    </row>
    <row r="488" spans="1:13" hidden="1" x14ac:dyDescent="0.25">
      <c r="A488">
        <v>7002</v>
      </c>
      <c r="B488" t="s">
        <v>13</v>
      </c>
      <c r="C488" s="4">
        <v>45350</v>
      </c>
      <c r="D488" t="s">
        <v>173</v>
      </c>
      <c r="E488" t="s">
        <v>116</v>
      </c>
      <c r="F488">
        <v>0</v>
      </c>
      <c r="G488">
        <v>3.25</v>
      </c>
      <c r="H488">
        <v>-3.25</v>
      </c>
      <c r="I488" t="s">
        <v>16</v>
      </c>
      <c r="J488" t="s">
        <v>116</v>
      </c>
      <c r="K488" t="s">
        <v>302</v>
      </c>
      <c r="L488" t="s">
        <v>301</v>
      </c>
      <c r="M488">
        <v>2023</v>
      </c>
    </row>
    <row r="489" spans="1:13" hidden="1" x14ac:dyDescent="0.25">
      <c r="A489">
        <v>7002</v>
      </c>
      <c r="B489" t="s">
        <v>13</v>
      </c>
      <c r="C489" s="4">
        <v>45350</v>
      </c>
      <c r="D489" t="s">
        <v>249</v>
      </c>
      <c r="E489" t="s">
        <v>270</v>
      </c>
      <c r="F489">
        <v>0</v>
      </c>
      <c r="G489">
        <v>0.96</v>
      </c>
      <c r="H489">
        <v>-0.96</v>
      </c>
      <c r="I489" t="s">
        <v>16</v>
      </c>
      <c r="J489" t="s">
        <v>270</v>
      </c>
      <c r="K489" t="s">
        <v>302</v>
      </c>
      <c r="L489" t="s">
        <v>301</v>
      </c>
      <c r="M489">
        <v>2024</v>
      </c>
    </row>
    <row r="490" spans="1:13" hidden="1" x14ac:dyDescent="0.25">
      <c r="A490">
        <v>7002</v>
      </c>
      <c r="B490" t="s">
        <v>13</v>
      </c>
      <c r="C490" s="4">
        <v>45350</v>
      </c>
      <c r="D490" t="s">
        <v>252</v>
      </c>
      <c r="E490" t="s">
        <v>271</v>
      </c>
      <c r="F490">
        <v>75.8</v>
      </c>
      <c r="G490">
        <v>0</v>
      </c>
      <c r="H490">
        <v>75.8</v>
      </c>
      <c r="I490" t="s">
        <v>16</v>
      </c>
      <c r="J490" t="s">
        <v>271</v>
      </c>
      <c r="K490" t="s">
        <v>302</v>
      </c>
      <c r="L490" t="s">
        <v>301</v>
      </c>
      <c r="M490">
        <v>2024</v>
      </c>
    </row>
    <row r="491" spans="1:13" hidden="1" x14ac:dyDescent="0.25">
      <c r="A491">
        <v>7003</v>
      </c>
      <c r="B491" t="s">
        <v>13</v>
      </c>
      <c r="C491" s="4">
        <v>45350</v>
      </c>
      <c r="D491" t="s">
        <v>252</v>
      </c>
      <c r="E491" t="s">
        <v>271</v>
      </c>
      <c r="F491">
        <v>58.59</v>
      </c>
      <c r="G491">
        <v>0</v>
      </c>
      <c r="H491">
        <v>58.59</v>
      </c>
      <c r="I491" t="s">
        <v>16</v>
      </c>
      <c r="J491" t="s">
        <v>271</v>
      </c>
      <c r="K491" t="s">
        <v>302</v>
      </c>
      <c r="L491" t="s">
        <v>301</v>
      </c>
      <c r="M491">
        <v>2024</v>
      </c>
    </row>
    <row r="492" spans="1:13" hidden="1" x14ac:dyDescent="0.25">
      <c r="A492">
        <v>7003</v>
      </c>
      <c r="B492" t="s">
        <v>13</v>
      </c>
      <c r="C492" s="4">
        <v>45350</v>
      </c>
      <c r="D492" t="s">
        <v>248</v>
      </c>
      <c r="E492" t="s">
        <v>274</v>
      </c>
      <c r="F492">
        <v>0</v>
      </c>
      <c r="G492">
        <v>2.0699999999999998</v>
      </c>
      <c r="H492">
        <v>-2.0699999999999998</v>
      </c>
      <c r="I492" t="s">
        <v>16</v>
      </c>
      <c r="J492" t="s">
        <v>274</v>
      </c>
      <c r="K492" t="s">
        <v>302</v>
      </c>
      <c r="L492" t="s">
        <v>301</v>
      </c>
      <c r="M492">
        <v>2024</v>
      </c>
    </row>
    <row r="493" spans="1:13" hidden="1" x14ac:dyDescent="0.25">
      <c r="A493">
        <v>7003</v>
      </c>
      <c r="B493" t="s">
        <v>13</v>
      </c>
      <c r="C493" s="4">
        <v>45350</v>
      </c>
      <c r="D493" t="s">
        <v>254</v>
      </c>
      <c r="E493" t="s">
        <v>266</v>
      </c>
      <c r="F493">
        <v>0.09</v>
      </c>
      <c r="G493">
        <v>0</v>
      </c>
      <c r="H493">
        <v>0.09</v>
      </c>
      <c r="I493" t="s">
        <v>16</v>
      </c>
      <c r="J493" t="s">
        <v>266</v>
      </c>
      <c r="K493" t="s">
        <v>302</v>
      </c>
      <c r="L493" t="s">
        <v>301</v>
      </c>
      <c r="M493">
        <v>2024</v>
      </c>
    </row>
    <row r="494" spans="1:13" hidden="1" x14ac:dyDescent="0.25">
      <c r="A494">
        <v>7003</v>
      </c>
      <c r="B494" t="s">
        <v>13</v>
      </c>
      <c r="C494" s="4">
        <v>45350</v>
      </c>
      <c r="D494" t="s">
        <v>251</v>
      </c>
      <c r="E494" t="s">
        <v>268</v>
      </c>
      <c r="F494">
        <v>379.48</v>
      </c>
      <c r="G494">
        <v>0</v>
      </c>
      <c r="H494">
        <v>379.48</v>
      </c>
      <c r="I494" t="s">
        <v>16</v>
      </c>
      <c r="J494" t="s">
        <v>268</v>
      </c>
      <c r="K494" t="s">
        <v>302</v>
      </c>
      <c r="L494" t="s">
        <v>301</v>
      </c>
      <c r="M494">
        <v>2024</v>
      </c>
    </row>
    <row r="495" spans="1:13" hidden="1" x14ac:dyDescent="0.25">
      <c r="A495">
        <v>7003</v>
      </c>
      <c r="B495" t="s">
        <v>13</v>
      </c>
      <c r="C495" s="4">
        <v>45350</v>
      </c>
      <c r="D495" t="s">
        <v>245</v>
      </c>
      <c r="E495" t="s">
        <v>273</v>
      </c>
      <c r="F495">
        <v>0</v>
      </c>
      <c r="G495">
        <v>1346.85</v>
      </c>
      <c r="H495">
        <v>-1346.85</v>
      </c>
      <c r="I495" t="s">
        <v>16</v>
      </c>
      <c r="J495" t="s">
        <v>273</v>
      </c>
      <c r="K495" t="s">
        <v>302</v>
      </c>
      <c r="L495" t="s">
        <v>301</v>
      </c>
      <c r="M495">
        <v>2024</v>
      </c>
    </row>
    <row r="496" spans="1:13" hidden="1" x14ac:dyDescent="0.25">
      <c r="A496">
        <v>7003</v>
      </c>
      <c r="B496" t="s">
        <v>13</v>
      </c>
      <c r="C496" s="4">
        <v>45350</v>
      </c>
      <c r="D496" t="s">
        <v>244</v>
      </c>
      <c r="E496" t="s">
        <v>262</v>
      </c>
      <c r="F496">
        <v>0</v>
      </c>
      <c r="G496">
        <v>8353.08</v>
      </c>
      <c r="H496">
        <v>-8353.08</v>
      </c>
      <c r="I496" t="s">
        <v>16</v>
      </c>
      <c r="J496" t="s">
        <v>262</v>
      </c>
      <c r="K496" t="s">
        <v>302</v>
      </c>
      <c r="L496" t="s">
        <v>301</v>
      </c>
      <c r="M496">
        <v>2024</v>
      </c>
    </row>
    <row r="497" spans="1:13" hidden="1" x14ac:dyDescent="0.25">
      <c r="A497">
        <v>7004</v>
      </c>
      <c r="B497" t="s">
        <v>13</v>
      </c>
      <c r="C497" s="4">
        <v>45350</v>
      </c>
      <c r="D497" t="s">
        <v>244</v>
      </c>
      <c r="E497" t="s">
        <v>262</v>
      </c>
      <c r="F497">
        <v>0</v>
      </c>
      <c r="G497">
        <v>0.83</v>
      </c>
      <c r="H497">
        <v>-0.83</v>
      </c>
      <c r="I497" t="s">
        <v>16</v>
      </c>
      <c r="J497" t="s">
        <v>262</v>
      </c>
      <c r="K497" t="s">
        <v>302</v>
      </c>
      <c r="L497" t="s">
        <v>301</v>
      </c>
      <c r="M497">
        <v>2024</v>
      </c>
    </row>
    <row r="498" spans="1:13" hidden="1" x14ac:dyDescent="0.25">
      <c r="A498">
        <v>7004</v>
      </c>
      <c r="B498" t="s">
        <v>13</v>
      </c>
      <c r="C498" s="4">
        <v>45350</v>
      </c>
      <c r="D498" t="s">
        <v>251</v>
      </c>
      <c r="E498" t="s">
        <v>268</v>
      </c>
      <c r="F498">
        <v>0.04</v>
      </c>
      <c r="G498">
        <v>0</v>
      </c>
      <c r="H498">
        <v>0.04</v>
      </c>
      <c r="I498" t="s">
        <v>16</v>
      </c>
      <c r="J498" t="s">
        <v>268</v>
      </c>
      <c r="K498" t="s">
        <v>302</v>
      </c>
      <c r="L498" t="s">
        <v>301</v>
      </c>
      <c r="M498">
        <v>2024</v>
      </c>
    </row>
    <row r="499" spans="1:13" x14ac:dyDescent="0.25">
      <c r="A499">
        <v>7003</v>
      </c>
      <c r="B499" t="s">
        <v>13</v>
      </c>
      <c r="C499" s="4">
        <v>45350</v>
      </c>
      <c r="D499" t="s">
        <v>153</v>
      </c>
      <c r="E499" t="s">
        <v>154</v>
      </c>
      <c r="F499">
        <v>0</v>
      </c>
      <c r="G499">
        <v>1522.46</v>
      </c>
      <c r="H499">
        <v>-1522.46</v>
      </c>
      <c r="I499" t="s">
        <v>16</v>
      </c>
      <c r="J499" t="s">
        <v>154</v>
      </c>
      <c r="K499" t="s">
        <v>302</v>
      </c>
      <c r="L499" t="s">
        <v>301</v>
      </c>
      <c r="M499">
        <v>2022</v>
      </c>
    </row>
    <row r="500" spans="1:13" x14ac:dyDescent="0.25">
      <c r="A500">
        <v>7004</v>
      </c>
      <c r="B500" t="s">
        <v>13</v>
      </c>
      <c r="C500" s="4">
        <v>45350</v>
      </c>
      <c r="D500" t="s">
        <v>153</v>
      </c>
      <c r="E500" t="s">
        <v>154</v>
      </c>
      <c r="F500">
        <v>0</v>
      </c>
      <c r="G500">
        <v>0.15</v>
      </c>
      <c r="H500">
        <v>-0.15</v>
      </c>
      <c r="I500" t="s">
        <v>16</v>
      </c>
      <c r="J500" t="s">
        <v>154</v>
      </c>
      <c r="K500" t="s">
        <v>302</v>
      </c>
      <c r="L500" t="s">
        <v>301</v>
      </c>
      <c r="M500">
        <v>2022</v>
      </c>
    </row>
    <row r="501" spans="1:13" hidden="1" x14ac:dyDescent="0.25">
      <c r="A501">
        <v>7003</v>
      </c>
      <c r="B501" t="s">
        <v>13</v>
      </c>
      <c r="C501" s="4">
        <v>45350</v>
      </c>
      <c r="D501" t="s">
        <v>255</v>
      </c>
      <c r="E501" t="s">
        <v>265</v>
      </c>
      <c r="F501">
        <v>0.04</v>
      </c>
      <c r="G501">
        <v>0</v>
      </c>
      <c r="H501">
        <v>0.04</v>
      </c>
      <c r="I501" t="s">
        <v>16</v>
      </c>
      <c r="J501" t="s">
        <v>265</v>
      </c>
      <c r="K501" t="s">
        <v>302</v>
      </c>
      <c r="L501" t="s">
        <v>301</v>
      </c>
      <c r="M501">
        <v>2024</v>
      </c>
    </row>
    <row r="502" spans="1:13" x14ac:dyDescent="0.25">
      <c r="A502">
        <v>7002</v>
      </c>
      <c r="B502" t="s">
        <v>13</v>
      </c>
      <c r="C502" s="4">
        <v>45350</v>
      </c>
      <c r="D502" t="s">
        <v>153</v>
      </c>
      <c r="E502" t="s">
        <v>154</v>
      </c>
      <c r="F502">
        <v>0</v>
      </c>
      <c r="G502">
        <v>2284.85</v>
      </c>
      <c r="H502">
        <v>-2284.85</v>
      </c>
      <c r="I502" t="s">
        <v>16</v>
      </c>
      <c r="J502" t="s">
        <v>154</v>
      </c>
      <c r="K502" t="s">
        <v>302</v>
      </c>
      <c r="L502" t="s">
        <v>301</v>
      </c>
      <c r="M502">
        <v>2022</v>
      </c>
    </row>
    <row r="503" spans="1:13" hidden="1" x14ac:dyDescent="0.25">
      <c r="A503">
        <v>7002</v>
      </c>
      <c r="B503" t="s">
        <v>13</v>
      </c>
      <c r="C503" s="4">
        <v>45350</v>
      </c>
      <c r="D503" t="s">
        <v>255</v>
      </c>
      <c r="E503" t="s">
        <v>265</v>
      </c>
      <c r="F503">
        <v>0.04</v>
      </c>
      <c r="G503">
        <v>0</v>
      </c>
      <c r="H503">
        <v>0.04</v>
      </c>
      <c r="I503" t="s">
        <v>16</v>
      </c>
      <c r="J503" t="s">
        <v>265</v>
      </c>
      <c r="K503" t="s">
        <v>302</v>
      </c>
      <c r="L503" t="s">
        <v>301</v>
      </c>
      <c r="M503">
        <v>2024</v>
      </c>
    </row>
    <row r="504" spans="1:13" x14ac:dyDescent="0.25">
      <c r="A504">
        <v>7002</v>
      </c>
      <c r="B504" t="s">
        <v>13</v>
      </c>
      <c r="C504" s="4">
        <v>45350</v>
      </c>
      <c r="D504" t="s">
        <v>163</v>
      </c>
      <c r="E504" t="s">
        <v>164</v>
      </c>
      <c r="F504">
        <v>0</v>
      </c>
      <c r="G504">
        <v>0.44</v>
      </c>
      <c r="H504">
        <v>-0.44</v>
      </c>
      <c r="I504" t="s">
        <v>16</v>
      </c>
      <c r="J504" t="s">
        <v>164</v>
      </c>
      <c r="K504" t="s">
        <v>302</v>
      </c>
      <c r="L504" t="s">
        <v>301</v>
      </c>
      <c r="M504">
        <v>2022</v>
      </c>
    </row>
    <row r="505" spans="1:13" x14ac:dyDescent="0.25">
      <c r="A505">
        <v>7003</v>
      </c>
      <c r="B505" t="s">
        <v>13</v>
      </c>
      <c r="C505" s="4">
        <v>45350</v>
      </c>
      <c r="D505" t="s">
        <v>129</v>
      </c>
      <c r="E505" t="s">
        <v>130</v>
      </c>
      <c r="F505">
        <v>1.07</v>
      </c>
      <c r="G505">
        <v>0</v>
      </c>
      <c r="H505">
        <v>1.07</v>
      </c>
      <c r="I505" t="s">
        <v>16</v>
      </c>
      <c r="J505" t="s">
        <v>130</v>
      </c>
      <c r="K505" t="s">
        <v>302</v>
      </c>
      <c r="L505" t="s">
        <v>301</v>
      </c>
      <c r="M505">
        <v>2022</v>
      </c>
    </row>
    <row r="506" spans="1:13" x14ac:dyDescent="0.25">
      <c r="A506">
        <v>7003</v>
      </c>
      <c r="B506" t="s">
        <v>13</v>
      </c>
      <c r="C506" s="4">
        <v>45350</v>
      </c>
      <c r="D506" t="s">
        <v>163</v>
      </c>
      <c r="E506" t="s">
        <v>164</v>
      </c>
      <c r="F506">
        <v>0</v>
      </c>
      <c r="G506">
        <v>0.16</v>
      </c>
      <c r="H506">
        <v>-0.16</v>
      </c>
      <c r="I506" t="s">
        <v>16</v>
      </c>
      <c r="J506" t="s">
        <v>164</v>
      </c>
      <c r="K506" t="s">
        <v>302</v>
      </c>
      <c r="L506" t="s">
        <v>301</v>
      </c>
      <c r="M506">
        <v>2022</v>
      </c>
    </row>
    <row r="507" spans="1:13" x14ac:dyDescent="0.25">
      <c r="A507">
        <v>7003</v>
      </c>
      <c r="B507" t="s">
        <v>13</v>
      </c>
      <c r="C507" s="4">
        <v>45350</v>
      </c>
      <c r="D507" t="s">
        <v>161</v>
      </c>
      <c r="E507" t="s">
        <v>162</v>
      </c>
      <c r="F507">
        <v>0</v>
      </c>
      <c r="G507">
        <v>0.35</v>
      </c>
      <c r="H507">
        <v>-0.35</v>
      </c>
      <c r="I507" t="s">
        <v>16</v>
      </c>
      <c r="J507" t="s">
        <v>162</v>
      </c>
      <c r="K507" t="s">
        <v>302</v>
      </c>
      <c r="L507" t="s">
        <v>301</v>
      </c>
      <c r="M507">
        <v>2022</v>
      </c>
    </row>
    <row r="508" spans="1:13" hidden="1" x14ac:dyDescent="0.25">
      <c r="A508">
        <v>7002</v>
      </c>
      <c r="B508" t="s">
        <v>13</v>
      </c>
      <c r="C508" s="4">
        <v>45350</v>
      </c>
      <c r="D508" t="s">
        <v>245</v>
      </c>
      <c r="E508" t="s">
        <v>273</v>
      </c>
      <c r="F508">
        <v>0</v>
      </c>
      <c r="G508">
        <v>1743.94</v>
      </c>
      <c r="H508">
        <v>-1743.94</v>
      </c>
      <c r="I508" t="s">
        <v>16</v>
      </c>
      <c r="J508" t="s">
        <v>273</v>
      </c>
      <c r="K508" t="s">
        <v>302</v>
      </c>
      <c r="L508" t="s">
        <v>301</v>
      </c>
      <c r="M508">
        <v>2024</v>
      </c>
    </row>
    <row r="509" spans="1:13" hidden="1" x14ac:dyDescent="0.25">
      <c r="A509">
        <v>7002</v>
      </c>
      <c r="B509" t="s">
        <v>13</v>
      </c>
      <c r="C509" s="4">
        <v>45350</v>
      </c>
      <c r="D509" t="s">
        <v>251</v>
      </c>
      <c r="E509" t="s">
        <v>268</v>
      </c>
      <c r="F509">
        <v>570.95000000000005</v>
      </c>
      <c r="G509">
        <v>0</v>
      </c>
      <c r="H509">
        <v>570.95000000000005</v>
      </c>
      <c r="I509" t="s">
        <v>16</v>
      </c>
      <c r="J509" t="s">
        <v>268</v>
      </c>
      <c r="K509" t="s">
        <v>302</v>
      </c>
      <c r="L509" t="s">
        <v>301</v>
      </c>
      <c r="M509">
        <v>2024</v>
      </c>
    </row>
    <row r="510" spans="1:13" hidden="1" x14ac:dyDescent="0.25">
      <c r="A510">
        <v>7003</v>
      </c>
      <c r="B510" t="s">
        <v>13</v>
      </c>
      <c r="C510" s="4">
        <v>45350</v>
      </c>
      <c r="D510" t="s">
        <v>184</v>
      </c>
      <c r="E510" t="s">
        <v>185</v>
      </c>
      <c r="F510">
        <v>0.31</v>
      </c>
      <c r="G510">
        <v>0</v>
      </c>
      <c r="H510">
        <v>0.31</v>
      </c>
      <c r="I510" t="s">
        <v>16</v>
      </c>
      <c r="J510" t="s">
        <v>185</v>
      </c>
      <c r="K510" t="s">
        <v>302</v>
      </c>
      <c r="L510" t="s">
        <v>301</v>
      </c>
      <c r="M510">
        <v>2023</v>
      </c>
    </row>
    <row r="511" spans="1:13" hidden="1" x14ac:dyDescent="0.25">
      <c r="A511">
        <v>7002</v>
      </c>
      <c r="B511" t="s">
        <v>13</v>
      </c>
      <c r="C511" s="4">
        <v>45350</v>
      </c>
      <c r="D511" t="s">
        <v>184</v>
      </c>
      <c r="E511" t="s">
        <v>185</v>
      </c>
      <c r="F511">
        <v>0.1</v>
      </c>
      <c r="G511">
        <v>0</v>
      </c>
      <c r="H511">
        <v>0.1</v>
      </c>
      <c r="I511" t="s">
        <v>16</v>
      </c>
      <c r="J511" t="s">
        <v>185</v>
      </c>
      <c r="K511" t="s">
        <v>302</v>
      </c>
      <c r="L511" t="s">
        <v>301</v>
      </c>
      <c r="M511">
        <v>2023</v>
      </c>
    </row>
    <row r="512" spans="1:13" x14ac:dyDescent="0.25">
      <c r="A512">
        <v>7003</v>
      </c>
      <c r="B512" t="s">
        <v>13</v>
      </c>
      <c r="C512" s="4">
        <v>45350</v>
      </c>
      <c r="D512" t="s">
        <v>115</v>
      </c>
      <c r="E512" t="s">
        <v>116</v>
      </c>
      <c r="F512">
        <v>0</v>
      </c>
      <c r="G512">
        <v>5.55</v>
      </c>
      <c r="H512">
        <v>-5.55</v>
      </c>
      <c r="I512" t="s">
        <v>16</v>
      </c>
      <c r="J512" t="s">
        <v>116</v>
      </c>
      <c r="K512" t="s">
        <v>302</v>
      </c>
      <c r="L512" t="s">
        <v>301</v>
      </c>
      <c r="M512">
        <v>2022</v>
      </c>
    </row>
    <row r="513" spans="1:13" x14ac:dyDescent="0.25">
      <c r="A513">
        <v>7003</v>
      </c>
      <c r="B513" t="s">
        <v>13</v>
      </c>
      <c r="C513" s="4">
        <v>45350</v>
      </c>
      <c r="D513" t="s">
        <v>155</v>
      </c>
      <c r="E513" t="s">
        <v>156</v>
      </c>
      <c r="F513">
        <v>0</v>
      </c>
      <c r="G513">
        <v>234.23</v>
      </c>
      <c r="H513">
        <v>-234.23</v>
      </c>
      <c r="I513" t="s">
        <v>16</v>
      </c>
      <c r="J513" t="s">
        <v>156</v>
      </c>
      <c r="K513" t="s">
        <v>302</v>
      </c>
      <c r="L513" t="s">
        <v>301</v>
      </c>
      <c r="M513">
        <v>2022</v>
      </c>
    </row>
    <row r="514" spans="1:13" hidden="1" x14ac:dyDescent="0.25">
      <c r="A514">
        <v>7002</v>
      </c>
      <c r="B514" t="s">
        <v>13</v>
      </c>
      <c r="C514" s="4">
        <v>45350</v>
      </c>
      <c r="D514" t="s">
        <v>244</v>
      </c>
      <c r="E514" t="s">
        <v>262</v>
      </c>
      <c r="F514">
        <v>0</v>
      </c>
      <c r="G514">
        <v>12562.44</v>
      </c>
      <c r="H514">
        <v>-12562.44</v>
      </c>
      <c r="I514" t="s">
        <v>16</v>
      </c>
      <c r="J514" t="s">
        <v>262</v>
      </c>
      <c r="K514" t="s">
        <v>302</v>
      </c>
      <c r="L514" t="s">
        <v>301</v>
      </c>
      <c r="M514">
        <v>2024</v>
      </c>
    </row>
    <row r="515" spans="1:13" x14ac:dyDescent="0.25">
      <c r="A515">
        <v>7002</v>
      </c>
      <c r="B515" t="s">
        <v>13</v>
      </c>
      <c r="C515" s="4">
        <v>45350</v>
      </c>
      <c r="D515" t="s">
        <v>129</v>
      </c>
      <c r="E515" t="s">
        <v>130</v>
      </c>
      <c r="F515">
        <v>0.16</v>
      </c>
      <c r="G515">
        <v>0</v>
      </c>
      <c r="H515">
        <v>0.16</v>
      </c>
      <c r="I515" t="s">
        <v>16</v>
      </c>
      <c r="J515" t="s">
        <v>130</v>
      </c>
      <c r="K515" t="s">
        <v>302</v>
      </c>
      <c r="L515" t="s">
        <v>301</v>
      </c>
      <c r="M515">
        <v>2022</v>
      </c>
    </row>
    <row r="516" spans="1:13" x14ac:dyDescent="0.25">
      <c r="A516">
        <v>7002</v>
      </c>
      <c r="B516" t="s">
        <v>13</v>
      </c>
      <c r="C516" s="4">
        <v>45350</v>
      </c>
      <c r="D516" t="s">
        <v>155</v>
      </c>
      <c r="E516" t="s">
        <v>156</v>
      </c>
      <c r="F516">
        <v>0</v>
      </c>
      <c r="G516">
        <v>303.31</v>
      </c>
      <c r="H516">
        <v>-303.31</v>
      </c>
      <c r="I516" t="s">
        <v>16</v>
      </c>
      <c r="J516" t="s">
        <v>156</v>
      </c>
      <c r="K516" t="s">
        <v>302</v>
      </c>
      <c r="L516" t="s">
        <v>301</v>
      </c>
      <c r="M516">
        <v>2022</v>
      </c>
    </row>
    <row r="517" spans="1:13" x14ac:dyDescent="0.25">
      <c r="A517">
        <v>7002</v>
      </c>
      <c r="B517" t="s">
        <v>13</v>
      </c>
      <c r="C517" s="4">
        <v>45350</v>
      </c>
      <c r="D517" t="s">
        <v>115</v>
      </c>
      <c r="E517" t="s">
        <v>116</v>
      </c>
      <c r="F517">
        <v>0</v>
      </c>
      <c r="G517">
        <v>1.61</v>
      </c>
      <c r="H517">
        <v>-1.61</v>
      </c>
      <c r="I517" t="s">
        <v>16</v>
      </c>
      <c r="J517" t="s">
        <v>116</v>
      </c>
      <c r="K517" t="s">
        <v>302</v>
      </c>
      <c r="L517" t="s">
        <v>301</v>
      </c>
      <c r="M517">
        <v>2022</v>
      </c>
    </row>
    <row r="518" spans="1:13" hidden="1" x14ac:dyDescent="0.25">
      <c r="A518">
        <v>7028</v>
      </c>
      <c r="B518" t="s">
        <v>13</v>
      </c>
      <c r="C518" s="4">
        <v>45351</v>
      </c>
      <c r="D518" t="s">
        <v>252</v>
      </c>
      <c r="E518" t="s">
        <v>271</v>
      </c>
      <c r="F518">
        <v>68.56</v>
      </c>
      <c r="G518">
        <v>0</v>
      </c>
      <c r="H518">
        <v>68.56</v>
      </c>
      <c r="I518" t="s">
        <v>16</v>
      </c>
      <c r="J518" t="s">
        <v>271</v>
      </c>
      <c r="K518" t="s">
        <v>302</v>
      </c>
      <c r="L518" t="s">
        <v>301</v>
      </c>
      <c r="M518">
        <v>2024</v>
      </c>
    </row>
    <row r="519" spans="1:13" hidden="1" x14ac:dyDescent="0.25">
      <c r="A519">
        <v>7029</v>
      </c>
      <c r="B519" t="s">
        <v>13</v>
      </c>
      <c r="C519" s="4">
        <v>45351</v>
      </c>
      <c r="D519" t="s">
        <v>246</v>
      </c>
      <c r="E519" t="s">
        <v>275</v>
      </c>
      <c r="F519">
        <v>0</v>
      </c>
      <c r="G519">
        <v>2928.85</v>
      </c>
      <c r="H519">
        <v>-2928.85</v>
      </c>
      <c r="I519" t="s">
        <v>16</v>
      </c>
      <c r="J519" t="s">
        <v>275</v>
      </c>
      <c r="K519" t="s">
        <v>302</v>
      </c>
      <c r="L519" t="s">
        <v>301</v>
      </c>
      <c r="M519">
        <v>2024</v>
      </c>
    </row>
    <row r="520" spans="1:13" x14ac:dyDescent="0.25">
      <c r="A520">
        <v>7983</v>
      </c>
      <c r="B520" t="s">
        <v>13</v>
      </c>
      <c r="C520" s="4">
        <v>45351</v>
      </c>
      <c r="D520" t="s">
        <v>125</v>
      </c>
      <c r="E520" t="s">
        <v>126</v>
      </c>
      <c r="F520">
        <v>6.6</v>
      </c>
      <c r="G520">
        <v>0</v>
      </c>
      <c r="H520">
        <v>6.6</v>
      </c>
      <c r="I520" t="s">
        <v>16</v>
      </c>
      <c r="J520" t="s">
        <v>126</v>
      </c>
      <c r="K520" t="s">
        <v>283</v>
      </c>
      <c r="L520" t="s">
        <v>18</v>
      </c>
      <c r="M520">
        <v>2022</v>
      </c>
    </row>
    <row r="521" spans="1:13" x14ac:dyDescent="0.25">
      <c r="A521">
        <v>7028</v>
      </c>
      <c r="B521" t="s">
        <v>13</v>
      </c>
      <c r="C521" s="4">
        <v>45351</v>
      </c>
      <c r="D521" t="s">
        <v>115</v>
      </c>
      <c r="E521" t="s">
        <v>116</v>
      </c>
      <c r="F521">
        <v>0</v>
      </c>
      <c r="G521">
        <v>3.54</v>
      </c>
      <c r="H521">
        <v>-3.54</v>
      </c>
      <c r="I521" t="s">
        <v>16</v>
      </c>
      <c r="J521" t="s">
        <v>116</v>
      </c>
      <c r="K521" t="s">
        <v>302</v>
      </c>
      <c r="L521" t="s">
        <v>301</v>
      </c>
      <c r="M521">
        <v>2022</v>
      </c>
    </row>
    <row r="522" spans="1:13" x14ac:dyDescent="0.25">
      <c r="A522">
        <v>7028</v>
      </c>
      <c r="B522" t="s">
        <v>13</v>
      </c>
      <c r="C522" s="4">
        <v>45351</v>
      </c>
      <c r="D522" t="s">
        <v>155</v>
      </c>
      <c r="E522" t="s">
        <v>156</v>
      </c>
      <c r="F522">
        <v>0</v>
      </c>
      <c r="G522">
        <v>274.27</v>
      </c>
      <c r="H522">
        <v>-274.27</v>
      </c>
      <c r="I522" t="s">
        <v>16</v>
      </c>
      <c r="J522" t="s">
        <v>156</v>
      </c>
      <c r="K522" t="s">
        <v>302</v>
      </c>
      <c r="L522" t="s">
        <v>301</v>
      </c>
      <c r="M522">
        <v>2022</v>
      </c>
    </row>
    <row r="523" spans="1:13" x14ac:dyDescent="0.25">
      <c r="A523">
        <v>7983</v>
      </c>
      <c r="B523" t="s">
        <v>13</v>
      </c>
      <c r="C523" s="4">
        <v>45351</v>
      </c>
      <c r="D523" t="s">
        <v>141</v>
      </c>
      <c r="E523" t="s">
        <v>142</v>
      </c>
      <c r="F523">
        <v>288.41000000000003</v>
      </c>
      <c r="G523">
        <v>0</v>
      </c>
      <c r="H523">
        <v>288.41000000000003</v>
      </c>
      <c r="I523" t="s">
        <v>16</v>
      </c>
      <c r="J523" t="s">
        <v>142</v>
      </c>
      <c r="K523" t="s">
        <v>283</v>
      </c>
      <c r="L523" t="s">
        <v>18</v>
      </c>
      <c r="M523">
        <v>2022</v>
      </c>
    </row>
    <row r="524" spans="1:13" x14ac:dyDescent="0.25">
      <c r="A524">
        <v>7983</v>
      </c>
      <c r="B524" t="s">
        <v>13</v>
      </c>
      <c r="C524" s="4">
        <v>45351</v>
      </c>
      <c r="D524" t="s">
        <v>139</v>
      </c>
      <c r="E524" t="s">
        <v>140</v>
      </c>
      <c r="F524">
        <v>3.41</v>
      </c>
      <c r="G524">
        <v>0</v>
      </c>
      <c r="H524">
        <v>3.41</v>
      </c>
      <c r="I524" t="s">
        <v>16</v>
      </c>
      <c r="J524" t="s">
        <v>140</v>
      </c>
      <c r="K524" t="s">
        <v>283</v>
      </c>
      <c r="L524" t="s">
        <v>18</v>
      </c>
      <c r="M524">
        <v>2022</v>
      </c>
    </row>
    <row r="525" spans="1:13" x14ac:dyDescent="0.25">
      <c r="A525">
        <v>7028</v>
      </c>
      <c r="B525" t="s">
        <v>13</v>
      </c>
      <c r="C525" s="4">
        <v>45351</v>
      </c>
      <c r="D525" t="s">
        <v>129</v>
      </c>
      <c r="E525" t="s">
        <v>130</v>
      </c>
      <c r="F525">
        <v>0.52</v>
      </c>
      <c r="G525">
        <v>0</v>
      </c>
      <c r="H525">
        <v>0.52</v>
      </c>
      <c r="I525" t="s">
        <v>16</v>
      </c>
      <c r="J525" t="s">
        <v>130</v>
      </c>
      <c r="K525" t="s">
        <v>302</v>
      </c>
      <c r="L525" t="s">
        <v>301</v>
      </c>
      <c r="M525">
        <v>2022</v>
      </c>
    </row>
    <row r="526" spans="1:13" x14ac:dyDescent="0.25">
      <c r="A526">
        <v>7029</v>
      </c>
      <c r="B526" t="s">
        <v>13</v>
      </c>
      <c r="C526" s="4">
        <v>45351</v>
      </c>
      <c r="D526" t="s">
        <v>157</v>
      </c>
      <c r="E526" t="s">
        <v>158</v>
      </c>
      <c r="F526">
        <v>0</v>
      </c>
      <c r="G526">
        <v>486.43</v>
      </c>
      <c r="H526">
        <v>-486.43</v>
      </c>
      <c r="I526" t="s">
        <v>16</v>
      </c>
      <c r="J526" t="s">
        <v>158</v>
      </c>
      <c r="K526" t="s">
        <v>302</v>
      </c>
      <c r="L526" t="s">
        <v>301</v>
      </c>
      <c r="M526">
        <v>2022</v>
      </c>
    </row>
    <row r="527" spans="1:13" hidden="1" x14ac:dyDescent="0.25">
      <c r="A527">
        <v>7028</v>
      </c>
      <c r="B527" t="s">
        <v>13</v>
      </c>
      <c r="C527" s="4">
        <v>45351</v>
      </c>
      <c r="D527" t="s">
        <v>245</v>
      </c>
      <c r="E527" t="s">
        <v>273</v>
      </c>
      <c r="F527">
        <v>0</v>
      </c>
      <c r="G527">
        <v>1577.35</v>
      </c>
      <c r="H527">
        <v>-1577.35</v>
      </c>
      <c r="I527" t="s">
        <v>16</v>
      </c>
      <c r="J527" t="s">
        <v>273</v>
      </c>
      <c r="K527" t="s">
        <v>302</v>
      </c>
      <c r="L527" t="s">
        <v>301</v>
      </c>
      <c r="M527">
        <v>2024</v>
      </c>
    </row>
    <row r="528" spans="1:13" hidden="1" x14ac:dyDescent="0.25">
      <c r="A528">
        <v>7028</v>
      </c>
      <c r="B528" t="s">
        <v>13</v>
      </c>
      <c r="C528" s="4">
        <v>45351</v>
      </c>
      <c r="D528" t="s">
        <v>244</v>
      </c>
      <c r="E528" t="s">
        <v>262</v>
      </c>
      <c r="F528">
        <v>0</v>
      </c>
      <c r="G528">
        <v>7079.69</v>
      </c>
      <c r="H528">
        <v>-7079.69</v>
      </c>
      <c r="I528" t="s">
        <v>16</v>
      </c>
      <c r="J528" t="s">
        <v>262</v>
      </c>
      <c r="K528" t="s">
        <v>302</v>
      </c>
      <c r="L528" t="s">
        <v>301</v>
      </c>
      <c r="M528">
        <v>2024</v>
      </c>
    </row>
    <row r="529" spans="1:13" hidden="1" x14ac:dyDescent="0.25">
      <c r="A529">
        <v>7028</v>
      </c>
      <c r="B529" t="s">
        <v>13</v>
      </c>
      <c r="C529" s="4">
        <v>45351</v>
      </c>
      <c r="D529" t="s">
        <v>248</v>
      </c>
      <c r="E529" t="s">
        <v>274</v>
      </c>
      <c r="F529">
        <v>0</v>
      </c>
      <c r="G529">
        <v>7.74</v>
      </c>
      <c r="H529">
        <v>-7.74</v>
      </c>
      <c r="I529" t="s">
        <v>16</v>
      </c>
      <c r="J529" t="s">
        <v>274</v>
      </c>
      <c r="K529" t="s">
        <v>302</v>
      </c>
      <c r="L529" t="s">
        <v>301</v>
      </c>
      <c r="M529">
        <v>2024</v>
      </c>
    </row>
    <row r="530" spans="1:13" x14ac:dyDescent="0.25">
      <c r="A530">
        <v>7983</v>
      </c>
      <c r="B530" t="s">
        <v>13</v>
      </c>
      <c r="C530" s="4">
        <v>45351</v>
      </c>
      <c r="D530" t="s">
        <v>123</v>
      </c>
      <c r="E530" t="s">
        <v>124</v>
      </c>
      <c r="F530">
        <v>93.64</v>
      </c>
      <c r="G530">
        <v>0</v>
      </c>
      <c r="H530">
        <v>93.64</v>
      </c>
      <c r="I530" t="s">
        <v>16</v>
      </c>
      <c r="J530" t="s">
        <v>124</v>
      </c>
      <c r="K530" t="s">
        <v>283</v>
      </c>
      <c r="L530" t="s">
        <v>18</v>
      </c>
      <c r="M530">
        <v>2022</v>
      </c>
    </row>
    <row r="531" spans="1:13" x14ac:dyDescent="0.25">
      <c r="A531">
        <v>7983</v>
      </c>
      <c r="B531" t="s">
        <v>13</v>
      </c>
      <c r="C531" s="4">
        <v>45351</v>
      </c>
      <c r="D531" t="s">
        <v>127</v>
      </c>
      <c r="E531" t="s">
        <v>128</v>
      </c>
      <c r="F531">
        <v>166.64</v>
      </c>
      <c r="G531">
        <v>0</v>
      </c>
      <c r="H531">
        <v>166.64</v>
      </c>
      <c r="I531" t="s">
        <v>16</v>
      </c>
      <c r="J531" t="s">
        <v>128</v>
      </c>
      <c r="K531" t="s">
        <v>283</v>
      </c>
      <c r="L531" t="s">
        <v>18</v>
      </c>
      <c r="M531">
        <v>2022</v>
      </c>
    </row>
    <row r="532" spans="1:13" x14ac:dyDescent="0.25">
      <c r="A532">
        <v>7983</v>
      </c>
      <c r="B532" t="s">
        <v>13</v>
      </c>
      <c r="C532" s="4">
        <v>45351</v>
      </c>
      <c r="D532" t="s">
        <v>129</v>
      </c>
      <c r="E532" t="s">
        <v>130</v>
      </c>
      <c r="F532">
        <v>0</v>
      </c>
      <c r="G532">
        <v>1672.71</v>
      </c>
      <c r="H532">
        <v>-1672.71</v>
      </c>
      <c r="I532" t="s">
        <v>16</v>
      </c>
      <c r="J532" t="s">
        <v>130</v>
      </c>
      <c r="K532" t="s">
        <v>283</v>
      </c>
      <c r="L532" t="s">
        <v>18</v>
      </c>
      <c r="M532">
        <v>2022</v>
      </c>
    </row>
    <row r="533" spans="1:13" x14ac:dyDescent="0.25">
      <c r="A533">
        <v>7983</v>
      </c>
      <c r="B533" t="s">
        <v>13</v>
      </c>
      <c r="C533" s="4">
        <v>45351</v>
      </c>
      <c r="D533" t="s">
        <v>117</v>
      </c>
      <c r="E533" t="s">
        <v>118</v>
      </c>
      <c r="F533">
        <v>5568.67</v>
      </c>
      <c r="G533">
        <v>0</v>
      </c>
      <c r="H533">
        <v>5568.67</v>
      </c>
      <c r="I533" t="s">
        <v>16</v>
      </c>
      <c r="J533" t="s">
        <v>118</v>
      </c>
      <c r="K533" t="s">
        <v>283</v>
      </c>
      <c r="L533" t="s">
        <v>18</v>
      </c>
      <c r="M533">
        <v>2022</v>
      </c>
    </row>
    <row r="534" spans="1:13" x14ac:dyDescent="0.25">
      <c r="A534">
        <v>7983</v>
      </c>
      <c r="B534" t="s">
        <v>13</v>
      </c>
      <c r="C534" s="4">
        <v>45351</v>
      </c>
      <c r="D534" t="s">
        <v>131</v>
      </c>
      <c r="E534" t="s">
        <v>132</v>
      </c>
      <c r="F534">
        <v>0</v>
      </c>
      <c r="G534">
        <v>927.93</v>
      </c>
      <c r="H534">
        <v>-927.93</v>
      </c>
      <c r="I534" t="s">
        <v>16</v>
      </c>
      <c r="J534" t="s">
        <v>132</v>
      </c>
      <c r="K534" t="s">
        <v>283</v>
      </c>
      <c r="L534" t="s">
        <v>18</v>
      </c>
      <c r="M534">
        <v>2022</v>
      </c>
    </row>
    <row r="535" spans="1:13" x14ac:dyDescent="0.25">
      <c r="A535">
        <v>7983</v>
      </c>
      <c r="B535" t="s">
        <v>13</v>
      </c>
      <c r="C535" s="4">
        <v>45351</v>
      </c>
      <c r="D535" t="s">
        <v>157</v>
      </c>
      <c r="E535" t="s">
        <v>158</v>
      </c>
      <c r="F535">
        <v>11451.27</v>
      </c>
      <c r="G535">
        <v>0</v>
      </c>
      <c r="H535">
        <v>11451.27</v>
      </c>
      <c r="I535" t="s">
        <v>16</v>
      </c>
      <c r="J535" t="s">
        <v>158</v>
      </c>
      <c r="K535" t="s">
        <v>283</v>
      </c>
      <c r="L535" t="s">
        <v>18</v>
      </c>
      <c r="M535">
        <v>2022</v>
      </c>
    </row>
    <row r="536" spans="1:13" x14ac:dyDescent="0.25">
      <c r="A536">
        <v>7983</v>
      </c>
      <c r="B536" t="s">
        <v>13</v>
      </c>
      <c r="C536" s="4">
        <v>45351</v>
      </c>
      <c r="D536" t="s">
        <v>159</v>
      </c>
      <c r="E536" t="s">
        <v>160</v>
      </c>
      <c r="F536">
        <v>1040.8900000000001</v>
      </c>
      <c r="G536">
        <v>0</v>
      </c>
      <c r="H536">
        <v>1040.8900000000001</v>
      </c>
      <c r="I536" t="s">
        <v>16</v>
      </c>
      <c r="J536" t="s">
        <v>160</v>
      </c>
      <c r="K536" t="s">
        <v>283</v>
      </c>
      <c r="L536" t="s">
        <v>18</v>
      </c>
      <c r="M536">
        <v>2022</v>
      </c>
    </row>
    <row r="537" spans="1:13" x14ac:dyDescent="0.25">
      <c r="A537">
        <v>7983</v>
      </c>
      <c r="B537" t="s">
        <v>13</v>
      </c>
      <c r="C537" s="4">
        <v>45351</v>
      </c>
      <c r="D537" t="s">
        <v>155</v>
      </c>
      <c r="E537" t="s">
        <v>156</v>
      </c>
      <c r="F537">
        <v>3712.49</v>
      </c>
      <c r="G537">
        <v>0</v>
      </c>
      <c r="H537">
        <v>3712.49</v>
      </c>
      <c r="I537" t="s">
        <v>16</v>
      </c>
      <c r="J537" t="s">
        <v>156</v>
      </c>
      <c r="K537" t="s">
        <v>283</v>
      </c>
      <c r="L537" t="s">
        <v>18</v>
      </c>
      <c r="M537">
        <v>2022</v>
      </c>
    </row>
    <row r="538" spans="1:13" x14ac:dyDescent="0.25">
      <c r="A538">
        <v>7983</v>
      </c>
      <c r="B538" t="s">
        <v>13</v>
      </c>
      <c r="C538" s="4">
        <v>45351</v>
      </c>
      <c r="D538" t="s">
        <v>119</v>
      </c>
      <c r="E538" t="s">
        <v>120</v>
      </c>
      <c r="F538">
        <v>17406.73</v>
      </c>
      <c r="G538">
        <v>0</v>
      </c>
      <c r="H538">
        <v>17406.73</v>
      </c>
      <c r="I538" t="s">
        <v>16</v>
      </c>
      <c r="J538" t="s">
        <v>120</v>
      </c>
      <c r="K538" t="s">
        <v>283</v>
      </c>
      <c r="L538" t="s">
        <v>18</v>
      </c>
      <c r="M538">
        <v>2022</v>
      </c>
    </row>
    <row r="539" spans="1:13" x14ac:dyDescent="0.25">
      <c r="A539">
        <v>7983</v>
      </c>
      <c r="B539" t="s">
        <v>13</v>
      </c>
      <c r="C539" s="4">
        <v>45351</v>
      </c>
      <c r="D539" t="s">
        <v>115</v>
      </c>
      <c r="E539" t="s">
        <v>116</v>
      </c>
      <c r="F539">
        <v>14603.24</v>
      </c>
      <c r="G539">
        <v>0</v>
      </c>
      <c r="H539">
        <v>14603.24</v>
      </c>
      <c r="I539" t="s">
        <v>16</v>
      </c>
      <c r="J539" t="s">
        <v>116</v>
      </c>
      <c r="K539" t="s">
        <v>283</v>
      </c>
      <c r="L539" t="s">
        <v>18</v>
      </c>
      <c r="M539">
        <v>2022</v>
      </c>
    </row>
    <row r="540" spans="1:13" x14ac:dyDescent="0.25">
      <c r="A540">
        <v>7982</v>
      </c>
      <c r="B540" t="s">
        <v>13</v>
      </c>
      <c r="C540" s="4">
        <v>45351</v>
      </c>
      <c r="D540" t="s">
        <v>155</v>
      </c>
      <c r="E540" t="s">
        <v>156</v>
      </c>
      <c r="F540">
        <v>0</v>
      </c>
      <c r="G540">
        <v>3833.23</v>
      </c>
      <c r="H540">
        <v>-3833.23</v>
      </c>
      <c r="I540" t="s">
        <v>16</v>
      </c>
      <c r="J540" t="s">
        <v>156</v>
      </c>
      <c r="K540" t="s">
        <v>263</v>
      </c>
      <c r="L540" t="s">
        <v>18</v>
      </c>
      <c r="M540">
        <v>2022</v>
      </c>
    </row>
    <row r="541" spans="1:13" x14ac:dyDescent="0.25">
      <c r="A541">
        <v>7982</v>
      </c>
      <c r="B541" t="s">
        <v>13</v>
      </c>
      <c r="C541" s="4">
        <v>45351</v>
      </c>
      <c r="D541" t="s">
        <v>157</v>
      </c>
      <c r="E541" t="s">
        <v>158</v>
      </c>
      <c r="F541">
        <v>0</v>
      </c>
      <c r="G541">
        <v>10614</v>
      </c>
      <c r="H541">
        <v>-10614</v>
      </c>
      <c r="I541" t="s">
        <v>16</v>
      </c>
      <c r="J541" t="s">
        <v>158</v>
      </c>
      <c r="K541" t="s">
        <v>263</v>
      </c>
      <c r="L541" t="s">
        <v>18</v>
      </c>
      <c r="M541">
        <v>2022</v>
      </c>
    </row>
    <row r="542" spans="1:13" x14ac:dyDescent="0.25">
      <c r="A542">
        <v>7982</v>
      </c>
      <c r="B542" t="s">
        <v>13</v>
      </c>
      <c r="C542" s="4">
        <v>45351</v>
      </c>
      <c r="D542" t="s">
        <v>159</v>
      </c>
      <c r="E542" t="s">
        <v>160</v>
      </c>
      <c r="F542">
        <v>0</v>
      </c>
      <c r="G542">
        <v>1509.28</v>
      </c>
      <c r="H542">
        <v>-1509.28</v>
      </c>
      <c r="I542" t="s">
        <v>16</v>
      </c>
      <c r="J542" t="s">
        <v>160</v>
      </c>
      <c r="K542" t="s">
        <v>263</v>
      </c>
      <c r="L542" t="s">
        <v>18</v>
      </c>
      <c r="M542">
        <v>2022</v>
      </c>
    </row>
    <row r="543" spans="1:13" x14ac:dyDescent="0.25">
      <c r="A543">
        <v>7982</v>
      </c>
      <c r="B543" t="s">
        <v>13</v>
      </c>
      <c r="C543" s="4">
        <v>45351</v>
      </c>
      <c r="D543" t="s">
        <v>131</v>
      </c>
      <c r="E543" t="s">
        <v>132</v>
      </c>
      <c r="F543">
        <v>0.62</v>
      </c>
      <c r="G543">
        <v>0</v>
      </c>
      <c r="H543">
        <v>0.62</v>
      </c>
      <c r="I543" t="s">
        <v>16</v>
      </c>
      <c r="J543" t="s">
        <v>132</v>
      </c>
      <c r="K543" t="s">
        <v>263</v>
      </c>
      <c r="L543" t="s">
        <v>18</v>
      </c>
      <c r="M543">
        <v>2022</v>
      </c>
    </row>
    <row r="544" spans="1:13" x14ac:dyDescent="0.25">
      <c r="A544">
        <v>7982</v>
      </c>
      <c r="B544" t="s">
        <v>13</v>
      </c>
      <c r="C544" s="4">
        <v>45351</v>
      </c>
      <c r="D544" t="s">
        <v>129</v>
      </c>
      <c r="E544" t="s">
        <v>130</v>
      </c>
      <c r="F544">
        <v>2.78</v>
      </c>
      <c r="G544">
        <v>0</v>
      </c>
      <c r="H544">
        <v>2.78</v>
      </c>
      <c r="I544" t="s">
        <v>16</v>
      </c>
      <c r="J544" t="s">
        <v>130</v>
      </c>
      <c r="K544" t="s">
        <v>263</v>
      </c>
      <c r="L544" t="s">
        <v>18</v>
      </c>
      <c r="M544">
        <v>2022</v>
      </c>
    </row>
    <row r="545" spans="1:13" x14ac:dyDescent="0.25">
      <c r="A545">
        <v>7982</v>
      </c>
      <c r="B545" t="s">
        <v>13</v>
      </c>
      <c r="C545" s="4">
        <v>45351</v>
      </c>
      <c r="D545" t="s">
        <v>117</v>
      </c>
      <c r="E545" t="s">
        <v>118</v>
      </c>
      <c r="F545">
        <v>0</v>
      </c>
      <c r="G545">
        <v>3.68</v>
      </c>
      <c r="H545">
        <v>-3.68</v>
      </c>
      <c r="I545" t="s">
        <v>16</v>
      </c>
      <c r="J545" t="s">
        <v>118</v>
      </c>
      <c r="K545" t="s">
        <v>263</v>
      </c>
      <c r="L545" t="s">
        <v>18</v>
      </c>
      <c r="M545">
        <v>2022</v>
      </c>
    </row>
    <row r="546" spans="1:13" x14ac:dyDescent="0.25">
      <c r="A546">
        <v>7982</v>
      </c>
      <c r="B546" t="s">
        <v>13</v>
      </c>
      <c r="C546" s="4">
        <v>45351</v>
      </c>
      <c r="D546" t="s">
        <v>115</v>
      </c>
      <c r="E546" t="s">
        <v>116</v>
      </c>
      <c r="F546">
        <v>0</v>
      </c>
      <c r="G546">
        <v>12.99</v>
      </c>
      <c r="H546">
        <v>-12.99</v>
      </c>
      <c r="I546" t="s">
        <v>16</v>
      </c>
      <c r="J546" t="s">
        <v>116</v>
      </c>
      <c r="K546" t="s">
        <v>263</v>
      </c>
      <c r="L546" t="s">
        <v>18</v>
      </c>
      <c r="M546">
        <v>2022</v>
      </c>
    </row>
    <row r="547" spans="1:13" hidden="1" x14ac:dyDescent="0.25">
      <c r="A547">
        <v>7028</v>
      </c>
      <c r="B547" t="s">
        <v>13</v>
      </c>
      <c r="C547" s="4">
        <v>45351</v>
      </c>
      <c r="D547" t="s">
        <v>251</v>
      </c>
      <c r="E547" t="s">
        <v>268</v>
      </c>
      <c r="F547">
        <v>321.77</v>
      </c>
      <c r="G547">
        <v>0</v>
      </c>
      <c r="H547">
        <v>321.77</v>
      </c>
      <c r="I547" t="s">
        <v>16</v>
      </c>
      <c r="J547" t="s">
        <v>268</v>
      </c>
      <c r="K547" t="s">
        <v>302</v>
      </c>
      <c r="L547" t="s">
        <v>301</v>
      </c>
      <c r="M547">
        <v>2024</v>
      </c>
    </row>
    <row r="548" spans="1:13" hidden="1" x14ac:dyDescent="0.25">
      <c r="A548">
        <v>7028</v>
      </c>
      <c r="B548" t="s">
        <v>13</v>
      </c>
      <c r="C548" s="4">
        <v>45351</v>
      </c>
      <c r="D548" t="s">
        <v>249</v>
      </c>
      <c r="E548" t="s">
        <v>270</v>
      </c>
      <c r="F548">
        <v>0</v>
      </c>
      <c r="G548">
        <v>8.9</v>
      </c>
      <c r="H548">
        <v>-8.9</v>
      </c>
      <c r="I548" t="s">
        <v>16</v>
      </c>
      <c r="J548" t="s">
        <v>270</v>
      </c>
      <c r="K548" t="s">
        <v>302</v>
      </c>
      <c r="L548" t="s">
        <v>301</v>
      </c>
      <c r="M548">
        <v>2024</v>
      </c>
    </row>
    <row r="549" spans="1:13" x14ac:dyDescent="0.25">
      <c r="A549">
        <v>7983</v>
      </c>
      <c r="B549" t="s">
        <v>13</v>
      </c>
      <c r="C549" s="4">
        <v>45351</v>
      </c>
      <c r="D549" t="s">
        <v>121</v>
      </c>
      <c r="E549" t="s">
        <v>122</v>
      </c>
      <c r="F549">
        <v>1583.59</v>
      </c>
      <c r="G549">
        <v>0</v>
      </c>
      <c r="H549">
        <v>1583.59</v>
      </c>
      <c r="I549" t="s">
        <v>16</v>
      </c>
      <c r="J549" t="s">
        <v>122</v>
      </c>
      <c r="K549" t="s">
        <v>283</v>
      </c>
      <c r="L549" t="s">
        <v>18</v>
      </c>
      <c r="M549">
        <v>2022</v>
      </c>
    </row>
    <row r="550" spans="1:13" x14ac:dyDescent="0.25">
      <c r="A550">
        <v>7982</v>
      </c>
      <c r="B550" t="s">
        <v>13</v>
      </c>
      <c r="C550" s="4">
        <v>45351</v>
      </c>
      <c r="D550" t="s">
        <v>153</v>
      </c>
      <c r="E550" t="s">
        <v>154</v>
      </c>
      <c r="F550">
        <v>0</v>
      </c>
      <c r="G550">
        <v>10771</v>
      </c>
      <c r="H550">
        <v>-10771</v>
      </c>
      <c r="I550" t="s">
        <v>16</v>
      </c>
      <c r="J550" t="s">
        <v>154</v>
      </c>
      <c r="K550" t="s">
        <v>263</v>
      </c>
      <c r="L550" t="s">
        <v>18</v>
      </c>
      <c r="M550">
        <v>2022</v>
      </c>
    </row>
    <row r="551" spans="1:13" x14ac:dyDescent="0.25">
      <c r="A551">
        <v>7983</v>
      </c>
      <c r="B551" t="s">
        <v>13</v>
      </c>
      <c r="C551" s="4">
        <v>45351</v>
      </c>
      <c r="D551" t="s">
        <v>145</v>
      </c>
      <c r="E551" t="s">
        <v>146</v>
      </c>
      <c r="F551">
        <v>342.19</v>
      </c>
      <c r="G551">
        <v>0</v>
      </c>
      <c r="H551">
        <v>342.19</v>
      </c>
      <c r="I551" t="s">
        <v>16</v>
      </c>
      <c r="J551" t="s">
        <v>146</v>
      </c>
      <c r="K551" t="s">
        <v>283</v>
      </c>
      <c r="L551" t="s">
        <v>18</v>
      </c>
      <c r="M551">
        <v>2022</v>
      </c>
    </row>
    <row r="552" spans="1:13" hidden="1" x14ac:dyDescent="0.25">
      <c r="A552">
        <v>7028</v>
      </c>
      <c r="B552" t="s">
        <v>13</v>
      </c>
      <c r="C552" s="4">
        <v>45351</v>
      </c>
      <c r="D552" t="s">
        <v>184</v>
      </c>
      <c r="E552" t="s">
        <v>185</v>
      </c>
      <c r="F552">
        <v>0.19</v>
      </c>
      <c r="G552">
        <v>0</v>
      </c>
      <c r="H552">
        <v>0.19</v>
      </c>
      <c r="I552" t="s">
        <v>16</v>
      </c>
      <c r="J552" t="s">
        <v>185</v>
      </c>
      <c r="K552" t="s">
        <v>302</v>
      </c>
      <c r="L552" t="s">
        <v>301</v>
      </c>
      <c r="M552">
        <v>2023</v>
      </c>
    </row>
    <row r="553" spans="1:13" hidden="1" x14ac:dyDescent="0.25">
      <c r="A553">
        <v>7983</v>
      </c>
      <c r="B553" t="s">
        <v>13</v>
      </c>
      <c r="C553" s="4">
        <v>45351</v>
      </c>
      <c r="D553" t="s">
        <v>184</v>
      </c>
      <c r="E553" t="s">
        <v>185</v>
      </c>
      <c r="F553">
        <v>0</v>
      </c>
      <c r="G553">
        <v>811.51</v>
      </c>
      <c r="H553">
        <v>-811.51</v>
      </c>
      <c r="I553" t="s">
        <v>16</v>
      </c>
      <c r="J553" t="s">
        <v>185</v>
      </c>
      <c r="K553" t="s">
        <v>283</v>
      </c>
      <c r="L553" t="s">
        <v>18</v>
      </c>
      <c r="M553">
        <v>2023</v>
      </c>
    </row>
    <row r="554" spans="1:13" hidden="1" x14ac:dyDescent="0.25">
      <c r="A554">
        <v>7983</v>
      </c>
      <c r="B554" t="s">
        <v>13</v>
      </c>
      <c r="C554" s="4">
        <v>45351</v>
      </c>
      <c r="D554" t="s">
        <v>191</v>
      </c>
      <c r="E554" t="s">
        <v>192</v>
      </c>
      <c r="F554">
        <v>0</v>
      </c>
      <c r="G554">
        <v>0.52</v>
      </c>
      <c r="H554">
        <v>-0.52</v>
      </c>
      <c r="I554" t="s">
        <v>16</v>
      </c>
      <c r="J554" t="s">
        <v>192</v>
      </c>
      <c r="K554" t="s">
        <v>283</v>
      </c>
      <c r="L554" t="s">
        <v>18</v>
      </c>
      <c r="M554">
        <v>2023</v>
      </c>
    </row>
    <row r="555" spans="1:13" hidden="1" x14ac:dyDescent="0.25">
      <c r="A555">
        <v>7983</v>
      </c>
      <c r="B555" t="s">
        <v>13</v>
      </c>
      <c r="C555" s="4">
        <v>45351</v>
      </c>
      <c r="D555" t="s">
        <v>189</v>
      </c>
      <c r="E555" t="s">
        <v>190</v>
      </c>
      <c r="F555">
        <v>0</v>
      </c>
      <c r="G555">
        <v>5.36</v>
      </c>
      <c r="H555">
        <v>-5.36</v>
      </c>
      <c r="I555" t="s">
        <v>16</v>
      </c>
      <c r="J555" t="s">
        <v>190</v>
      </c>
      <c r="K555" t="s">
        <v>283</v>
      </c>
      <c r="L555" t="s">
        <v>18</v>
      </c>
      <c r="M555">
        <v>2023</v>
      </c>
    </row>
    <row r="556" spans="1:13" hidden="1" x14ac:dyDescent="0.25">
      <c r="A556">
        <v>7983</v>
      </c>
      <c r="B556" t="s">
        <v>13</v>
      </c>
      <c r="C556" s="4">
        <v>45351</v>
      </c>
      <c r="D556" t="s">
        <v>175</v>
      </c>
      <c r="E556" t="s">
        <v>176</v>
      </c>
      <c r="F556">
        <v>36047.599999999999</v>
      </c>
      <c r="G556">
        <v>0</v>
      </c>
      <c r="H556">
        <v>36047.599999999999</v>
      </c>
      <c r="I556" t="s">
        <v>16</v>
      </c>
      <c r="J556" t="s">
        <v>176</v>
      </c>
      <c r="K556" t="s">
        <v>283</v>
      </c>
      <c r="L556" t="s">
        <v>18</v>
      </c>
      <c r="M556">
        <v>2023</v>
      </c>
    </row>
    <row r="557" spans="1:13" x14ac:dyDescent="0.25">
      <c r="A557">
        <v>7983</v>
      </c>
      <c r="B557" t="s">
        <v>13</v>
      </c>
      <c r="C557" s="4">
        <v>45351</v>
      </c>
      <c r="D557" t="s">
        <v>143</v>
      </c>
      <c r="E557" t="s">
        <v>144</v>
      </c>
      <c r="F557">
        <v>618.69000000000005</v>
      </c>
      <c r="G557">
        <v>0</v>
      </c>
      <c r="H557">
        <v>618.69000000000005</v>
      </c>
      <c r="I557" t="s">
        <v>16</v>
      </c>
      <c r="J557" t="s">
        <v>144</v>
      </c>
      <c r="K557" t="s">
        <v>283</v>
      </c>
      <c r="L557" t="s">
        <v>18</v>
      </c>
      <c r="M557">
        <v>2022</v>
      </c>
    </row>
    <row r="558" spans="1:13" x14ac:dyDescent="0.25">
      <c r="A558">
        <v>7983</v>
      </c>
      <c r="B558" t="s">
        <v>13</v>
      </c>
      <c r="C558" s="4">
        <v>45351</v>
      </c>
      <c r="D558" t="s">
        <v>135</v>
      </c>
      <c r="E558" t="s">
        <v>136</v>
      </c>
      <c r="F558">
        <v>0</v>
      </c>
      <c r="G558">
        <v>318.45999999999998</v>
      </c>
      <c r="H558">
        <v>-318.45999999999998</v>
      </c>
      <c r="I558" t="s">
        <v>16</v>
      </c>
      <c r="J558" t="s">
        <v>136</v>
      </c>
      <c r="K558" t="s">
        <v>283</v>
      </c>
      <c r="L558" t="s">
        <v>18</v>
      </c>
      <c r="M558">
        <v>2022</v>
      </c>
    </row>
    <row r="559" spans="1:13" x14ac:dyDescent="0.25">
      <c r="A559">
        <v>7983</v>
      </c>
      <c r="B559" t="s">
        <v>13</v>
      </c>
      <c r="C559" s="4">
        <v>45351</v>
      </c>
      <c r="D559" t="s">
        <v>133</v>
      </c>
      <c r="E559" t="s">
        <v>134</v>
      </c>
      <c r="F559">
        <v>0</v>
      </c>
      <c r="G559">
        <v>3494.86</v>
      </c>
      <c r="H559">
        <v>-3494.86</v>
      </c>
      <c r="I559" t="s">
        <v>16</v>
      </c>
      <c r="J559" t="s">
        <v>134</v>
      </c>
      <c r="K559" t="s">
        <v>283</v>
      </c>
      <c r="L559" t="s">
        <v>18</v>
      </c>
      <c r="M559">
        <v>2022</v>
      </c>
    </row>
    <row r="560" spans="1:13" x14ac:dyDescent="0.25">
      <c r="A560">
        <v>7983</v>
      </c>
      <c r="B560" t="s">
        <v>13</v>
      </c>
      <c r="C560" s="4">
        <v>45351</v>
      </c>
      <c r="D560" t="s">
        <v>161</v>
      </c>
      <c r="E560" t="s">
        <v>162</v>
      </c>
      <c r="F560">
        <v>62.47</v>
      </c>
      <c r="G560">
        <v>0</v>
      </c>
      <c r="H560">
        <v>62.47</v>
      </c>
      <c r="I560" t="s">
        <v>16</v>
      </c>
      <c r="J560" t="s">
        <v>162</v>
      </c>
      <c r="K560" t="s">
        <v>283</v>
      </c>
      <c r="L560" t="s">
        <v>18</v>
      </c>
      <c r="M560">
        <v>2022</v>
      </c>
    </row>
    <row r="561" spans="1:13" hidden="1" x14ac:dyDescent="0.25">
      <c r="A561">
        <v>7983</v>
      </c>
      <c r="B561" t="s">
        <v>13</v>
      </c>
      <c r="C561" s="4">
        <v>45351</v>
      </c>
      <c r="D561" t="s">
        <v>188</v>
      </c>
      <c r="E561" t="s">
        <v>148</v>
      </c>
      <c r="F561">
        <v>0</v>
      </c>
      <c r="G561">
        <v>753.59</v>
      </c>
      <c r="H561">
        <v>-753.59</v>
      </c>
      <c r="I561" t="s">
        <v>16</v>
      </c>
      <c r="J561" t="s">
        <v>148</v>
      </c>
      <c r="K561" t="s">
        <v>283</v>
      </c>
      <c r="L561" t="s">
        <v>18</v>
      </c>
      <c r="M561">
        <v>2023</v>
      </c>
    </row>
    <row r="562" spans="1:13" hidden="1" x14ac:dyDescent="0.25">
      <c r="A562">
        <v>7983</v>
      </c>
      <c r="B562" t="s">
        <v>13</v>
      </c>
      <c r="C562" s="4">
        <v>45351</v>
      </c>
      <c r="D562" t="s">
        <v>183</v>
      </c>
      <c r="E562" t="s">
        <v>128</v>
      </c>
      <c r="F562">
        <v>333.44</v>
      </c>
      <c r="G562">
        <v>0</v>
      </c>
      <c r="H562">
        <v>333.44</v>
      </c>
      <c r="I562" t="s">
        <v>16</v>
      </c>
      <c r="J562" t="s">
        <v>128</v>
      </c>
      <c r="K562" t="s">
        <v>283</v>
      </c>
      <c r="L562" t="s">
        <v>18</v>
      </c>
      <c r="M562">
        <v>2023</v>
      </c>
    </row>
    <row r="563" spans="1:13" hidden="1" x14ac:dyDescent="0.25">
      <c r="A563">
        <v>7983</v>
      </c>
      <c r="B563" t="s">
        <v>13</v>
      </c>
      <c r="C563" s="4">
        <v>45351</v>
      </c>
      <c r="D563" t="s">
        <v>174</v>
      </c>
      <c r="E563" t="s">
        <v>118</v>
      </c>
      <c r="F563">
        <v>11446.65</v>
      </c>
      <c r="G563">
        <v>0</v>
      </c>
      <c r="H563">
        <v>11446.65</v>
      </c>
      <c r="I563" t="s">
        <v>16</v>
      </c>
      <c r="J563" t="s">
        <v>118</v>
      </c>
      <c r="K563" t="s">
        <v>283</v>
      </c>
      <c r="L563" t="s">
        <v>18</v>
      </c>
      <c r="M563">
        <v>2023</v>
      </c>
    </row>
    <row r="564" spans="1:13" hidden="1" x14ac:dyDescent="0.25">
      <c r="A564">
        <v>7982</v>
      </c>
      <c r="B564" t="s">
        <v>13</v>
      </c>
      <c r="C564" s="4">
        <v>45351</v>
      </c>
      <c r="D564" t="s">
        <v>174</v>
      </c>
      <c r="E564" t="s">
        <v>118</v>
      </c>
      <c r="F564">
        <v>0</v>
      </c>
      <c r="G564">
        <v>7.57</v>
      </c>
      <c r="H564">
        <v>-7.57</v>
      </c>
      <c r="I564" t="s">
        <v>16</v>
      </c>
      <c r="J564" t="s">
        <v>118</v>
      </c>
      <c r="K564" t="s">
        <v>263</v>
      </c>
      <c r="L564" t="s">
        <v>18</v>
      </c>
      <c r="M564">
        <v>2023</v>
      </c>
    </row>
    <row r="565" spans="1:13" x14ac:dyDescent="0.25">
      <c r="A565">
        <v>7983</v>
      </c>
      <c r="B565" t="s">
        <v>13</v>
      </c>
      <c r="C565" s="4">
        <v>45351</v>
      </c>
      <c r="D565" t="s">
        <v>153</v>
      </c>
      <c r="E565" t="s">
        <v>154</v>
      </c>
      <c r="F565">
        <v>9735.74</v>
      </c>
      <c r="G565">
        <v>0</v>
      </c>
      <c r="H565">
        <v>9735.74</v>
      </c>
      <c r="I565" t="s">
        <v>16</v>
      </c>
      <c r="J565" t="s">
        <v>154</v>
      </c>
      <c r="K565" t="s">
        <v>283</v>
      </c>
      <c r="L565" t="s">
        <v>18</v>
      </c>
      <c r="M565">
        <v>2022</v>
      </c>
    </row>
    <row r="566" spans="1:13" hidden="1" x14ac:dyDescent="0.25">
      <c r="A566">
        <v>7982</v>
      </c>
      <c r="B566" t="s">
        <v>13</v>
      </c>
      <c r="C566" s="4">
        <v>45351</v>
      </c>
      <c r="D566" t="s">
        <v>184</v>
      </c>
      <c r="E566" t="s">
        <v>185</v>
      </c>
      <c r="F566">
        <v>0.74</v>
      </c>
      <c r="G566">
        <v>0</v>
      </c>
      <c r="H566">
        <v>0.74</v>
      </c>
      <c r="I566" t="s">
        <v>16</v>
      </c>
      <c r="J566" t="s">
        <v>185</v>
      </c>
      <c r="K566" t="s">
        <v>263</v>
      </c>
      <c r="L566" t="s">
        <v>18</v>
      </c>
      <c r="M566">
        <v>2023</v>
      </c>
    </row>
    <row r="567" spans="1:13" hidden="1" x14ac:dyDescent="0.25">
      <c r="A567">
        <v>7983</v>
      </c>
      <c r="B567" t="s">
        <v>13</v>
      </c>
      <c r="C567" s="4">
        <v>45351</v>
      </c>
      <c r="D567" t="s">
        <v>173</v>
      </c>
      <c r="E567" t="s">
        <v>116</v>
      </c>
      <c r="F567">
        <v>29207.52</v>
      </c>
      <c r="G567">
        <v>0</v>
      </c>
      <c r="H567">
        <v>29207.52</v>
      </c>
      <c r="I567" t="s">
        <v>16</v>
      </c>
      <c r="J567" t="s">
        <v>116</v>
      </c>
      <c r="K567" t="s">
        <v>283</v>
      </c>
      <c r="L567" t="s">
        <v>18</v>
      </c>
      <c r="M567">
        <v>2023</v>
      </c>
    </row>
    <row r="568" spans="1:13" hidden="1" x14ac:dyDescent="0.25">
      <c r="A568">
        <v>7028</v>
      </c>
      <c r="B568" t="s">
        <v>13</v>
      </c>
      <c r="C568" s="4">
        <v>45351</v>
      </c>
      <c r="D568" t="s">
        <v>173</v>
      </c>
      <c r="E568" t="s">
        <v>116</v>
      </c>
      <c r="F568">
        <v>0</v>
      </c>
      <c r="G568">
        <v>7.07</v>
      </c>
      <c r="H568">
        <v>-7.07</v>
      </c>
      <c r="I568" t="s">
        <v>16</v>
      </c>
      <c r="J568" t="s">
        <v>116</v>
      </c>
      <c r="K568" t="s">
        <v>302</v>
      </c>
      <c r="L568" t="s">
        <v>301</v>
      </c>
      <c r="M568">
        <v>2023</v>
      </c>
    </row>
    <row r="569" spans="1:13" x14ac:dyDescent="0.25">
      <c r="A569">
        <v>7983</v>
      </c>
      <c r="B569" t="s">
        <v>13</v>
      </c>
      <c r="C569" s="4">
        <v>45351</v>
      </c>
      <c r="D569" t="s">
        <v>163</v>
      </c>
      <c r="E569" t="s">
        <v>164</v>
      </c>
      <c r="F569">
        <v>4.33</v>
      </c>
      <c r="G569">
        <v>0</v>
      </c>
      <c r="H569">
        <v>4.33</v>
      </c>
      <c r="I569" t="s">
        <v>16</v>
      </c>
      <c r="J569" t="s">
        <v>164</v>
      </c>
      <c r="K569" t="s">
        <v>283</v>
      </c>
      <c r="L569" t="s">
        <v>18</v>
      </c>
      <c r="M569">
        <v>2022</v>
      </c>
    </row>
    <row r="570" spans="1:13" x14ac:dyDescent="0.25">
      <c r="A570">
        <v>7983</v>
      </c>
      <c r="B570" t="s">
        <v>13</v>
      </c>
      <c r="C570" s="4">
        <v>45351</v>
      </c>
      <c r="D570" t="s">
        <v>149</v>
      </c>
      <c r="E570" t="s">
        <v>150</v>
      </c>
      <c r="F570">
        <v>0.97</v>
      </c>
      <c r="G570">
        <v>0</v>
      </c>
      <c r="H570">
        <v>0.97</v>
      </c>
      <c r="I570" t="s">
        <v>16</v>
      </c>
      <c r="J570" t="s">
        <v>150</v>
      </c>
      <c r="K570" t="s">
        <v>283</v>
      </c>
      <c r="L570" t="s">
        <v>18</v>
      </c>
      <c r="M570">
        <v>2022</v>
      </c>
    </row>
    <row r="571" spans="1:13" x14ac:dyDescent="0.25">
      <c r="A571">
        <v>7983</v>
      </c>
      <c r="B571" t="s">
        <v>13</v>
      </c>
      <c r="C571" s="4">
        <v>45351</v>
      </c>
      <c r="D571" t="s">
        <v>165</v>
      </c>
      <c r="E571" t="s">
        <v>166</v>
      </c>
      <c r="F571">
        <v>110.5</v>
      </c>
      <c r="G571">
        <v>0</v>
      </c>
      <c r="H571">
        <v>110.5</v>
      </c>
      <c r="I571" t="s">
        <v>16</v>
      </c>
      <c r="J571" t="s">
        <v>166</v>
      </c>
      <c r="K571" t="s">
        <v>283</v>
      </c>
      <c r="L571" t="s">
        <v>18</v>
      </c>
      <c r="M571">
        <v>2022</v>
      </c>
    </row>
    <row r="572" spans="1:13" hidden="1" x14ac:dyDescent="0.25">
      <c r="A572">
        <v>7983</v>
      </c>
      <c r="B572" t="s">
        <v>13</v>
      </c>
      <c r="C572" s="4">
        <v>45351</v>
      </c>
      <c r="D572" t="s">
        <v>179</v>
      </c>
      <c r="E572" t="s">
        <v>180</v>
      </c>
      <c r="F572">
        <v>192.18</v>
      </c>
      <c r="G572">
        <v>0</v>
      </c>
      <c r="H572">
        <v>192.18</v>
      </c>
      <c r="I572" t="s">
        <v>16</v>
      </c>
      <c r="J572" t="s">
        <v>180</v>
      </c>
      <c r="K572" t="s">
        <v>283</v>
      </c>
      <c r="L572" t="s">
        <v>18</v>
      </c>
      <c r="M572">
        <v>2023</v>
      </c>
    </row>
    <row r="573" spans="1:13" hidden="1" x14ac:dyDescent="0.25">
      <c r="A573">
        <v>7983</v>
      </c>
      <c r="B573" t="s">
        <v>13</v>
      </c>
      <c r="C573" s="4">
        <v>45351</v>
      </c>
      <c r="D573" t="s">
        <v>193</v>
      </c>
      <c r="E573" t="s">
        <v>150</v>
      </c>
      <c r="F573">
        <v>0</v>
      </c>
      <c r="G573">
        <v>11.77</v>
      </c>
      <c r="H573">
        <v>-11.77</v>
      </c>
      <c r="I573" t="s">
        <v>16</v>
      </c>
      <c r="J573" t="s">
        <v>150</v>
      </c>
      <c r="K573" t="s">
        <v>283</v>
      </c>
      <c r="L573" t="s">
        <v>18</v>
      </c>
      <c r="M573">
        <v>2023</v>
      </c>
    </row>
    <row r="574" spans="1:13" hidden="1" x14ac:dyDescent="0.25">
      <c r="A574">
        <v>7983</v>
      </c>
      <c r="B574" t="s">
        <v>13</v>
      </c>
      <c r="C574" s="4">
        <v>45351</v>
      </c>
      <c r="D574" t="s">
        <v>181</v>
      </c>
      <c r="E574" t="s">
        <v>182</v>
      </c>
      <c r="F574">
        <v>14.14</v>
      </c>
      <c r="G574">
        <v>0</v>
      </c>
      <c r="H574">
        <v>14.14</v>
      </c>
      <c r="I574" t="s">
        <v>16</v>
      </c>
      <c r="J574" t="s">
        <v>182</v>
      </c>
      <c r="K574" t="s">
        <v>283</v>
      </c>
      <c r="L574" t="s">
        <v>18</v>
      </c>
      <c r="M574">
        <v>2023</v>
      </c>
    </row>
    <row r="575" spans="1:13" hidden="1" x14ac:dyDescent="0.25">
      <c r="A575">
        <v>7983</v>
      </c>
      <c r="B575" t="s">
        <v>13</v>
      </c>
      <c r="C575" s="4">
        <v>45351</v>
      </c>
      <c r="D575" t="s">
        <v>177</v>
      </c>
      <c r="E575" t="s">
        <v>178</v>
      </c>
      <c r="F575">
        <v>3700.1</v>
      </c>
      <c r="G575">
        <v>0</v>
      </c>
      <c r="H575">
        <v>3700.1</v>
      </c>
      <c r="I575" t="s">
        <v>16</v>
      </c>
      <c r="J575" t="s">
        <v>178</v>
      </c>
      <c r="K575" t="s">
        <v>283</v>
      </c>
      <c r="L575" t="s">
        <v>18</v>
      </c>
      <c r="M575">
        <v>2023</v>
      </c>
    </row>
    <row r="576" spans="1:13" hidden="1" x14ac:dyDescent="0.25">
      <c r="A576">
        <v>7982</v>
      </c>
      <c r="B576" t="s">
        <v>13</v>
      </c>
      <c r="C576" s="4">
        <v>45351</v>
      </c>
      <c r="D576" t="s">
        <v>255</v>
      </c>
      <c r="E576" t="s">
        <v>265</v>
      </c>
      <c r="F576">
        <v>0.89</v>
      </c>
      <c r="G576">
        <v>0</v>
      </c>
      <c r="H576">
        <v>0.89</v>
      </c>
      <c r="I576" t="s">
        <v>16</v>
      </c>
      <c r="J576" t="s">
        <v>265</v>
      </c>
      <c r="K576" t="s">
        <v>263</v>
      </c>
      <c r="L576" t="s">
        <v>18</v>
      </c>
      <c r="M576">
        <v>2024</v>
      </c>
    </row>
    <row r="577" spans="1:13" hidden="1" x14ac:dyDescent="0.25">
      <c r="A577">
        <v>7982</v>
      </c>
      <c r="B577" t="s">
        <v>13</v>
      </c>
      <c r="C577" s="4">
        <v>45351</v>
      </c>
      <c r="D577" t="s">
        <v>254</v>
      </c>
      <c r="E577" t="s">
        <v>266</v>
      </c>
      <c r="F577">
        <v>15.66</v>
      </c>
      <c r="G577">
        <v>0</v>
      </c>
      <c r="H577">
        <v>15.66</v>
      </c>
      <c r="I577" t="s">
        <v>16</v>
      </c>
      <c r="J577" t="s">
        <v>266</v>
      </c>
      <c r="K577" t="s">
        <v>263</v>
      </c>
      <c r="L577" t="s">
        <v>18</v>
      </c>
      <c r="M577">
        <v>2024</v>
      </c>
    </row>
    <row r="578" spans="1:13" hidden="1" x14ac:dyDescent="0.25">
      <c r="A578">
        <v>7982</v>
      </c>
      <c r="B578" t="s">
        <v>13</v>
      </c>
      <c r="C578" s="4">
        <v>45351</v>
      </c>
      <c r="D578" t="s">
        <v>253</v>
      </c>
      <c r="E578" t="s">
        <v>267</v>
      </c>
      <c r="F578">
        <v>1518.18</v>
      </c>
      <c r="G578">
        <v>0</v>
      </c>
      <c r="H578">
        <v>1518.18</v>
      </c>
      <c r="I578" t="s">
        <v>16</v>
      </c>
      <c r="J578" t="s">
        <v>267</v>
      </c>
      <c r="K578" t="s">
        <v>263</v>
      </c>
      <c r="L578" t="s">
        <v>18</v>
      </c>
      <c r="M578">
        <v>2024</v>
      </c>
    </row>
    <row r="579" spans="1:13" hidden="1" x14ac:dyDescent="0.25">
      <c r="A579">
        <v>7028</v>
      </c>
      <c r="B579" t="s">
        <v>13</v>
      </c>
      <c r="C579" s="4">
        <v>45351</v>
      </c>
      <c r="D579" t="s">
        <v>255</v>
      </c>
      <c r="E579" t="s">
        <v>265</v>
      </c>
      <c r="F579">
        <v>0.34</v>
      </c>
      <c r="G579">
        <v>0</v>
      </c>
      <c r="H579">
        <v>0.34</v>
      </c>
      <c r="I579" t="s">
        <v>16</v>
      </c>
      <c r="J579" t="s">
        <v>265</v>
      </c>
      <c r="K579" t="s">
        <v>302</v>
      </c>
      <c r="L579" t="s">
        <v>301</v>
      </c>
      <c r="M579">
        <v>2024</v>
      </c>
    </row>
    <row r="580" spans="1:13" hidden="1" x14ac:dyDescent="0.25">
      <c r="A580">
        <v>7028</v>
      </c>
      <c r="B580" t="s">
        <v>13</v>
      </c>
      <c r="C580" s="4">
        <v>45351</v>
      </c>
      <c r="D580" t="s">
        <v>254</v>
      </c>
      <c r="E580" t="s">
        <v>266</v>
      </c>
      <c r="F580">
        <v>0.34</v>
      </c>
      <c r="G580">
        <v>0</v>
      </c>
      <c r="H580">
        <v>0.34</v>
      </c>
      <c r="I580" t="s">
        <v>16</v>
      </c>
      <c r="J580" t="s">
        <v>266</v>
      </c>
      <c r="K580" t="s">
        <v>302</v>
      </c>
      <c r="L580" t="s">
        <v>301</v>
      </c>
      <c r="M580">
        <v>2024</v>
      </c>
    </row>
    <row r="581" spans="1:13" hidden="1" x14ac:dyDescent="0.25">
      <c r="A581">
        <v>7982</v>
      </c>
      <c r="B581" t="s">
        <v>13</v>
      </c>
      <c r="C581" s="4">
        <v>45351</v>
      </c>
      <c r="D581" t="s">
        <v>256</v>
      </c>
      <c r="E581" t="s">
        <v>264</v>
      </c>
      <c r="F581">
        <v>22.75</v>
      </c>
      <c r="G581">
        <v>0</v>
      </c>
      <c r="H581">
        <v>22.75</v>
      </c>
      <c r="I581" t="s">
        <v>16</v>
      </c>
      <c r="J581" t="s">
        <v>264</v>
      </c>
      <c r="K581" t="s">
        <v>263</v>
      </c>
      <c r="L581" t="s">
        <v>18</v>
      </c>
      <c r="M581">
        <v>2024</v>
      </c>
    </row>
    <row r="582" spans="1:13" hidden="1" x14ac:dyDescent="0.25">
      <c r="A582">
        <v>7982</v>
      </c>
      <c r="B582" t="s">
        <v>13</v>
      </c>
      <c r="C582" s="4">
        <v>45351</v>
      </c>
      <c r="D582" t="s">
        <v>173</v>
      </c>
      <c r="E582" t="s">
        <v>116</v>
      </c>
      <c r="F582">
        <v>0</v>
      </c>
      <c r="G582">
        <v>26.11</v>
      </c>
      <c r="H582">
        <v>-26.11</v>
      </c>
      <c r="I582" t="s">
        <v>16</v>
      </c>
      <c r="J582" t="s">
        <v>116</v>
      </c>
      <c r="K582" t="s">
        <v>263</v>
      </c>
      <c r="L582" t="s">
        <v>18</v>
      </c>
      <c r="M582">
        <v>2023</v>
      </c>
    </row>
    <row r="583" spans="1:13" hidden="1" x14ac:dyDescent="0.25">
      <c r="A583">
        <v>7982</v>
      </c>
      <c r="B583" t="s">
        <v>13</v>
      </c>
      <c r="C583" s="4">
        <v>45351</v>
      </c>
      <c r="D583" t="s">
        <v>186</v>
      </c>
      <c r="E583" t="s">
        <v>187</v>
      </c>
      <c r="F583">
        <v>0.21</v>
      </c>
      <c r="G583">
        <v>0</v>
      </c>
      <c r="H583">
        <v>0.21</v>
      </c>
      <c r="I583" t="s">
        <v>16</v>
      </c>
      <c r="J583" t="s">
        <v>187</v>
      </c>
      <c r="K583" t="s">
        <v>263</v>
      </c>
      <c r="L583" t="s">
        <v>18</v>
      </c>
      <c r="M583">
        <v>2023</v>
      </c>
    </row>
    <row r="584" spans="1:13" x14ac:dyDescent="0.25">
      <c r="A584">
        <v>7983</v>
      </c>
      <c r="B584" t="s">
        <v>13</v>
      </c>
      <c r="C584" s="4">
        <v>45351</v>
      </c>
      <c r="D584" t="s">
        <v>137</v>
      </c>
      <c r="E584" t="s">
        <v>138</v>
      </c>
      <c r="F584">
        <v>0</v>
      </c>
      <c r="G584">
        <v>10.24</v>
      </c>
      <c r="H584">
        <v>-10.24</v>
      </c>
      <c r="I584" t="s">
        <v>16</v>
      </c>
      <c r="J584" t="s">
        <v>138</v>
      </c>
      <c r="K584" t="s">
        <v>283</v>
      </c>
      <c r="L584" t="s">
        <v>18</v>
      </c>
      <c r="M584">
        <v>2022</v>
      </c>
    </row>
    <row r="585" spans="1:13" hidden="1" x14ac:dyDescent="0.25">
      <c r="A585">
        <v>7982</v>
      </c>
      <c r="B585" t="s">
        <v>13</v>
      </c>
      <c r="C585" s="4">
        <v>45351</v>
      </c>
      <c r="D585" t="s">
        <v>245</v>
      </c>
      <c r="E585" t="s">
        <v>273</v>
      </c>
      <c r="F585">
        <v>0</v>
      </c>
      <c r="G585">
        <v>22027.46</v>
      </c>
      <c r="H585">
        <v>-22027.46</v>
      </c>
      <c r="I585" t="s">
        <v>16</v>
      </c>
      <c r="J585" t="s">
        <v>273</v>
      </c>
      <c r="K585" t="s">
        <v>263</v>
      </c>
      <c r="L585" t="s">
        <v>18</v>
      </c>
      <c r="M585">
        <v>2024</v>
      </c>
    </row>
    <row r="586" spans="1:13" hidden="1" x14ac:dyDescent="0.25">
      <c r="A586">
        <v>7982</v>
      </c>
      <c r="B586" t="s">
        <v>13</v>
      </c>
      <c r="C586" s="4">
        <v>45351</v>
      </c>
      <c r="D586" t="s">
        <v>248</v>
      </c>
      <c r="E586" t="s">
        <v>274</v>
      </c>
      <c r="F586">
        <v>0</v>
      </c>
      <c r="G586">
        <v>362.86</v>
      </c>
      <c r="H586">
        <v>-362.86</v>
      </c>
      <c r="I586" t="s">
        <v>16</v>
      </c>
      <c r="J586" t="s">
        <v>274</v>
      </c>
      <c r="K586" t="s">
        <v>263</v>
      </c>
      <c r="L586" t="s">
        <v>18</v>
      </c>
      <c r="M586">
        <v>2024</v>
      </c>
    </row>
    <row r="587" spans="1:13" x14ac:dyDescent="0.25">
      <c r="A587">
        <v>7982</v>
      </c>
      <c r="B587" t="s">
        <v>13</v>
      </c>
      <c r="C587" s="4">
        <v>45351</v>
      </c>
      <c r="D587" t="s">
        <v>161</v>
      </c>
      <c r="E587" t="s">
        <v>162</v>
      </c>
      <c r="F587">
        <v>0</v>
      </c>
      <c r="G587">
        <v>62.36</v>
      </c>
      <c r="H587">
        <v>-62.36</v>
      </c>
      <c r="I587" t="s">
        <v>16</v>
      </c>
      <c r="J587" t="s">
        <v>162</v>
      </c>
      <c r="K587" t="s">
        <v>263</v>
      </c>
      <c r="L587" t="s">
        <v>18</v>
      </c>
      <c r="M587">
        <v>2022</v>
      </c>
    </row>
    <row r="588" spans="1:13" x14ac:dyDescent="0.25">
      <c r="A588">
        <v>7028</v>
      </c>
      <c r="B588" t="s">
        <v>13</v>
      </c>
      <c r="C588" s="4">
        <v>45351</v>
      </c>
      <c r="D588" t="s">
        <v>161</v>
      </c>
      <c r="E588" t="s">
        <v>162</v>
      </c>
      <c r="F588">
        <v>0</v>
      </c>
      <c r="G588">
        <v>1.33</v>
      </c>
      <c r="H588">
        <v>-1.33</v>
      </c>
      <c r="I588" t="s">
        <v>16</v>
      </c>
      <c r="J588" t="s">
        <v>162</v>
      </c>
      <c r="K588" t="s">
        <v>302</v>
      </c>
      <c r="L588" t="s">
        <v>301</v>
      </c>
      <c r="M588">
        <v>2022</v>
      </c>
    </row>
    <row r="589" spans="1:13" hidden="1" x14ac:dyDescent="0.25">
      <c r="A589">
        <v>7983</v>
      </c>
      <c r="B589" t="s">
        <v>13</v>
      </c>
      <c r="C589" s="4">
        <v>45351</v>
      </c>
      <c r="D589" t="s">
        <v>186</v>
      </c>
      <c r="E589" t="s">
        <v>187</v>
      </c>
      <c r="F589">
        <v>0</v>
      </c>
      <c r="G589">
        <v>309.20999999999998</v>
      </c>
      <c r="H589">
        <v>-309.20999999999998</v>
      </c>
      <c r="I589" t="s">
        <v>16</v>
      </c>
      <c r="J589" t="s">
        <v>187</v>
      </c>
      <c r="K589" t="s">
        <v>283</v>
      </c>
      <c r="L589" t="s">
        <v>18</v>
      </c>
      <c r="M589">
        <v>2023</v>
      </c>
    </row>
    <row r="590" spans="1:13" hidden="1" x14ac:dyDescent="0.25">
      <c r="A590">
        <v>7982</v>
      </c>
      <c r="B590" t="s">
        <v>13</v>
      </c>
      <c r="C590" s="4">
        <v>45351</v>
      </c>
      <c r="D590" t="s">
        <v>249</v>
      </c>
      <c r="E590" t="s">
        <v>270</v>
      </c>
      <c r="F590">
        <v>0</v>
      </c>
      <c r="G590">
        <v>24.02</v>
      </c>
      <c r="H590">
        <v>-24.02</v>
      </c>
      <c r="I590" t="s">
        <v>16</v>
      </c>
      <c r="J590" t="s">
        <v>270</v>
      </c>
      <c r="K590" t="s">
        <v>263</v>
      </c>
      <c r="L590" t="s">
        <v>18</v>
      </c>
      <c r="M590">
        <v>2024</v>
      </c>
    </row>
    <row r="591" spans="1:13" x14ac:dyDescent="0.25">
      <c r="A591">
        <v>7028</v>
      </c>
      <c r="B591" t="s">
        <v>13</v>
      </c>
      <c r="C591" s="4">
        <v>45351</v>
      </c>
      <c r="D591" t="s">
        <v>153</v>
      </c>
      <c r="E591" t="s">
        <v>154</v>
      </c>
      <c r="F591">
        <v>0</v>
      </c>
      <c r="G591">
        <v>1289.5</v>
      </c>
      <c r="H591">
        <v>-1289.5</v>
      </c>
      <c r="I591" t="s">
        <v>16</v>
      </c>
      <c r="J591" t="s">
        <v>154</v>
      </c>
      <c r="K591" t="s">
        <v>302</v>
      </c>
      <c r="L591" t="s">
        <v>301</v>
      </c>
      <c r="M591">
        <v>2022</v>
      </c>
    </row>
    <row r="592" spans="1:13" x14ac:dyDescent="0.25">
      <c r="A592">
        <v>7982</v>
      </c>
      <c r="B592" t="s">
        <v>13</v>
      </c>
      <c r="C592" s="4">
        <v>45351</v>
      </c>
      <c r="D592" t="s">
        <v>163</v>
      </c>
      <c r="E592" t="s">
        <v>164</v>
      </c>
      <c r="F592">
        <v>0</v>
      </c>
      <c r="G592">
        <v>4.12</v>
      </c>
      <c r="H592">
        <v>-4.12</v>
      </c>
      <c r="I592" t="s">
        <v>16</v>
      </c>
      <c r="J592" t="s">
        <v>164</v>
      </c>
      <c r="K592" t="s">
        <v>263</v>
      </c>
      <c r="L592" t="s">
        <v>18</v>
      </c>
      <c r="M592">
        <v>2022</v>
      </c>
    </row>
    <row r="593" spans="1:13" x14ac:dyDescent="0.25">
      <c r="A593">
        <v>7982</v>
      </c>
      <c r="B593" t="s">
        <v>13</v>
      </c>
      <c r="C593" s="4">
        <v>45351</v>
      </c>
      <c r="D593" t="s">
        <v>143</v>
      </c>
      <c r="E593" t="s">
        <v>144</v>
      </c>
      <c r="F593">
        <v>0</v>
      </c>
      <c r="G593">
        <v>0.41</v>
      </c>
      <c r="H593">
        <v>-0.41</v>
      </c>
      <c r="I593" t="s">
        <v>16</v>
      </c>
      <c r="J593" t="s">
        <v>144</v>
      </c>
      <c r="K593" t="s">
        <v>263</v>
      </c>
      <c r="L593" t="s">
        <v>18</v>
      </c>
      <c r="M593">
        <v>2022</v>
      </c>
    </row>
    <row r="594" spans="1:13" hidden="1" x14ac:dyDescent="0.25">
      <c r="A594">
        <v>7982</v>
      </c>
      <c r="B594" t="s">
        <v>13</v>
      </c>
      <c r="C594" s="4">
        <v>45351</v>
      </c>
      <c r="D594" t="s">
        <v>251</v>
      </c>
      <c r="E594" t="s">
        <v>268</v>
      </c>
      <c r="F594">
        <v>2691.06</v>
      </c>
      <c r="G594">
        <v>0</v>
      </c>
      <c r="H594">
        <v>2691.06</v>
      </c>
      <c r="I594" t="s">
        <v>16</v>
      </c>
      <c r="J594" t="s">
        <v>268</v>
      </c>
      <c r="K594" t="s">
        <v>263</v>
      </c>
      <c r="L594" t="s">
        <v>18</v>
      </c>
      <c r="M594">
        <v>2024</v>
      </c>
    </row>
    <row r="595" spans="1:13" hidden="1" x14ac:dyDescent="0.25">
      <c r="A595">
        <v>7982</v>
      </c>
      <c r="B595" t="s">
        <v>13</v>
      </c>
      <c r="C595" s="4">
        <v>45351</v>
      </c>
      <c r="D595" t="s">
        <v>246</v>
      </c>
      <c r="E595" t="s">
        <v>275</v>
      </c>
      <c r="F595">
        <v>0</v>
      </c>
      <c r="G595">
        <v>63908.69</v>
      </c>
      <c r="H595">
        <v>-63908.69</v>
      </c>
      <c r="I595" t="s">
        <v>16</v>
      </c>
      <c r="J595" t="s">
        <v>275</v>
      </c>
      <c r="K595" t="s">
        <v>263</v>
      </c>
      <c r="L595" t="s">
        <v>18</v>
      </c>
      <c r="M595">
        <v>2024</v>
      </c>
    </row>
    <row r="596" spans="1:13" x14ac:dyDescent="0.25">
      <c r="A596">
        <v>7982</v>
      </c>
      <c r="B596" t="s">
        <v>13</v>
      </c>
      <c r="C596" s="4">
        <v>45351</v>
      </c>
      <c r="D596" t="s">
        <v>165</v>
      </c>
      <c r="E596" t="s">
        <v>166</v>
      </c>
      <c r="F596">
        <v>0</v>
      </c>
      <c r="G596">
        <v>110.5</v>
      </c>
      <c r="H596">
        <v>-110.5</v>
      </c>
      <c r="I596" t="s">
        <v>16</v>
      </c>
      <c r="J596" t="s">
        <v>166</v>
      </c>
      <c r="K596" t="s">
        <v>263</v>
      </c>
      <c r="L596" t="s">
        <v>18</v>
      </c>
      <c r="M596">
        <v>2022</v>
      </c>
    </row>
    <row r="597" spans="1:13" hidden="1" x14ac:dyDescent="0.25">
      <c r="A597">
        <v>7982</v>
      </c>
      <c r="B597" t="s">
        <v>13</v>
      </c>
      <c r="C597" s="4">
        <v>45351</v>
      </c>
      <c r="D597" t="s">
        <v>250</v>
      </c>
      <c r="E597" t="s">
        <v>269</v>
      </c>
      <c r="F597">
        <v>0</v>
      </c>
      <c r="G597">
        <v>633.95000000000005</v>
      </c>
      <c r="H597">
        <v>-633.95000000000005</v>
      </c>
      <c r="I597" t="s">
        <v>16</v>
      </c>
      <c r="J597" t="s">
        <v>269</v>
      </c>
      <c r="K597" t="s">
        <v>263</v>
      </c>
      <c r="L597" t="s">
        <v>18</v>
      </c>
      <c r="M597">
        <v>2024</v>
      </c>
    </row>
    <row r="598" spans="1:13" hidden="1" x14ac:dyDescent="0.25">
      <c r="A598">
        <v>7982</v>
      </c>
      <c r="B598" t="s">
        <v>13</v>
      </c>
      <c r="C598" s="4">
        <v>45351</v>
      </c>
      <c r="D598" t="s">
        <v>247</v>
      </c>
      <c r="E598" t="s">
        <v>272</v>
      </c>
      <c r="F598">
        <v>0</v>
      </c>
      <c r="G598">
        <v>11273.12</v>
      </c>
      <c r="H598">
        <v>-11273.12</v>
      </c>
      <c r="I598" t="s">
        <v>16</v>
      </c>
      <c r="J598" t="s">
        <v>272</v>
      </c>
      <c r="K598" t="s">
        <v>263</v>
      </c>
      <c r="L598" t="s">
        <v>18</v>
      </c>
      <c r="M598">
        <v>2024</v>
      </c>
    </row>
    <row r="599" spans="1:13" x14ac:dyDescent="0.25">
      <c r="A599">
        <v>7983</v>
      </c>
      <c r="B599" t="s">
        <v>13</v>
      </c>
      <c r="C599" s="4">
        <v>45351</v>
      </c>
      <c r="D599" t="s">
        <v>147</v>
      </c>
      <c r="E599" t="s">
        <v>148</v>
      </c>
      <c r="F599">
        <v>55.73</v>
      </c>
      <c r="G599">
        <v>0</v>
      </c>
      <c r="H599">
        <v>55.73</v>
      </c>
      <c r="I599" t="s">
        <v>16</v>
      </c>
      <c r="J599" t="s">
        <v>148</v>
      </c>
      <c r="K599" t="s">
        <v>283</v>
      </c>
      <c r="L599" t="s">
        <v>18</v>
      </c>
      <c r="M599">
        <v>2022</v>
      </c>
    </row>
    <row r="600" spans="1:13" hidden="1" x14ac:dyDescent="0.25">
      <c r="A600">
        <v>7982</v>
      </c>
      <c r="B600" t="s">
        <v>13</v>
      </c>
      <c r="C600" s="4">
        <v>45351</v>
      </c>
      <c r="D600" t="s">
        <v>252</v>
      </c>
      <c r="E600" t="s">
        <v>271</v>
      </c>
      <c r="F600">
        <v>957.84</v>
      </c>
      <c r="G600">
        <v>0</v>
      </c>
      <c r="H600">
        <v>957.84</v>
      </c>
      <c r="I600" t="s">
        <v>16</v>
      </c>
      <c r="J600" t="s">
        <v>271</v>
      </c>
      <c r="K600" t="s">
        <v>263</v>
      </c>
      <c r="L600" t="s">
        <v>18</v>
      </c>
      <c r="M600">
        <v>2024</v>
      </c>
    </row>
    <row r="601" spans="1:13" hidden="1" x14ac:dyDescent="0.25">
      <c r="A601">
        <v>7982</v>
      </c>
      <c r="B601" t="s">
        <v>13</v>
      </c>
      <c r="C601" s="4">
        <v>45351</v>
      </c>
      <c r="D601" t="s">
        <v>244</v>
      </c>
      <c r="E601" t="s">
        <v>262</v>
      </c>
      <c r="F601">
        <v>0</v>
      </c>
      <c r="G601">
        <v>59195.08</v>
      </c>
      <c r="H601">
        <v>-59195.08</v>
      </c>
      <c r="I601" t="s">
        <v>16</v>
      </c>
      <c r="J601" t="s">
        <v>262</v>
      </c>
      <c r="K601" t="s">
        <v>263</v>
      </c>
      <c r="L601" t="s">
        <v>18</v>
      </c>
      <c r="M601">
        <v>2024</v>
      </c>
    </row>
    <row r="602" spans="1:13" x14ac:dyDescent="0.25">
      <c r="A602">
        <v>7028</v>
      </c>
      <c r="B602" t="s">
        <v>13</v>
      </c>
      <c r="C602" s="4">
        <v>45351</v>
      </c>
      <c r="D602" t="s">
        <v>163</v>
      </c>
      <c r="E602" t="s">
        <v>164</v>
      </c>
      <c r="F602">
        <v>0</v>
      </c>
      <c r="G602">
        <v>1.43</v>
      </c>
      <c r="H602">
        <v>-1.43</v>
      </c>
      <c r="I602" t="s">
        <v>16</v>
      </c>
      <c r="J602" t="s">
        <v>164</v>
      </c>
      <c r="K602" t="s">
        <v>302</v>
      </c>
      <c r="L602" t="s">
        <v>301</v>
      </c>
      <c r="M602">
        <v>2022</v>
      </c>
    </row>
    <row r="603" spans="1:13" hidden="1" x14ac:dyDescent="0.25">
      <c r="A603">
        <v>7982</v>
      </c>
      <c r="B603" t="s">
        <v>13</v>
      </c>
      <c r="C603" s="4">
        <v>45352</v>
      </c>
      <c r="D603" t="s">
        <v>184</v>
      </c>
      <c r="E603" t="s">
        <v>185</v>
      </c>
      <c r="F603">
        <v>0</v>
      </c>
      <c r="G603">
        <v>0.74</v>
      </c>
      <c r="H603">
        <v>-0.74</v>
      </c>
      <c r="I603" t="s">
        <v>16</v>
      </c>
      <c r="J603" t="s">
        <v>185</v>
      </c>
      <c r="K603" t="s">
        <v>263</v>
      </c>
      <c r="L603" t="s">
        <v>18</v>
      </c>
      <c r="M603">
        <v>2023</v>
      </c>
    </row>
    <row r="604" spans="1:13" x14ac:dyDescent="0.25">
      <c r="A604">
        <v>7982</v>
      </c>
      <c r="B604" t="s">
        <v>13</v>
      </c>
      <c r="C604" s="4">
        <v>45352</v>
      </c>
      <c r="D604" t="s">
        <v>161</v>
      </c>
      <c r="E604" t="s">
        <v>162</v>
      </c>
      <c r="F604">
        <v>62.36</v>
      </c>
      <c r="G604">
        <v>0</v>
      </c>
      <c r="H604">
        <v>62.36</v>
      </c>
      <c r="I604" t="s">
        <v>16</v>
      </c>
      <c r="J604" t="s">
        <v>162</v>
      </c>
      <c r="K604" t="s">
        <v>263</v>
      </c>
      <c r="L604" t="s">
        <v>18</v>
      </c>
      <c r="M604">
        <v>2022</v>
      </c>
    </row>
    <row r="605" spans="1:13" hidden="1" x14ac:dyDescent="0.25">
      <c r="A605">
        <v>7982</v>
      </c>
      <c r="B605" t="s">
        <v>13</v>
      </c>
      <c r="C605" s="4">
        <v>45352</v>
      </c>
      <c r="D605" t="s">
        <v>255</v>
      </c>
      <c r="E605" t="s">
        <v>265</v>
      </c>
      <c r="F605">
        <v>0</v>
      </c>
      <c r="G605">
        <v>0.89</v>
      </c>
      <c r="H605">
        <v>-0.89</v>
      </c>
      <c r="I605" t="s">
        <v>16</v>
      </c>
      <c r="J605" t="s">
        <v>265</v>
      </c>
      <c r="K605" t="s">
        <v>263</v>
      </c>
      <c r="L605" t="s">
        <v>18</v>
      </c>
      <c r="M605">
        <v>2024</v>
      </c>
    </row>
    <row r="606" spans="1:13" hidden="1" x14ac:dyDescent="0.25">
      <c r="A606">
        <v>7982</v>
      </c>
      <c r="B606" t="s">
        <v>13</v>
      </c>
      <c r="C606" s="4">
        <v>45352</v>
      </c>
      <c r="D606" t="s">
        <v>254</v>
      </c>
      <c r="E606" t="s">
        <v>266</v>
      </c>
      <c r="F606">
        <v>0</v>
      </c>
      <c r="G606">
        <v>15.66</v>
      </c>
      <c r="H606">
        <v>-15.66</v>
      </c>
      <c r="I606" t="s">
        <v>16</v>
      </c>
      <c r="J606" t="s">
        <v>266</v>
      </c>
      <c r="K606" t="s">
        <v>263</v>
      </c>
      <c r="L606" t="s">
        <v>18</v>
      </c>
      <c r="M606">
        <v>2024</v>
      </c>
    </row>
    <row r="607" spans="1:13" hidden="1" x14ac:dyDescent="0.25">
      <c r="A607">
        <v>7982</v>
      </c>
      <c r="B607" t="s">
        <v>13</v>
      </c>
      <c r="C607" s="4">
        <v>45352</v>
      </c>
      <c r="D607" t="s">
        <v>253</v>
      </c>
      <c r="E607" t="s">
        <v>267</v>
      </c>
      <c r="F607">
        <v>0</v>
      </c>
      <c r="G607">
        <v>1518.18</v>
      </c>
      <c r="H607">
        <v>-1518.18</v>
      </c>
      <c r="I607" t="s">
        <v>16</v>
      </c>
      <c r="J607" t="s">
        <v>267</v>
      </c>
      <c r="K607" t="s">
        <v>263</v>
      </c>
      <c r="L607" t="s">
        <v>18</v>
      </c>
      <c r="M607">
        <v>2024</v>
      </c>
    </row>
    <row r="608" spans="1:13" x14ac:dyDescent="0.25">
      <c r="A608">
        <v>7982</v>
      </c>
      <c r="B608" t="s">
        <v>13</v>
      </c>
      <c r="C608" s="4">
        <v>45352</v>
      </c>
      <c r="D608" t="s">
        <v>163</v>
      </c>
      <c r="E608" t="s">
        <v>164</v>
      </c>
      <c r="F608">
        <v>4.12</v>
      </c>
      <c r="G608">
        <v>0</v>
      </c>
      <c r="H608">
        <v>4.12</v>
      </c>
      <c r="I608" t="s">
        <v>16</v>
      </c>
      <c r="J608" t="s">
        <v>164</v>
      </c>
      <c r="K608" t="s">
        <v>263</v>
      </c>
      <c r="L608" t="s">
        <v>18</v>
      </c>
      <c r="M608">
        <v>2022</v>
      </c>
    </row>
    <row r="609" spans="1:13" x14ac:dyDescent="0.25">
      <c r="A609">
        <v>7982</v>
      </c>
      <c r="B609" t="s">
        <v>13</v>
      </c>
      <c r="C609" s="4">
        <v>45352</v>
      </c>
      <c r="D609" t="s">
        <v>165</v>
      </c>
      <c r="E609" t="s">
        <v>166</v>
      </c>
      <c r="F609">
        <v>110.5</v>
      </c>
      <c r="G609">
        <v>0</v>
      </c>
      <c r="H609">
        <v>110.5</v>
      </c>
      <c r="I609" t="s">
        <v>16</v>
      </c>
      <c r="J609" t="s">
        <v>166</v>
      </c>
      <c r="K609" t="s">
        <v>263</v>
      </c>
      <c r="L609" t="s">
        <v>18</v>
      </c>
      <c r="M609">
        <v>2022</v>
      </c>
    </row>
    <row r="610" spans="1:13" hidden="1" x14ac:dyDescent="0.25">
      <c r="A610">
        <v>7982</v>
      </c>
      <c r="B610" t="s">
        <v>13</v>
      </c>
      <c r="C610" s="4">
        <v>45352</v>
      </c>
      <c r="D610" t="s">
        <v>256</v>
      </c>
      <c r="E610" t="s">
        <v>264</v>
      </c>
      <c r="F610">
        <v>0</v>
      </c>
      <c r="G610">
        <v>22.75</v>
      </c>
      <c r="H610">
        <v>-22.75</v>
      </c>
      <c r="I610" t="s">
        <v>16</v>
      </c>
      <c r="J610" t="s">
        <v>264</v>
      </c>
      <c r="K610" t="s">
        <v>263</v>
      </c>
      <c r="L610" t="s">
        <v>18</v>
      </c>
      <c r="M610">
        <v>2024</v>
      </c>
    </row>
    <row r="611" spans="1:13" x14ac:dyDescent="0.25">
      <c r="A611">
        <v>7982</v>
      </c>
      <c r="B611" t="s">
        <v>13</v>
      </c>
      <c r="C611" s="4">
        <v>45352</v>
      </c>
      <c r="D611" t="s">
        <v>143</v>
      </c>
      <c r="E611" t="s">
        <v>144</v>
      </c>
      <c r="F611">
        <v>0.41</v>
      </c>
      <c r="G611">
        <v>0</v>
      </c>
      <c r="H611">
        <v>0.41</v>
      </c>
      <c r="I611" t="s">
        <v>16</v>
      </c>
      <c r="J611" t="s">
        <v>144</v>
      </c>
      <c r="K611" t="s">
        <v>263</v>
      </c>
      <c r="L611" t="s">
        <v>18</v>
      </c>
      <c r="M611">
        <v>2022</v>
      </c>
    </row>
    <row r="612" spans="1:13" hidden="1" x14ac:dyDescent="0.25">
      <c r="A612">
        <v>7982</v>
      </c>
      <c r="B612" t="s">
        <v>13</v>
      </c>
      <c r="C612" s="4">
        <v>45352</v>
      </c>
      <c r="D612" t="s">
        <v>186</v>
      </c>
      <c r="E612" t="s">
        <v>187</v>
      </c>
      <c r="F612">
        <v>0</v>
      </c>
      <c r="G612">
        <v>0.21</v>
      </c>
      <c r="H612">
        <v>-0.21</v>
      </c>
      <c r="I612" t="s">
        <v>16</v>
      </c>
      <c r="J612" t="s">
        <v>187</v>
      </c>
      <c r="K612" t="s">
        <v>263</v>
      </c>
      <c r="L612" t="s">
        <v>18</v>
      </c>
      <c r="M612">
        <v>2023</v>
      </c>
    </row>
    <row r="613" spans="1:13" hidden="1" x14ac:dyDescent="0.25">
      <c r="A613">
        <v>7982</v>
      </c>
      <c r="B613" t="s">
        <v>13</v>
      </c>
      <c r="C613" s="4">
        <v>45352</v>
      </c>
      <c r="D613" t="s">
        <v>244</v>
      </c>
      <c r="E613" t="s">
        <v>262</v>
      </c>
      <c r="F613">
        <v>59195.08</v>
      </c>
      <c r="G613">
        <v>0</v>
      </c>
      <c r="H613">
        <v>59195.08</v>
      </c>
      <c r="I613" t="s">
        <v>16</v>
      </c>
      <c r="J613" t="s">
        <v>262</v>
      </c>
      <c r="K613" t="s">
        <v>263</v>
      </c>
      <c r="L613" t="s">
        <v>18</v>
      </c>
      <c r="M613">
        <v>2024</v>
      </c>
    </row>
    <row r="614" spans="1:13" hidden="1" x14ac:dyDescent="0.25">
      <c r="A614">
        <v>7982</v>
      </c>
      <c r="B614" t="s">
        <v>13</v>
      </c>
      <c r="C614" s="4">
        <v>45352</v>
      </c>
      <c r="D614" t="s">
        <v>245</v>
      </c>
      <c r="E614" t="s">
        <v>273</v>
      </c>
      <c r="F614">
        <v>22027.46</v>
      </c>
      <c r="G614">
        <v>0</v>
      </c>
      <c r="H614">
        <v>22027.46</v>
      </c>
      <c r="I614" t="s">
        <v>16</v>
      </c>
      <c r="J614" t="s">
        <v>273</v>
      </c>
      <c r="K614" t="s">
        <v>263</v>
      </c>
      <c r="L614" t="s">
        <v>18</v>
      </c>
      <c r="M614">
        <v>2024</v>
      </c>
    </row>
    <row r="615" spans="1:13" hidden="1" x14ac:dyDescent="0.25">
      <c r="A615">
        <v>7982</v>
      </c>
      <c r="B615" t="s">
        <v>13</v>
      </c>
      <c r="C615" s="4">
        <v>45352</v>
      </c>
      <c r="D615" t="s">
        <v>252</v>
      </c>
      <c r="E615" t="s">
        <v>271</v>
      </c>
      <c r="F615">
        <v>0</v>
      </c>
      <c r="G615">
        <v>957.84</v>
      </c>
      <c r="H615">
        <v>-957.84</v>
      </c>
      <c r="I615" t="s">
        <v>16</v>
      </c>
      <c r="J615" t="s">
        <v>271</v>
      </c>
      <c r="K615" t="s">
        <v>263</v>
      </c>
      <c r="L615" t="s">
        <v>18</v>
      </c>
      <c r="M615">
        <v>2024</v>
      </c>
    </row>
    <row r="616" spans="1:13" hidden="1" x14ac:dyDescent="0.25">
      <c r="A616">
        <v>7982</v>
      </c>
      <c r="B616" t="s">
        <v>13</v>
      </c>
      <c r="C616" s="4">
        <v>45352</v>
      </c>
      <c r="D616" t="s">
        <v>250</v>
      </c>
      <c r="E616" t="s">
        <v>269</v>
      </c>
      <c r="F616">
        <v>633.95000000000005</v>
      </c>
      <c r="G616">
        <v>0</v>
      </c>
      <c r="H616">
        <v>633.95000000000005</v>
      </c>
      <c r="I616" t="s">
        <v>16</v>
      </c>
      <c r="J616" t="s">
        <v>269</v>
      </c>
      <c r="K616" t="s">
        <v>263</v>
      </c>
      <c r="L616" t="s">
        <v>18</v>
      </c>
      <c r="M616">
        <v>2024</v>
      </c>
    </row>
    <row r="617" spans="1:13" x14ac:dyDescent="0.25">
      <c r="A617">
        <v>7982</v>
      </c>
      <c r="B617" t="s">
        <v>13</v>
      </c>
      <c r="C617" s="4">
        <v>45352</v>
      </c>
      <c r="D617" t="s">
        <v>115</v>
      </c>
      <c r="E617" t="s">
        <v>116</v>
      </c>
      <c r="F617">
        <v>12.99</v>
      </c>
      <c r="G617">
        <v>0</v>
      </c>
      <c r="H617">
        <v>12.99</v>
      </c>
      <c r="I617" t="s">
        <v>16</v>
      </c>
      <c r="J617" t="s">
        <v>116</v>
      </c>
      <c r="K617" t="s">
        <v>263</v>
      </c>
      <c r="L617" t="s">
        <v>18</v>
      </c>
      <c r="M617">
        <v>2022</v>
      </c>
    </row>
    <row r="618" spans="1:13" x14ac:dyDescent="0.25">
      <c r="A618">
        <v>7982</v>
      </c>
      <c r="B618" t="s">
        <v>13</v>
      </c>
      <c r="C618" s="4">
        <v>45352</v>
      </c>
      <c r="D618" t="s">
        <v>117</v>
      </c>
      <c r="E618" t="s">
        <v>118</v>
      </c>
      <c r="F618">
        <v>3.68</v>
      </c>
      <c r="G618">
        <v>0</v>
      </c>
      <c r="H618">
        <v>3.68</v>
      </c>
      <c r="I618" t="s">
        <v>16</v>
      </c>
      <c r="J618" t="s">
        <v>118</v>
      </c>
      <c r="K618" t="s">
        <v>263</v>
      </c>
      <c r="L618" t="s">
        <v>18</v>
      </c>
      <c r="M618">
        <v>2022</v>
      </c>
    </row>
    <row r="619" spans="1:13" hidden="1" x14ac:dyDescent="0.25">
      <c r="A619">
        <v>7982</v>
      </c>
      <c r="B619" t="s">
        <v>13</v>
      </c>
      <c r="C619" s="4">
        <v>45352</v>
      </c>
      <c r="D619" t="s">
        <v>251</v>
      </c>
      <c r="E619" t="s">
        <v>268</v>
      </c>
      <c r="F619">
        <v>0</v>
      </c>
      <c r="G619">
        <v>2691.06</v>
      </c>
      <c r="H619">
        <v>-2691.06</v>
      </c>
      <c r="I619" t="s">
        <v>16</v>
      </c>
      <c r="J619" t="s">
        <v>268</v>
      </c>
      <c r="K619" t="s">
        <v>263</v>
      </c>
      <c r="L619" t="s">
        <v>18</v>
      </c>
      <c r="M619">
        <v>2024</v>
      </c>
    </row>
    <row r="620" spans="1:13" hidden="1" x14ac:dyDescent="0.25">
      <c r="A620">
        <v>7982</v>
      </c>
      <c r="B620" t="s">
        <v>13</v>
      </c>
      <c r="C620" s="4">
        <v>45352</v>
      </c>
      <c r="D620" t="s">
        <v>173</v>
      </c>
      <c r="E620" t="s">
        <v>116</v>
      </c>
      <c r="F620">
        <v>26.11</v>
      </c>
      <c r="G620">
        <v>0</v>
      </c>
      <c r="H620">
        <v>26.11</v>
      </c>
      <c r="I620" t="s">
        <v>16</v>
      </c>
      <c r="J620" t="s">
        <v>116</v>
      </c>
      <c r="K620" t="s">
        <v>263</v>
      </c>
      <c r="L620" t="s">
        <v>18</v>
      </c>
      <c r="M620">
        <v>2023</v>
      </c>
    </row>
    <row r="621" spans="1:13" x14ac:dyDescent="0.25">
      <c r="A621">
        <v>7982</v>
      </c>
      <c r="B621" t="s">
        <v>13</v>
      </c>
      <c r="C621" s="4">
        <v>45352</v>
      </c>
      <c r="D621" t="s">
        <v>131</v>
      </c>
      <c r="E621" t="s">
        <v>132</v>
      </c>
      <c r="F621">
        <v>0</v>
      </c>
      <c r="G621">
        <v>0.62</v>
      </c>
      <c r="H621">
        <v>-0.62</v>
      </c>
      <c r="I621" t="s">
        <v>16</v>
      </c>
      <c r="J621" t="s">
        <v>132</v>
      </c>
      <c r="K621" t="s">
        <v>263</v>
      </c>
      <c r="L621" t="s">
        <v>18</v>
      </c>
      <c r="M621">
        <v>2022</v>
      </c>
    </row>
    <row r="622" spans="1:13" hidden="1" x14ac:dyDescent="0.25">
      <c r="A622">
        <v>7982</v>
      </c>
      <c r="B622" t="s">
        <v>13</v>
      </c>
      <c r="C622" s="4">
        <v>45352</v>
      </c>
      <c r="D622" t="s">
        <v>249</v>
      </c>
      <c r="E622" t="s">
        <v>270</v>
      </c>
      <c r="F622">
        <v>24.02</v>
      </c>
      <c r="G622">
        <v>0</v>
      </c>
      <c r="H622">
        <v>24.02</v>
      </c>
      <c r="I622" t="s">
        <v>16</v>
      </c>
      <c r="J622" t="s">
        <v>270</v>
      </c>
      <c r="K622" t="s">
        <v>263</v>
      </c>
      <c r="L622" t="s">
        <v>18</v>
      </c>
      <c r="M622">
        <v>2024</v>
      </c>
    </row>
    <row r="623" spans="1:13" x14ac:dyDescent="0.25">
      <c r="A623">
        <v>7982</v>
      </c>
      <c r="B623" t="s">
        <v>13</v>
      </c>
      <c r="C623" s="4">
        <v>45352</v>
      </c>
      <c r="D623" t="s">
        <v>157</v>
      </c>
      <c r="E623" t="s">
        <v>158</v>
      </c>
      <c r="F623">
        <v>10614</v>
      </c>
      <c r="G623">
        <v>0</v>
      </c>
      <c r="H623">
        <v>10614</v>
      </c>
      <c r="I623" t="s">
        <v>16</v>
      </c>
      <c r="J623" t="s">
        <v>158</v>
      </c>
      <c r="K623" t="s">
        <v>263</v>
      </c>
      <c r="L623" t="s">
        <v>18</v>
      </c>
      <c r="M623">
        <v>2022</v>
      </c>
    </row>
    <row r="624" spans="1:13" x14ac:dyDescent="0.25">
      <c r="A624">
        <v>7982</v>
      </c>
      <c r="B624" t="s">
        <v>13</v>
      </c>
      <c r="C624" s="4">
        <v>45352</v>
      </c>
      <c r="D624" t="s">
        <v>129</v>
      </c>
      <c r="E624" t="s">
        <v>130</v>
      </c>
      <c r="F624">
        <v>0</v>
      </c>
      <c r="G624">
        <v>2.78</v>
      </c>
      <c r="H624">
        <v>-2.78</v>
      </c>
      <c r="I624" t="s">
        <v>16</v>
      </c>
      <c r="J624" t="s">
        <v>130</v>
      </c>
      <c r="K624" t="s">
        <v>263</v>
      </c>
      <c r="L624" t="s">
        <v>18</v>
      </c>
      <c r="M624">
        <v>2022</v>
      </c>
    </row>
    <row r="625" spans="1:13" x14ac:dyDescent="0.25">
      <c r="A625">
        <v>7982</v>
      </c>
      <c r="B625" t="s">
        <v>13</v>
      </c>
      <c r="C625" s="4">
        <v>45352</v>
      </c>
      <c r="D625" t="s">
        <v>155</v>
      </c>
      <c r="E625" t="s">
        <v>156</v>
      </c>
      <c r="F625">
        <v>3833.23</v>
      </c>
      <c r="G625">
        <v>0</v>
      </c>
      <c r="H625">
        <v>3833.23</v>
      </c>
      <c r="I625" t="s">
        <v>16</v>
      </c>
      <c r="J625" t="s">
        <v>156</v>
      </c>
      <c r="K625" t="s">
        <v>263</v>
      </c>
      <c r="L625" t="s">
        <v>18</v>
      </c>
      <c r="M625">
        <v>2022</v>
      </c>
    </row>
    <row r="626" spans="1:13" hidden="1" x14ac:dyDescent="0.25">
      <c r="A626">
        <v>7982</v>
      </c>
      <c r="B626" t="s">
        <v>13</v>
      </c>
      <c r="C626" s="4">
        <v>45352</v>
      </c>
      <c r="D626" t="s">
        <v>174</v>
      </c>
      <c r="E626" t="s">
        <v>118</v>
      </c>
      <c r="F626">
        <v>7.57</v>
      </c>
      <c r="G626">
        <v>0</v>
      </c>
      <c r="H626">
        <v>7.57</v>
      </c>
      <c r="I626" t="s">
        <v>16</v>
      </c>
      <c r="J626" t="s">
        <v>118</v>
      </c>
      <c r="K626" t="s">
        <v>263</v>
      </c>
      <c r="L626" t="s">
        <v>18</v>
      </c>
      <c r="M626">
        <v>2023</v>
      </c>
    </row>
    <row r="627" spans="1:13" x14ac:dyDescent="0.25">
      <c r="A627">
        <v>7982</v>
      </c>
      <c r="B627" t="s">
        <v>13</v>
      </c>
      <c r="C627" s="4">
        <v>45352</v>
      </c>
      <c r="D627" t="s">
        <v>153</v>
      </c>
      <c r="E627" t="s">
        <v>154</v>
      </c>
      <c r="F627">
        <v>10771</v>
      </c>
      <c r="G627">
        <v>0</v>
      </c>
      <c r="H627">
        <v>10771</v>
      </c>
      <c r="I627" t="s">
        <v>16</v>
      </c>
      <c r="J627" t="s">
        <v>154</v>
      </c>
      <c r="K627" t="s">
        <v>263</v>
      </c>
      <c r="L627" t="s">
        <v>18</v>
      </c>
      <c r="M627">
        <v>2022</v>
      </c>
    </row>
    <row r="628" spans="1:13" hidden="1" x14ac:dyDescent="0.25">
      <c r="A628">
        <v>7982</v>
      </c>
      <c r="B628" t="s">
        <v>13</v>
      </c>
      <c r="C628" s="4">
        <v>45352</v>
      </c>
      <c r="D628" t="s">
        <v>248</v>
      </c>
      <c r="E628" t="s">
        <v>274</v>
      </c>
      <c r="F628">
        <v>362.86</v>
      </c>
      <c r="G628">
        <v>0</v>
      </c>
      <c r="H628">
        <v>362.86</v>
      </c>
      <c r="I628" t="s">
        <v>16</v>
      </c>
      <c r="J628" t="s">
        <v>274</v>
      </c>
      <c r="K628" t="s">
        <v>263</v>
      </c>
      <c r="L628" t="s">
        <v>18</v>
      </c>
      <c r="M628">
        <v>2024</v>
      </c>
    </row>
    <row r="629" spans="1:13" x14ac:dyDescent="0.25">
      <c r="A629">
        <v>7982</v>
      </c>
      <c r="B629" t="s">
        <v>13</v>
      </c>
      <c r="C629" s="4">
        <v>45352</v>
      </c>
      <c r="D629" t="s">
        <v>159</v>
      </c>
      <c r="E629" t="s">
        <v>160</v>
      </c>
      <c r="F629">
        <v>1509.28</v>
      </c>
      <c r="G629">
        <v>0</v>
      </c>
      <c r="H629">
        <v>1509.28</v>
      </c>
      <c r="I629" t="s">
        <v>16</v>
      </c>
      <c r="J629" t="s">
        <v>160</v>
      </c>
      <c r="K629" t="s">
        <v>263</v>
      </c>
      <c r="L629" t="s">
        <v>18</v>
      </c>
      <c r="M629">
        <v>2022</v>
      </c>
    </row>
    <row r="630" spans="1:13" hidden="1" x14ac:dyDescent="0.25">
      <c r="A630">
        <v>7982</v>
      </c>
      <c r="B630" t="s">
        <v>13</v>
      </c>
      <c r="C630" s="4">
        <v>45352</v>
      </c>
      <c r="D630" t="s">
        <v>247</v>
      </c>
      <c r="E630" t="s">
        <v>272</v>
      </c>
      <c r="F630">
        <v>11273.12</v>
      </c>
      <c r="G630">
        <v>0</v>
      </c>
      <c r="H630">
        <v>11273.12</v>
      </c>
      <c r="I630" t="s">
        <v>16</v>
      </c>
      <c r="J630" t="s">
        <v>272</v>
      </c>
      <c r="K630" t="s">
        <v>263</v>
      </c>
      <c r="L630" t="s">
        <v>18</v>
      </c>
      <c r="M630">
        <v>2024</v>
      </c>
    </row>
    <row r="631" spans="1:13" hidden="1" x14ac:dyDescent="0.25">
      <c r="A631">
        <v>7982</v>
      </c>
      <c r="B631" t="s">
        <v>13</v>
      </c>
      <c r="C631" s="4">
        <v>45352</v>
      </c>
      <c r="D631" t="s">
        <v>246</v>
      </c>
      <c r="E631" t="s">
        <v>275</v>
      </c>
      <c r="F631">
        <v>63908.69</v>
      </c>
      <c r="G631">
        <v>0</v>
      </c>
      <c r="H631">
        <v>63908.69</v>
      </c>
      <c r="I631" t="s">
        <v>16</v>
      </c>
      <c r="J631" t="s">
        <v>275</v>
      </c>
      <c r="K631" t="s">
        <v>263</v>
      </c>
      <c r="L631" t="s">
        <v>18</v>
      </c>
      <c r="M631">
        <v>2024</v>
      </c>
    </row>
    <row r="632" spans="1:13" x14ac:dyDescent="0.25">
      <c r="A632">
        <v>7337</v>
      </c>
      <c r="B632" t="s">
        <v>13</v>
      </c>
      <c r="C632" s="4">
        <v>45358</v>
      </c>
      <c r="D632" t="s">
        <v>153</v>
      </c>
      <c r="E632" t="s">
        <v>154</v>
      </c>
      <c r="F632">
        <v>0</v>
      </c>
      <c r="G632">
        <v>9.02</v>
      </c>
      <c r="H632">
        <v>-9.02</v>
      </c>
      <c r="I632" t="s">
        <v>16</v>
      </c>
      <c r="J632" t="s">
        <v>154</v>
      </c>
      <c r="K632" t="s">
        <v>303</v>
      </c>
      <c r="L632" t="s">
        <v>301</v>
      </c>
      <c r="M632">
        <v>2022</v>
      </c>
    </row>
    <row r="633" spans="1:13" hidden="1" x14ac:dyDescent="0.25">
      <c r="A633">
        <v>7337</v>
      </c>
      <c r="B633" t="s">
        <v>13</v>
      </c>
      <c r="C633" s="4">
        <v>45358</v>
      </c>
      <c r="D633" t="s">
        <v>251</v>
      </c>
      <c r="E633" t="s">
        <v>268</v>
      </c>
      <c r="F633">
        <v>2.25</v>
      </c>
      <c r="G633">
        <v>0</v>
      </c>
      <c r="H633">
        <v>2.25</v>
      </c>
      <c r="I633" t="s">
        <v>16</v>
      </c>
      <c r="J633" t="s">
        <v>268</v>
      </c>
      <c r="K633" t="s">
        <v>303</v>
      </c>
      <c r="L633" t="s">
        <v>301</v>
      </c>
      <c r="M633">
        <v>2024</v>
      </c>
    </row>
    <row r="634" spans="1:13" hidden="1" x14ac:dyDescent="0.25">
      <c r="A634">
        <v>7337</v>
      </c>
      <c r="B634" t="s">
        <v>13</v>
      </c>
      <c r="C634" s="4">
        <v>45358</v>
      </c>
      <c r="D634" t="s">
        <v>245</v>
      </c>
      <c r="E634" t="s">
        <v>273</v>
      </c>
      <c r="F634">
        <v>0</v>
      </c>
      <c r="G634">
        <v>27</v>
      </c>
      <c r="H634">
        <v>-27</v>
      </c>
      <c r="I634" t="s">
        <v>16</v>
      </c>
      <c r="J634" t="s">
        <v>273</v>
      </c>
      <c r="K634" t="s">
        <v>303</v>
      </c>
      <c r="L634" t="s">
        <v>301</v>
      </c>
      <c r="M634">
        <v>2024</v>
      </c>
    </row>
    <row r="635" spans="1:13" hidden="1" x14ac:dyDescent="0.25">
      <c r="A635">
        <v>7337</v>
      </c>
      <c r="B635" t="s">
        <v>13</v>
      </c>
      <c r="C635" s="4">
        <v>45358</v>
      </c>
      <c r="D635" t="s">
        <v>252</v>
      </c>
      <c r="E635" t="s">
        <v>271</v>
      </c>
      <c r="F635">
        <v>1.17</v>
      </c>
      <c r="G635">
        <v>0</v>
      </c>
      <c r="H635">
        <v>1.17</v>
      </c>
      <c r="I635" t="s">
        <v>16</v>
      </c>
      <c r="J635" t="s">
        <v>271</v>
      </c>
      <c r="K635" t="s">
        <v>303</v>
      </c>
      <c r="L635" t="s">
        <v>301</v>
      </c>
      <c r="M635">
        <v>2024</v>
      </c>
    </row>
    <row r="636" spans="1:13" x14ac:dyDescent="0.25">
      <c r="A636">
        <v>7337</v>
      </c>
      <c r="B636" t="s">
        <v>13</v>
      </c>
      <c r="C636" s="4">
        <v>45358</v>
      </c>
      <c r="D636" t="s">
        <v>155</v>
      </c>
      <c r="E636" t="s">
        <v>156</v>
      </c>
      <c r="F636">
        <v>0</v>
      </c>
      <c r="G636">
        <v>4.7</v>
      </c>
      <c r="H636">
        <v>-4.7</v>
      </c>
      <c r="I636" t="s">
        <v>16</v>
      </c>
      <c r="J636" t="s">
        <v>156</v>
      </c>
      <c r="K636" t="s">
        <v>303</v>
      </c>
      <c r="L636" t="s">
        <v>301</v>
      </c>
      <c r="M636">
        <v>2022</v>
      </c>
    </row>
    <row r="637" spans="1:13" hidden="1" x14ac:dyDescent="0.25">
      <c r="A637">
        <v>7337</v>
      </c>
      <c r="B637" t="s">
        <v>13</v>
      </c>
      <c r="C637" s="4">
        <v>45358</v>
      </c>
      <c r="D637" t="s">
        <v>244</v>
      </c>
      <c r="E637" t="s">
        <v>262</v>
      </c>
      <c r="F637">
        <v>0</v>
      </c>
      <c r="G637">
        <v>49.61</v>
      </c>
      <c r="H637">
        <v>-49.61</v>
      </c>
      <c r="I637" t="s">
        <v>16</v>
      </c>
      <c r="J637" t="s">
        <v>262</v>
      </c>
      <c r="K637" t="s">
        <v>303</v>
      </c>
      <c r="L637" t="s">
        <v>301</v>
      </c>
      <c r="M637">
        <v>2024</v>
      </c>
    </row>
    <row r="638" spans="1:13" x14ac:dyDescent="0.25">
      <c r="A638">
        <v>7357</v>
      </c>
      <c r="B638" t="s">
        <v>13</v>
      </c>
      <c r="C638" s="4">
        <v>45359</v>
      </c>
      <c r="D638" t="s">
        <v>153</v>
      </c>
      <c r="E638" t="s">
        <v>154</v>
      </c>
      <c r="F638">
        <v>0</v>
      </c>
      <c r="G638">
        <v>5.82</v>
      </c>
      <c r="H638">
        <v>-5.82</v>
      </c>
      <c r="I638" t="s">
        <v>16</v>
      </c>
      <c r="J638" t="s">
        <v>154</v>
      </c>
      <c r="K638" t="s">
        <v>303</v>
      </c>
      <c r="L638" t="s">
        <v>301</v>
      </c>
      <c r="M638">
        <v>2022</v>
      </c>
    </row>
    <row r="639" spans="1:13" hidden="1" x14ac:dyDescent="0.25">
      <c r="A639">
        <v>7357</v>
      </c>
      <c r="B639" t="s">
        <v>13</v>
      </c>
      <c r="C639" s="4">
        <v>45359</v>
      </c>
      <c r="D639" t="s">
        <v>252</v>
      </c>
      <c r="E639" t="s">
        <v>271</v>
      </c>
      <c r="F639">
        <v>0.68</v>
      </c>
      <c r="G639">
        <v>0</v>
      </c>
      <c r="H639">
        <v>0.68</v>
      </c>
      <c r="I639" t="s">
        <v>16</v>
      </c>
      <c r="J639" t="s">
        <v>271</v>
      </c>
      <c r="K639" t="s">
        <v>303</v>
      </c>
      <c r="L639" t="s">
        <v>301</v>
      </c>
      <c r="M639">
        <v>2024</v>
      </c>
    </row>
    <row r="640" spans="1:13" hidden="1" x14ac:dyDescent="0.25">
      <c r="A640">
        <v>7357</v>
      </c>
      <c r="B640" t="s">
        <v>13</v>
      </c>
      <c r="C640" s="4">
        <v>45359</v>
      </c>
      <c r="D640" t="s">
        <v>244</v>
      </c>
      <c r="E640" t="s">
        <v>262</v>
      </c>
      <c r="F640">
        <v>0</v>
      </c>
      <c r="G640">
        <v>32.04</v>
      </c>
      <c r="H640">
        <v>-32.04</v>
      </c>
      <c r="I640" t="s">
        <v>16</v>
      </c>
      <c r="J640" t="s">
        <v>262</v>
      </c>
      <c r="K640" t="s">
        <v>303</v>
      </c>
      <c r="L640" t="s">
        <v>301</v>
      </c>
      <c r="M640">
        <v>2024</v>
      </c>
    </row>
    <row r="641" spans="1:13" hidden="1" x14ac:dyDescent="0.25">
      <c r="A641">
        <v>7357</v>
      </c>
      <c r="B641" t="s">
        <v>13</v>
      </c>
      <c r="C641" s="4">
        <v>45359</v>
      </c>
      <c r="D641" t="s">
        <v>245</v>
      </c>
      <c r="E641" t="s">
        <v>273</v>
      </c>
      <c r="F641">
        <v>0</v>
      </c>
      <c r="G641">
        <v>15.54</v>
      </c>
      <c r="H641">
        <v>-15.54</v>
      </c>
      <c r="I641" t="s">
        <v>16</v>
      </c>
      <c r="J641" t="s">
        <v>273</v>
      </c>
      <c r="K641" t="s">
        <v>303</v>
      </c>
      <c r="L641" t="s">
        <v>301</v>
      </c>
      <c r="M641">
        <v>2024</v>
      </c>
    </row>
    <row r="642" spans="1:13" hidden="1" x14ac:dyDescent="0.25">
      <c r="A642">
        <v>7357</v>
      </c>
      <c r="B642" t="s">
        <v>13</v>
      </c>
      <c r="C642" s="4">
        <v>45359</v>
      </c>
      <c r="D642" t="s">
        <v>251</v>
      </c>
      <c r="E642" t="s">
        <v>268</v>
      </c>
      <c r="F642">
        <v>1.46</v>
      </c>
      <c r="G642">
        <v>0</v>
      </c>
      <c r="H642">
        <v>1.46</v>
      </c>
      <c r="I642" t="s">
        <v>16</v>
      </c>
      <c r="J642" t="s">
        <v>268</v>
      </c>
      <c r="K642" t="s">
        <v>303</v>
      </c>
      <c r="L642" t="s">
        <v>301</v>
      </c>
      <c r="M642">
        <v>2024</v>
      </c>
    </row>
    <row r="643" spans="1:13" x14ac:dyDescent="0.25">
      <c r="A643">
        <v>7357</v>
      </c>
      <c r="B643" t="s">
        <v>13</v>
      </c>
      <c r="C643" s="4">
        <v>45359</v>
      </c>
      <c r="D643" t="s">
        <v>155</v>
      </c>
      <c r="E643" t="s">
        <v>156</v>
      </c>
      <c r="F643">
        <v>0</v>
      </c>
      <c r="G643">
        <v>2.7</v>
      </c>
      <c r="H643">
        <v>-2.7</v>
      </c>
      <c r="I643" t="s">
        <v>16</v>
      </c>
      <c r="J643" t="s">
        <v>156</v>
      </c>
      <c r="K643" t="s">
        <v>303</v>
      </c>
      <c r="L643" t="s">
        <v>301</v>
      </c>
      <c r="M643">
        <v>2022</v>
      </c>
    </row>
    <row r="644" spans="1:13" x14ac:dyDescent="0.25">
      <c r="A644">
        <v>7421</v>
      </c>
      <c r="B644" t="s">
        <v>13</v>
      </c>
      <c r="C644" s="4">
        <v>45362</v>
      </c>
      <c r="D644" t="s">
        <v>129</v>
      </c>
      <c r="E644" t="s">
        <v>130</v>
      </c>
      <c r="F644">
        <v>0.14000000000000001</v>
      </c>
      <c r="G644">
        <v>0</v>
      </c>
      <c r="H644">
        <v>0.14000000000000001</v>
      </c>
      <c r="I644" t="s">
        <v>16</v>
      </c>
      <c r="J644" t="s">
        <v>130</v>
      </c>
      <c r="K644" t="s">
        <v>303</v>
      </c>
      <c r="L644" t="s">
        <v>301</v>
      </c>
      <c r="M644">
        <v>2022</v>
      </c>
    </row>
    <row r="645" spans="1:13" hidden="1" x14ac:dyDescent="0.25">
      <c r="A645">
        <v>7420</v>
      </c>
      <c r="B645" t="s">
        <v>13</v>
      </c>
      <c r="C645" s="4">
        <v>45362</v>
      </c>
      <c r="D645" t="s">
        <v>251</v>
      </c>
      <c r="E645" t="s">
        <v>268</v>
      </c>
      <c r="F645">
        <v>0.46</v>
      </c>
      <c r="G645">
        <v>0</v>
      </c>
      <c r="H645">
        <v>0.46</v>
      </c>
      <c r="I645" t="s">
        <v>16</v>
      </c>
      <c r="J645" t="s">
        <v>268</v>
      </c>
      <c r="K645" t="s">
        <v>303</v>
      </c>
      <c r="L645" t="s">
        <v>301</v>
      </c>
      <c r="M645">
        <v>2024</v>
      </c>
    </row>
    <row r="646" spans="1:13" hidden="1" x14ac:dyDescent="0.25">
      <c r="A646">
        <v>7420</v>
      </c>
      <c r="B646" t="s">
        <v>13</v>
      </c>
      <c r="C646" s="4">
        <v>45362</v>
      </c>
      <c r="D646" t="s">
        <v>244</v>
      </c>
      <c r="E646" t="s">
        <v>262</v>
      </c>
      <c r="F646">
        <v>0</v>
      </c>
      <c r="G646">
        <v>10.18</v>
      </c>
      <c r="H646">
        <v>-10.18</v>
      </c>
      <c r="I646" t="s">
        <v>16</v>
      </c>
      <c r="J646" t="s">
        <v>262</v>
      </c>
      <c r="K646" t="s">
        <v>303</v>
      </c>
      <c r="L646" t="s">
        <v>301</v>
      </c>
      <c r="M646">
        <v>2024</v>
      </c>
    </row>
    <row r="647" spans="1:13" x14ac:dyDescent="0.25">
      <c r="A647">
        <v>7421</v>
      </c>
      <c r="B647" t="s">
        <v>13</v>
      </c>
      <c r="C647" s="4">
        <v>45362</v>
      </c>
      <c r="D647" t="s">
        <v>153</v>
      </c>
      <c r="E647" t="s">
        <v>154</v>
      </c>
      <c r="F647">
        <v>0</v>
      </c>
      <c r="G647">
        <v>1.1100000000000001</v>
      </c>
      <c r="H647">
        <v>-1.1100000000000001</v>
      </c>
      <c r="I647" t="s">
        <v>16</v>
      </c>
      <c r="J647" t="s">
        <v>154</v>
      </c>
      <c r="K647" t="s">
        <v>303</v>
      </c>
      <c r="L647" t="s">
        <v>301</v>
      </c>
      <c r="M647">
        <v>2022</v>
      </c>
    </row>
    <row r="648" spans="1:13" hidden="1" x14ac:dyDescent="0.25">
      <c r="A648">
        <v>7421</v>
      </c>
      <c r="B648" t="s">
        <v>13</v>
      </c>
      <c r="C648" s="4">
        <v>45362</v>
      </c>
      <c r="D648" t="s">
        <v>173</v>
      </c>
      <c r="E648" t="s">
        <v>116</v>
      </c>
      <c r="F648">
        <v>0</v>
      </c>
      <c r="G648">
        <v>3.35</v>
      </c>
      <c r="H648">
        <v>-3.35</v>
      </c>
      <c r="I648" t="s">
        <v>16</v>
      </c>
      <c r="J648" t="s">
        <v>116</v>
      </c>
      <c r="K648" t="s">
        <v>303</v>
      </c>
      <c r="L648" t="s">
        <v>301</v>
      </c>
      <c r="M648">
        <v>2023</v>
      </c>
    </row>
    <row r="649" spans="1:13" x14ac:dyDescent="0.25">
      <c r="A649">
        <v>7420</v>
      </c>
      <c r="B649" t="s">
        <v>13</v>
      </c>
      <c r="C649" s="4">
        <v>45362</v>
      </c>
      <c r="D649" t="s">
        <v>153</v>
      </c>
      <c r="E649" t="s">
        <v>154</v>
      </c>
      <c r="F649">
        <v>0</v>
      </c>
      <c r="G649">
        <v>1.88</v>
      </c>
      <c r="H649">
        <v>-1.88</v>
      </c>
      <c r="I649" t="s">
        <v>16</v>
      </c>
      <c r="J649" t="s">
        <v>154</v>
      </c>
      <c r="K649" t="s">
        <v>303</v>
      </c>
      <c r="L649" t="s">
        <v>301</v>
      </c>
      <c r="M649">
        <v>2022</v>
      </c>
    </row>
    <row r="650" spans="1:13" hidden="1" x14ac:dyDescent="0.25">
      <c r="A650">
        <v>7421</v>
      </c>
      <c r="B650" t="s">
        <v>13</v>
      </c>
      <c r="C650" s="4">
        <v>45362</v>
      </c>
      <c r="D650" t="s">
        <v>184</v>
      </c>
      <c r="E650" t="s">
        <v>185</v>
      </c>
      <c r="F650">
        <v>0.09</v>
      </c>
      <c r="G650">
        <v>0</v>
      </c>
      <c r="H650">
        <v>0.09</v>
      </c>
      <c r="I650" t="s">
        <v>16</v>
      </c>
      <c r="J650" t="s">
        <v>185</v>
      </c>
      <c r="K650" t="s">
        <v>303</v>
      </c>
      <c r="L650" t="s">
        <v>301</v>
      </c>
      <c r="M650">
        <v>2023</v>
      </c>
    </row>
    <row r="651" spans="1:13" x14ac:dyDescent="0.25">
      <c r="A651">
        <v>7421</v>
      </c>
      <c r="B651" t="s">
        <v>13</v>
      </c>
      <c r="C651" s="4">
        <v>45362</v>
      </c>
      <c r="D651" t="s">
        <v>115</v>
      </c>
      <c r="E651" t="s">
        <v>116</v>
      </c>
      <c r="F651">
        <v>0</v>
      </c>
      <c r="G651">
        <v>1.68</v>
      </c>
      <c r="H651">
        <v>-1.68</v>
      </c>
      <c r="I651" t="s">
        <v>16</v>
      </c>
      <c r="J651" t="s">
        <v>116</v>
      </c>
      <c r="K651" t="s">
        <v>303</v>
      </c>
      <c r="L651" t="s">
        <v>301</v>
      </c>
      <c r="M651">
        <v>2022</v>
      </c>
    </row>
    <row r="652" spans="1:13" hidden="1" x14ac:dyDescent="0.25">
      <c r="A652">
        <v>7437</v>
      </c>
      <c r="B652" t="s">
        <v>13</v>
      </c>
      <c r="C652" s="4">
        <v>45363</v>
      </c>
      <c r="D652" t="s">
        <v>174</v>
      </c>
      <c r="E652" t="s">
        <v>118</v>
      </c>
      <c r="F652">
        <v>0</v>
      </c>
      <c r="G652">
        <v>3.91</v>
      </c>
      <c r="H652">
        <v>-3.91</v>
      </c>
      <c r="I652" t="s">
        <v>16</v>
      </c>
      <c r="J652" t="s">
        <v>118</v>
      </c>
      <c r="K652" t="s">
        <v>303</v>
      </c>
      <c r="L652" t="s">
        <v>301</v>
      </c>
      <c r="M652">
        <v>2023</v>
      </c>
    </row>
    <row r="653" spans="1:13" x14ac:dyDescent="0.25">
      <c r="A653">
        <v>7441</v>
      </c>
      <c r="B653" t="s">
        <v>13</v>
      </c>
      <c r="C653" s="4">
        <v>45363</v>
      </c>
      <c r="D653" t="s">
        <v>129</v>
      </c>
      <c r="E653" t="s">
        <v>130</v>
      </c>
      <c r="F653">
        <v>0.14000000000000001</v>
      </c>
      <c r="G653">
        <v>0</v>
      </c>
      <c r="H653">
        <v>0.14000000000000001</v>
      </c>
      <c r="I653" t="s">
        <v>16</v>
      </c>
      <c r="J653" t="s">
        <v>130</v>
      </c>
      <c r="K653" t="s">
        <v>303</v>
      </c>
      <c r="L653" t="s">
        <v>301</v>
      </c>
      <c r="M653">
        <v>2022</v>
      </c>
    </row>
    <row r="654" spans="1:13" x14ac:dyDescent="0.25">
      <c r="A654">
        <v>7441</v>
      </c>
      <c r="B654" t="s">
        <v>13</v>
      </c>
      <c r="C654" s="4">
        <v>45363</v>
      </c>
      <c r="D654" t="s">
        <v>115</v>
      </c>
      <c r="E654" t="s">
        <v>116</v>
      </c>
      <c r="F654">
        <v>0</v>
      </c>
      <c r="G654">
        <v>1.61</v>
      </c>
      <c r="H654">
        <v>-1.61</v>
      </c>
      <c r="I654" t="s">
        <v>16</v>
      </c>
      <c r="J654" t="s">
        <v>116</v>
      </c>
      <c r="K654" t="s">
        <v>303</v>
      </c>
      <c r="L654" t="s">
        <v>301</v>
      </c>
      <c r="M654">
        <v>2022</v>
      </c>
    </row>
    <row r="655" spans="1:13" hidden="1" x14ac:dyDescent="0.25">
      <c r="A655">
        <v>7437</v>
      </c>
      <c r="B655" t="s">
        <v>13</v>
      </c>
      <c r="C655" s="4">
        <v>45363</v>
      </c>
      <c r="D655" t="s">
        <v>249</v>
      </c>
      <c r="E655" t="s">
        <v>270</v>
      </c>
      <c r="F655">
        <v>0</v>
      </c>
      <c r="G655">
        <v>0.89</v>
      </c>
      <c r="H655">
        <v>-0.89</v>
      </c>
      <c r="I655" t="s">
        <v>16</v>
      </c>
      <c r="J655" t="s">
        <v>270</v>
      </c>
      <c r="K655" t="s">
        <v>303</v>
      </c>
      <c r="L655" t="s">
        <v>301</v>
      </c>
      <c r="M655">
        <v>2024</v>
      </c>
    </row>
    <row r="656" spans="1:13" hidden="1" x14ac:dyDescent="0.25">
      <c r="A656">
        <v>7437</v>
      </c>
      <c r="B656" t="s">
        <v>13</v>
      </c>
      <c r="C656" s="4">
        <v>45363</v>
      </c>
      <c r="D656" t="s">
        <v>252</v>
      </c>
      <c r="E656" t="s">
        <v>271</v>
      </c>
      <c r="F656">
        <v>20.68</v>
      </c>
      <c r="G656">
        <v>0</v>
      </c>
      <c r="H656">
        <v>20.68</v>
      </c>
      <c r="I656" t="s">
        <v>16</v>
      </c>
      <c r="J656" t="s">
        <v>271</v>
      </c>
      <c r="K656" t="s">
        <v>303</v>
      </c>
      <c r="L656" t="s">
        <v>301</v>
      </c>
      <c r="M656">
        <v>2024</v>
      </c>
    </row>
    <row r="657" spans="1:13" x14ac:dyDescent="0.25">
      <c r="A657">
        <v>7437</v>
      </c>
      <c r="B657" t="s">
        <v>13</v>
      </c>
      <c r="C657" s="4">
        <v>45363</v>
      </c>
      <c r="D657" t="s">
        <v>117</v>
      </c>
      <c r="E657" t="s">
        <v>118</v>
      </c>
      <c r="F657">
        <v>0</v>
      </c>
      <c r="G657">
        <v>1.9</v>
      </c>
      <c r="H657">
        <v>-1.9</v>
      </c>
      <c r="I657" t="s">
        <v>16</v>
      </c>
      <c r="J657" t="s">
        <v>118</v>
      </c>
      <c r="K657" t="s">
        <v>303</v>
      </c>
      <c r="L657" t="s">
        <v>301</v>
      </c>
      <c r="M657">
        <v>2022</v>
      </c>
    </row>
    <row r="658" spans="1:13" hidden="1" x14ac:dyDescent="0.25">
      <c r="A658">
        <v>7437</v>
      </c>
      <c r="B658" t="s">
        <v>13</v>
      </c>
      <c r="C658" s="4">
        <v>45363</v>
      </c>
      <c r="D658" t="s">
        <v>245</v>
      </c>
      <c r="E658" t="s">
        <v>273</v>
      </c>
      <c r="F658">
        <v>0</v>
      </c>
      <c r="G658">
        <v>475.53</v>
      </c>
      <c r="H658">
        <v>-475.53</v>
      </c>
      <c r="I658" t="s">
        <v>16</v>
      </c>
      <c r="J658" t="s">
        <v>273</v>
      </c>
      <c r="K658" t="s">
        <v>303</v>
      </c>
      <c r="L658" t="s">
        <v>301</v>
      </c>
      <c r="M658">
        <v>2024</v>
      </c>
    </row>
    <row r="659" spans="1:13" hidden="1" x14ac:dyDescent="0.25">
      <c r="A659">
        <v>7437</v>
      </c>
      <c r="B659" t="s">
        <v>13</v>
      </c>
      <c r="C659" s="4">
        <v>45363</v>
      </c>
      <c r="D659" t="s">
        <v>244</v>
      </c>
      <c r="E659" t="s">
        <v>262</v>
      </c>
      <c r="F659">
        <v>0</v>
      </c>
      <c r="G659">
        <v>11804.98</v>
      </c>
      <c r="H659">
        <v>-11804.98</v>
      </c>
      <c r="I659" t="s">
        <v>16</v>
      </c>
      <c r="J659" t="s">
        <v>262</v>
      </c>
      <c r="K659" t="s">
        <v>303</v>
      </c>
      <c r="L659" t="s">
        <v>301</v>
      </c>
      <c r="M659">
        <v>2024</v>
      </c>
    </row>
    <row r="660" spans="1:13" x14ac:dyDescent="0.25">
      <c r="A660">
        <v>7437</v>
      </c>
      <c r="B660" t="s">
        <v>13</v>
      </c>
      <c r="C660" s="4">
        <v>45363</v>
      </c>
      <c r="D660" t="s">
        <v>131</v>
      </c>
      <c r="E660" t="s">
        <v>132</v>
      </c>
      <c r="F660">
        <v>0.32</v>
      </c>
      <c r="G660">
        <v>0</v>
      </c>
      <c r="H660">
        <v>0.32</v>
      </c>
      <c r="I660" t="s">
        <v>16</v>
      </c>
      <c r="J660" t="s">
        <v>132</v>
      </c>
      <c r="K660" t="s">
        <v>303</v>
      </c>
      <c r="L660" t="s">
        <v>301</v>
      </c>
      <c r="M660">
        <v>2022</v>
      </c>
    </row>
    <row r="661" spans="1:13" x14ac:dyDescent="0.25">
      <c r="A661">
        <v>7437</v>
      </c>
      <c r="B661" t="s">
        <v>13</v>
      </c>
      <c r="C661" s="4">
        <v>45363</v>
      </c>
      <c r="D661" t="s">
        <v>155</v>
      </c>
      <c r="E661" t="s">
        <v>156</v>
      </c>
      <c r="F661">
        <v>0</v>
      </c>
      <c r="G661">
        <v>83.93</v>
      </c>
      <c r="H661">
        <v>-83.93</v>
      </c>
      <c r="I661" t="s">
        <v>16</v>
      </c>
      <c r="J661" t="s">
        <v>156</v>
      </c>
      <c r="K661" t="s">
        <v>303</v>
      </c>
      <c r="L661" t="s">
        <v>301</v>
      </c>
      <c r="M661">
        <v>2022</v>
      </c>
    </row>
    <row r="662" spans="1:13" hidden="1" x14ac:dyDescent="0.25">
      <c r="A662">
        <v>7437</v>
      </c>
      <c r="B662" t="s">
        <v>13</v>
      </c>
      <c r="C662" s="4">
        <v>45363</v>
      </c>
      <c r="D662" t="s">
        <v>251</v>
      </c>
      <c r="E662" t="s">
        <v>268</v>
      </c>
      <c r="F662">
        <v>536.88</v>
      </c>
      <c r="G662">
        <v>0</v>
      </c>
      <c r="H662">
        <v>536.88</v>
      </c>
      <c r="I662" t="s">
        <v>16</v>
      </c>
      <c r="J662" t="s">
        <v>268</v>
      </c>
      <c r="K662" t="s">
        <v>303</v>
      </c>
      <c r="L662" t="s">
        <v>301</v>
      </c>
      <c r="M662">
        <v>2024</v>
      </c>
    </row>
    <row r="663" spans="1:13" x14ac:dyDescent="0.25">
      <c r="A663">
        <v>7437</v>
      </c>
      <c r="B663" t="s">
        <v>13</v>
      </c>
      <c r="C663" s="4">
        <v>45363</v>
      </c>
      <c r="D663" t="s">
        <v>115</v>
      </c>
      <c r="E663" t="s">
        <v>116</v>
      </c>
      <c r="F663">
        <v>0</v>
      </c>
      <c r="G663">
        <v>1.54</v>
      </c>
      <c r="H663">
        <v>-1.54</v>
      </c>
      <c r="I663" t="s">
        <v>16</v>
      </c>
      <c r="J663" t="s">
        <v>116</v>
      </c>
      <c r="K663" t="s">
        <v>303</v>
      </c>
      <c r="L663" t="s">
        <v>301</v>
      </c>
      <c r="M663">
        <v>2022</v>
      </c>
    </row>
    <row r="664" spans="1:13" x14ac:dyDescent="0.25">
      <c r="A664">
        <v>7437</v>
      </c>
      <c r="B664" t="s">
        <v>13</v>
      </c>
      <c r="C664" s="4">
        <v>45363</v>
      </c>
      <c r="D664" t="s">
        <v>129</v>
      </c>
      <c r="E664" t="s">
        <v>130</v>
      </c>
      <c r="F664">
        <v>0.59</v>
      </c>
      <c r="G664">
        <v>0</v>
      </c>
      <c r="H664">
        <v>0.59</v>
      </c>
      <c r="I664" t="s">
        <v>16</v>
      </c>
      <c r="J664" t="s">
        <v>130</v>
      </c>
      <c r="K664" t="s">
        <v>303</v>
      </c>
      <c r="L664" t="s">
        <v>301</v>
      </c>
      <c r="M664">
        <v>2022</v>
      </c>
    </row>
    <row r="665" spans="1:13" hidden="1" x14ac:dyDescent="0.25">
      <c r="A665">
        <v>7437</v>
      </c>
      <c r="B665" t="s">
        <v>13</v>
      </c>
      <c r="C665" s="4">
        <v>45363</v>
      </c>
      <c r="D665" t="s">
        <v>184</v>
      </c>
      <c r="E665" t="s">
        <v>185</v>
      </c>
      <c r="F665">
        <v>0.09</v>
      </c>
      <c r="G665">
        <v>0</v>
      </c>
      <c r="H665">
        <v>0.09</v>
      </c>
      <c r="I665" t="s">
        <v>16</v>
      </c>
      <c r="J665" t="s">
        <v>185</v>
      </c>
      <c r="K665" t="s">
        <v>303</v>
      </c>
      <c r="L665" t="s">
        <v>301</v>
      </c>
      <c r="M665">
        <v>2023</v>
      </c>
    </row>
    <row r="666" spans="1:13" hidden="1" x14ac:dyDescent="0.25">
      <c r="A666">
        <v>7441</v>
      </c>
      <c r="B666" t="s">
        <v>13</v>
      </c>
      <c r="C666" s="4">
        <v>45363</v>
      </c>
      <c r="D666" t="s">
        <v>184</v>
      </c>
      <c r="E666" t="s">
        <v>185</v>
      </c>
      <c r="F666">
        <v>0.09</v>
      </c>
      <c r="G666">
        <v>0</v>
      </c>
      <c r="H666">
        <v>0.09</v>
      </c>
      <c r="I666" t="s">
        <v>16</v>
      </c>
      <c r="J666" t="s">
        <v>185</v>
      </c>
      <c r="K666" t="s">
        <v>303</v>
      </c>
      <c r="L666" t="s">
        <v>301</v>
      </c>
      <c r="M666">
        <v>2023</v>
      </c>
    </row>
    <row r="667" spans="1:13" x14ac:dyDescent="0.25">
      <c r="A667">
        <v>7441</v>
      </c>
      <c r="B667" t="s">
        <v>13</v>
      </c>
      <c r="C667" s="4">
        <v>45363</v>
      </c>
      <c r="D667" t="s">
        <v>153</v>
      </c>
      <c r="E667" t="s">
        <v>154</v>
      </c>
      <c r="F667">
        <v>0</v>
      </c>
      <c r="G667">
        <v>1.07</v>
      </c>
      <c r="H667">
        <v>-1.07</v>
      </c>
      <c r="I667" t="s">
        <v>16</v>
      </c>
      <c r="J667" t="s">
        <v>154</v>
      </c>
      <c r="K667" t="s">
        <v>303</v>
      </c>
      <c r="L667" t="s">
        <v>301</v>
      </c>
      <c r="M667">
        <v>2022</v>
      </c>
    </row>
    <row r="668" spans="1:13" x14ac:dyDescent="0.25">
      <c r="A668">
        <v>7437</v>
      </c>
      <c r="B668" t="s">
        <v>13</v>
      </c>
      <c r="C668" s="4">
        <v>45363</v>
      </c>
      <c r="D668" t="s">
        <v>153</v>
      </c>
      <c r="E668" t="s">
        <v>154</v>
      </c>
      <c r="F668">
        <v>0</v>
      </c>
      <c r="G668">
        <v>2147.4</v>
      </c>
      <c r="H668">
        <v>-2147.4</v>
      </c>
      <c r="I668" t="s">
        <v>16</v>
      </c>
      <c r="J668" t="s">
        <v>154</v>
      </c>
      <c r="K668" t="s">
        <v>303</v>
      </c>
      <c r="L668" t="s">
        <v>301</v>
      </c>
      <c r="M668">
        <v>2022</v>
      </c>
    </row>
    <row r="669" spans="1:13" x14ac:dyDescent="0.25">
      <c r="A669">
        <v>7437</v>
      </c>
      <c r="B669" t="s">
        <v>13</v>
      </c>
      <c r="C669" s="4">
        <v>45363</v>
      </c>
      <c r="D669" t="s">
        <v>163</v>
      </c>
      <c r="E669" t="s">
        <v>164</v>
      </c>
      <c r="F669">
        <v>0</v>
      </c>
      <c r="G669">
        <v>0.14000000000000001</v>
      </c>
      <c r="H669">
        <v>-0.14000000000000001</v>
      </c>
      <c r="I669" t="s">
        <v>16</v>
      </c>
      <c r="J669" t="s">
        <v>164</v>
      </c>
      <c r="K669" t="s">
        <v>303</v>
      </c>
      <c r="L669" t="s">
        <v>301</v>
      </c>
      <c r="M669">
        <v>2022</v>
      </c>
    </row>
    <row r="670" spans="1:13" x14ac:dyDescent="0.25">
      <c r="A670">
        <v>7437</v>
      </c>
      <c r="B670" t="s">
        <v>13</v>
      </c>
      <c r="C670" s="4">
        <v>45363</v>
      </c>
      <c r="D670" t="s">
        <v>143</v>
      </c>
      <c r="E670" t="s">
        <v>144</v>
      </c>
      <c r="F670">
        <v>0</v>
      </c>
      <c r="G670">
        <v>0.21</v>
      </c>
      <c r="H670">
        <v>-0.21</v>
      </c>
      <c r="I670" t="s">
        <v>16</v>
      </c>
      <c r="J670" t="s">
        <v>144</v>
      </c>
      <c r="K670" t="s">
        <v>303</v>
      </c>
      <c r="L670" t="s">
        <v>301</v>
      </c>
      <c r="M670">
        <v>2022</v>
      </c>
    </row>
    <row r="671" spans="1:13" hidden="1" x14ac:dyDescent="0.25">
      <c r="A671">
        <v>7437</v>
      </c>
      <c r="B671" t="s">
        <v>13</v>
      </c>
      <c r="C671" s="4">
        <v>45363</v>
      </c>
      <c r="D671" t="s">
        <v>173</v>
      </c>
      <c r="E671" t="s">
        <v>116</v>
      </c>
      <c r="F671">
        <v>0</v>
      </c>
      <c r="G671">
        <v>3.13</v>
      </c>
      <c r="H671">
        <v>-3.13</v>
      </c>
      <c r="I671" t="s">
        <v>16</v>
      </c>
      <c r="J671" t="s">
        <v>116</v>
      </c>
      <c r="K671" t="s">
        <v>303</v>
      </c>
      <c r="L671" t="s">
        <v>301</v>
      </c>
      <c r="M671">
        <v>2023</v>
      </c>
    </row>
    <row r="672" spans="1:13" hidden="1" x14ac:dyDescent="0.25">
      <c r="A672">
        <v>7441</v>
      </c>
      <c r="B672" t="s">
        <v>13</v>
      </c>
      <c r="C672" s="4">
        <v>45363</v>
      </c>
      <c r="D672" t="s">
        <v>173</v>
      </c>
      <c r="E672" t="s">
        <v>116</v>
      </c>
      <c r="F672">
        <v>0</v>
      </c>
      <c r="G672">
        <v>3.21</v>
      </c>
      <c r="H672">
        <v>-3.21</v>
      </c>
      <c r="I672" t="s">
        <v>16</v>
      </c>
      <c r="J672" t="s">
        <v>116</v>
      </c>
      <c r="K672" t="s">
        <v>303</v>
      </c>
      <c r="L672" t="s">
        <v>301</v>
      </c>
      <c r="M672">
        <v>2023</v>
      </c>
    </row>
    <row r="673" spans="1:13" hidden="1" x14ac:dyDescent="0.25">
      <c r="A673">
        <v>7437</v>
      </c>
      <c r="B673" t="s">
        <v>13</v>
      </c>
      <c r="C673" s="4">
        <v>45363</v>
      </c>
      <c r="D673" t="s">
        <v>186</v>
      </c>
      <c r="E673" t="s">
        <v>187</v>
      </c>
      <c r="F673">
        <v>0.11</v>
      </c>
      <c r="G673">
        <v>0</v>
      </c>
      <c r="H673">
        <v>0.11</v>
      </c>
      <c r="I673" t="s">
        <v>16</v>
      </c>
      <c r="J673" t="s">
        <v>187</v>
      </c>
      <c r="K673" t="s">
        <v>303</v>
      </c>
      <c r="L673" t="s">
        <v>301</v>
      </c>
      <c r="M673">
        <v>2023</v>
      </c>
    </row>
    <row r="674" spans="1:13" hidden="1" x14ac:dyDescent="0.25">
      <c r="A674">
        <v>7437</v>
      </c>
      <c r="B674" t="s">
        <v>13</v>
      </c>
      <c r="C674" s="4">
        <v>45363</v>
      </c>
      <c r="D674" t="s">
        <v>255</v>
      </c>
      <c r="E674" t="s">
        <v>265</v>
      </c>
      <c r="F674">
        <v>0.03</v>
      </c>
      <c r="G674">
        <v>0</v>
      </c>
      <c r="H674">
        <v>0.03</v>
      </c>
      <c r="I674" t="s">
        <v>16</v>
      </c>
      <c r="J674" t="s">
        <v>265</v>
      </c>
      <c r="K674" t="s">
        <v>303</v>
      </c>
      <c r="L674" t="s">
        <v>301</v>
      </c>
      <c r="M674">
        <v>2024</v>
      </c>
    </row>
    <row r="675" spans="1:13" x14ac:dyDescent="0.25">
      <c r="A675">
        <v>7711</v>
      </c>
      <c r="B675" t="s">
        <v>13</v>
      </c>
      <c r="C675" s="4">
        <v>45366</v>
      </c>
      <c r="D675" t="s">
        <v>115</v>
      </c>
      <c r="E675" t="s">
        <v>116</v>
      </c>
      <c r="F675">
        <v>0</v>
      </c>
      <c r="G675">
        <v>0.46</v>
      </c>
      <c r="H675">
        <v>-0.46</v>
      </c>
      <c r="I675" t="s">
        <v>16</v>
      </c>
      <c r="J675" t="s">
        <v>116</v>
      </c>
      <c r="K675" t="s">
        <v>303</v>
      </c>
      <c r="L675" t="s">
        <v>301</v>
      </c>
      <c r="M675">
        <v>2022</v>
      </c>
    </row>
    <row r="676" spans="1:13" x14ac:dyDescent="0.25">
      <c r="A676">
        <v>7711</v>
      </c>
      <c r="B676" t="s">
        <v>13</v>
      </c>
      <c r="C676" s="4">
        <v>45366</v>
      </c>
      <c r="D676" t="s">
        <v>153</v>
      </c>
      <c r="E676" t="s">
        <v>154</v>
      </c>
      <c r="F676">
        <v>0</v>
      </c>
      <c r="G676">
        <v>2.2799999999999998</v>
      </c>
      <c r="H676">
        <v>-2.2799999999999998</v>
      </c>
      <c r="I676" t="s">
        <v>16</v>
      </c>
      <c r="J676" t="s">
        <v>154</v>
      </c>
      <c r="K676" t="s">
        <v>303</v>
      </c>
      <c r="L676" t="s">
        <v>301</v>
      </c>
      <c r="M676">
        <v>2022</v>
      </c>
    </row>
    <row r="677" spans="1:13" x14ac:dyDescent="0.25">
      <c r="A677">
        <v>7715</v>
      </c>
      <c r="B677" t="s">
        <v>13</v>
      </c>
      <c r="C677" s="4">
        <v>45366</v>
      </c>
      <c r="D677" t="s">
        <v>153</v>
      </c>
      <c r="E677" t="s">
        <v>154</v>
      </c>
      <c r="F677">
        <v>0</v>
      </c>
      <c r="G677">
        <v>7.59</v>
      </c>
      <c r="H677">
        <v>-7.59</v>
      </c>
      <c r="I677" t="s">
        <v>16</v>
      </c>
      <c r="J677" t="s">
        <v>154</v>
      </c>
      <c r="K677" t="s">
        <v>303</v>
      </c>
      <c r="L677" t="s">
        <v>301</v>
      </c>
      <c r="M677">
        <v>2022</v>
      </c>
    </row>
    <row r="678" spans="1:13" x14ac:dyDescent="0.25">
      <c r="A678">
        <v>7711</v>
      </c>
      <c r="B678" t="s">
        <v>13</v>
      </c>
      <c r="C678" s="4">
        <v>45366</v>
      </c>
      <c r="D678" t="s">
        <v>155</v>
      </c>
      <c r="E678" t="s">
        <v>156</v>
      </c>
      <c r="F678">
        <v>0</v>
      </c>
      <c r="G678">
        <v>1.25</v>
      </c>
      <c r="H678">
        <v>-1.25</v>
      </c>
      <c r="I678" t="s">
        <v>16</v>
      </c>
      <c r="J678" t="s">
        <v>156</v>
      </c>
      <c r="K678" t="s">
        <v>303</v>
      </c>
      <c r="L678" t="s">
        <v>301</v>
      </c>
      <c r="M678">
        <v>2022</v>
      </c>
    </row>
    <row r="679" spans="1:13" x14ac:dyDescent="0.25">
      <c r="A679">
        <v>7711</v>
      </c>
      <c r="B679" t="s">
        <v>13</v>
      </c>
      <c r="C679" s="4">
        <v>45366</v>
      </c>
      <c r="D679" t="s">
        <v>129</v>
      </c>
      <c r="E679" t="s">
        <v>130</v>
      </c>
      <c r="F679">
        <v>0.14000000000000001</v>
      </c>
      <c r="G679">
        <v>0</v>
      </c>
      <c r="H679">
        <v>0.14000000000000001</v>
      </c>
      <c r="I679" t="s">
        <v>16</v>
      </c>
      <c r="J679" t="s">
        <v>130</v>
      </c>
      <c r="K679" t="s">
        <v>303</v>
      </c>
      <c r="L679" t="s">
        <v>301</v>
      </c>
      <c r="M679">
        <v>2022</v>
      </c>
    </row>
    <row r="680" spans="1:13" x14ac:dyDescent="0.25">
      <c r="A680">
        <v>7715</v>
      </c>
      <c r="B680" t="s">
        <v>13</v>
      </c>
      <c r="C680" s="4">
        <v>45366</v>
      </c>
      <c r="D680" t="s">
        <v>155</v>
      </c>
      <c r="E680" t="s">
        <v>156</v>
      </c>
      <c r="F680">
        <v>0</v>
      </c>
      <c r="G680">
        <v>1.66</v>
      </c>
      <c r="H680">
        <v>-1.66</v>
      </c>
      <c r="I680" t="s">
        <v>16</v>
      </c>
      <c r="J680" t="s">
        <v>156</v>
      </c>
      <c r="K680" t="s">
        <v>303</v>
      </c>
      <c r="L680" t="s">
        <v>301</v>
      </c>
      <c r="M680">
        <v>2022</v>
      </c>
    </row>
    <row r="681" spans="1:13" hidden="1" x14ac:dyDescent="0.25">
      <c r="A681">
        <v>7711</v>
      </c>
      <c r="B681" t="s">
        <v>13</v>
      </c>
      <c r="C681" s="4">
        <v>45366</v>
      </c>
      <c r="D681" t="s">
        <v>252</v>
      </c>
      <c r="E681" t="s">
        <v>271</v>
      </c>
      <c r="F681">
        <v>0.31</v>
      </c>
      <c r="G681">
        <v>0</v>
      </c>
      <c r="H681">
        <v>0.31</v>
      </c>
      <c r="I681" t="s">
        <v>16</v>
      </c>
      <c r="J681" t="s">
        <v>271</v>
      </c>
      <c r="K681" t="s">
        <v>303</v>
      </c>
      <c r="L681" t="s">
        <v>301</v>
      </c>
      <c r="M681">
        <v>2024</v>
      </c>
    </row>
    <row r="682" spans="1:13" hidden="1" x14ac:dyDescent="0.25">
      <c r="A682">
        <v>7711</v>
      </c>
      <c r="B682" t="s">
        <v>13</v>
      </c>
      <c r="C682" s="4">
        <v>45366</v>
      </c>
      <c r="D682" t="s">
        <v>251</v>
      </c>
      <c r="E682" t="s">
        <v>268</v>
      </c>
      <c r="F682">
        <v>0.48</v>
      </c>
      <c r="G682">
        <v>0</v>
      </c>
      <c r="H682">
        <v>0.48</v>
      </c>
      <c r="I682" t="s">
        <v>16</v>
      </c>
      <c r="J682" t="s">
        <v>268</v>
      </c>
      <c r="K682" t="s">
        <v>303</v>
      </c>
      <c r="L682" t="s">
        <v>301</v>
      </c>
      <c r="M682">
        <v>2024</v>
      </c>
    </row>
    <row r="683" spans="1:13" hidden="1" x14ac:dyDescent="0.25">
      <c r="A683">
        <v>7711</v>
      </c>
      <c r="B683" t="s">
        <v>13</v>
      </c>
      <c r="C683" s="4">
        <v>45366</v>
      </c>
      <c r="D683" t="s">
        <v>245</v>
      </c>
      <c r="E683" t="s">
        <v>273</v>
      </c>
      <c r="F683">
        <v>0</v>
      </c>
      <c r="G683">
        <v>7.19</v>
      </c>
      <c r="H683">
        <v>-7.19</v>
      </c>
      <c r="I683" t="s">
        <v>16</v>
      </c>
      <c r="J683" t="s">
        <v>273</v>
      </c>
      <c r="K683" t="s">
        <v>303</v>
      </c>
      <c r="L683" t="s">
        <v>301</v>
      </c>
      <c r="M683">
        <v>2024</v>
      </c>
    </row>
    <row r="684" spans="1:13" hidden="1" x14ac:dyDescent="0.25">
      <c r="A684">
        <v>7711</v>
      </c>
      <c r="B684" t="s">
        <v>13</v>
      </c>
      <c r="C684" s="4">
        <v>45366</v>
      </c>
      <c r="D684" t="s">
        <v>244</v>
      </c>
      <c r="E684" t="s">
        <v>262</v>
      </c>
      <c r="F684">
        <v>0</v>
      </c>
      <c r="G684">
        <v>10.74</v>
      </c>
      <c r="H684">
        <v>-10.74</v>
      </c>
      <c r="I684" t="s">
        <v>16</v>
      </c>
      <c r="J684" t="s">
        <v>262</v>
      </c>
      <c r="K684" t="s">
        <v>303</v>
      </c>
      <c r="L684" t="s">
        <v>301</v>
      </c>
      <c r="M684">
        <v>2024</v>
      </c>
    </row>
    <row r="685" spans="1:13" hidden="1" x14ac:dyDescent="0.25">
      <c r="A685">
        <v>7715</v>
      </c>
      <c r="B685" t="s">
        <v>13</v>
      </c>
      <c r="C685" s="4">
        <v>45366</v>
      </c>
      <c r="D685" t="s">
        <v>244</v>
      </c>
      <c r="E685" t="s">
        <v>262</v>
      </c>
      <c r="F685">
        <v>0</v>
      </c>
      <c r="G685">
        <v>41.76</v>
      </c>
      <c r="H685">
        <v>-41.76</v>
      </c>
      <c r="I685" t="s">
        <v>16</v>
      </c>
      <c r="J685" t="s">
        <v>262</v>
      </c>
      <c r="K685" t="s">
        <v>303</v>
      </c>
      <c r="L685" t="s">
        <v>301</v>
      </c>
      <c r="M685">
        <v>2024</v>
      </c>
    </row>
    <row r="686" spans="1:13" hidden="1" x14ac:dyDescent="0.25">
      <c r="A686">
        <v>7715</v>
      </c>
      <c r="B686" t="s">
        <v>13</v>
      </c>
      <c r="C686" s="4">
        <v>45366</v>
      </c>
      <c r="D686" t="s">
        <v>245</v>
      </c>
      <c r="E686" t="s">
        <v>273</v>
      </c>
      <c r="F686">
        <v>0</v>
      </c>
      <c r="G686">
        <v>9.57</v>
      </c>
      <c r="H686">
        <v>-9.57</v>
      </c>
      <c r="I686" t="s">
        <v>16</v>
      </c>
      <c r="J686" t="s">
        <v>273</v>
      </c>
      <c r="K686" t="s">
        <v>303</v>
      </c>
      <c r="L686" t="s">
        <v>301</v>
      </c>
      <c r="M686">
        <v>2024</v>
      </c>
    </row>
    <row r="687" spans="1:13" hidden="1" x14ac:dyDescent="0.25">
      <c r="A687">
        <v>7715</v>
      </c>
      <c r="B687" t="s">
        <v>13</v>
      </c>
      <c r="C687" s="4">
        <v>45366</v>
      </c>
      <c r="D687" t="s">
        <v>251</v>
      </c>
      <c r="E687" t="s">
        <v>268</v>
      </c>
      <c r="F687">
        <v>1.87</v>
      </c>
      <c r="G687">
        <v>0</v>
      </c>
      <c r="H687">
        <v>1.87</v>
      </c>
      <c r="I687" t="s">
        <v>16</v>
      </c>
      <c r="J687" t="s">
        <v>268</v>
      </c>
      <c r="K687" t="s">
        <v>303</v>
      </c>
      <c r="L687" t="s">
        <v>301</v>
      </c>
      <c r="M687">
        <v>2024</v>
      </c>
    </row>
    <row r="688" spans="1:13" hidden="1" x14ac:dyDescent="0.25">
      <c r="A688">
        <v>7715</v>
      </c>
      <c r="B688" t="s">
        <v>13</v>
      </c>
      <c r="C688" s="4">
        <v>45366</v>
      </c>
      <c r="D688" t="s">
        <v>252</v>
      </c>
      <c r="E688" t="s">
        <v>271</v>
      </c>
      <c r="F688">
        <v>0.42</v>
      </c>
      <c r="G688">
        <v>0</v>
      </c>
      <c r="H688">
        <v>0.42</v>
      </c>
      <c r="I688" t="s">
        <v>16</v>
      </c>
      <c r="J688" t="s">
        <v>271</v>
      </c>
      <c r="K688" t="s">
        <v>303</v>
      </c>
      <c r="L688" t="s">
        <v>301</v>
      </c>
      <c r="M688">
        <v>2024</v>
      </c>
    </row>
    <row r="689" spans="1:13" hidden="1" x14ac:dyDescent="0.25">
      <c r="A689">
        <v>7711</v>
      </c>
      <c r="B689" t="s">
        <v>13</v>
      </c>
      <c r="C689" s="4">
        <v>45366</v>
      </c>
      <c r="D689" t="s">
        <v>184</v>
      </c>
      <c r="E689" t="s">
        <v>185</v>
      </c>
      <c r="F689">
        <v>0.03</v>
      </c>
      <c r="G689">
        <v>0</v>
      </c>
      <c r="H689">
        <v>0.03</v>
      </c>
      <c r="I689" t="s">
        <v>16</v>
      </c>
      <c r="J689" t="s">
        <v>185</v>
      </c>
      <c r="K689" t="s">
        <v>303</v>
      </c>
      <c r="L689" t="s">
        <v>301</v>
      </c>
      <c r="M689">
        <v>2023</v>
      </c>
    </row>
    <row r="690" spans="1:13" hidden="1" x14ac:dyDescent="0.25">
      <c r="A690">
        <v>7711</v>
      </c>
      <c r="B690" t="s">
        <v>13</v>
      </c>
      <c r="C690" s="4">
        <v>45366</v>
      </c>
      <c r="D690" t="s">
        <v>173</v>
      </c>
      <c r="E690" t="s">
        <v>116</v>
      </c>
      <c r="F690">
        <v>0</v>
      </c>
      <c r="G690">
        <v>0.92</v>
      </c>
      <c r="H690">
        <v>-0.92</v>
      </c>
      <c r="I690" t="s">
        <v>16</v>
      </c>
      <c r="J690" t="s">
        <v>116</v>
      </c>
      <c r="K690" t="s">
        <v>303</v>
      </c>
      <c r="L690" t="s">
        <v>301</v>
      </c>
      <c r="M690">
        <v>2023</v>
      </c>
    </row>
    <row r="691" spans="1:13" x14ac:dyDescent="0.25">
      <c r="A691">
        <v>7743</v>
      </c>
      <c r="B691" t="s">
        <v>13</v>
      </c>
      <c r="C691" s="4">
        <v>45369</v>
      </c>
      <c r="D691" t="s">
        <v>115</v>
      </c>
      <c r="E691" t="s">
        <v>116</v>
      </c>
      <c r="F691">
        <v>0</v>
      </c>
      <c r="G691">
        <v>0.48</v>
      </c>
      <c r="H691">
        <v>-0.48</v>
      </c>
      <c r="I691" t="s">
        <v>16</v>
      </c>
      <c r="J691" t="s">
        <v>116</v>
      </c>
      <c r="K691" t="s">
        <v>303</v>
      </c>
      <c r="L691" t="s">
        <v>301</v>
      </c>
      <c r="M691">
        <v>2022</v>
      </c>
    </row>
    <row r="692" spans="1:13" x14ac:dyDescent="0.25">
      <c r="A692">
        <v>7743</v>
      </c>
      <c r="B692" t="s">
        <v>13</v>
      </c>
      <c r="C692" s="4">
        <v>45369</v>
      </c>
      <c r="D692" t="s">
        <v>129</v>
      </c>
      <c r="E692" t="s">
        <v>130</v>
      </c>
      <c r="F692">
        <v>0.14000000000000001</v>
      </c>
      <c r="G692">
        <v>0</v>
      </c>
      <c r="H692">
        <v>0.14000000000000001</v>
      </c>
      <c r="I692" t="s">
        <v>16</v>
      </c>
      <c r="J692" t="s">
        <v>130</v>
      </c>
      <c r="K692" t="s">
        <v>303</v>
      </c>
      <c r="L692" t="s">
        <v>301</v>
      </c>
      <c r="M692">
        <v>2022</v>
      </c>
    </row>
    <row r="693" spans="1:13" x14ac:dyDescent="0.25">
      <c r="A693">
        <v>7742</v>
      </c>
      <c r="B693" t="s">
        <v>13</v>
      </c>
      <c r="C693" s="4">
        <v>45369</v>
      </c>
      <c r="D693" t="s">
        <v>129</v>
      </c>
      <c r="E693" t="s">
        <v>130</v>
      </c>
      <c r="F693">
        <v>0.04</v>
      </c>
      <c r="G693">
        <v>0</v>
      </c>
      <c r="H693">
        <v>0.04</v>
      </c>
      <c r="I693" t="s">
        <v>16</v>
      </c>
      <c r="J693" t="s">
        <v>130</v>
      </c>
      <c r="K693" t="s">
        <v>303</v>
      </c>
      <c r="L693" t="s">
        <v>301</v>
      </c>
      <c r="M693">
        <v>2022</v>
      </c>
    </row>
    <row r="694" spans="1:13" hidden="1" x14ac:dyDescent="0.25">
      <c r="A694">
        <v>7747</v>
      </c>
      <c r="B694" t="s">
        <v>13</v>
      </c>
      <c r="C694" s="4">
        <v>45369</v>
      </c>
      <c r="D694" t="s">
        <v>251</v>
      </c>
      <c r="E694" t="s">
        <v>268</v>
      </c>
      <c r="F694">
        <v>0.08</v>
      </c>
      <c r="G694">
        <v>0</v>
      </c>
      <c r="H694">
        <v>0.08</v>
      </c>
      <c r="I694" t="s">
        <v>16</v>
      </c>
      <c r="J694" t="s">
        <v>268</v>
      </c>
      <c r="K694" t="s">
        <v>303</v>
      </c>
      <c r="L694" t="s">
        <v>301</v>
      </c>
      <c r="M694">
        <v>2024</v>
      </c>
    </row>
    <row r="695" spans="1:13" hidden="1" x14ac:dyDescent="0.25">
      <c r="A695">
        <v>7744</v>
      </c>
      <c r="B695" t="s">
        <v>13</v>
      </c>
      <c r="C695" s="4">
        <v>45369</v>
      </c>
      <c r="D695" t="s">
        <v>173</v>
      </c>
      <c r="E695" t="s">
        <v>116</v>
      </c>
      <c r="F695">
        <v>0</v>
      </c>
      <c r="G695">
        <v>1.08</v>
      </c>
      <c r="H695">
        <v>-1.08</v>
      </c>
      <c r="I695" t="s">
        <v>16</v>
      </c>
      <c r="J695" t="s">
        <v>116</v>
      </c>
      <c r="K695" t="s">
        <v>303</v>
      </c>
      <c r="L695" t="s">
        <v>301</v>
      </c>
      <c r="M695">
        <v>2023</v>
      </c>
    </row>
    <row r="696" spans="1:13" hidden="1" x14ac:dyDescent="0.25">
      <c r="A696">
        <v>7747</v>
      </c>
      <c r="B696" t="s">
        <v>13</v>
      </c>
      <c r="C696" s="4">
        <v>45369</v>
      </c>
      <c r="D696" t="s">
        <v>244</v>
      </c>
      <c r="E696" t="s">
        <v>262</v>
      </c>
      <c r="F696">
        <v>0</v>
      </c>
      <c r="G696">
        <v>1.77</v>
      </c>
      <c r="H696">
        <v>-1.77</v>
      </c>
      <c r="I696" t="s">
        <v>16</v>
      </c>
      <c r="J696" t="s">
        <v>262</v>
      </c>
      <c r="K696" t="s">
        <v>303</v>
      </c>
      <c r="L696" t="s">
        <v>301</v>
      </c>
      <c r="M696">
        <v>2024</v>
      </c>
    </row>
    <row r="697" spans="1:13" x14ac:dyDescent="0.25">
      <c r="A697">
        <v>7744</v>
      </c>
      <c r="B697" t="s">
        <v>13</v>
      </c>
      <c r="C697" s="4">
        <v>45369</v>
      </c>
      <c r="D697" t="s">
        <v>115</v>
      </c>
      <c r="E697" t="s">
        <v>116</v>
      </c>
      <c r="F697">
        <v>0</v>
      </c>
      <c r="G697">
        <v>0.54</v>
      </c>
      <c r="H697">
        <v>-0.54</v>
      </c>
      <c r="I697" t="s">
        <v>16</v>
      </c>
      <c r="J697" t="s">
        <v>116</v>
      </c>
      <c r="K697" t="s">
        <v>303</v>
      </c>
      <c r="L697" t="s">
        <v>301</v>
      </c>
      <c r="M697">
        <v>2022</v>
      </c>
    </row>
    <row r="698" spans="1:13" x14ac:dyDescent="0.25">
      <c r="A698">
        <v>7742</v>
      </c>
      <c r="B698" t="s">
        <v>13</v>
      </c>
      <c r="C698" s="4">
        <v>45369</v>
      </c>
      <c r="D698" t="s">
        <v>115</v>
      </c>
      <c r="E698" t="s">
        <v>116</v>
      </c>
      <c r="F698">
        <v>0</v>
      </c>
      <c r="G698">
        <v>0.11</v>
      </c>
      <c r="H698">
        <v>-0.11</v>
      </c>
      <c r="I698" t="s">
        <v>16</v>
      </c>
      <c r="J698" t="s">
        <v>116</v>
      </c>
      <c r="K698" t="s">
        <v>303</v>
      </c>
      <c r="L698" t="s">
        <v>301</v>
      </c>
      <c r="M698">
        <v>2022</v>
      </c>
    </row>
    <row r="699" spans="1:13" x14ac:dyDescent="0.25">
      <c r="A699">
        <v>7744</v>
      </c>
      <c r="B699" t="s">
        <v>13</v>
      </c>
      <c r="C699" s="4">
        <v>45369</v>
      </c>
      <c r="D699" t="s">
        <v>129</v>
      </c>
      <c r="E699" t="s">
        <v>130</v>
      </c>
      <c r="F699">
        <v>0.14000000000000001</v>
      </c>
      <c r="G699">
        <v>0</v>
      </c>
      <c r="H699">
        <v>0.14000000000000001</v>
      </c>
      <c r="I699" t="s">
        <v>16</v>
      </c>
      <c r="J699" t="s">
        <v>130</v>
      </c>
      <c r="K699" t="s">
        <v>303</v>
      </c>
      <c r="L699" t="s">
        <v>301</v>
      </c>
      <c r="M699">
        <v>2022</v>
      </c>
    </row>
    <row r="700" spans="1:13" hidden="1" x14ac:dyDescent="0.25">
      <c r="A700">
        <v>7743</v>
      </c>
      <c r="B700" t="s">
        <v>13</v>
      </c>
      <c r="C700" s="4">
        <v>45369</v>
      </c>
      <c r="D700" t="s">
        <v>173</v>
      </c>
      <c r="E700" t="s">
        <v>116</v>
      </c>
      <c r="F700">
        <v>0</v>
      </c>
      <c r="G700">
        <v>0.95</v>
      </c>
      <c r="H700">
        <v>-0.95</v>
      </c>
      <c r="I700" t="s">
        <v>16</v>
      </c>
      <c r="J700" t="s">
        <v>116</v>
      </c>
      <c r="K700" t="s">
        <v>303</v>
      </c>
      <c r="L700" t="s">
        <v>301</v>
      </c>
      <c r="M700">
        <v>2023</v>
      </c>
    </row>
    <row r="701" spans="1:13" x14ac:dyDescent="0.25">
      <c r="A701">
        <v>7743</v>
      </c>
      <c r="B701" t="s">
        <v>13</v>
      </c>
      <c r="C701" s="4">
        <v>45369</v>
      </c>
      <c r="D701" t="s">
        <v>153</v>
      </c>
      <c r="E701" t="s">
        <v>154</v>
      </c>
      <c r="F701">
        <v>0</v>
      </c>
      <c r="G701">
        <v>0.32</v>
      </c>
      <c r="H701">
        <v>-0.32</v>
      </c>
      <c r="I701" t="s">
        <v>16</v>
      </c>
      <c r="J701" t="s">
        <v>154</v>
      </c>
      <c r="K701" t="s">
        <v>303</v>
      </c>
      <c r="L701" t="s">
        <v>301</v>
      </c>
      <c r="M701">
        <v>2022</v>
      </c>
    </row>
    <row r="702" spans="1:13" hidden="1" x14ac:dyDescent="0.25">
      <c r="A702">
        <v>7744</v>
      </c>
      <c r="B702" t="s">
        <v>13</v>
      </c>
      <c r="C702" s="4">
        <v>45369</v>
      </c>
      <c r="D702" t="s">
        <v>184</v>
      </c>
      <c r="E702" t="s">
        <v>185</v>
      </c>
      <c r="F702">
        <v>0.03</v>
      </c>
      <c r="G702">
        <v>0</v>
      </c>
      <c r="H702">
        <v>0.03</v>
      </c>
      <c r="I702" t="s">
        <v>16</v>
      </c>
      <c r="J702" t="s">
        <v>185</v>
      </c>
      <c r="K702" t="s">
        <v>303</v>
      </c>
      <c r="L702" t="s">
        <v>301</v>
      </c>
      <c r="M702">
        <v>2023</v>
      </c>
    </row>
    <row r="703" spans="1:13" hidden="1" x14ac:dyDescent="0.25">
      <c r="A703">
        <v>7742</v>
      </c>
      <c r="B703" t="s">
        <v>13</v>
      </c>
      <c r="C703" s="4">
        <v>45369</v>
      </c>
      <c r="D703" t="s">
        <v>184</v>
      </c>
      <c r="E703" t="s">
        <v>185</v>
      </c>
      <c r="F703">
        <v>0.01</v>
      </c>
      <c r="G703">
        <v>0</v>
      </c>
      <c r="H703">
        <v>0.01</v>
      </c>
      <c r="I703" t="s">
        <v>16</v>
      </c>
      <c r="J703" t="s">
        <v>185</v>
      </c>
      <c r="K703" t="s">
        <v>303</v>
      </c>
      <c r="L703" t="s">
        <v>301</v>
      </c>
      <c r="M703">
        <v>2023</v>
      </c>
    </row>
    <row r="704" spans="1:13" hidden="1" x14ac:dyDescent="0.25">
      <c r="A704">
        <v>7743</v>
      </c>
      <c r="B704" t="s">
        <v>13</v>
      </c>
      <c r="C704" s="4">
        <v>45369</v>
      </c>
      <c r="D704" t="s">
        <v>184</v>
      </c>
      <c r="E704" t="s">
        <v>185</v>
      </c>
      <c r="F704">
        <v>0.03</v>
      </c>
      <c r="G704">
        <v>0</v>
      </c>
      <c r="H704">
        <v>0.03</v>
      </c>
      <c r="I704" t="s">
        <v>16</v>
      </c>
      <c r="J704" t="s">
        <v>185</v>
      </c>
      <c r="K704" t="s">
        <v>303</v>
      </c>
      <c r="L704" t="s">
        <v>301</v>
      </c>
      <c r="M704">
        <v>2023</v>
      </c>
    </row>
    <row r="705" spans="1:13" x14ac:dyDescent="0.25">
      <c r="A705">
        <v>7744</v>
      </c>
      <c r="B705" t="s">
        <v>13</v>
      </c>
      <c r="C705" s="4">
        <v>45369</v>
      </c>
      <c r="D705" t="s">
        <v>153</v>
      </c>
      <c r="E705" t="s">
        <v>154</v>
      </c>
      <c r="F705">
        <v>0</v>
      </c>
      <c r="G705">
        <v>0.36</v>
      </c>
      <c r="H705">
        <v>-0.36</v>
      </c>
      <c r="I705" t="s">
        <v>16</v>
      </c>
      <c r="J705" t="s">
        <v>154</v>
      </c>
      <c r="K705" t="s">
        <v>303</v>
      </c>
      <c r="L705" t="s">
        <v>301</v>
      </c>
      <c r="M705">
        <v>2022</v>
      </c>
    </row>
    <row r="706" spans="1:13" x14ac:dyDescent="0.25">
      <c r="A706">
        <v>7747</v>
      </c>
      <c r="B706" t="s">
        <v>13</v>
      </c>
      <c r="C706" s="4">
        <v>45369</v>
      </c>
      <c r="D706" t="s">
        <v>153</v>
      </c>
      <c r="E706" t="s">
        <v>154</v>
      </c>
      <c r="F706">
        <v>0</v>
      </c>
      <c r="G706">
        <v>0.32</v>
      </c>
      <c r="H706">
        <v>-0.32</v>
      </c>
      <c r="I706" t="s">
        <v>16</v>
      </c>
      <c r="J706" t="s">
        <v>154</v>
      </c>
      <c r="K706" t="s">
        <v>303</v>
      </c>
      <c r="L706" t="s">
        <v>301</v>
      </c>
      <c r="M706">
        <v>2022</v>
      </c>
    </row>
    <row r="707" spans="1:13" hidden="1" x14ac:dyDescent="0.25">
      <c r="A707">
        <v>7742</v>
      </c>
      <c r="B707" t="s">
        <v>13</v>
      </c>
      <c r="C707" s="4">
        <v>45369</v>
      </c>
      <c r="D707" t="s">
        <v>173</v>
      </c>
      <c r="E707" t="s">
        <v>116</v>
      </c>
      <c r="F707">
        <v>0</v>
      </c>
      <c r="G707">
        <v>0.22</v>
      </c>
      <c r="H707">
        <v>-0.22</v>
      </c>
      <c r="I707" t="s">
        <v>16</v>
      </c>
      <c r="J707" t="s">
        <v>116</v>
      </c>
      <c r="K707" t="s">
        <v>303</v>
      </c>
      <c r="L707" t="s">
        <v>301</v>
      </c>
      <c r="M707">
        <v>2023</v>
      </c>
    </row>
    <row r="708" spans="1:13" x14ac:dyDescent="0.25">
      <c r="A708">
        <v>7742</v>
      </c>
      <c r="B708" t="s">
        <v>13</v>
      </c>
      <c r="C708" s="4">
        <v>45369</v>
      </c>
      <c r="D708" t="s">
        <v>153</v>
      </c>
      <c r="E708" t="s">
        <v>154</v>
      </c>
      <c r="F708">
        <v>0</v>
      </c>
      <c r="G708">
        <v>7.0000000000000007E-2</v>
      </c>
      <c r="H708">
        <v>-7.0000000000000007E-2</v>
      </c>
      <c r="I708" t="s">
        <v>16</v>
      </c>
      <c r="J708" t="s">
        <v>154</v>
      </c>
      <c r="K708" t="s">
        <v>303</v>
      </c>
      <c r="L708" t="s">
        <v>301</v>
      </c>
      <c r="M708">
        <v>2022</v>
      </c>
    </row>
    <row r="709" spans="1:13" hidden="1" x14ac:dyDescent="0.25">
      <c r="A709">
        <v>7826</v>
      </c>
      <c r="B709" t="s">
        <v>13</v>
      </c>
      <c r="C709" s="4">
        <v>45370</v>
      </c>
      <c r="D709" t="s">
        <v>252</v>
      </c>
      <c r="E709" t="s">
        <v>271</v>
      </c>
      <c r="F709">
        <v>12.31</v>
      </c>
      <c r="G709">
        <v>0</v>
      </c>
      <c r="H709">
        <v>12.31</v>
      </c>
      <c r="I709" t="s">
        <v>16</v>
      </c>
      <c r="J709" t="s">
        <v>271</v>
      </c>
      <c r="K709" t="s">
        <v>303</v>
      </c>
      <c r="L709" t="s">
        <v>301</v>
      </c>
      <c r="M709">
        <v>2024</v>
      </c>
    </row>
    <row r="710" spans="1:13" x14ac:dyDescent="0.25">
      <c r="A710">
        <v>7826</v>
      </c>
      <c r="B710" t="s">
        <v>13</v>
      </c>
      <c r="C710" s="4">
        <v>45370</v>
      </c>
      <c r="D710" t="s">
        <v>155</v>
      </c>
      <c r="E710" t="s">
        <v>156</v>
      </c>
      <c r="F710">
        <v>0</v>
      </c>
      <c r="G710">
        <v>49.39</v>
      </c>
      <c r="H710">
        <v>-49.39</v>
      </c>
      <c r="I710" t="s">
        <v>16</v>
      </c>
      <c r="J710" t="s">
        <v>156</v>
      </c>
      <c r="K710" t="s">
        <v>303</v>
      </c>
      <c r="L710" t="s">
        <v>301</v>
      </c>
      <c r="M710">
        <v>2022</v>
      </c>
    </row>
    <row r="711" spans="1:13" hidden="1" x14ac:dyDescent="0.25">
      <c r="A711">
        <v>7826</v>
      </c>
      <c r="B711" t="s">
        <v>13</v>
      </c>
      <c r="C711" s="4">
        <v>45370</v>
      </c>
      <c r="D711" t="s">
        <v>251</v>
      </c>
      <c r="E711" t="s">
        <v>268</v>
      </c>
      <c r="F711">
        <v>461.54</v>
      </c>
      <c r="G711">
        <v>0</v>
      </c>
      <c r="H711">
        <v>461.54</v>
      </c>
      <c r="I711" t="s">
        <v>16</v>
      </c>
      <c r="J711" t="s">
        <v>268</v>
      </c>
      <c r="K711" t="s">
        <v>303</v>
      </c>
      <c r="L711" t="s">
        <v>301</v>
      </c>
      <c r="M711">
        <v>2024</v>
      </c>
    </row>
    <row r="712" spans="1:13" x14ac:dyDescent="0.25">
      <c r="A712">
        <v>7826</v>
      </c>
      <c r="B712" t="s">
        <v>13</v>
      </c>
      <c r="C712" s="4">
        <v>45370</v>
      </c>
      <c r="D712" t="s">
        <v>153</v>
      </c>
      <c r="E712" t="s">
        <v>154</v>
      </c>
      <c r="F712">
        <v>0</v>
      </c>
      <c r="G712">
        <v>1845.67</v>
      </c>
      <c r="H712">
        <v>-1845.67</v>
      </c>
      <c r="I712" t="s">
        <v>16</v>
      </c>
      <c r="J712" t="s">
        <v>154</v>
      </c>
      <c r="K712" t="s">
        <v>303</v>
      </c>
      <c r="L712" t="s">
        <v>301</v>
      </c>
      <c r="M712">
        <v>2022</v>
      </c>
    </row>
    <row r="713" spans="1:13" hidden="1" x14ac:dyDescent="0.25">
      <c r="A713">
        <v>7826</v>
      </c>
      <c r="B713" t="s">
        <v>13</v>
      </c>
      <c r="C713" s="4">
        <v>45370</v>
      </c>
      <c r="D713" t="s">
        <v>244</v>
      </c>
      <c r="E713" t="s">
        <v>262</v>
      </c>
      <c r="F713">
        <v>0</v>
      </c>
      <c r="G713">
        <v>10151.67</v>
      </c>
      <c r="H713">
        <v>-10151.67</v>
      </c>
      <c r="I713" t="s">
        <v>16</v>
      </c>
      <c r="J713" t="s">
        <v>262</v>
      </c>
      <c r="K713" t="s">
        <v>303</v>
      </c>
      <c r="L713" t="s">
        <v>301</v>
      </c>
      <c r="M713">
        <v>2024</v>
      </c>
    </row>
    <row r="714" spans="1:13" hidden="1" x14ac:dyDescent="0.25">
      <c r="A714">
        <v>7826</v>
      </c>
      <c r="B714" t="s">
        <v>13</v>
      </c>
      <c r="C714" s="4">
        <v>45370</v>
      </c>
      <c r="D714" t="s">
        <v>245</v>
      </c>
      <c r="E714" t="s">
        <v>273</v>
      </c>
      <c r="F714">
        <v>0</v>
      </c>
      <c r="G714">
        <v>283.87</v>
      </c>
      <c r="H714">
        <v>-283.87</v>
      </c>
      <c r="I714" t="s">
        <v>16</v>
      </c>
      <c r="J714" t="s">
        <v>273</v>
      </c>
      <c r="K714" t="s">
        <v>303</v>
      </c>
      <c r="L714" t="s">
        <v>301</v>
      </c>
      <c r="M714">
        <v>2024</v>
      </c>
    </row>
    <row r="715" spans="1:13" x14ac:dyDescent="0.25">
      <c r="A715">
        <v>7889</v>
      </c>
      <c r="B715" t="s">
        <v>13</v>
      </c>
      <c r="C715" s="4">
        <v>45371</v>
      </c>
      <c r="D715" t="s">
        <v>161</v>
      </c>
      <c r="E715" t="s">
        <v>162</v>
      </c>
      <c r="F715">
        <v>0</v>
      </c>
      <c r="G715">
        <v>60.79</v>
      </c>
      <c r="H715">
        <v>-60.79</v>
      </c>
      <c r="I715" t="s">
        <v>16</v>
      </c>
      <c r="J715" t="s">
        <v>162</v>
      </c>
      <c r="K715" t="s">
        <v>303</v>
      </c>
      <c r="L715" t="s">
        <v>301</v>
      </c>
      <c r="M715">
        <v>2022</v>
      </c>
    </row>
    <row r="716" spans="1:13" hidden="1" x14ac:dyDescent="0.25">
      <c r="A716">
        <v>7890</v>
      </c>
      <c r="B716" t="s">
        <v>13</v>
      </c>
      <c r="C716" s="4">
        <v>45371</v>
      </c>
      <c r="D716" t="s">
        <v>251</v>
      </c>
      <c r="E716" t="s">
        <v>268</v>
      </c>
      <c r="F716">
        <v>0.56999999999999995</v>
      </c>
      <c r="G716">
        <v>0</v>
      </c>
      <c r="H716">
        <v>0.56999999999999995</v>
      </c>
      <c r="I716" t="s">
        <v>16</v>
      </c>
      <c r="J716" t="s">
        <v>268</v>
      </c>
      <c r="K716" t="s">
        <v>303</v>
      </c>
      <c r="L716" t="s">
        <v>301</v>
      </c>
      <c r="M716">
        <v>2024</v>
      </c>
    </row>
    <row r="717" spans="1:13" hidden="1" x14ac:dyDescent="0.25">
      <c r="A717">
        <v>7890</v>
      </c>
      <c r="B717" t="s">
        <v>13</v>
      </c>
      <c r="C717" s="4">
        <v>45371</v>
      </c>
      <c r="D717" t="s">
        <v>244</v>
      </c>
      <c r="E717" t="s">
        <v>262</v>
      </c>
      <c r="F717">
        <v>0</v>
      </c>
      <c r="G717">
        <v>12.61</v>
      </c>
      <c r="H717">
        <v>-12.61</v>
      </c>
      <c r="I717" t="s">
        <v>16</v>
      </c>
      <c r="J717" t="s">
        <v>262</v>
      </c>
      <c r="K717" t="s">
        <v>303</v>
      </c>
      <c r="L717" t="s">
        <v>301</v>
      </c>
      <c r="M717">
        <v>2024</v>
      </c>
    </row>
    <row r="718" spans="1:13" x14ac:dyDescent="0.25">
      <c r="A718">
        <v>7890</v>
      </c>
      <c r="B718" t="s">
        <v>13</v>
      </c>
      <c r="C718" s="4">
        <v>45371</v>
      </c>
      <c r="D718" t="s">
        <v>153</v>
      </c>
      <c r="E718" t="s">
        <v>154</v>
      </c>
      <c r="F718">
        <v>0</v>
      </c>
      <c r="G718">
        <v>2.2999999999999998</v>
      </c>
      <c r="H718">
        <v>-2.2999999999999998</v>
      </c>
      <c r="I718" t="s">
        <v>16</v>
      </c>
      <c r="J718" t="s">
        <v>154</v>
      </c>
      <c r="K718" t="s">
        <v>303</v>
      </c>
      <c r="L718" t="s">
        <v>301</v>
      </c>
      <c r="M718">
        <v>2022</v>
      </c>
    </row>
    <row r="719" spans="1:13" x14ac:dyDescent="0.25">
      <c r="A719">
        <v>7888</v>
      </c>
      <c r="B719" t="s">
        <v>13</v>
      </c>
      <c r="C719" s="4">
        <v>45371</v>
      </c>
      <c r="D719" t="s">
        <v>155</v>
      </c>
      <c r="E719" t="s">
        <v>156</v>
      </c>
      <c r="F719">
        <v>0</v>
      </c>
      <c r="G719">
        <v>3.95</v>
      </c>
      <c r="H719">
        <v>-3.95</v>
      </c>
      <c r="I719" t="s">
        <v>16</v>
      </c>
      <c r="J719" t="s">
        <v>156</v>
      </c>
      <c r="K719" t="s">
        <v>303</v>
      </c>
      <c r="L719" t="s">
        <v>301</v>
      </c>
      <c r="M719">
        <v>2022</v>
      </c>
    </row>
    <row r="720" spans="1:13" hidden="1" x14ac:dyDescent="0.25">
      <c r="A720">
        <v>7888</v>
      </c>
      <c r="B720" t="s">
        <v>13</v>
      </c>
      <c r="C720" s="4">
        <v>45371</v>
      </c>
      <c r="D720" t="s">
        <v>252</v>
      </c>
      <c r="E720" t="s">
        <v>271</v>
      </c>
      <c r="F720">
        <v>0.98</v>
      </c>
      <c r="G720">
        <v>0</v>
      </c>
      <c r="H720">
        <v>0.98</v>
      </c>
      <c r="I720" t="s">
        <v>16</v>
      </c>
      <c r="J720" t="s">
        <v>271</v>
      </c>
      <c r="K720" t="s">
        <v>303</v>
      </c>
      <c r="L720" t="s">
        <v>301</v>
      </c>
      <c r="M720">
        <v>2024</v>
      </c>
    </row>
    <row r="721" spans="1:13" hidden="1" x14ac:dyDescent="0.25">
      <c r="A721">
        <v>7888</v>
      </c>
      <c r="B721" t="s">
        <v>13</v>
      </c>
      <c r="C721" s="4">
        <v>45371</v>
      </c>
      <c r="D721" t="s">
        <v>245</v>
      </c>
      <c r="E721" t="s">
        <v>273</v>
      </c>
      <c r="F721">
        <v>0</v>
      </c>
      <c r="G721">
        <v>22.74</v>
      </c>
      <c r="H721">
        <v>-22.74</v>
      </c>
      <c r="I721" t="s">
        <v>16</v>
      </c>
      <c r="J721" t="s">
        <v>273</v>
      </c>
      <c r="K721" t="s">
        <v>303</v>
      </c>
      <c r="L721" t="s">
        <v>301</v>
      </c>
      <c r="M721">
        <v>2024</v>
      </c>
    </row>
    <row r="722" spans="1:13" hidden="1" x14ac:dyDescent="0.25">
      <c r="A722">
        <v>7889</v>
      </c>
      <c r="B722" t="s">
        <v>13</v>
      </c>
      <c r="C722" s="4">
        <v>45371</v>
      </c>
      <c r="D722" t="s">
        <v>248</v>
      </c>
      <c r="E722" t="s">
        <v>274</v>
      </c>
      <c r="F722">
        <v>0</v>
      </c>
      <c r="G722">
        <v>353.68</v>
      </c>
      <c r="H722">
        <v>-353.68</v>
      </c>
      <c r="I722" t="s">
        <v>16</v>
      </c>
      <c r="J722" t="s">
        <v>274</v>
      </c>
      <c r="K722" t="s">
        <v>303</v>
      </c>
      <c r="L722" t="s">
        <v>301</v>
      </c>
      <c r="M722">
        <v>2024</v>
      </c>
    </row>
    <row r="723" spans="1:13" hidden="1" x14ac:dyDescent="0.25">
      <c r="A723">
        <v>7889</v>
      </c>
      <c r="B723" t="s">
        <v>13</v>
      </c>
      <c r="C723" s="4">
        <v>45371</v>
      </c>
      <c r="D723" t="s">
        <v>254</v>
      </c>
      <c r="E723" t="s">
        <v>266</v>
      </c>
      <c r="F723">
        <v>15.26</v>
      </c>
      <c r="G723">
        <v>0</v>
      </c>
      <c r="H723">
        <v>15.26</v>
      </c>
      <c r="I723" t="s">
        <v>16</v>
      </c>
      <c r="J723" t="s">
        <v>266</v>
      </c>
      <c r="K723" t="s">
        <v>303</v>
      </c>
      <c r="L723" t="s">
        <v>301</v>
      </c>
      <c r="M723">
        <v>2024</v>
      </c>
    </row>
    <row r="724" spans="1:13" hidden="1" x14ac:dyDescent="0.25">
      <c r="A724">
        <v>7914</v>
      </c>
      <c r="B724" t="s">
        <v>13</v>
      </c>
      <c r="C724" s="4">
        <v>45372</v>
      </c>
      <c r="D724" t="s">
        <v>250</v>
      </c>
      <c r="E724" t="s">
        <v>269</v>
      </c>
      <c r="F724">
        <v>0</v>
      </c>
      <c r="G724">
        <v>633.95000000000005</v>
      </c>
      <c r="H724">
        <v>-633.95000000000005</v>
      </c>
      <c r="I724" t="s">
        <v>16</v>
      </c>
      <c r="J724" t="s">
        <v>269</v>
      </c>
      <c r="K724" t="s">
        <v>303</v>
      </c>
      <c r="L724" t="s">
        <v>301</v>
      </c>
      <c r="M724">
        <v>2024</v>
      </c>
    </row>
    <row r="725" spans="1:13" x14ac:dyDescent="0.25">
      <c r="A725">
        <v>7914</v>
      </c>
      <c r="B725" t="s">
        <v>13</v>
      </c>
      <c r="C725" s="4">
        <v>45372</v>
      </c>
      <c r="D725" t="s">
        <v>165</v>
      </c>
      <c r="E725" t="s">
        <v>166</v>
      </c>
      <c r="F725">
        <v>0</v>
      </c>
      <c r="G725">
        <v>110.5</v>
      </c>
      <c r="H725">
        <v>-110.5</v>
      </c>
      <c r="I725" t="s">
        <v>16</v>
      </c>
      <c r="J725" t="s">
        <v>166</v>
      </c>
      <c r="K725" t="s">
        <v>303</v>
      </c>
      <c r="L725" t="s">
        <v>301</v>
      </c>
      <c r="M725">
        <v>2022</v>
      </c>
    </row>
    <row r="726" spans="1:13" hidden="1" x14ac:dyDescent="0.25">
      <c r="A726">
        <v>7914</v>
      </c>
      <c r="B726" t="s">
        <v>13</v>
      </c>
      <c r="C726" s="4">
        <v>45372</v>
      </c>
      <c r="D726" t="s">
        <v>252</v>
      </c>
      <c r="E726" t="s">
        <v>271</v>
      </c>
      <c r="F726">
        <v>16.84</v>
      </c>
      <c r="G726">
        <v>0</v>
      </c>
      <c r="H726">
        <v>16.84</v>
      </c>
      <c r="I726" t="s">
        <v>16</v>
      </c>
      <c r="J726" t="s">
        <v>271</v>
      </c>
      <c r="K726" t="s">
        <v>303</v>
      </c>
      <c r="L726" t="s">
        <v>301</v>
      </c>
      <c r="M726">
        <v>2024</v>
      </c>
    </row>
    <row r="727" spans="1:13" hidden="1" x14ac:dyDescent="0.25">
      <c r="A727">
        <v>7914</v>
      </c>
      <c r="B727" t="s">
        <v>13</v>
      </c>
      <c r="C727" s="4">
        <v>45372</v>
      </c>
      <c r="D727" t="s">
        <v>255</v>
      </c>
      <c r="E727" t="s">
        <v>265</v>
      </c>
      <c r="F727">
        <v>0.19</v>
      </c>
      <c r="G727">
        <v>0</v>
      </c>
      <c r="H727">
        <v>0.19</v>
      </c>
      <c r="I727" t="s">
        <v>16</v>
      </c>
      <c r="J727" t="s">
        <v>265</v>
      </c>
      <c r="K727" t="s">
        <v>303</v>
      </c>
      <c r="L727" t="s">
        <v>301</v>
      </c>
      <c r="M727">
        <v>2024</v>
      </c>
    </row>
    <row r="728" spans="1:13" hidden="1" x14ac:dyDescent="0.25">
      <c r="A728">
        <v>7914</v>
      </c>
      <c r="B728" t="s">
        <v>13</v>
      </c>
      <c r="C728" s="4">
        <v>45372</v>
      </c>
      <c r="D728" t="s">
        <v>249</v>
      </c>
      <c r="E728" t="s">
        <v>270</v>
      </c>
      <c r="F728">
        <v>0</v>
      </c>
      <c r="G728">
        <v>5.7</v>
      </c>
      <c r="H728">
        <v>-5.7</v>
      </c>
      <c r="I728" t="s">
        <v>16</v>
      </c>
      <c r="J728" t="s">
        <v>270</v>
      </c>
      <c r="K728" t="s">
        <v>303</v>
      </c>
      <c r="L728" t="s">
        <v>301</v>
      </c>
      <c r="M728">
        <v>2024</v>
      </c>
    </row>
    <row r="729" spans="1:13" hidden="1" x14ac:dyDescent="0.25">
      <c r="A729">
        <v>7914</v>
      </c>
      <c r="B729" t="s">
        <v>13</v>
      </c>
      <c r="C729" s="4">
        <v>45372</v>
      </c>
      <c r="D729" t="s">
        <v>246</v>
      </c>
      <c r="E729" t="s">
        <v>275</v>
      </c>
      <c r="F729">
        <v>0</v>
      </c>
      <c r="G729">
        <v>63908.69</v>
      </c>
      <c r="H729">
        <v>-63908.69</v>
      </c>
      <c r="I729" t="s">
        <v>16</v>
      </c>
      <c r="J729" t="s">
        <v>275</v>
      </c>
      <c r="K729" t="s">
        <v>303</v>
      </c>
      <c r="L729" t="s">
        <v>301</v>
      </c>
      <c r="M729">
        <v>2024</v>
      </c>
    </row>
    <row r="730" spans="1:13" hidden="1" x14ac:dyDescent="0.25">
      <c r="A730">
        <v>7914</v>
      </c>
      <c r="B730" t="s">
        <v>13</v>
      </c>
      <c r="C730" s="4">
        <v>45372</v>
      </c>
      <c r="D730" t="s">
        <v>247</v>
      </c>
      <c r="E730" t="s">
        <v>272</v>
      </c>
      <c r="F730">
        <v>0</v>
      </c>
      <c r="G730">
        <v>11273.12</v>
      </c>
      <c r="H730">
        <v>-11273.12</v>
      </c>
      <c r="I730" t="s">
        <v>16</v>
      </c>
      <c r="J730" t="s">
        <v>272</v>
      </c>
      <c r="K730" t="s">
        <v>303</v>
      </c>
      <c r="L730" t="s">
        <v>301</v>
      </c>
      <c r="M730">
        <v>2024</v>
      </c>
    </row>
    <row r="731" spans="1:13" hidden="1" x14ac:dyDescent="0.25">
      <c r="A731">
        <v>7917</v>
      </c>
      <c r="B731" t="s">
        <v>13</v>
      </c>
      <c r="C731" s="4">
        <v>45372</v>
      </c>
      <c r="D731" t="s">
        <v>251</v>
      </c>
      <c r="E731" t="s">
        <v>268</v>
      </c>
      <c r="F731">
        <v>2.41</v>
      </c>
      <c r="G731">
        <v>0</v>
      </c>
      <c r="H731">
        <v>2.41</v>
      </c>
      <c r="I731" t="s">
        <v>16</v>
      </c>
      <c r="J731" t="s">
        <v>268</v>
      </c>
      <c r="K731" t="s">
        <v>303</v>
      </c>
      <c r="L731" t="s">
        <v>301</v>
      </c>
      <c r="M731">
        <v>2024</v>
      </c>
    </row>
    <row r="732" spans="1:13" hidden="1" x14ac:dyDescent="0.25">
      <c r="A732">
        <v>7917</v>
      </c>
      <c r="B732" t="s">
        <v>13</v>
      </c>
      <c r="C732" s="4">
        <v>45372</v>
      </c>
      <c r="D732" t="s">
        <v>244</v>
      </c>
      <c r="E732" t="s">
        <v>262</v>
      </c>
      <c r="F732">
        <v>0</v>
      </c>
      <c r="G732">
        <v>53.4</v>
      </c>
      <c r="H732">
        <v>-53.4</v>
      </c>
      <c r="I732" t="s">
        <v>16</v>
      </c>
      <c r="J732" t="s">
        <v>262</v>
      </c>
      <c r="K732" t="s">
        <v>303</v>
      </c>
      <c r="L732" t="s">
        <v>301</v>
      </c>
      <c r="M732">
        <v>2024</v>
      </c>
    </row>
    <row r="733" spans="1:13" x14ac:dyDescent="0.25">
      <c r="A733">
        <v>7917</v>
      </c>
      <c r="B733" t="s">
        <v>13</v>
      </c>
      <c r="C733" s="4">
        <v>45372</v>
      </c>
      <c r="D733" t="s">
        <v>153</v>
      </c>
      <c r="E733" t="s">
        <v>154</v>
      </c>
      <c r="F733">
        <v>0</v>
      </c>
      <c r="G733">
        <v>9.7200000000000006</v>
      </c>
      <c r="H733">
        <v>-9.7200000000000006</v>
      </c>
      <c r="I733" t="s">
        <v>16</v>
      </c>
      <c r="J733" t="s">
        <v>154</v>
      </c>
      <c r="K733" t="s">
        <v>303</v>
      </c>
      <c r="L733" t="s">
        <v>301</v>
      </c>
      <c r="M733">
        <v>2022</v>
      </c>
    </row>
    <row r="734" spans="1:13" hidden="1" x14ac:dyDescent="0.25">
      <c r="A734">
        <v>7914</v>
      </c>
      <c r="B734" t="s">
        <v>13</v>
      </c>
      <c r="C734" s="4">
        <v>45372</v>
      </c>
      <c r="D734" t="s">
        <v>256</v>
      </c>
      <c r="E734" t="s">
        <v>264</v>
      </c>
      <c r="F734">
        <v>22.75</v>
      </c>
      <c r="G734">
        <v>0</v>
      </c>
      <c r="H734">
        <v>22.75</v>
      </c>
      <c r="I734" t="s">
        <v>16</v>
      </c>
      <c r="J734" t="s">
        <v>264</v>
      </c>
      <c r="K734" t="s">
        <v>303</v>
      </c>
      <c r="L734" t="s">
        <v>301</v>
      </c>
      <c r="M734">
        <v>2024</v>
      </c>
    </row>
    <row r="735" spans="1:13" x14ac:dyDescent="0.25">
      <c r="A735">
        <v>7914</v>
      </c>
      <c r="B735" t="s">
        <v>13</v>
      </c>
      <c r="C735" s="4">
        <v>45372</v>
      </c>
      <c r="D735" t="s">
        <v>155</v>
      </c>
      <c r="E735" t="s">
        <v>156</v>
      </c>
      <c r="F735">
        <v>0</v>
      </c>
      <c r="G735">
        <v>67.400000000000006</v>
      </c>
      <c r="H735">
        <v>-67.400000000000006</v>
      </c>
      <c r="I735" t="s">
        <v>16</v>
      </c>
      <c r="J735" t="s">
        <v>156</v>
      </c>
      <c r="K735" t="s">
        <v>303</v>
      </c>
      <c r="L735" t="s">
        <v>301</v>
      </c>
      <c r="M735">
        <v>2022</v>
      </c>
    </row>
    <row r="736" spans="1:13" x14ac:dyDescent="0.25">
      <c r="A736">
        <v>7914</v>
      </c>
      <c r="B736" t="s">
        <v>13</v>
      </c>
      <c r="C736" s="4">
        <v>45372</v>
      </c>
      <c r="D736" t="s">
        <v>157</v>
      </c>
      <c r="E736" t="s">
        <v>158</v>
      </c>
      <c r="F736">
        <v>0</v>
      </c>
      <c r="G736">
        <v>10614</v>
      </c>
      <c r="H736">
        <v>-10614</v>
      </c>
      <c r="I736" t="s">
        <v>16</v>
      </c>
      <c r="J736" t="s">
        <v>158</v>
      </c>
      <c r="K736" t="s">
        <v>303</v>
      </c>
      <c r="L736" t="s">
        <v>301</v>
      </c>
      <c r="M736">
        <v>2022</v>
      </c>
    </row>
    <row r="737" spans="1:13" x14ac:dyDescent="0.25">
      <c r="A737">
        <v>7914</v>
      </c>
      <c r="B737" t="s">
        <v>13</v>
      </c>
      <c r="C737" s="4">
        <v>45372</v>
      </c>
      <c r="D737" t="s">
        <v>159</v>
      </c>
      <c r="E737" t="s">
        <v>160</v>
      </c>
      <c r="F737">
        <v>0</v>
      </c>
      <c r="G737">
        <v>1509.28</v>
      </c>
      <c r="H737">
        <v>-1509.28</v>
      </c>
      <c r="I737" t="s">
        <v>16</v>
      </c>
      <c r="J737" t="s">
        <v>160</v>
      </c>
      <c r="K737" t="s">
        <v>303</v>
      </c>
      <c r="L737" t="s">
        <v>301</v>
      </c>
      <c r="M737">
        <v>2022</v>
      </c>
    </row>
    <row r="738" spans="1:13" x14ac:dyDescent="0.25">
      <c r="A738">
        <v>7914</v>
      </c>
      <c r="B738" t="s">
        <v>13</v>
      </c>
      <c r="C738" s="4">
        <v>45372</v>
      </c>
      <c r="D738" t="s">
        <v>163</v>
      </c>
      <c r="E738" t="s">
        <v>164</v>
      </c>
      <c r="F738">
        <v>0</v>
      </c>
      <c r="G738">
        <v>0.9</v>
      </c>
      <c r="H738">
        <v>-0.9</v>
      </c>
      <c r="I738" t="s">
        <v>16</v>
      </c>
      <c r="J738" t="s">
        <v>164</v>
      </c>
      <c r="K738" t="s">
        <v>303</v>
      </c>
      <c r="L738" t="s">
        <v>301</v>
      </c>
      <c r="M738">
        <v>2022</v>
      </c>
    </row>
    <row r="739" spans="1:13" hidden="1" x14ac:dyDescent="0.25">
      <c r="A739">
        <v>7914</v>
      </c>
      <c r="B739" t="s">
        <v>13</v>
      </c>
      <c r="C739" s="4">
        <v>45372</v>
      </c>
      <c r="D739" t="s">
        <v>253</v>
      </c>
      <c r="E739" t="s">
        <v>267</v>
      </c>
      <c r="F739">
        <v>1518.18</v>
      </c>
      <c r="G739">
        <v>0</v>
      </c>
      <c r="H739">
        <v>1518.18</v>
      </c>
      <c r="I739" t="s">
        <v>16</v>
      </c>
      <c r="J739" t="s">
        <v>267</v>
      </c>
      <c r="K739" t="s">
        <v>303</v>
      </c>
      <c r="L739" t="s">
        <v>301</v>
      </c>
      <c r="M739">
        <v>2024</v>
      </c>
    </row>
    <row r="740" spans="1:13" hidden="1" x14ac:dyDescent="0.25">
      <c r="A740">
        <v>7914</v>
      </c>
      <c r="B740" t="s">
        <v>13</v>
      </c>
      <c r="C740" s="4">
        <v>45372</v>
      </c>
      <c r="D740" t="s">
        <v>245</v>
      </c>
      <c r="E740" t="s">
        <v>273</v>
      </c>
      <c r="F740">
        <v>0</v>
      </c>
      <c r="G740">
        <v>387.54</v>
      </c>
      <c r="H740">
        <v>-387.54</v>
      </c>
      <c r="I740" t="s">
        <v>16</v>
      </c>
      <c r="J740" t="s">
        <v>273</v>
      </c>
      <c r="K740" t="s">
        <v>303</v>
      </c>
      <c r="L740" t="s">
        <v>301</v>
      </c>
      <c r="M740">
        <v>2024</v>
      </c>
    </row>
    <row r="741" spans="1:13" hidden="1" x14ac:dyDescent="0.25">
      <c r="A741">
        <v>7930</v>
      </c>
      <c r="B741" t="s">
        <v>13</v>
      </c>
      <c r="C741" s="4">
        <v>45373</v>
      </c>
      <c r="D741" t="s">
        <v>244</v>
      </c>
      <c r="E741" t="s">
        <v>262</v>
      </c>
      <c r="F741">
        <v>0</v>
      </c>
      <c r="G741">
        <v>5.99</v>
      </c>
      <c r="H741">
        <v>-5.99</v>
      </c>
      <c r="I741" t="s">
        <v>16</v>
      </c>
      <c r="J741" t="s">
        <v>262</v>
      </c>
      <c r="K741" t="s">
        <v>303</v>
      </c>
      <c r="L741" t="s">
        <v>301</v>
      </c>
      <c r="M741">
        <v>2024</v>
      </c>
    </row>
    <row r="742" spans="1:13" hidden="1" x14ac:dyDescent="0.25">
      <c r="A742">
        <v>7930</v>
      </c>
      <c r="B742" t="s">
        <v>13</v>
      </c>
      <c r="C742" s="4">
        <v>45373</v>
      </c>
      <c r="D742" t="s">
        <v>245</v>
      </c>
      <c r="E742" t="s">
        <v>273</v>
      </c>
      <c r="F742">
        <v>0</v>
      </c>
      <c r="G742">
        <v>16045.96</v>
      </c>
      <c r="H742">
        <v>-16045.96</v>
      </c>
      <c r="I742" t="s">
        <v>16</v>
      </c>
      <c r="J742" t="s">
        <v>273</v>
      </c>
      <c r="K742" t="s">
        <v>303</v>
      </c>
      <c r="L742" t="s">
        <v>301</v>
      </c>
      <c r="M742">
        <v>2024</v>
      </c>
    </row>
    <row r="743" spans="1:13" hidden="1" x14ac:dyDescent="0.25">
      <c r="A743">
        <v>7930</v>
      </c>
      <c r="B743" t="s">
        <v>13</v>
      </c>
      <c r="C743" s="4">
        <v>45373</v>
      </c>
      <c r="D743" t="s">
        <v>252</v>
      </c>
      <c r="E743" t="s">
        <v>271</v>
      </c>
      <c r="F743">
        <v>697.83</v>
      </c>
      <c r="G743">
        <v>0</v>
      </c>
      <c r="H743">
        <v>697.83</v>
      </c>
      <c r="I743" t="s">
        <v>16</v>
      </c>
      <c r="J743" t="s">
        <v>271</v>
      </c>
      <c r="K743" t="s">
        <v>303</v>
      </c>
      <c r="L743" t="s">
        <v>301</v>
      </c>
      <c r="M743">
        <v>2024</v>
      </c>
    </row>
    <row r="744" spans="1:13" hidden="1" x14ac:dyDescent="0.25">
      <c r="A744">
        <v>7930</v>
      </c>
      <c r="B744" t="s">
        <v>13</v>
      </c>
      <c r="C744" s="4">
        <v>45373</v>
      </c>
      <c r="D744" t="s">
        <v>249</v>
      </c>
      <c r="E744" t="s">
        <v>270</v>
      </c>
      <c r="F744">
        <v>0</v>
      </c>
      <c r="G744">
        <v>6.48</v>
      </c>
      <c r="H744">
        <v>-6.48</v>
      </c>
      <c r="I744" t="s">
        <v>16</v>
      </c>
      <c r="J744" t="s">
        <v>270</v>
      </c>
      <c r="K744" t="s">
        <v>303</v>
      </c>
      <c r="L744" t="s">
        <v>301</v>
      </c>
      <c r="M744">
        <v>2024</v>
      </c>
    </row>
    <row r="745" spans="1:13" x14ac:dyDescent="0.25">
      <c r="A745">
        <v>7930</v>
      </c>
      <c r="B745" t="s">
        <v>13</v>
      </c>
      <c r="C745" s="4">
        <v>45373</v>
      </c>
      <c r="D745" t="s">
        <v>153</v>
      </c>
      <c r="E745" t="s">
        <v>154</v>
      </c>
      <c r="F745">
        <v>0</v>
      </c>
      <c r="G745">
        <v>1.0900000000000001</v>
      </c>
      <c r="H745">
        <v>-1.0900000000000001</v>
      </c>
      <c r="I745" t="s">
        <v>16</v>
      </c>
      <c r="J745" t="s">
        <v>154</v>
      </c>
      <c r="K745" t="s">
        <v>303</v>
      </c>
      <c r="L745" t="s">
        <v>301</v>
      </c>
      <c r="M745">
        <v>2022</v>
      </c>
    </row>
    <row r="746" spans="1:13" hidden="1" x14ac:dyDescent="0.25">
      <c r="A746">
        <v>7930</v>
      </c>
      <c r="B746" t="s">
        <v>13</v>
      </c>
      <c r="C746" s="4">
        <v>45373</v>
      </c>
      <c r="D746" t="s">
        <v>255</v>
      </c>
      <c r="E746" t="s">
        <v>265</v>
      </c>
      <c r="F746">
        <v>0.25</v>
      </c>
      <c r="G746">
        <v>0</v>
      </c>
      <c r="H746">
        <v>0.25</v>
      </c>
      <c r="I746" t="s">
        <v>16</v>
      </c>
      <c r="J746" t="s">
        <v>265</v>
      </c>
      <c r="K746" t="s">
        <v>303</v>
      </c>
      <c r="L746" t="s">
        <v>301</v>
      </c>
      <c r="M746">
        <v>2024</v>
      </c>
    </row>
    <row r="747" spans="1:13" x14ac:dyDescent="0.25">
      <c r="A747">
        <v>7930</v>
      </c>
      <c r="B747" t="s">
        <v>13</v>
      </c>
      <c r="C747" s="4">
        <v>45373</v>
      </c>
      <c r="D747" t="s">
        <v>155</v>
      </c>
      <c r="E747" t="s">
        <v>156</v>
      </c>
      <c r="F747">
        <v>0</v>
      </c>
      <c r="G747">
        <v>2790.61</v>
      </c>
      <c r="H747">
        <v>-2790.61</v>
      </c>
      <c r="I747" t="s">
        <v>16</v>
      </c>
      <c r="J747" t="s">
        <v>156</v>
      </c>
      <c r="K747" t="s">
        <v>303</v>
      </c>
      <c r="L747" t="s">
        <v>301</v>
      </c>
      <c r="M747">
        <v>2022</v>
      </c>
    </row>
    <row r="748" spans="1:13" hidden="1" x14ac:dyDescent="0.25">
      <c r="A748">
        <v>7930</v>
      </c>
      <c r="B748" t="s">
        <v>13</v>
      </c>
      <c r="C748" s="4">
        <v>45373</v>
      </c>
      <c r="D748" t="s">
        <v>251</v>
      </c>
      <c r="E748" t="s">
        <v>268</v>
      </c>
      <c r="F748">
        <v>0.27</v>
      </c>
      <c r="G748">
        <v>0</v>
      </c>
      <c r="H748">
        <v>0.27</v>
      </c>
      <c r="I748" t="s">
        <v>16</v>
      </c>
      <c r="J748" t="s">
        <v>268</v>
      </c>
      <c r="K748" t="s">
        <v>303</v>
      </c>
      <c r="L748" t="s">
        <v>301</v>
      </c>
      <c r="M748">
        <v>2024</v>
      </c>
    </row>
    <row r="749" spans="1:13" x14ac:dyDescent="0.25">
      <c r="A749">
        <v>7930</v>
      </c>
      <c r="B749" t="s">
        <v>13</v>
      </c>
      <c r="C749" s="4">
        <v>45373</v>
      </c>
      <c r="D749" t="s">
        <v>163</v>
      </c>
      <c r="E749" t="s">
        <v>164</v>
      </c>
      <c r="F749">
        <v>0</v>
      </c>
      <c r="G749">
        <v>1.05</v>
      </c>
      <c r="H749">
        <v>-1.05</v>
      </c>
      <c r="I749" t="s">
        <v>16</v>
      </c>
      <c r="J749" t="s">
        <v>164</v>
      </c>
      <c r="K749" t="s">
        <v>303</v>
      </c>
      <c r="L749" t="s">
        <v>301</v>
      </c>
      <c r="M749">
        <v>2022</v>
      </c>
    </row>
    <row r="750" spans="1:13" hidden="1" x14ac:dyDescent="0.25">
      <c r="A750">
        <v>7968</v>
      </c>
      <c r="B750" t="s">
        <v>13</v>
      </c>
      <c r="C750" s="4">
        <v>45377</v>
      </c>
      <c r="D750" t="s">
        <v>252</v>
      </c>
      <c r="E750" t="s">
        <v>271</v>
      </c>
      <c r="F750">
        <v>59.65</v>
      </c>
      <c r="G750">
        <v>0</v>
      </c>
      <c r="H750">
        <v>59.65</v>
      </c>
      <c r="I750" t="s">
        <v>16</v>
      </c>
      <c r="J750" t="s">
        <v>271</v>
      </c>
      <c r="K750" t="s">
        <v>303</v>
      </c>
      <c r="L750" t="s">
        <v>301</v>
      </c>
      <c r="M750">
        <v>2024</v>
      </c>
    </row>
    <row r="751" spans="1:13" hidden="1" x14ac:dyDescent="0.25">
      <c r="A751">
        <v>7968</v>
      </c>
      <c r="B751" t="s">
        <v>13</v>
      </c>
      <c r="C751" s="4">
        <v>45377</v>
      </c>
      <c r="D751" t="s">
        <v>249</v>
      </c>
      <c r="E751" t="s">
        <v>270</v>
      </c>
      <c r="F751">
        <v>0</v>
      </c>
      <c r="G751">
        <v>8.9</v>
      </c>
      <c r="H751">
        <v>-8.9</v>
      </c>
      <c r="I751" t="s">
        <v>16</v>
      </c>
      <c r="J751" t="s">
        <v>270</v>
      </c>
      <c r="K751" t="s">
        <v>303</v>
      </c>
      <c r="L751" t="s">
        <v>301</v>
      </c>
      <c r="M751">
        <v>2024</v>
      </c>
    </row>
    <row r="752" spans="1:13" hidden="1" x14ac:dyDescent="0.25">
      <c r="A752">
        <v>7968</v>
      </c>
      <c r="B752" t="s">
        <v>13</v>
      </c>
      <c r="C752" s="4">
        <v>45377</v>
      </c>
      <c r="D752" t="s">
        <v>248</v>
      </c>
      <c r="E752" t="s">
        <v>274</v>
      </c>
      <c r="F752">
        <v>0</v>
      </c>
      <c r="G752">
        <v>7.74</v>
      </c>
      <c r="H752">
        <v>-7.74</v>
      </c>
      <c r="I752" t="s">
        <v>16</v>
      </c>
      <c r="J752" t="s">
        <v>274</v>
      </c>
      <c r="K752" t="s">
        <v>303</v>
      </c>
      <c r="L752" t="s">
        <v>301</v>
      </c>
      <c r="M752">
        <v>2024</v>
      </c>
    </row>
    <row r="753" spans="1:13" hidden="1" x14ac:dyDescent="0.25">
      <c r="A753">
        <v>7968</v>
      </c>
      <c r="B753" t="s">
        <v>13</v>
      </c>
      <c r="C753" s="4">
        <v>45377</v>
      </c>
      <c r="D753" t="s">
        <v>251</v>
      </c>
      <c r="E753" t="s">
        <v>268</v>
      </c>
      <c r="F753">
        <v>271.75</v>
      </c>
      <c r="G753">
        <v>0</v>
      </c>
      <c r="H753">
        <v>271.75</v>
      </c>
      <c r="I753" t="s">
        <v>16</v>
      </c>
      <c r="J753" t="s">
        <v>268</v>
      </c>
      <c r="K753" t="s">
        <v>303</v>
      </c>
      <c r="L753" t="s">
        <v>301</v>
      </c>
      <c r="M753">
        <v>2024</v>
      </c>
    </row>
    <row r="754" spans="1:13" hidden="1" x14ac:dyDescent="0.25">
      <c r="A754">
        <v>7968</v>
      </c>
      <c r="B754" t="s">
        <v>13</v>
      </c>
      <c r="C754" s="4">
        <v>45377</v>
      </c>
      <c r="D754" t="s">
        <v>245</v>
      </c>
      <c r="E754" t="s">
        <v>273</v>
      </c>
      <c r="F754">
        <v>0</v>
      </c>
      <c r="G754">
        <v>1371.32</v>
      </c>
      <c r="H754">
        <v>-1371.32</v>
      </c>
      <c r="I754" t="s">
        <v>16</v>
      </c>
      <c r="J754" t="s">
        <v>273</v>
      </c>
      <c r="K754" t="s">
        <v>303</v>
      </c>
      <c r="L754" t="s">
        <v>301</v>
      </c>
      <c r="M754">
        <v>2024</v>
      </c>
    </row>
    <row r="755" spans="1:13" hidden="1" x14ac:dyDescent="0.25">
      <c r="A755">
        <v>7968</v>
      </c>
      <c r="B755" t="s">
        <v>13</v>
      </c>
      <c r="C755" s="4">
        <v>45377</v>
      </c>
      <c r="D755" t="s">
        <v>244</v>
      </c>
      <c r="E755" t="s">
        <v>262</v>
      </c>
      <c r="F755">
        <v>0</v>
      </c>
      <c r="G755">
        <v>5980.27</v>
      </c>
      <c r="H755">
        <v>-5980.27</v>
      </c>
      <c r="I755" t="s">
        <v>16</v>
      </c>
      <c r="J755" t="s">
        <v>262</v>
      </c>
      <c r="K755" t="s">
        <v>303</v>
      </c>
      <c r="L755" t="s">
        <v>301</v>
      </c>
      <c r="M755">
        <v>2024</v>
      </c>
    </row>
    <row r="756" spans="1:13" x14ac:dyDescent="0.25">
      <c r="A756">
        <v>7968</v>
      </c>
      <c r="B756" t="s">
        <v>13</v>
      </c>
      <c r="C756" s="4">
        <v>45377</v>
      </c>
      <c r="D756" t="s">
        <v>155</v>
      </c>
      <c r="E756" t="s">
        <v>156</v>
      </c>
      <c r="F756">
        <v>0</v>
      </c>
      <c r="G756">
        <v>238.46</v>
      </c>
      <c r="H756">
        <v>-238.46</v>
      </c>
      <c r="I756" t="s">
        <v>16</v>
      </c>
      <c r="J756" t="s">
        <v>156</v>
      </c>
      <c r="K756" t="s">
        <v>303</v>
      </c>
      <c r="L756" t="s">
        <v>301</v>
      </c>
      <c r="M756">
        <v>2022</v>
      </c>
    </row>
    <row r="757" spans="1:13" x14ac:dyDescent="0.25">
      <c r="A757">
        <v>7968</v>
      </c>
      <c r="B757" t="s">
        <v>13</v>
      </c>
      <c r="C757" s="4">
        <v>45377</v>
      </c>
      <c r="D757" t="s">
        <v>161</v>
      </c>
      <c r="E757" t="s">
        <v>162</v>
      </c>
      <c r="F757">
        <v>0</v>
      </c>
      <c r="G757">
        <v>1.33</v>
      </c>
      <c r="H757">
        <v>-1.33</v>
      </c>
      <c r="I757" t="s">
        <v>16</v>
      </c>
      <c r="J757" t="s">
        <v>162</v>
      </c>
      <c r="K757" t="s">
        <v>303</v>
      </c>
      <c r="L757" t="s">
        <v>301</v>
      </c>
      <c r="M757">
        <v>2022</v>
      </c>
    </row>
    <row r="758" spans="1:13" hidden="1" x14ac:dyDescent="0.25">
      <c r="A758">
        <v>7968</v>
      </c>
      <c r="B758" t="s">
        <v>13</v>
      </c>
      <c r="C758" s="4">
        <v>45377</v>
      </c>
      <c r="D758" t="s">
        <v>255</v>
      </c>
      <c r="E758" t="s">
        <v>265</v>
      </c>
      <c r="F758">
        <v>0.34</v>
      </c>
      <c r="G758">
        <v>0</v>
      </c>
      <c r="H758">
        <v>0.34</v>
      </c>
      <c r="I758" t="s">
        <v>16</v>
      </c>
      <c r="J758" t="s">
        <v>265</v>
      </c>
      <c r="K758" t="s">
        <v>303</v>
      </c>
      <c r="L758" t="s">
        <v>301</v>
      </c>
      <c r="M758">
        <v>2024</v>
      </c>
    </row>
    <row r="759" spans="1:13" hidden="1" x14ac:dyDescent="0.25">
      <c r="A759">
        <v>7968</v>
      </c>
      <c r="B759" t="s">
        <v>13</v>
      </c>
      <c r="C759" s="4">
        <v>45377</v>
      </c>
      <c r="D759" t="s">
        <v>254</v>
      </c>
      <c r="E759" t="s">
        <v>266</v>
      </c>
      <c r="F759">
        <v>0.34</v>
      </c>
      <c r="G759">
        <v>0</v>
      </c>
      <c r="H759">
        <v>0.34</v>
      </c>
      <c r="I759" t="s">
        <v>16</v>
      </c>
      <c r="J759" t="s">
        <v>266</v>
      </c>
      <c r="K759" t="s">
        <v>303</v>
      </c>
      <c r="L759" t="s">
        <v>301</v>
      </c>
      <c r="M759">
        <v>2024</v>
      </c>
    </row>
    <row r="760" spans="1:13" x14ac:dyDescent="0.25">
      <c r="A760">
        <v>7968</v>
      </c>
      <c r="B760" t="s">
        <v>13</v>
      </c>
      <c r="C760" s="4">
        <v>45377</v>
      </c>
      <c r="D760" t="s">
        <v>153</v>
      </c>
      <c r="E760" t="s">
        <v>154</v>
      </c>
      <c r="F760">
        <v>0</v>
      </c>
      <c r="G760">
        <v>1087.4100000000001</v>
      </c>
      <c r="H760">
        <v>-1087.4100000000001</v>
      </c>
      <c r="I760" t="s">
        <v>16</v>
      </c>
      <c r="J760" t="s">
        <v>154</v>
      </c>
      <c r="K760" t="s">
        <v>303</v>
      </c>
      <c r="L760" t="s">
        <v>301</v>
      </c>
      <c r="M760">
        <v>2022</v>
      </c>
    </row>
    <row r="761" spans="1:13" x14ac:dyDescent="0.25">
      <c r="A761">
        <v>7968</v>
      </c>
      <c r="B761" t="s">
        <v>13</v>
      </c>
      <c r="C761" s="4">
        <v>45377</v>
      </c>
      <c r="D761" t="s">
        <v>163</v>
      </c>
      <c r="E761" t="s">
        <v>164</v>
      </c>
      <c r="F761">
        <v>0</v>
      </c>
      <c r="G761">
        <v>1.43</v>
      </c>
      <c r="H761">
        <v>-1.43</v>
      </c>
      <c r="I761" t="s">
        <v>16</v>
      </c>
      <c r="J761" t="s">
        <v>164</v>
      </c>
      <c r="K761" t="s">
        <v>303</v>
      </c>
      <c r="L761" t="s">
        <v>301</v>
      </c>
      <c r="M761">
        <v>2022</v>
      </c>
    </row>
    <row r="762" spans="1:13" hidden="1" x14ac:dyDescent="0.25">
      <c r="A762">
        <v>7985</v>
      </c>
      <c r="B762" t="s">
        <v>13</v>
      </c>
      <c r="C762" s="4">
        <v>45378</v>
      </c>
      <c r="D762" t="s">
        <v>252</v>
      </c>
      <c r="E762" t="s">
        <v>271</v>
      </c>
      <c r="F762">
        <v>67.31</v>
      </c>
      <c r="G762">
        <v>0</v>
      </c>
      <c r="H762">
        <v>67.31</v>
      </c>
      <c r="I762" t="s">
        <v>16</v>
      </c>
      <c r="J762" t="s">
        <v>271</v>
      </c>
      <c r="K762" t="s">
        <v>303</v>
      </c>
      <c r="L762" t="s">
        <v>301</v>
      </c>
      <c r="M762">
        <v>2024</v>
      </c>
    </row>
    <row r="763" spans="1:13" hidden="1" x14ac:dyDescent="0.25">
      <c r="A763">
        <v>7985</v>
      </c>
      <c r="B763" t="s">
        <v>13</v>
      </c>
      <c r="C763" s="4">
        <v>45378</v>
      </c>
      <c r="D763" t="s">
        <v>251</v>
      </c>
      <c r="E763" t="s">
        <v>268</v>
      </c>
      <c r="F763">
        <v>489.38</v>
      </c>
      <c r="G763">
        <v>0</v>
      </c>
      <c r="H763">
        <v>489.38</v>
      </c>
      <c r="I763" t="s">
        <v>16</v>
      </c>
      <c r="J763" t="s">
        <v>268</v>
      </c>
      <c r="K763" t="s">
        <v>303</v>
      </c>
      <c r="L763" t="s">
        <v>301</v>
      </c>
      <c r="M763">
        <v>2024</v>
      </c>
    </row>
    <row r="764" spans="1:13" hidden="1" x14ac:dyDescent="0.25">
      <c r="A764">
        <v>7985</v>
      </c>
      <c r="B764" t="s">
        <v>13</v>
      </c>
      <c r="C764" s="4">
        <v>45378</v>
      </c>
      <c r="D764" t="s">
        <v>244</v>
      </c>
      <c r="E764" t="s">
        <v>262</v>
      </c>
      <c r="F764">
        <v>0</v>
      </c>
      <c r="G764">
        <v>10772.04</v>
      </c>
      <c r="H764">
        <v>-10772.04</v>
      </c>
      <c r="I764" t="s">
        <v>16</v>
      </c>
      <c r="J764" t="s">
        <v>262</v>
      </c>
      <c r="K764" t="s">
        <v>303</v>
      </c>
      <c r="L764" t="s">
        <v>301</v>
      </c>
      <c r="M764">
        <v>2024</v>
      </c>
    </row>
    <row r="765" spans="1:13" hidden="1" x14ac:dyDescent="0.25">
      <c r="A765">
        <v>7985</v>
      </c>
      <c r="B765" t="s">
        <v>13</v>
      </c>
      <c r="C765" s="4">
        <v>45378</v>
      </c>
      <c r="D765" t="s">
        <v>249</v>
      </c>
      <c r="E765" t="s">
        <v>270</v>
      </c>
      <c r="F765">
        <v>0</v>
      </c>
      <c r="G765">
        <v>2.16</v>
      </c>
      <c r="H765">
        <v>-2.16</v>
      </c>
      <c r="I765" t="s">
        <v>16</v>
      </c>
      <c r="J765" t="s">
        <v>270</v>
      </c>
      <c r="K765" t="s">
        <v>303</v>
      </c>
      <c r="L765" t="s">
        <v>301</v>
      </c>
      <c r="M765">
        <v>2024</v>
      </c>
    </row>
    <row r="766" spans="1:13" x14ac:dyDescent="0.25">
      <c r="A766">
        <v>7985</v>
      </c>
      <c r="B766" t="s">
        <v>13</v>
      </c>
      <c r="C766" s="4">
        <v>45378</v>
      </c>
      <c r="D766" t="s">
        <v>163</v>
      </c>
      <c r="E766" t="s">
        <v>164</v>
      </c>
      <c r="F766">
        <v>0</v>
      </c>
      <c r="G766">
        <v>0.36</v>
      </c>
      <c r="H766">
        <v>-0.36</v>
      </c>
      <c r="I766" t="s">
        <v>16</v>
      </c>
      <c r="J766" t="s">
        <v>164</v>
      </c>
      <c r="K766" t="s">
        <v>303</v>
      </c>
      <c r="L766" t="s">
        <v>301</v>
      </c>
      <c r="M766">
        <v>2022</v>
      </c>
    </row>
    <row r="767" spans="1:13" hidden="1" x14ac:dyDescent="0.25">
      <c r="A767">
        <v>7985</v>
      </c>
      <c r="B767" t="s">
        <v>13</v>
      </c>
      <c r="C767" s="4">
        <v>45378</v>
      </c>
      <c r="D767" t="s">
        <v>245</v>
      </c>
      <c r="E767" t="s">
        <v>273</v>
      </c>
      <c r="F767">
        <v>0</v>
      </c>
      <c r="G767">
        <v>1546.77</v>
      </c>
      <c r="H767">
        <v>-1546.77</v>
      </c>
      <c r="I767" t="s">
        <v>16</v>
      </c>
      <c r="J767" t="s">
        <v>273</v>
      </c>
      <c r="K767" t="s">
        <v>303</v>
      </c>
      <c r="L767" t="s">
        <v>301</v>
      </c>
      <c r="M767">
        <v>2024</v>
      </c>
    </row>
    <row r="768" spans="1:13" hidden="1" x14ac:dyDescent="0.25">
      <c r="A768">
        <v>7985</v>
      </c>
      <c r="B768" t="s">
        <v>13</v>
      </c>
      <c r="C768" s="4">
        <v>45378</v>
      </c>
      <c r="D768" t="s">
        <v>255</v>
      </c>
      <c r="E768" t="s">
        <v>265</v>
      </c>
      <c r="F768">
        <v>0.09</v>
      </c>
      <c r="G768">
        <v>0</v>
      </c>
      <c r="H768">
        <v>0.09</v>
      </c>
      <c r="I768" t="s">
        <v>16</v>
      </c>
      <c r="J768" t="s">
        <v>265</v>
      </c>
      <c r="K768" t="s">
        <v>303</v>
      </c>
      <c r="L768" t="s">
        <v>301</v>
      </c>
      <c r="M768">
        <v>2024</v>
      </c>
    </row>
    <row r="769" spans="1:13" x14ac:dyDescent="0.25">
      <c r="A769">
        <v>7985</v>
      </c>
      <c r="B769" t="s">
        <v>13</v>
      </c>
      <c r="C769" s="4">
        <v>45378</v>
      </c>
      <c r="D769" t="s">
        <v>153</v>
      </c>
      <c r="E769" t="s">
        <v>154</v>
      </c>
      <c r="F769">
        <v>0</v>
      </c>
      <c r="G769">
        <v>1958.75</v>
      </c>
      <c r="H769">
        <v>-1958.75</v>
      </c>
      <c r="I769" t="s">
        <v>16</v>
      </c>
      <c r="J769" t="s">
        <v>154</v>
      </c>
      <c r="K769" t="s">
        <v>303</v>
      </c>
      <c r="L769" t="s">
        <v>301</v>
      </c>
      <c r="M769">
        <v>2022</v>
      </c>
    </row>
    <row r="770" spans="1:13" x14ac:dyDescent="0.25">
      <c r="A770">
        <v>7985</v>
      </c>
      <c r="B770" t="s">
        <v>13</v>
      </c>
      <c r="C770" s="4">
        <v>45378</v>
      </c>
      <c r="D770" t="s">
        <v>155</v>
      </c>
      <c r="E770" t="s">
        <v>156</v>
      </c>
      <c r="F770">
        <v>0</v>
      </c>
      <c r="G770">
        <v>269.06</v>
      </c>
      <c r="H770">
        <v>-269.06</v>
      </c>
      <c r="I770" t="s">
        <v>16</v>
      </c>
      <c r="J770" t="s">
        <v>156</v>
      </c>
      <c r="K770" t="s">
        <v>303</v>
      </c>
      <c r="L770" t="s">
        <v>301</v>
      </c>
      <c r="M770">
        <v>2022</v>
      </c>
    </row>
    <row r="771" spans="1:13" x14ac:dyDescent="0.25">
      <c r="A771">
        <v>8004</v>
      </c>
      <c r="B771" t="s">
        <v>13</v>
      </c>
      <c r="C771" s="4">
        <v>45379</v>
      </c>
      <c r="D771" t="s">
        <v>153</v>
      </c>
      <c r="E771" t="s">
        <v>154</v>
      </c>
      <c r="F771">
        <v>0</v>
      </c>
      <c r="G771">
        <v>1.55</v>
      </c>
      <c r="H771">
        <v>-1.55</v>
      </c>
      <c r="I771" t="s">
        <v>16</v>
      </c>
      <c r="J771" t="s">
        <v>154</v>
      </c>
      <c r="K771" t="s">
        <v>303</v>
      </c>
      <c r="L771" t="s">
        <v>301</v>
      </c>
      <c r="M771">
        <v>2022</v>
      </c>
    </row>
    <row r="772" spans="1:13" hidden="1" x14ac:dyDescent="0.25">
      <c r="A772">
        <v>8008</v>
      </c>
      <c r="B772" t="s">
        <v>13</v>
      </c>
      <c r="C772" s="4">
        <v>45379</v>
      </c>
      <c r="D772" t="s">
        <v>251</v>
      </c>
      <c r="E772" t="s">
        <v>268</v>
      </c>
      <c r="F772">
        <v>0.28999999999999998</v>
      </c>
      <c r="G772">
        <v>0</v>
      </c>
      <c r="H772">
        <v>0.28999999999999998</v>
      </c>
      <c r="I772" t="s">
        <v>16</v>
      </c>
      <c r="J772" t="s">
        <v>268</v>
      </c>
      <c r="K772" t="s">
        <v>303</v>
      </c>
      <c r="L772" t="s">
        <v>301</v>
      </c>
      <c r="M772">
        <v>2024</v>
      </c>
    </row>
    <row r="773" spans="1:13" hidden="1" x14ac:dyDescent="0.25">
      <c r="A773">
        <v>8008</v>
      </c>
      <c r="B773" t="s">
        <v>13</v>
      </c>
      <c r="C773" s="4">
        <v>45379</v>
      </c>
      <c r="D773" t="s">
        <v>244</v>
      </c>
      <c r="E773" t="s">
        <v>262</v>
      </c>
      <c r="F773">
        <v>0</v>
      </c>
      <c r="G773">
        <v>6.37</v>
      </c>
      <c r="H773">
        <v>-6.37</v>
      </c>
      <c r="I773" t="s">
        <v>16</v>
      </c>
      <c r="J773" t="s">
        <v>262</v>
      </c>
      <c r="K773" t="s">
        <v>303</v>
      </c>
      <c r="L773" t="s">
        <v>301</v>
      </c>
      <c r="M773">
        <v>2024</v>
      </c>
    </row>
    <row r="774" spans="1:13" hidden="1" x14ac:dyDescent="0.25">
      <c r="A774">
        <v>8008</v>
      </c>
      <c r="B774" t="s">
        <v>13</v>
      </c>
      <c r="C774" s="4">
        <v>45379</v>
      </c>
      <c r="D774" t="s">
        <v>245</v>
      </c>
      <c r="E774" t="s">
        <v>273</v>
      </c>
      <c r="F774">
        <v>0</v>
      </c>
      <c r="G774">
        <v>63.89</v>
      </c>
      <c r="H774">
        <v>-63.89</v>
      </c>
      <c r="I774" t="s">
        <v>16</v>
      </c>
      <c r="J774" t="s">
        <v>273</v>
      </c>
      <c r="K774" t="s">
        <v>303</v>
      </c>
      <c r="L774" t="s">
        <v>301</v>
      </c>
      <c r="M774">
        <v>2024</v>
      </c>
    </row>
    <row r="775" spans="1:13" hidden="1" x14ac:dyDescent="0.25">
      <c r="A775">
        <v>8005</v>
      </c>
      <c r="B775" t="s">
        <v>13</v>
      </c>
      <c r="C775" s="4">
        <v>45379</v>
      </c>
      <c r="D775" t="s">
        <v>255</v>
      </c>
      <c r="E775" t="s">
        <v>265</v>
      </c>
      <c r="F775">
        <v>0.04</v>
      </c>
      <c r="G775">
        <v>0</v>
      </c>
      <c r="H775">
        <v>0.04</v>
      </c>
      <c r="I775" t="s">
        <v>16</v>
      </c>
      <c r="J775" t="s">
        <v>265</v>
      </c>
      <c r="K775" t="s">
        <v>303</v>
      </c>
      <c r="L775" t="s">
        <v>301</v>
      </c>
      <c r="M775">
        <v>2024</v>
      </c>
    </row>
    <row r="776" spans="1:13" hidden="1" x14ac:dyDescent="0.25">
      <c r="A776">
        <v>8008</v>
      </c>
      <c r="B776" t="s">
        <v>13</v>
      </c>
      <c r="C776" s="4">
        <v>45379</v>
      </c>
      <c r="D776" t="s">
        <v>252</v>
      </c>
      <c r="E776" t="s">
        <v>271</v>
      </c>
      <c r="F776">
        <v>2.78</v>
      </c>
      <c r="G776">
        <v>0</v>
      </c>
      <c r="H776">
        <v>2.78</v>
      </c>
      <c r="I776" t="s">
        <v>16</v>
      </c>
      <c r="J776" t="s">
        <v>271</v>
      </c>
      <c r="K776" t="s">
        <v>303</v>
      </c>
      <c r="L776" t="s">
        <v>301</v>
      </c>
      <c r="M776">
        <v>2024</v>
      </c>
    </row>
    <row r="777" spans="1:13" hidden="1" x14ac:dyDescent="0.25">
      <c r="A777">
        <v>8011</v>
      </c>
      <c r="B777" t="s">
        <v>13</v>
      </c>
      <c r="C777" s="4">
        <v>45379</v>
      </c>
      <c r="D777" t="s">
        <v>251</v>
      </c>
      <c r="E777" t="s">
        <v>268</v>
      </c>
      <c r="F777">
        <v>0.37</v>
      </c>
      <c r="G777">
        <v>0</v>
      </c>
      <c r="H777">
        <v>0.37</v>
      </c>
      <c r="I777" t="s">
        <v>16</v>
      </c>
      <c r="J777" t="s">
        <v>268</v>
      </c>
      <c r="K777" t="s">
        <v>303</v>
      </c>
      <c r="L777" t="s">
        <v>301</v>
      </c>
      <c r="M777">
        <v>2024</v>
      </c>
    </row>
    <row r="778" spans="1:13" x14ac:dyDescent="0.25">
      <c r="A778">
        <v>8005</v>
      </c>
      <c r="B778" t="s">
        <v>13</v>
      </c>
      <c r="C778" s="4">
        <v>45379</v>
      </c>
      <c r="D778" t="s">
        <v>153</v>
      </c>
      <c r="E778" t="s">
        <v>154</v>
      </c>
      <c r="F778">
        <v>0</v>
      </c>
      <c r="G778">
        <v>1298.0899999999999</v>
      </c>
      <c r="H778">
        <v>-1298.0899999999999</v>
      </c>
      <c r="I778" t="s">
        <v>16</v>
      </c>
      <c r="J778" t="s">
        <v>154</v>
      </c>
      <c r="K778" t="s">
        <v>303</v>
      </c>
      <c r="L778" t="s">
        <v>301</v>
      </c>
      <c r="M778">
        <v>2022</v>
      </c>
    </row>
    <row r="779" spans="1:13" x14ac:dyDescent="0.25">
      <c r="A779">
        <v>8005</v>
      </c>
      <c r="B779" t="s">
        <v>13</v>
      </c>
      <c r="C779" s="4">
        <v>45379</v>
      </c>
      <c r="D779" t="s">
        <v>161</v>
      </c>
      <c r="E779" t="s">
        <v>162</v>
      </c>
      <c r="F779">
        <v>0</v>
      </c>
      <c r="G779">
        <v>0.35</v>
      </c>
      <c r="H779">
        <v>-0.35</v>
      </c>
      <c r="I779" t="s">
        <v>16</v>
      </c>
      <c r="J779" t="s">
        <v>162</v>
      </c>
      <c r="K779" t="s">
        <v>303</v>
      </c>
      <c r="L779" t="s">
        <v>301</v>
      </c>
      <c r="M779">
        <v>2022</v>
      </c>
    </row>
    <row r="780" spans="1:13" x14ac:dyDescent="0.25">
      <c r="A780">
        <v>8008</v>
      </c>
      <c r="B780" t="s">
        <v>13</v>
      </c>
      <c r="C780" s="4">
        <v>45379</v>
      </c>
      <c r="D780" t="s">
        <v>153</v>
      </c>
      <c r="E780" t="s">
        <v>154</v>
      </c>
      <c r="F780">
        <v>0</v>
      </c>
      <c r="G780">
        <v>1.1599999999999999</v>
      </c>
      <c r="H780">
        <v>-1.1599999999999999</v>
      </c>
      <c r="I780" t="s">
        <v>16</v>
      </c>
      <c r="J780" t="s">
        <v>154</v>
      </c>
      <c r="K780" t="s">
        <v>303</v>
      </c>
      <c r="L780" t="s">
        <v>301</v>
      </c>
      <c r="M780">
        <v>2022</v>
      </c>
    </row>
    <row r="781" spans="1:13" hidden="1" x14ac:dyDescent="0.25">
      <c r="A781">
        <v>8005</v>
      </c>
      <c r="B781" t="s">
        <v>13</v>
      </c>
      <c r="C781" s="4">
        <v>45379</v>
      </c>
      <c r="D781" t="s">
        <v>254</v>
      </c>
      <c r="E781" t="s">
        <v>266</v>
      </c>
      <c r="F781">
        <v>0.09</v>
      </c>
      <c r="G781">
        <v>0</v>
      </c>
      <c r="H781">
        <v>0.09</v>
      </c>
      <c r="I781" t="s">
        <v>16</v>
      </c>
      <c r="J781" t="s">
        <v>266</v>
      </c>
      <c r="K781" t="s">
        <v>303</v>
      </c>
      <c r="L781" t="s">
        <v>301</v>
      </c>
      <c r="M781">
        <v>2024</v>
      </c>
    </row>
    <row r="782" spans="1:13" x14ac:dyDescent="0.25">
      <c r="A782">
        <v>8011</v>
      </c>
      <c r="B782" t="s">
        <v>13</v>
      </c>
      <c r="C782" s="4">
        <v>45379</v>
      </c>
      <c r="D782" t="s">
        <v>153</v>
      </c>
      <c r="E782" t="s">
        <v>154</v>
      </c>
      <c r="F782">
        <v>0</v>
      </c>
      <c r="G782">
        <v>1.49</v>
      </c>
      <c r="H782">
        <v>-1.49</v>
      </c>
      <c r="I782" t="s">
        <v>16</v>
      </c>
      <c r="J782" t="s">
        <v>154</v>
      </c>
      <c r="K782" t="s">
        <v>303</v>
      </c>
      <c r="L782" t="s">
        <v>301</v>
      </c>
      <c r="M782">
        <v>2022</v>
      </c>
    </row>
    <row r="783" spans="1:13" x14ac:dyDescent="0.25">
      <c r="A783">
        <v>8005</v>
      </c>
      <c r="B783" t="s">
        <v>13</v>
      </c>
      <c r="C783" s="4">
        <v>45379</v>
      </c>
      <c r="D783" t="s">
        <v>163</v>
      </c>
      <c r="E783" t="s">
        <v>164</v>
      </c>
      <c r="F783">
        <v>0</v>
      </c>
      <c r="G783">
        <v>0.16</v>
      </c>
      <c r="H783">
        <v>-0.16</v>
      </c>
      <c r="I783" t="s">
        <v>16</v>
      </c>
      <c r="J783" t="s">
        <v>164</v>
      </c>
      <c r="K783" t="s">
        <v>303</v>
      </c>
      <c r="L783" t="s">
        <v>301</v>
      </c>
      <c r="M783">
        <v>2022</v>
      </c>
    </row>
    <row r="784" spans="1:13" hidden="1" x14ac:dyDescent="0.25">
      <c r="A784">
        <v>8011</v>
      </c>
      <c r="B784" t="s">
        <v>13</v>
      </c>
      <c r="C784" s="4">
        <v>45379</v>
      </c>
      <c r="D784" t="s">
        <v>244</v>
      </c>
      <c r="E784" t="s">
        <v>262</v>
      </c>
      <c r="F784">
        <v>0</v>
      </c>
      <c r="G784">
        <v>8.16</v>
      </c>
      <c r="H784">
        <v>-8.16</v>
      </c>
      <c r="I784" t="s">
        <v>16</v>
      </c>
      <c r="J784" t="s">
        <v>262</v>
      </c>
      <c r="K784" t="s">
        <v>303</v>
      </c>
      <c r="L784" t="s">
        <v>301</v>
      </c>
      <c r="M784">
        <v>2024</v>
      </c>
    </row>
    <row r="785" spans="1:13" hidden="1" x14ac:dyDescent="0.25">
      <c r="A785">
        <v>8007</v>
      </c>
      <c r="B785" t="s">
        <v>13</v>
      </c>
      <c r="C785" s="4">
        <v>45379</v>
      </c>
      <c r="D785" t="s">
        <v>251</v>
      </c>
      <c r="E785" t="s">
        <v>268</v>
      </c>
      <c r="F785">
        <v>0.03</v>
      </c>
      <c r="G785">
        <v>0</v>
      </c>
      <c r="H785">
        <v>0.03</v>
      </c>
      <c r="I785" t="s">
        <v>16</v>
      </c>
      <c r="J785" t="s">
        <v>268</v>
      </c>
      <c r="K785" t="s">
        <v>303</v>
      </c>
      <c r="L785" t="s">
        <v>301</v>
      </c>
      <c r="M785">
        <v>2024</v>
      </c>
    </row>
    <row r="786" spans="1:13" hidden="1" x14ac:dyDescent="0.25">
      <c r="A786">
        <v>8005</v>
      </c>
      <c r="B786" t="s">
        <v>13</v>
      </c>
      <c r="C786" s="4">
        <v>45379</v>
      </c>
      <c r="D786" t="s">
        <v>249</v>
      </c>
      <c r="E786" t="s">
        <v>270</v>
      </c>
      <c r="F786">
        <v>0</v>
      </c>
      <c r="G786">
        <v>0.96</v>
      </c>
      <c r="H786">
        <v>-0.96</v>
      </c>
      <c r="I786" t="s">
        <v>16</v>
      </c>
      <c r="J786" t="s">
        <v>270</v>
      </c>
      <c r="K786" t="s">
        <v>303</v>
      </c>
      <c r="L786" t="s">
        <v>301</v>
      </c>
      <c r="M786">
        <v>2024</v>
      </c>
    </row>
    <row r="787" spans="1:13" hidden="1" x14ac:dyDescent="0.25">
      <c r="A787">
        <v>8006</v>
      </c>
      <c r="B787" t="s">
        <v>13</v>
      </c>
      <c r="C787" s="4">
        <v>45379</v>
      </c>
      <c r="D787" t="s">
        <v>244</v>
      </c>
      <c r="E787" t="s">
        <v>262</v>
      </c>
      <c r="F787">
        <v>0</v>
      </c>
      <c r="G787">
        <v>2.0299999999999998</v>
      </c>
      <c r="H787">
        <v>-2.0299999999999998</v>
      </c>
      <c r="I787" t="s">
        <v>16</v>
      </c>
      <c r="J787" t="s">
        <v>262</v>
      </c>
      <c r="K787" t="s">
        <v>303</v>
      </c>
      <c r="L787" t="s">
        <v>301</v>
      </c>
      <c r="M787">
        <v>2024</v>
      </c>
    </row>
    <row r="788" spans="1:13" x14ac:dyDescent="0.25">
      <c r="A788">
        <v>8008</v>
      </c>
      <c r="B788" t="s">
        <v>13</v>
      </c>
      <c r="C788" s="4">
        <v>45379</v>
      </c>
      <c r="D788" t="s">
        <v>155</v>
      </c>
      <c r="E788" t="s">
        <v>156</v>
      </c>
      <c r="F788">
        <v>0</v>
      </c>
      <c r="G788">
        <v>11.11</v>
      </c>
      <c r="H788">
        <v>-11.11</v>
      </c>
      <c r="I788" t="s">
        <v>16</v>
      </c>
      <c r="J788" t="s">
        <v>156</v>
      </c>
      <c r="K788" t="s">
        <v>303</v>
      </c>
      <c r="L788" t="s">
        <v>301</v>
      </c>
      <c r="M788">
        <v>2022</v>
      </c>
    </row>
    <row r="789" spans="1:13" x14ac:dyDescent="0.25">
      <c r="A789">
        <v>8006</v>
      </c>
      <c r="B789" t="s">
        <v>13</v>
      </c>
      <c r="C789" s="4">
        <v>45379</v>
      </c>
      <c r="D789" t="s">
        <v>153</v>
      </c>
      <c r="E789" t="s">
        <v>154</v>
      </c>
      <c r="F789">
        <v>0</v>
      </c>
      <c r="G789">
        <v>0.37</v>
      </c>
      <c r="H789">
        <v>-0.37</v>
      </c>
      <c r="I789" t="s">
        <v>16</v>
      </c>
      <c r="J789" t="s">
        <v>154</v>
      </c>
      <c r="K789" t="s">
        <v>303</v>
      </c>
      <c r="L789" t="s">
        <v>301</v>
      </c>
      <c r="M789">
        <v>2022</v>
      </c>
    </row>
    <row r="790" spans="1:13" x14ac:dyDescent="0.25">
      <c r="A790">
        <v>8007</v>
      </c>
      <c r="B790" t="s">
        <v>13</v>
      </c>
      <c r="C790" s="4">
        <v>45379</v>
      </c>
      <c r="D790" t="s">
        <v>153</v>
      </c>
      <c r="E790" t="s">
        <v>154</v>
      </c>
      <c r="F790">
        <v>0</v>
      </c>
      <c r="G790">
        <v>0.13</v>
      </c>
      <c r="H790">
        <v>-0.13</v>
      </c>
      <c r="I790" t="s">
        <v>16</v>
      </c>
      <c r="J790" t="s">
        <v>154</v>
      </c>
      <c r="K790" t="s">
        <v>303</v>
      </c>
      <c r="L790" t="s">
        <v>301</v>
      </c>
      <c r="M790">
        <v>2022</v>
      </c>
    </row>
    <row r="791" spans="1:13" hidden="1" x14ac:dyDescent="0.25">
      <c r="A791">
        <v>8004</v>
      </c>
      <c r="B791" t="s">
        <v>13</v>
      </c>
      <c r="C791" s="4">
        <v>45379</v>
      </c>
      <c r="D791" t="s">
        <v>251</v>
      </c>
      <c r="E791" t="s">
        <v>268</v>
      </c>
      <c r="F791">
        <v>0.39</v>
      </c>
      <c r="G791">
        <v>0</v>
      </c>
      <c r="H791">
        <v>0.39</v>
      </c>
      <c r="I791" t="s">
        <v>16</v>
      </c>
      <c r="J791" t="s">
        <v>268</v>
      </c>
      <c r="K791" t="s">
        <v>303</v>
      </c>
      <c r="L791" t="s">
        <v>301</v>
      </c>
      <c r="M791">
        <v>2024</v>
      </c>
    </row>
    <row r="792" spans="1:13" hidden="1" x14ac:dyDescent="0.25">
      <c r="A792">
        <v>8004</v>
      </c>
      <c r="B792" t="s">
        <v>13</v>
      </c>
      <c r="C792" s="4">
        <v>45379</v>
      </c>
      <c r="D792" t="s">
        <v>244</v>
      </c>
      <c r="E792" t="s">
        <v>262</v>
      </c>
      <c r="F792">
        <v>0</v>
      </c>
      <c r="G792">
        <v>8.5399999999999991</v>
      </c>
      <c r="H792">
        <v>-8.5399999999999991</v>
      </c>
      <c r="I792" t="s">
        <v>16</v>
      </c>
      <c r="J792" t="s">
        <v>262</v>
      </c>
      <c r="K792" t="s">
        <v>303</v>
      </c>
      <c r="L792" t="s">
        <v>301</v>
      </c>
      <c r="M792">
        <v>2024</v>
      </c>
    </row>
    <row r="793" spans="1:13" hidden="1" x14ac:dyDescent="0.25">
      <c r="A793">
        <v>8005</v>
      </c>
      <c r="B793" t="s">
        <v>13</v>
      </c>
      <c r="C793" s="4">
        <v>45379</v>
      </c>
      <c r="D793" t="s">
        <v>244</v>
      </c>
      <c r="E793" t="s">
        <v>262</v>
      </c>
      <c r="F793">
        <v>0</v>
      </c>
      <c r="G793">
        <v>7140.3</v>
      </c>
      <c r="H793">
        <v>-7140.3</v>
      </c>
      <c r="I793" t="s">
        <v>16</v>
      </c>
      <c r="J793" t="s">
        <v>262</v>
      </c>
      <c r="K793" t="s">
        <v>303</v>
      </c>
      <c r="L793" t="s">
        <v>301</v>
      </c>
      <c r="M793">
        <v>2024</v>
      </c>
    </row>
    <row r="794" spans="1:13" x14ac:dyDescent="0.25">
      <c r="A794">
        <v>8005</v>
      </c>
      <c r="B794" t="s">
        <v>13</v>
      </c>
      <c r="C794" s="4">
        <v>45379</v>
      </c>
      <c r="D794" t="s">
        <v>155</v>
      </c>
      <c r="E794" t="s">
        <v>156</v>
      </c>
      <c r="F794">
        <v>0</v>
      </c>
      <c r="G794">
        <v>205.12</v>
      </c>
      <c r="H794">
        <v>-205.12</v>
      </c>
      <c r="I794" t="s">
        <v>16</v>
      </c>
      <c r="J794" t="s">
        <v>156</v>
      </c>
      <c r="K794" t="s">
        <v>303</v>
      </c>
      <c r="L794" t="s">
        <v>301</v>
      </c>
      <c r="M794">
        <v>2022</v>
      </c>
    </row>
    <row r="795" spans="1:13" hidden="1" x14ac:dyDescent="0.25">
      <c r="A795">
        <v>8005</v>
      </c>
      <c r="B795" t="s">
        <v>13</v>
      </c>
      <c r="C795" s="4">
        <v>45379</v>
      </c>
      <c r="D795" t="s">
        <v>251</v>
      </c>
      <c r="E795" t="s">
        <v>268</v>
      </c>
      <c r="F795">
        <v>324.77999999999997</v>
      </c>
      <c r="G795">
        <v>0</v>
      </c>
      <c r="H795">
        <v>324.77999999999997</v>
      </c>
      <c r="I795" t="s">
        <v>16</v>
      </c>
      <c r="J795" t="s">
        <v>268</v>
      </c>
      <c r="K795" t="s">
        <v>303</v>
      </c>
      <c r="L795" t="s">
        <v>301</v>
      </c>
      <c r="M795">
        <v>2024</v>
      </c>
    </row>
    <row r="796" spans="1:13" hidden="1" x14ac:dyDescent="0.25">
      <c r="A796">
        <v>8005</v>
      </c>
      <c r="B796" t="s">
        <v>13</v>
      </c>
      <c r="C796" s="4">
        <v>45379</v>
      </c>
      <c r="D796" t="s">
        <v>248</v>
      </c>
      <c r="E796" t="s">
        <v>274</v>
      </c>
      <c r="F796">
        <v>0</v>
      </c>
      <c r="G796">
        <v>2.0699999999999998</v>
      </c>
      <c r="H796">
        <v>-2.0699999999999998</v>
      </c>
      <c r="I796" t="s">
        <v>16</v>
      </c>
      <c r="J796" t="s">
        <v>274</v>
      </c>
      <c r="K796" t="s">
        <v>303</v>
      </c>
      <c r="L796" t="s">
        <v>301</v>
      </c>
      <c r="M796">
        <v>2024</v>
      </c>
    </row>
    <row r="797" spans="1:13" hidden="1" x14ac:dyDescent="0.25">
      <c r="A797">
        <v>8007</v>
      </c>
      <c r="B797" t="s">
        <v>13</v>
      </c>
      <c r="C797" s="4">
        <v>45379</v>
      </c>
      <c r="D797" t="s">
        <v>244</v>
      </c>
      <c r="E797" t="s">
        <v>262</v>
      </c>
      <c r="F797">
        <v>0</v>
      </c>
      <c r="G797">
        <v>0.74</v>
      </c>
      <c r="H797">
        <v>-0.74</v>
      </c>
      <c r="I797" t="s">
        <v>16</v>
      </c>
      <c r="J797" t="s">
        <v>262</v>
      </c>
      <c r="K797" t="s">
        <v>303</v>
      </c>
      <c r="L797" t="s">
        <v>301</v>
      </c>
      <c r="M797">
        <v>2024</v>
      </c>
    </row>
    <row r="798" spans="1:13" hidden="1" x14ac:dyDescent="0.25">
      <c r="A798">
        <v>8005</v>
      </c>
      <c r="B798" t="s">
        <v>13</v>
      </c>
      <c r="C798" s="4">
        <v>45379</v>
      </c>
      <c r="D798" t="s">
        <v>252</v>
      </c>
      <c r="E798" t="s">
        <v>271</v>
      </c>
      <c r="F798">
        <v>51.29</v>
      </c>
      <c r="G798">
        <v>0</v>
      </c>
      <c r="H798">
        <v>51.29</v>
      </c>
      <c r="I798" t="s">
        <v>16</v>
      </c>
      <c r="J798" t="s">
        <v>271</v>
      </c>
      <c r="K798" t="s">
        <v>303</v>
      </c>
      <c r="L798" t="s">
        <v>301</v>
      </c>
      <c r="M798">
        <v>2024</v>
      </c>
    </row>
    <row r="799" spans="1:13" hidden="1" x14ac:dyDescent="0.25">
      <c r="A799">
        <v>8006</v>
      </c>
      <c r="B799" t="s">
        <v>13</v>
      </c>
      <c r="C799" s="4">
        <v>45379</v>
      </c>
      <c r="D799" t="s">
        <v>251</v>
      </c>
      <c r="E799" t="s">
        <v>268</v>
      </c>
      <c r="F799">
        <v>0.09</v>
      </c>
      <c r="G799">
        <v>0</v>
      </c>
      <c r="H799">
        <v>0.09</v>
      </c>
      <c r="I799" t="s">
        <v>16</v>
      </c>
      <c r="J799" t="s">
        <v>268</v>
      </c>
      <c r="K799" t="s">
        <v>303</v>
      </c>
      <c r="L799" t="s">
        <v>301</v>
      </c>
      <c r="M799">
        <v>2024</v>
      </c>
    </row>
    <row r="800" spans="1:13" hidden="1" x14ac:dyDescent="0.25">
      <c r="A800">
        <v>8005</v>
      </c>
      <c r="B800" t="s">
        <v>13</v>
      </c>
      <c r="C800" s="4">
        <v>45379</v>
      </c>
      <c r="D800" t="s">
        <v>245</v>
      </c>
      <c r="E800" t="s">
        <v>273</v>
      </c>
      <c r="F800">
        <v>0</v>
      </c>
      <c r="G800">
        <v>1179.24</v>
      </c>
      <c r="H800">
        <v>-1179.24</v>
      </c>
      <c r="I800" t="s">
        <v>16</v>
      </c>
      <c r="J800" t="s">
        <v>273</v>
      </c>
      <c r="K800" t="s">
        <v>303</v>
      </c>
      <c r="L800" t="s">
        <v>301</v>
      </c>
      <c r="M800">
        <v>2024</v>
      </c>
    </row>
    <row r="801" spans="1:13" hidden="1" x14ac:dyDescent="0.25">
      <c r="A801">
        <v>8700</v>
      </c>
      <c r="B801" t="s">
        <v>13</v>
      </c>
      <c r="C801" s="4">
        <v>45382</v>
      </c>
      <c r="D801" t="s">
        <v>251</v>
      </c>
      <c r="E801" t="s">
        <v>268</v>
      </c>
      <c r="F801">
        <v>2932.53</v>
      </c>
      <c r="G801">
        <v>0</v>
      </c>
      <c r="H801">
        <v>2932.53</v>
      </c>
      <c r="I801" t="s">
        <v>16</v>
      </c>
      <c r="J801" t="s">
        <v>268</v>
      </c>
      <c r="K801" t="s">
        <v>276</v>
      </c>
      <c r="L801" t="s">
        <v>18</v>
      </c>
      <c r="M801">
        <v>2024</v>
      </c>
    </row>
    <row r="802" spans="1:13" hidden="1" x14ac:dyDescent="0.25">
      <c r="A802">
        <v>8700</v>
      </c>
      <c r="B802" t="s">
        <v>13</v>
      </c>
      <c r="C802" s="4">
        <v>45382</v>
      </c>
      <c r="D802" t="s">
        <v>250</v>
      </c>
      <c r="E802" t="s">
        <v>269</v>
      </c>
      <c r="F802">
        <v>0</v>
      </c>
      <c r="G802">
        <v>633.95000000000005</v>
      </c>
      <c r="H802">
        <v>-633.95000000000005</v>
      </c>
      <c r="I802" t="s">
        <v>16</v>
      </c>
      <c r="J802" t="s">
        <v>269</v>
      </c>
      <c r="K802" t="s">
        <v>276</v>
      </c>
      <c r="L802" t="s">
        <v>18</v>
      </c>
      <c r="M802">
        <v>2024</v>
      </c>
    </row>
    <row r="803" spans="1:13" hidden="1" x14ac:dyDescent="0.25">
      <c r="A803">
        <v>8700</v>
      </c>
      <c r="B803" t="s">
        <v>13</v>
      </c>
      <c r="C803" s="4">
        <v>45382</v>
      </c>
      <c r="D803" t="s">
        <v>249</v>
      </c>
      <c r="E803" t="s">
        <v>270</v>
      </c>
      <c r="F803">
        <v>0</v>
      </c>
      <c r="G803">
        <v>25.59</v>
      </c>
      <c r="H803">
        <v>-25.59</v>
      </c>
      <c r="I803" t="s">
        <v>16</v>
      </c>
      <c r="J803" t="s">
        <v>270</v>
      </c>
      <c r="K803" t="s">
        <v>276</v>
      </c>
      <c r="L803" t="s">
        <v>18</v>
      </c>
      <c r="M803">
        <v>2024</v>
      </c>
    </row>
    <row r="804" spans="1:13" x14ac:dyDescent="0.25">
      <c r="A804">
        <v>8700</v>
      </c>
      <c r="B804" t="s">
        <v>13</v>
      </c>
      <c r="C804" s="4">
        <v>45382</v>
      </c>
      <c r="D804" t="s">
        <v>161</v>
      </c>
      <c r="E804" t="s">
        <v>162</v>
      </c>
      <c r="F804">
        <v>0</v>
      </c>
      <c r="G804">
        <v>62.59</v>
      </c>
      <c r="H804">
        <v>-62.59</v>
      </c>
      <c r="I804" t="s">
        <v>16</v>
      </c>
      <c r="J804" t="s">
        <v>162</v>
      </c>
      <c r="K804" t="s">
        <v>276</v>
      </c>
      <c r="L804" t="s">
        <v>18</v>
      </c>
      <c r="M804">
        <v>2022</v>
      </c>
    </row>
    <row r="805" spans="1:13" hidden="1" x14ac:dyDescent="0.25">
      <c r="A805">
        <v>8700</v>
      </c>
      <c r="B805" t="s">
        <v>13</v>
      </c>
      <c r="C805" s="4">
        <v>45382</v>
      </c>
      <c r="D805" t="s">
        <v>248</v>
      </c>
      <c r="E805" t="s">
        <v>274</v>
      </c>
      <c r="F805">
        <v>0</v>
      </c>
      <c r="G805">
        <v>364.17</v>
      </c>
      <c r="H805">
        <v>-364.17</v>
      </c>
      <c r="I805" t="s">
        <v>16</v>
      </c>
      <c r="J805" t="s">
        <v>274</v>
      </c>
      <c r="K805" t="s">
        <v>276</v>
      </c>
      <c r="L805" t="s">
        <v>18</v>
      </c>
      <c r="M805">
        <v>2024</v>
      </c>
    </row>
    <row r="806" spans="1:13" hidden="1" x14ac:dyDescent="0.25">
      <c r="A806">
        <v>8700</v>
      </c>
      <c r="B806" t="s">
        <v>13</v>
      </c>
      <c r="C806" s="4">
        <v>45382</v>
      </c>
      <c r="D806" t="s">
        <v>246</v>
      </c>
      <c r="E806" t="s">
        <v>275</v>
      </c>
      <c r="F806">
        <v>0</v>
      </c>
      <c r="G806">
        <v>63908.69</v>
      </c>
      <c r="H806">
        <v>-63908.69</v>
      </c>
      <c r="I806" t="s">
        <v>16</v>
      </c>
      <c r="J806" t="s">
        <v>275</v>
      </c>
      <c r="K806" t="s">
        <v>276</v>
      </c>
      <c r="L806" t="s">
        <v>18</v>
      </c>
      <c r="M806">
        <v>2024</v>
      </c>
    </row>
    <row r="807" spans="1:13" x14ac:dyDescent="0.25">
      <c r="A807">
        <v>8700</v>
      </c>
      <c r="B807" t="s">
        <v>13</v>
      </c>
      <c r="C807" s="4">
        <v>45382</v>
      </c>
      <c r="D807" t="s">
        <v>143</v>
      </c>
      <c r="E807" t="s">
        <v>144</v>
      </c>
      <c r="F807">
        <v>0</v>
      </c>
      <c r="G807">
        <v>0.43</v>
      </c>
      <c r="H807">
        <v>-0.43</v>
      </c>
      <c r="I807" t="s">
        <v>16</v>
      </c>
      <c r="J807" t="s">
        <v>144</v>
      </c>
      <c r="K807" t="s">
        <v>276</v>
      </c>
      <c r="L807" t="s">
        <v>18</v>
      </c>
      <c r="M807">
        <v>2022</v>
      </c>
    </row>
    <row r="808" spans="1:13" x14ac:dyDescent="0.25">
      <c r="A808">
        <v>8700</v>
      </c>
      <c r="B808" t="s">
        <v>13</v>
      </c>
      <c r="C808" s="4">
        <v>45382</v>
      </c>
      <c r="D808" t="s">
        <v>165</v>
      </c>
      <c r="E808" t="s">
        <v>166</v>
      </c>
      <c r="F808">
        <v>0</v>
      </c>
      <c r="G808">
        <v>110.5</v>
      </c>
      <c r="H808">
        <v>-110.5</v>
      </c>
      <c r="I808" t="s">
        <v>16</v>
      </c>
      <c r="J808" t="s">
        <v>166</v>
      </c>
      <c r="K808" t="s">
        <v>276</v>
      </c>
      <c r="L808" t="s">
        <v>18</v>
      </c>
      <c r="M808">
        <v>2022</v>
      </c>
    </row>
    <row r="809" spans="1:13" hidden="1" x14ac:dyDescent="0.25">
      <c r="A809">
        <v>8700</v>
      </c>
      <c r="B809" t="s">
        <v>13</v>
      </c>
      <c r="C809" s="4">
        <v>45382</v>
      </c>
      <c r="D809" t="s">
        <v>252</v>
      </c>
      <c r="E809" t="s">
        <v>271</v>
      </c>
      <c r="F809">
        <v>987.69</v>
      </c>
      <c r="G809">
        <v>0</v>
      </c>
      <c r="H809">
        <v>987.69</v>
      </c>
      <c r="I809" t="s">
        <v>16</v>
      </c>
      <c r="J809" t="s">
        <v>271</v>
      </c>
      <c r="K809" t="s">
        <v>276</v>
      </c>
      <c r="L809" t="s">
        <v>18</v>
      </c>
      <c r="M809">
        <v>2024</v>
      </c>
    </row>
    <row r="810" spans="1:13" x14ac:dyDescent="0.25">
      <c r="A810">
        <v>8700</v>
      </c>
      <c r="B810" t="s">
        <v>13</v>
      </c>
      <c r="C810" s="4">
        <v>45382</v>
      </c>
      <c r="D810" t="s">
        <v>163</v>
      </c>
      <c r="E810" t="s">
        <v>164</v>
      </c>
      <c r="F810">
        <v>0</v>
      </c>
      <c r="G810">
        <v>4.41</v>
      </c>
      <c r="H810">
        <v>-4.41</v>
      </c>
      <c r="I810" t="s">
        <v>16</v>
      </c>
      <c r="J810" t="s">
        <v>164</v>
      </c>
      <c r="K810" t="s">
        <v>276</v>
      </c>
      <c r="L810" t="s">
        <v>18</v>
      </c>
      <c r="M810">
        <v>2022</v>
      </c>
    </row>
    <row r="811" spans="1:13" x14ac:dyDescent="0.25">
      <c r="A811">
        <v>8700</v>
      </c>
      <c r="B811" t="s">
        <v>13</v>
      </c>
      <c r="C811" s="4">
        <v>45382</v>
      </c>
      <c r="D811" t="s">
        <v>155</v>
      </c>
      <c r="E811" t="s">
        <v>156</v>
      </c>
      <c r="F811">
        <v>0</v>
      </c>
      <c r="G811">
        <v>3952.8</v>
      </c>
      <c r="H811">
        <v>-3952.8</v>
      </c>
      <c r="I811" t="s">
        <v>16</v>
      </c>
      <c r="J811" t="s">
        <v>156</v>
      </c>
      <c r="K811" t="s">
        <v>276</v>
      </c>
      <c r="L811" t="s">
        <v>18</v>
      </c>
      <c r="M811">
        <v>2022</v>
      </c>
    </row>
    <row r="812" spans="1:13" x14ac:dyDescent="0.25">
      <c r="A812">
        <v>8700</v>
      </c>
      <c r="B812" t="s">
        <v>13</v>
      </c>
      <c r="C812" s="4">
        <v>45382</v>
      </c>
      <c r="D812" t="s">
        <v>157</v>
      </c>
      <c r="E812" t="s">
        <v>158</v>
      </c>
      <c r="F812">
        <v>0</v>
      </c>
      <c r="G812">
        <v>10614</v>
      </c>
      <c r="H812">
        <v>-10614</v>
      </c>
      <c r="I812" t="s">
        <v>16</v>
      </c>
      <c r="J812" t="s">
        <v>158</v>
      </c>
      <c r="K812" t="s">
        <v>276</v>
      </c>
      <c r="L812" t="s">
        <v>18</v>
      </c>
      <c r="M812">
        <v>2022</v>
      </c>
    </row>
    <row r="813" spans="1:13" hidden="1" x14ac:dyDescent="0.25">
      <c r="A813">
        <v>8700</v>
      </c>
      <c r="B813" t="s">
        <v>13</v>
      </c>
      <c r="C813" s="4">
        <v>45382</v>
      </c>
      <c r="D813" t="s">
        <v>174</v>
      </c>
      <c r="E813" t="s">
        <v>118</v>
      </c>
      <c r="F813">
        <v>0</v>
      </c>
      <c r="G813">
        <v>8.09</v>
      </c>
      <c r="H813">
        <v>-8.09</v>
      </c>
      <c r="I813" t="s">
        <v>16</v>
      </c>
      <c r="J813" t="s">
        <v>118</v>
      </c>
      <c r="K813" t="s">
        <v>276</v>
      </c>
      <c r="L813" t="s">
        <v>18</v>
      </c>
      <c r="M813">
        <v>2023</v>
      </c>
    </row>
    <row r="814" spans="1:13" x14ac:dyDescent="0.25">
      <c r="A814">
        <v>8700</v>
      </c>
      <c r="B814" t="s">
        <v>13</v>
      </c>
      <c r="C814" s="4">
        <v>45382</v>
      </c>
      <c r="D814" t="s">
        <v>115</v>
      </c>
      <c r="E814" t="s">
        <v>116</v>
      </c>
      <c r="F814">
        <v>0</v>
      </c>
      <c r="G814">
        <v>14.62</v>
      </c>
      <c r="H814">
        <v>-14.62</v>
      </c>
      <c r="I814" t="s">
        <v>16</v>
      </c>
      <c r="J814" t="s">
        <v>116</v>
      </c>
      <c r="K814" t="s">
        <v>276</v>
      </c>
      <c r="L814" t="s">
        <v>18</v>
      </c>
      <c r="M814">
        <v>2022</v>
      </c>
    </row>
    <row r="815" spans="1:13" x14ac:dyDescent="0.25">
      <c r="A815">
        <v>8700</v>
      </c>
      <c r="B815" t="s">
        <v>13</v>
      </c>
      <c r="C815" s="4">
        <v>45382</v>
      </c>
      <c r="D815" t="s">
        <v>159</v>
      </c>
      <c r="E815" t="s">
        <v>160</v>
      </c>
      <c r="F815">
        <v>0</v>
      </c>
      <c r="G815">
        <v>1509.28</v>
      </c>
      <c r="H815">
        <v>-1509.28</v>
      </c>
      <c r="I815" t="s">
        <v>16</v>
      </c>
      <c r="J815" t="s">
        <v>160</v>
      </c>
      <c r="K815" t="s">
        <v>276</v>
      </c>
      <c r="L815" t="s">
        <v>18</v>
      </c>
      <c r="M815">
        <v>2022</v>
      </c>
    </row>
    <row r="816" spans="1:13" x14ac:dyDescent="0.25">
      <c r="A816">
        <v>8700</v>
      </c>
      <c r="B816" t="s">
        <v>13</v>
      </c>
      <c r="C816" s="4">
        <v>45382</v>
      </c>
      <c r="D816" t="s">
        <v>117</v>
      </c>
      <c r="E816" t="s">
        <v>118</v>
      </c>
      <c r="F816">
        <v>0</v>
      </c>
      <c r="G816">
        <v>3.93</v>
      </c>
      <c r="H816">
        <v>-3.93</v>
      </c>
      <c r="I816" t="s">
        <v>16</v>
      </c>
      <c r="J816" t="s">
        <v>118</v>
      </c>
      <c r="K816" t="s">
        <v>276</v>
      </c>
      <c r="L816" t="s">
        <v>18</v>
      </c>
      <c r="M816">
        <v>2022</v>
      </c>
    </row>
    <row r="817" spans="1:13" x14ac:dyDescent="0.25">
      <c r="A817">
        <v>8700</v>
      </c>
      <c r="B817" t="s">
        <v>13</v>
      </c>
      <c r="C817" s="4">
        <v>45382</v>
      </c>
      <c r="D817" t="s">
        <v>131</v>
      </c>
      <c r="E817" t="s">
        <v>132</v>
      </c>
      <c r="F817">
        <v>0.66</v>
      </c>
      <c r="G817">
        <v>0</v>
      </c>
      <c r="H817">
        <v>0.66</v>
      </c>
      <c r="I817" t="s">
        <v>16</v>
      </c>
      <c r="J817" t="s">
        <v>132</v>
      </c>
      <c r="K817" t="s">
        <v>276</v>
      </c>
      <c r="L817" t="s">
        <v>18</v>
      </c>
      <c r="M817">
        <v>2022</v>
      </c>
    </row>
    <row r="818" spans="1:13" hidden="1" x14ac:dyDescent="0.25">
      <c r="A818">
        <v>8700</v>
      </c>
      <c r="B818" t="s">
        <v>13</v>
      </c>
      <c r="C818" s="4">
        <v>45382</v>
      </c>
      <c r="D818" t="s">
        <v>247</v>
      </c>
      <c r="E818" t="s">
        <v>272</v>
      </c>
      <c r="F818">
        <v>0</v>
      </c>
      <c r="G818">
        <v>11273.12</v>
      </c>
      <c r="H818">
        <v>-11273.12</v>
      </c>
      <c r="I818" t="s">
        <v>16</v>
      </c>
      <c r="J818" t="s">
        <v>272</v>
      </c>
      <c r="K818" t="s">
        <v>276</v>
      </c>
      <c r="L818" t="s">
        <v>18</v>
      </c>
      <c r="M818">
        <v>2024</v>
      </c>
    </row>
    <row r="819" spans="1:13" hidden="1" x14ac:dyDescent="0.25">
      <c r="A819">
        <v>8700</v>
      </c>
      <c r="B819" t="s">
        <v>13</v>
      </c>
      <c r="C819" s="4">
        <v>45382</v>
      </c>
      <c r="D819" t="s">
        <v>245</v>
      </c>
      <c r="E819" t="s">
        <v>273</v>
      </c>
      <c r="F819">
        <v>0</v>
      </c>
      <c r="G819">
        <v>22714.05</v>
      </c>
      <c r="H819">
        <v>-22714.05</v>
      </c>
      <c r="I819" t="s">
        <v>16</v>
      </c>
      <c r="J819" t="s">
        <v>273</v>
      </c>
      <c r="K819" t="s">
        <v>276</v>
      </c>
      <c r="L819" t="s">
        <v>18</v>
      </c>
      <c r="M819">
        <v>2024</v>
      </c>
    </row>
    <row r="820" spans="1:13" hidden="1" x14ac:dyDescent="0.25">
      <c r="A820">
        <v>8700</v>
      </c>
      <c r="B820" t="s">
        <v>13</v>
      </c>
      <c r="C820" s="4">
        <v>45382</v>
      </c>
      <c r="D820" t="s">
        <v>244</v>
      </c>
      <c r="E820" t="s">
        <v>262</v>
      </c>
      <c r="F820">
        <v>0</v>
      </c>
      <c r="G820">
        <v>64507.67</v>
      </c>
      <c r="H820">
        <v>-64507.67</v>
      </c>
      <c r="I820" t="s">
        <v>16</v>
      </c>
      <c r="J820" t="s">
        <v>262</v>
      </c>
      <c r="K820" t="s">
        <v>276</v>
      </c>
      <c r="L820" t="s">
        <v>18</v>
      </c>
      <c r="M820">
        <v>2024</v>
      </c>
    </row>
    <row r="821" spans="1:13" x14ac:dyDescent="0.25">
      <c r="A821">
        <v>8700</v>
      </c>
      <c r="B821" t="s">
        <v>13</v>
      </c>
      <c r="C821" s="4">
        <v>45382</v>
      </c>
      <c r="D821" t="s">
        <v>129</v>
      </c>
      <c r="E821" t="s">
        <v>130</v>
      </c>
      <c r="F821">
        <v>3.09</v>
      </c>
      <c r="G821">
        <v>0</v>
      </c>
      <c r="H821">
        <v>3.09</v>
      </c>
      <c r="I821" t="s">
        <v>16</v>
      </c>
      <c r="J821" t="s">
        <v>130</v>
      </c>
      <c r="K821" t="s">
        <v>276</v>
      </c>
      <c r="L821" t="s">
        <v>18</v>
      </c>
      <c r="M821">
        <v>2022</v>
      </c>
    </row>
    <row r="822" spans="1:13" hidden="1" x14ac:dyDescent="0.25">
      <c r="A822">
        <v>8071</v>
      </c>
      <c r="B822" t="s">
        <v>13</v>
      </c>
      <c r="C822" s="4">
        <v>45382</v>
      </c>
      <c r="D822" t="s">
        <v>251</v>
      </c>
      <c r="E822" t="s">
        <v>268</v>
      </c>
      <c r="F822">
        <v>0.03</v>
      </c>
      <c r="G822">
        <v>0</v>
      </c>
      <c r="H822">
        <v>0.03</v>
      </c>
      <c r="I822" t="s">
        <v>16</v>
      </c>
      <c r="J822" t="s">
        <v>268</v>
      </c>
      <c r="K822" t="s">
        <v>303</v>
      </c>
      <c r="L822" t="s">
        <v>301</v>
      </c>
      <c r="M822">
        <v>2024</v>
      </c>
    </row>
    <row r="823" spans="1:13" hidden="1" x14ac:dyDescent="0.25">
      <c r="A823">
        <v>8700</v>
      </c>
      <c r="B823" t="s">
        <v>13</v>
      </c>
      <c r="C823" s="4">
        <v>45382</v>
      </c>
      <c r="D823" t="s">
        <v>184</v>
      </c>
      <c r="E823" t="s">
        <v>185</v>
      </c>
      <c r="F823">
        <v>0.83</v>
      </c>
      <c r="G823">
        <v>0</v>
      </c>
      <c r="H823">
        <v>0.83</v>
      </c>
      <c r="I823" t="s">
        <v>16</v>
      </c>
      <c r="J823" t="s">
        <v>185</v>
      </c>
      <c r="K823" t="s">
        <v>276</v>
      </c>
      <c r="L823" t="s">
        <v>18</v>
      </c>
      <c r="M823">
        <v>2023</v>
      </c>
    </row>
    <row r="824" spans="1:13" hidden="1" x14ac:dyDescent="0.25">
      <c r="A824">
        <v>8700</v>
      </c>
      <c r="B824" t="s">
        <v>13</v>
      </c>
      <c r="C824" s="4">
        <v>45382</v>
      </c>
      <c r="D824" t="s">
        <v>253</v>
      </c>
      <c r="E824" t="s">
        <v>267</v>
      </c>
      <c r="F824">
        <v>1518.18</v>
      </c>
      <c r="G824">
        <v>0</v>
      </c>
      <c r="H824">
        <v>1518.18</v>
      </c>
      <c r="I824" t="s">
        <v>16</v>
      </c>
      <c r="J824" t="s">
        <v>267</v>
      </c>
      <c r="K824" t="s">
        <v>276</v>
      </c>
      <c r="L824" t="s">
        <v>18</v>
      </c>
      <c r="M824">
        <v>2024</v>
      </c>
    </row>
    <row r="825" spans="1:13" hidden="1" x14ac:dyDescent="0.25">
      <c r="A825">
        <v>8071</v>
      </c>
      <c r="B825" t="s">
        <v>13</v>
      </c>
      <c r="C825" s="4">
        <v>45382</v>
      </c>
      <c r="D825" t="s">
        <v>244</v>
      </c>
      <c r="E825" t="s">
        <v>262</v>
      </c>
      <c r="F825">
        <v>0</v>
      </c>
      <c r="G825">
        <v>0.55000000000000004</v>
      </c>
      <c r="H825">
        <v>-0.55000000000000004</v>
      </c>
      <c r="I825" t="s">
        <v>16</v>
      </c>
      <c r="J825" t="s">
        <v>262</v>
      </c>
      <c r="K825" t="s">
        <v>303</v>
      </c>
      <c r="L825" t="s">
        <v>301</v>
      </c>
      <c r="M825">
        <v>2024</v>
      </c>
    </row>
    <row r="826" spans="1:13" hidden="1" x14ac:dyDescent="0.25">
      <c r="A826">
        <v>8700</v>
      </c>
      <c r="B826" t="s">
        <v>13</v>
      </c>
      <c r="C826" s="4">
        <v>45382</v>
      </c>
      <c r="D826" t="s">
        <v>256</v>
      </c>
      <c r="E826" t="s">
        <v>264</v>
      </c>
      <c r="F826">
        <v>22.75</v>
      </c>
      <c r="G826">
        <v>0</v>
      </c>
      <c r="H826">
        <v>22.75</v>
      </c>
      <c r="I826" t="s">
        <v>16</v>
      </c>
      <c r="J826" t="s">
        <v>264</v>
      </c>
      <c r="K826" t="s">
        <v>276</v>
      </c>
      <c r="L826" t="s">
        <v>18</v>
      </c>
      <c r="M826">
        <v>2024</v>
      </c>
    </row>
    <row r="827" spans="1:13" hidden="1" x14ac:dyDescent="0.25">
      <c r="A827">
        <v>8070</v>
      </c>
      <c r="B827" t="s">
        <v>13</v>
      </c>
      <c r="C827" s="4">
        <v>45382</v>
      </c>
      <c r="D827" t="s">
        <v>251</v>
      </c>
      <c r="E827" t="s">
        <v>268</v>
      </c>
      <c r="F827">
        <v>0.09</v>
      </c>
      <c r="G827">
        <v>0</v>
      </c>
      <c r="H827">
        <v>0.09</v>
      </c>
      <c r="I827" t="s">
        <v>16</v>
      </c>
      <c r="J827" t="s">
        <v>268</v>
      </c>
      <c r="K827" t="s">
        <v>303</v>
      </c>
      <c r="L827" t="s">
        <v>301</v>
      </c>
      <c r="M827">
        <v>2024</v>
      </c>
    </row>
    <row r="828" spans="1:13" hidden="1" x14ac:dyDescent="0.25">
      <c r="A828">
        <v>8070</v>
      </c>
      <c r="B828" t="s">
        <v>13</v>
      </c>
      <c r="C828" s="4">
        <v>45382</v>
      </c>
      <c r="D828" t="s">
        <v>244</v>
      </c>
      <c r="E828" t="s">
        <v>262</v>
      </c>
      <c r="F828">
        <v>0</v>
      </c>
      <c r="G828">
        <v>1.94</v>
      </c>
      <c r="H828">
        <v>-1.94</v>
      </c>
      <c r="I828" t="s">
        <v>16</v>
      </c>
      <c r="J828" t="s">
        <v>262</v>
      </c>
      <c r="K828" t="s">
        <v>303</v>
      </c>
      <c r="L828" t="s">
        <v>301</v>
      </c>
      <c r="M828">
        <v>2024</v>
      </c>
    </row>
    <row r="829" spans="1:13" hidden="1" x14ac:dyDescent="0.25">
      <c r="A829">
        <v>8700</v>
      </c>
      <c r="B829" t="s">
        <v>13</v>
      </c>
      <c r="C829" s="4">
        <v>45382</v>
      </c>
      <c r="D829" t="s">
        <v>173</v>
      </c>
      <c r="E829" t="s">
        <v>116</v>
      </c>
      <c r="F829">
        <v>0</v>
      </c>
      <c r="G829">
        <v>29.38</v>
      </c>
      <c r="H829">
        <v>-29.38</v>
      </c>
      <c r="I829" t="s">
        <v>16</v>
      </c>
      <c r="J829" t="s">
        <v>116</v>
      </c>
      <c r="K829" t="s">
        <v>276</v>
      </c>
      <c r="L829" t="s">
        <v>18</v>
      </c>
      <c r="M829">
        <v>2023</v>
      </c>
    </row>
    <row r="830" spans="1:13" hidden="1" x14ac:dyDescent="0.25">
      <c r="A830">
        <v>8700</v>
      </c>
      <c r="B830" t="s">
        <v>13</v>
      </c>
      <c r="C830" s="4">
        <v>45382</v>
      </c>
      <c r="D830" t="s">
        <v>186</v>
      </c>
      <c r="E830" t="s">
        <v>187</v>
      </c>
      <c r="F830">
        <v>0.23</v>
      </c>
      <c r="G830">
        <v>0</v>
      </c>
      <c r="H830">
        <v>0.23</v>
      </c>
      <c r="I830" t="s">
        <v>16</v>
      </c>
      <c r="J830" t="s">
        <v>187</v>
      </c>
      <c r="K830" t="s">
        <v>276</v>
      </c>
      <c r="L830" t="s">
        <v>18</v>
      </c>
      <c r="M830">
        <v>2023</v>
      </c>
    </row>
    <row r="831" spans="1:13" hidden="1" x14ac:dyDescent="0.25">
      <c r="A831">
        <v>8700</v>
      </c>
      <c r="B831" t="s">
        <v>13</v>
      </c>
      <c r="C831" s="4">
        <v>45382</v>
      </c>
      <c r="D831" t="s">
        <v>255</v>
      </c>
      <c r="E831" t="s">
        <v>265</v>
      </c>
      <c r="F831">
        <v>0.95</v>
      </c>
      <c r="G831">
        <v>0</v>
      </c>
      <c r="H831">
        <v>0.95</v>
      </c>
      <c r="I831" t="s">
        <v>16</v>
      </c>
      <c r="J831" t="s">
        <v>265</v>
      </c>
      <c r="K831" t="s">
        <v>276</v>
      </c>
      <c r="L831" t="s">
        <v>18</v>
      </c>
      <c r="M831">
        <v>2024</v>
      </c>
    </row>
    <row r="832" spans="1:13" x14ac:dyDescent="0.25">
      <c r="A832">
        <v>8071</v>
      </c>
      <c r="B832" t="s">
        <v>13</v>
      </c>
      <c r="C832" s="4">
        <v>45382</v>
      </c>
      <c r="D832" t="s">
        <v>153</v>
      </c>
      <c r="E832" t="s">
        <v>154</v>
      </c>
      <c r="F832">
        <v>0</v>
      </c>
      <c r="G832">
        <v>0.1</v>
      </c>
      <c r="H832">
        <v>-0.1</v>
      </c>
      <c r="I832" t="s">
        <v>16</v>
      </c>
      <c r="J832" t="s">
        <v>154</v>
      </c>
      <c r="K832" t="s">
        <v>303</v>
      </c>
      <c r="L832" t="s">
        <v>301</v>
      </c>
      <c r="M832">
        <v>2022</v>
      </c>
    </row>
    <row r="833" spans="1:13" x14ac:dyDescent="0.25">
      <c r="A833">
        <v>8070</v>
      </c>
      <c r="B833" t="s">
        <v>13</v>
      </c>
      <c r="C833" s="4">
        <v>45382</v>
      </c>
      <c r="D833" t="s">
        <v>153</v>
      </c>
      <c r="E833" t="s">
        <v>154</v>
      </c>
      <c r="F833">
        <v>0</v>
      </c>
      <c r="G833">
        <v>0.35</v>
      </c>
      <c r="H833">
        <v>-0.35</v>
      </c>
      <c r="I833" t="s">
        <v>16</v>
      </c>
      <c r="J833" t="s">
        <v>154</v>
      </c>
      <c r="K833" t="s">
        <v>303</v>
      </c>
      <c r="L833" t="s">
        <v>301</v>
      </c>
      <c r="M833">
        <v>2022</v>
      </c>
    </row>
    <row r="834" spans="1:13" x14ac:dyDescent="0.25">
      <c r="A834">
        <v>8700</v>
      </c>
      <c r="B834" t="s">
        <v>13</v>
      </c>
      <c r="C834" s="4">
        <v>45382</v>
      </c>
      <c r="D834" t="s">
        <v>153</v>
      </c>
      <c r="E834" t="s">
        <v>154</v>
      </c>
      <c r="F834">
        <v>0</v>
      </c>
      <c r="G834">
        <v>11737.97</v>
      </c>
      <c r="H834">
        <v>-11737.97</v>
      </c>
      <c r="I834" t="s">
        <v>16</v>
      </c>
      <c r="J834" t="s">
        <v>154</v>
      </c>
      <c r="K834" t="s">
        <v>276</v>
      </c>
      <c r="L834" t="s">
        <v>18</v>
      </c>
      <c r="M834">
        <v>2022</v>
      </c>
    </row>
    <row r="835" spans="1:13" hidden="1" x14ac:dyDescent="0.25">
      <c r="A835">
        <v>8700</v>
      </c>
      <c r="B835" t="s">
        <v>13</v>
      </c>
      <c r="C835" s="4">
        <v>45382</v>
      </c>
      <c r="D835" t="s">
        <v>254</v>
      </c>
      <c r="E835" t="s">
        <v>266</v>
      </c>
      <c r="F835">
        <v>15.72</v>
      </c>
      <c r="G835">
        <v>0</v>
      </c>
      <c r="H835">
        <v>15.72</v>
      </c>
      <c r="I835" t="s">
        <v>16</v>
      </c>
      <c r="J835" t="s">
        <v>266</v>
      </c>
      <c r="K835" t="s">
        <v>276</v>
      </c>
      <c r="L835" t="s">
        <v>18</v>
      </c>
      <c r="M835">
        <v>2024</v>
      </c>
    </row>
    <row r="836" spans="1:13" x14ac:dyDescent="0.25">
      <c r="A836">
        <v>8700</v>
      </c>
      <c r="B836" t="s">
        <v>13</v>
      </c>
      <c r="C836" s="4">
        <v>45383</v>
      </c>
      <c r="D836" t="s">
        <v>159</v>
      </c>
      <c r="E836" t="s">
        <v>160</v>
      </c>
      <c r="F836">
        <v>1509.28</v>
      </c>
      <c r="G836">
        <v>0</v>
      </c>
      <c r="H836">
        <v>1509.28</v>
      </c>
      <c r="I836" t="s">
        <v>16</v>
      </c>
      <c r="J836" t="s">
        <v>160</v>
      </c>
      <c r="K836" t="s">
        <v>276</v>
      </c>
      <c r="L836" t="s">
        <v>18</v>
      </c>
      <c r="M836">
        <v>2022</v>
      </c>
    </row>
    <row r="837" spans="1:13" hidden="1" x14ac:dyDescent="0.25">
      <c r="A837">
        <v>8700</v>
      </c>
      <c r="B837" t="s">
        <v>13</v>
      </c>
      <c r="C837" s="4">
        <v>45383</v>
      </c>
      <c r="D837" t="s">
        <v>174</v>
      </c>
      <c r="E837" t="s">
        <v>118</v>
      </c>
      <c r="F837">
        <v>8.09</v>
      </c>
      <c r="G837">
        <v>0</v>
      </c>
      <c r="H837">
        <v>8.09</v>
      </c>
      <c r="I837" t="s">
        <v>16</v>
      </c>
      <c r="J837" t="s">
        <v>118</v>
      </c>
      <c r="K837" t="s">
        <v>276</v>
      </c>
      <c r="L837" t="s">
        <v>18</v>
      </c>
      <c r="M837">
        <v>2023</v>
      </c>
    </row>
    <row r="838" spans="1:13" hidden="1" x14ac:dyDescent="0.25">
      <c r="A838">
        <v>8700</v>
      </c>
      <c r="B838" t="s">
        <v>13</v>
      </c>
      <c r="C838" s="4">
        <v>45383</v>
      </c>
      <c r="D838" t="s">
        <v>173</v>
      </c>
      <c r="E838" t="s">
        <v>116</v>
      </c>
      <c r="F838">
        <v>29.38</v>
      </c>
      <c r="G838">
        <v>0</v>
      </c>
      <c r="H838">
        <v>29.38</v>
      </c>
      <c r="I838" t="s">
        <v>16</v>
      </c>
      <c r="J838" t="s">
        <v>116</v>
      </c>
      <c r="K838" t="s">
        <v>276</v>
      </c>
      <c r="L838" t="s">
        <v>18</v>
      </c>
      <c r="M838">
        <v>2023</v>
      </c>
    </row>
    <row r="839" spans="1:13" hidden="1" x14ac:dyDescent="0.25">
      <c r="A839">
        <v>8700</v>
      </c>
      <c r="B839" t="s">
        <v>13</v>
      </c>
      <c r="C839" s="4">
        <v>45383</v>
      </c>
      <c r="D839" t="s">
        <v>256</v>
      </c>
      <c r="E839" t="s">
        <v>264</v>
      </c>
      <c r="F839">
        <v>0</v>
      </c>
      <c r="G839">
        <v>22.75</v>
      </c>
      <c r="H839">
        <v>-22.75</v>
      </c>
      <c r="I839" t="s">
        <v>16</v>
      </c>
      <c r="J839" t="s">
        <v>264</v>
      </c>
      <c r="K839" t="s">
        <v>276</v>
      </c>
      <c r="L839" t="s">
        <v>18</v>
      </c>
      <c r="M839">
        <v>2024</v>
      </c>
    </row>
    <row r="840" spans="1:13" hidden="1" x14ac:dyDescent="0.25">
      <c r="A840">
        <v>8700</v>
      </c>
      <c r="B840" t="s">
        <v>13</v>
      </c>
      <c r="C840" s="4">
        <v>45383</v>
      </c>
      <c r="D840" t="s">
        <v>184</v>
      </c>
      <c r="E840" t="s">
        <v>185</v>
      </c>
      <c r="F840">
        <v>0</v>
      </c>
      <c r="G840">
        <v>0.83</v>
      </c>
      <c r="H840">
        <v>-0.83</v>
      </c>
      <c r="I840" t="s">
        <v>16</v>
      </c>
      <c r="J840" t="s">
        <v>185</v>
      </c>
      <c r="K840" t="s">
        <v>276</v>
      </c>
      <c r="L840" t="s">
        <v>18</v>
      </c>
      <c r="M840">
        <v>2023</v>
      </c>
    </row>
    <row r="841" spans="1:13" x14ac:dyDescent="0.25">
      <c r="A841">
        <v>8700</v>
      </c>
      <c r="B841" t="s">
        <v>13</v>
      </c>
      <c r="C841" s="4">
        <v>45383</v>
      </c>
      <c r="D841" t="s">
        <v>163</v>
      </c>
      <c r="E841" t="s">
        <v>164</v>
      </c>
      <c r="F841">
        <v>4.41</v>
      </c>
      <c r="G841">
        <v>0</v>
      </c>
      <c r="H841">
        <v>4.41</v>
      </c>
      <c r="I841" t="s">
        <v>16</v>
      </c>
      <c r="J841" t="s">
        <v>164</v>
      </c>
      <c r="K841" t="s">
        <v>276</v>
      </c>
      <c r="L841" t="s">
        <v>18</v>
      </c>
      <c r="M841">
        <v>2022</v>
      </c>
    </row>
    <row r="842" spans="1:13" x14ac:dyDescent="0.25">
      <c r="A842">
        <v>8700</v>
      </c>
      <c r="B842" t="s">
        <v>13</v>
      </c>
      <c r="C842" s="4">
        <v>45383</v>
      </c>
      <c r="D842" t="s">
        <v>155</v>
      </c>
      <c r="E842" t="s">
        <v>156</v>
      </c>
      <c r="F842">
        <v>3952.8</v>
      </c>
      <c r="G842">
        <v>0</v>
      </c>
      <c r="H842">
        <v>3952.8</v>
      </c>
      <c r="I842" t="s">
        <v>16</v>
      </c>
      <c r="J842" t="s">
        <v>156</v>
      </c>
      <c r="K842" t="s">
        <v>276</v>
      </c>
      <c r="L842" t="s">
        <v>18</v>
      </c>
      <c r="M842">
        <v>2022</v>
      </c>
    </row>
    <row r="843" spans="1:13" x14ac:dyDescent="0.25">
      <c r="A843">
        <v>8700</v>
      </c>
      <c r="B843" t="s">
        <v>13</v>
      </c>
      <c r="C843" s="4">
        <v>45383</v>
      </c>
      <c r="D843" t="s">
        <v>143</v>
      </c>
      <c r="E843" t="s">
        <v>144</v>
      </c>
      <c r="F843">
        <v>0.43</v>
      </c>
      <c r="G843">
        <v>0</v>
      </c>
      <c r="H843">
        <v>0.43</v>
      </c>
      <c r="I843" t="s">
        <v>16</v>
      </c>
      <c r="J843" t="s">
        <v>144</v>
      </c>
      <c r="K843" t="s">
        <v>276</v>
      </c>
      <c r="L843" t="s">
        <v>18</v>
      </c>
      <c r="M843">
        <v>2022</v>
      </c>
    </row>
    <row r="844" spans="1:13" hidden="1" x14ac:dyDescent="0.25">
      <c r="A844">
        <v>8700</v>
      </c>
      <c r="B844" t="s">
        <v>13</v>
      </c>
      <c r="C844" s="4">
        <v>45383</v>
      </c>
      <c r="D844" t="s">
        <v>253</v>
      </c>
      <c r="E844" t="s">
        <v>267</v>
      </c>
      <c r="F844">
        <v>0</v>
      </c>
      <c r="G844">
        <v>1518.18</v>
      </c>
      <c r="H844">
        <v>-1518.18</v>
      </c>
      <c r="I844" t="s">
        <v>16</v>
      </c>
      <c r="J844" t="s">
        <v>267</v>
      </c>
      <c r="K844" t="s">
        <v>276</v>
      </c>
      <c r="L844" t="s">
        <v>18</v>
      </c>
      <c r="M844">
        <v>2024</v>
      </c>
    </row>
    <row r="845" spans="1:13" hidden="1" x14ac:dyDescent="0.25">
      <c r="A845">
        <v>8700</v>
      </c>
      <c r="B845" t="s">
        <v>13</v>
      </c>
      <c r="C845" s="4">
        <v>45383</v>
      </c>
      <c r="D845" t="s">
        <v>254</v>
      </c>
      <c r="E845" t="s">
        <v>266</v>
      </c>
      <c r="F845">
        <v>0</v>
      </c>
      <c r="G845">
        <v>15.72</v>
      </c>
      <c r="H845">
        <v>-15.72</v>
      </c>
      <c r="I845" t="s">
        <v>16</v>
      </c>
      <c r="J845" t="s">
        <v>266</v>
      </c>
      <c r="K845" t="s">
        <v>276</v>
      </c>
      <c r="L845" t="s">
        <v>18</v>
      </c>
      <c r="M845">
        <v>2024</v>
      </c>
    </row>
    <row r="846" spans="1:13" x14ac:dyDescent="0.25">
      <c r="A846">
        <v>8700</v>
      </c>
      <c r="B846" t="s">
        <v>13</v>
      </c>
      <c r="C846" s="4">
        <v>45383</v>
      </c>
      <c r="D846" t="s">
        <v>161</v>
      </c>
      <c r="E846" t="s">
        <v>162</v>
      </c>
      <c r="F846">
        <v>62.59</v>
      </c>
      <c r="G846">
        <v>0</v>
      </c>
      <c r="H846">
        <v>62.59</v>
      </c>
      <c r="I846" t="s">
        <v>16</v>
      </c>
      <c r="J846" t="s">
        <v>162</v>
      </c>
      <c r="K846" t="s">
        <v>276</v>
      </c>
      <c r="L846" t="s">
        <v>18</v>
      </c>
      <c r="M846">
        <v>2022</v>
      </c>
    </row>
    <row r="847" spans="1:13" x14ac:dyDescent="0.25">
      <c r="A847">
        <v>8700</v>
      </c>
      <c r="B847" t="s">
        <v>13</v>
      </c>
      <c r="C847" s="4">
        <v>45383</v>
      </c>
      <c r="D847" t="s">
        <v>153</v>
      </c>
      <c r="E847" t="s">
        <v>154</v>
      </c>
      <c r="F847">
        <v>11737.97</v>
      </c>
      <c r="G847">
        <v>0</v>
      </c>
      <c r="H847">
        <v>11737.97</v>
      </c>
      <c r="I847" t="s">
        <v>16</v>
      </c>
      <c r="J847" t="s">
        <v>154</v>
      </c>
      <c r="K847" t="s">
        <v>276</v>
      </c>
      <c r="L847" t="s">
        <v>18</v>
      </c>
      <c r="M847">
        <v>2022</v>
      </c>
    </row>
    <row r="848" spans="1:13" hidden="1" x14ac:dyDescent="0.25">
      <c r="A848">
        <v>8700</v>
      </c>
      <c r="B848" t="s">
        <v>13</v>
      </c>
      <c r="C848" s="4">
        <v>45383</v>
      </c>
      <c r="D848" t="s">
        <v>255</v>
      </c>
      <c r="E848" t="s">
        <v>265</v>
      </c>
      <c r="F848">
        <v>0</v>
      </c>
      <c r="G848">
        <v>0.95</v>
      </c>
      <c r="H848">
        <v>-0.95</v>
      </c>
      <c r="I848" t="s">
        <v>16</v>
      </c>
      <c r="J848" t="s">
        <v>265</v>
      </c>
      <c r="K848" t="s">
        <v>276</v>
      </c>
      <c r="L848" t="s">
        <v>18</v>
      </c>
      <c r="M848">
        <v>2024</v>
      </c>
    </row>
    <row r="849" spans="1:13" x14ac:dyDescent="0.25">
      <c r="A849">
        <v>8700</v>
      </c>
      <c r="B849" t="s">
        <v>13</v>
      </c>
      <c r="C849" s="4">
        <v>45383</v>
      </c>
      <c r="D849" t="s">
        <v>157</v>
      </c>
      <c r="E849" t="s">
        <v>158</v>
      </c>
      <c r="F849">
        <v>10614</v>
      </c>
      <c r="G849">
        <v>0</v>
      </c>
      <c r="H849">
        <v>10614</v>
      </c>
      <c r="I849" t="s">
        <v>16</v>
      </c>
      <c r="J849" t="s">
        <v>158</v>
      </c>
      <c r="K849" t="s">
        <v>276</v>
      </c>
      <c r="L849" t="s">
        <v>18</v>
      </c>
      <c r="M849">
        <v>2022</v>
      </c>
    </row>
    <row r="850" spans="1:13" x14ac:dyDescent="0.25">
      <c r="A850">
        <v>8700</v>
      </c>
      <c r="B850" t="s">
        <v>13</v>
      </c>
      <c r="C850" s="4">
        <v>45383</v>
      </c>
      <c r="D850" t="s">
        <v>165</v>
      </c>
      <c r="E850" t="s">
        <v>166</v>
      </c>
      <c r="F850">
        <v>110.5</v>
      </c>
      <c r="G850">
        <v>0</v>
      </c>
      <c r="H850">
        <v>110.5</v>
      </c>
      <c r="I850" t="s">
        <v>16</v>
      </c>
      <c r="J850" t="s">
        <v>166</v>
      </c>
      <c r="K850" t="s">
        <v>276</v>
      </c>
      <c r="L850" t="s">
        <v>18</v>
      </c>
      <c r="M850">
        <v>2022</v>
      </c>
    </row>
    <row r="851" spans="1:13" x14ac:dyDescent="0.25">
      <c r="A851">
        <v>8700</v>
      </c>
      <c r="B851" t="s">
        <v>13</v>
      </c>
      <c r="C851" s="4">
        <v>45383</v>
      </c>
      <c r="D851" t="s">
        <v>129</v>
      </c>
      <c r="E851" t="s">
        <v>130</v>
      </c>
      <c r="F851">
        <v>0</v>
      </c>
      <c r="G851">
        <v>3.09</v>
      </c>
      <c r="H851">
        <v>-3.09</v>
      </c>
      <c r="I851" t="s">
        <v>16</v>
      </c>
      <c r="J851" t="s">
        <v>130</v>
      </c>
      <c r="K851" t="s">
        <v>276</v>
      </c>
      <c r="L851" t="s">
        <v>18</v>
      </c>
      <c r="M851">
        <v>2022</v>
      </c>
    </row>
    <row r="852" spans="1:13" hidden="1" x14ac:dyDescent="0.25">
      <c r="A852">
        <v>8700</v>
      </c>
      <c r="B852" t="s">
        <v>13</v>
      </c>
      <c r="C852" s="4">
        <v>45383</v>
      </c>
      <c r="D852" t="s">
        <v>251</v>
      </c>
      <c r="E852" t="s">
        <v>268</v>
      </c>
      <c r="F852">
        <v>0</v>
      </c>
      <c r="G852">
        <v>2932.53</v>
      </c>
      <c r="H852">
        <v>-2932.53</v>
      </c>
      <c r="I852" t="s">
        <v>16</v>
      </c>
      <c r="J852" t="s">
        <v>268</v>
      </c>
      <c r="K852" t="s">
        <v>276</v>
      </c>
      <c r="L852" t="s">
        <v>18</v>
      </c>
      <c r="M852">
        <v>2024</v>
      </c>
    </row>
    <row r="853" spans="1:13" x14ac:dyDescent="0.25">
      <c r="A853">
        <v>8700</v>
      </c>
      <c r="B853" t="s">
        <v>13</v>
      </c>
      <c r="C853" s="4">
        <v>45383</v>
      </c>
      <c r="D853" t="s">
        <v>117</v>
      </c>
      <c r="E853" t="s">
        <v>118</v>
      </c>
      <c r="F853">
        <v>3.93</v>
      </c>
      <c r="G853">
        <v>0</v>
      </c>
      <c r="H853">
        <v>3.93</v>
      </c>
      <c r="I853" t="s">
        <v>16</v>
      </c>
      <c r="J853" t="s">
        <v>118</v>
      </c>
      <c r="K853" t="s">
        <v>276</v>
      </c>
      <c r="L853" t="s">
        <v>18</v>
      </c>
      <c r="M853">
        <v>2022</v>
      </c>
    </row>
    <row r="854" spans="1:13" x14ac:dyDescent="0.25">
      <c r="A854">
        <v>8700</v>
      </c>
      <c r="B854" t="s">
        <v>13</v>
      </c>
      <c r="C854" s="4">
        <v>45383</v>
      </c>
      <c r="D854" t="s">
        <v>131</v>
      </c>
      <c r="E854" t="s">
        <v>132</v>
      </c>
      <c r="F854">
        <v>0</v>
      </c>
      <c r="G854">
        <v>0.66</v>
      </c>
      <c r="H854">
        <v>-0.66</v>
      </c>
      <c r="I854" t="s">
        <v>16</v>
      </c>
      <c r="J854" t="s">
        <v>132</v>
      </c>
      <c r="K854" t="s">
        <v>276</v>
      </c>
      <c r="L854" t="s">
        <v>18</v>
      </c>
      <c r="M854">
        <v>2022</v>
      </c>
    </row>
    <row r="855" spans="1:13" hidden="1" x14ac:dyDescent="0.25">
      <c r="A855">
        <v>8700</v>
      </c>
      <c r="B855" t="s">
        <v>13</v>
      </c>
      <c r="C855" s="4">
        <v>45383</v>
      </c>
      <c r="D855" t="s">
        <v>244</v>
      </c>
      <c r="E855" t="s">
        <v>262</v>
      </c>
      <c r="F855">
        <v>64507.67</v>
      </c>
      <c r="G855">
        <v>0</v>
      </c>
      <c r="H855">
        <v>64507.67</v>
      </c>
      <c r="I855" t="s">
        <v>16</v>
      </c>
      <c r="J855" t="s">
        <v>262</v>
      </c>
      <c r="K855" t="s">
        <v>276</v>
      </c>
      <c r="L855" t="s">
        <v>18</v>
      </c>
      <c r="M855">
        <v>2024</v>
      </c>
    </row>
    <row r="856" spans="1:13" hidden="1" x14ac:dyDescent="0.25">
      <c r="A856">
        <v>8700</v>
      </c>
      <c r="B856" t="s">
        <v>13</v>
      </c>
      <c r="C856" s="4">
        <v>45383</v>
      </c>
      <c r="D856" t="s">
        <v>245</v>
      </c>
      <c r="E856" t="s">
        <v>273</v>
      </c>
      <c r="F856">
        <v>22714.05</v>
      </c>
      <c r="G856">
        <v>0</v>
      </c>
      <c r="H856">
        <v>22714.05</v>
      </c>
      <c r="I856" t="s">
        <v>16</v>
      </c>
      <c r="J856" t="s">
        <v>273</v>
      </c>
      <c r="K856" t="s">
        <v>276</v>
      </c>
      <c r="L856" t="s">
        <v>18</v>
      </c>
      <c r="M856">
        <v>2024</v>
      </c>
    </row>
    <row r="857" spans="1:13" hidden="1" x14ac:dyDescent="0.25">
      <c r="A857">
        <v>8700</v>
      </c>
      <c r="B857" t="s">
        <v>13</v>
      </c>
      <c r="C857" s="4">
        <v>45383</v>
      </c>
      <c r="D857" t="s">
        <v>250</v>
      </c>
      <c r="E857" t="s">
        <v>269</v>
      </c>
      <c r="F857">
        <v>633.95000000000005</v>
      </c>
      <c r="G857">
        <v>0</v>
      </c>
      <c r="H857">
        <v>633.95000000000005</v>
      </c>
      <c r="I857" t="s">
        <v>16</v>
      </c>
      <c r="J857" t="s">
        <v>269</v>
      </c>
      <c r="K857" t="s">
        <v>276</v>
      </c>
      <c r="L857" t="s">
        <v>18</v>
      </c>
      <c r="M857">
        <v>2024</v>
      </c>
    </row>
    <row r="858" spans="1:13" hidden="1" x14ac:dyDescent="0.25">
      <c r="A858">
        <v>8700</v>
      </c>
      <c r="B858" t="s">
        <v>13</v>
      </c>
      <c r="C858" s="4">
        <v>45383</v>
      </c>
      <c r="D858" t="s">
        <v>249</v>
      </c>
      <c r="E858" t="s">
        <v>270</v>
      </c>
      <c r="F858">
        <v>25.59</v>
      </c>
      <c r="G858">
        <v>0</v>
      </c>
      <c r="H858">
        <v>25.59</v>
      </c>
      <c r="I858" t="s">
        <v>16</v>
      </c>
      <c r="J858" t="s">
        <v>270</v>
      </c>
      <c r="K858" t="s">
        <v>276</v>
      </c>
      <c r="L858" t="s">
        <v>18</v>
      </c>
      <c r="M858">
        <v>2024</v>
      </c>
    </row>
    <row r="859" spans="1:13" hidden="1" x14ac:dyDescent="0.25">
      <c r="A859">
        <v>8700</v>
      </c>
      <c r="B859" t="s">
        <v>13</v>
      </c>
      <c r="C859" s="4">
        <v>45383</v>
      </c>
      <c r="D859" t="s">
        <v>246</v>
      </c>
      <c r="E859" t="s">
        <v>275</v>
      </c>
      <c r="F859">
        <v>63908.69</v>
      </c>
      <c r="G859">
        <v>0</v>
      </c>
      <c r="H859">
        <v>63908.69</v>
      </c>
      <c r="I859" t="s">
        <v>16</v>
      </c>
      <c r="J859" t="s">
        <v>275</v>
      </c>
      <c r="K859" t="s">
        <v>276</v>
      </c>
      <c r="L859" t="s">
        <v>18</v>
      </c>
      <c r="M859">
        <v>2024</v>
      </c>
    </row>
    <row r="860" spans="1:13" hidden="1" x14ac:dyDescent="0.25">
      <c r="A860">
        <v>8700</v>
      </c>
      <c r="B860" t="s">
        <v>13</v>
      </c>
      <c r="C860" s="4">
        <v>45383</v>
      </c>
      <c r="D860" t="s">
        <v>247</v>
      </c>
      <c r="E860" t="s">
        <v>272</v>
      </c>
      <c r="F860">
        <v>11273.12</v>
      </c>
      <c r="G860">
        <v>0</v>
      </c>
      <c r="H860">
        <v>11273.12</v>
      </c>
      <c r="I860" t="s">
        <v>16</v>
      </c>
      <c r="J860" t="s">
        <v>272</v>
      </c>
      <c r="K860" t="s">
        <v>276</v>
      </c>
      <c r="L860" t="s">
        <v>18</v>
      </c>
      <c r="M860">
        <v>2024</v>
      </c>
    </row>
    <row r="861" spans="1:13" hidden="1" x14ac:dyDescent="0.25">
      <c r="A861">
        <v>8700</v>
      </c>
      <c r="B861" t="s">
        <v>13</v>
      </c>
      <c r="C861" s="4">
        <v>45383</v>
      </c>
      <c r="D861" t="s">
        <v>252</v>
      </c>
      <c r="E861" t="s">
        <v>271</v>
      </c>
      <c r="F861">
        <v>0</v>
      </c>
      <c r="G861">
        <v>987.69</v>
      </c>
      <c r="H861">
        <v>-987.69</v>
      </c>
      <c r="I861" t="s">
        <v>16</v>
      </c>
      <c r="J861" t="s">
        <v>271</v>
      </c>
      <c r="K861" t="s">
        <v>276</v>
      </c>
      <c r="L861" t="s">
        <v>18</v>
      </c>
      <c r="M861">
        <v>2024</v>
      </c>
    </row>
    <row r="862" spans="1:13" hidden="1" x14ac:dyDescent="0.25">
      <c r="A862">
        <v>8700</v>
      </c>
      <c r="B862" t="s">
        <v>13</v>
      </c>
      <c r="C862" s="4">
        <v>45383</v>
      </c>
      <c r="D862" t="s">
        <v>248</v>
      </c>
      <c r="E862" t="s">
        <v>274</v>
      </c>
      <c r="F862">
        <v>364.17</v>
      </c>
      <c r="G862">
        <v>0</v>
      </c>
      <c r="H862">
        <v>364.17</v>
      </c>
      <c r="I862" t="s">
        <v>16</v>
      </c>
      <c r="J862" t="s">
        <v>274</v>
      </c>
      <c r="K862" t="s">
        <v>276</v>
      </c>
      <c r="L862" t="s">
        <v>18</v>
      </c>
      <c r="M862">
        <v>2024</v>
      </c>
    </row>
    <row r="863" spans="1:13" hidden="1" x14ac:dyDescent="0.25">
      <c r="A863">
        <v>8700</v>
      </c>
      <c r="B863" t="s">
        <v>13</v>
      </c>
      <c r="C863" s="4">
        <v>45383</v>
      </c>
      <c r="D863" t="s">
        <v>186</v>
      </c>
      <c r="E863" t="s">
        <v>187</v>
      </c>
      <c r="F863">
        <v>0</v>
      </c>
      <c r="G863">
        <v>0.23</v>
      </c>
      <c r="H863">
        <v>-0.23</v>
      </c>
      <c r="I863" t="s">
        <v>16</v>
      </c>
      <c r="J863" t="s">
        <v>187</v>
      </c>
      <c r="K863" t="s">
        <v>276</v>
      </c>
      <c r="L863" t="s">
        <v>18</v>
      </c>
      <c r="M863">
        <v>2023</v>
      </c>
    </row>
    <row r="864" spans="1:13" x14ac:dyDescent="0.25">
      <c r="A864">
        <v>8700</v>
      </c>
      <c r="B864" t="s">
        <v>13</v>
      </c>
      <c r="C864" s="4">
        <v>45383</v>
      </c>
      <c r="D864" t="s">
        <v>115</v>
      </c>
      <c r="E864" t="s">
        <v>116</v>
      </c>
      <c r="F864">
        <v>14.62</v>
      </c>
      <c r="G864">
        <v>0</v>
      </c>
      <c r="H864">
        <v>14.62</v>
      </c>
      <c r="I864" t="s">
        <v>16</v>
      </c>
      <c r="J864" t="s">
        <v>116</v>
      </c>
      <c r="K864" t="s">
        <v>276</v>
      </c>
      <c r="L864" t="s">
        <v>18</v>
      </c>
      <c r="M864">
        <v>2022</v>
      </c>
    </row>
    <row r="865" spans="1:13" hidden="1" x14ac:dyDescent="0.25">
      <c r="A865">
        <v>8471</v>
      </c>
      <c r="B865" t="s">
        <v>13</v>
      </c>
      <c r="C865" s="4">
        <v>45392</v>
      </c>
      <c r="D865" t="s">
        <v>251</v>
      </c>
      <c r="E865" t="s">
        <v>268</v>
      </c>
      <c r="F865">
        <v>464.07</v>
      </c>
      <c r="G865">
        <v>0</v>
      </c>
      <c r="H865">
        <v>464.07</v>
      </c>
      <c r="I865" t="s">
        <v>16</v>
      </c>
      <c r="J865" t="s">
        <v>268</v>
      </c>
      <c r="K865" t="s">
        <v>304</v>
      </c>
      <c r="L865" t="s">
        <v>301</v>
      </c>
      <c r="M865">
        <v>2024</v>
      </c>
    </row>
    <row r="866" spans="1:13" x14ac:dyDescent="0.25">
      <c r="A866">
        <v>8471</v>
      </c>
      <c r="B866" t="s">
        <v>13</v>
      </c>
      <c r="C866" s="4">
        <v>45392</v>
      </c>
      <c r="D866" t="s">
        <v>153</v>
      </c>
      <c r="E866" t="s">
        <v>154</v>
      </c>
      <c r="F866">
        <v>0</v>
      </c>
      <c r="G866">
        <v>1856.63</v>
      </c>
      <c r="H866">
        <v>-1856.63</v>
      </c>
      <c r="I866" t="s">
        <v>16</v>
      </c>
      <c r="J866" t="s">
        <v>154</v>
      </c>
      <c r="K866" t="s">
        <v>304</v>
      </c>
      <c r="L866" t="s">
        <v>301</v>
      </c>
      <c r="M866">
        <v>2022</v>
      </c>
    </row>
    <row r="867" spans="1:13" hidden="1" x14ac:dyDescent="0.25">
      <c r="A867">
        <v>8471</v>
      </c>
      <c r="B867" t="s">
        <v>13</v>
      </c>
      <c r="C867" s="4">
        <v>45392</v>
      </c>
      <c r="D867" t="s">
        <v>244</v>
      </c>
      <c r="E867" t="s">
        <v>262</v>
      </c>
      <c r="F867">
        <v>0</v>
      </c>
      <c r="G867">
        <v>10212.1</v>
      </c>
      <c r="H867">
        <v>-10212.1</v>
      </c>
      <c r="I867" t="s">
        <v>16</v>
      </c>
      <c r="J867" t="s">
        <v>262</v>
      </c>
      <c r="K867" t="s">
        <v>304</v>
      </c>
      <c r="L867" t="s">
        <v>301</v>
      </c>
      <c r="M867">
        <v>2024</v>
      </c>
    </row>
    <row r="868" spans="1:13" hidden="1" x14ac:dyDescent="0.25">
      <c r="A868">
        <v>8471</v>
      </c>
      <c r="B868" t="s">
        <v>13</v>
      </c>
      <c r="C868" s="4">
        <v>45392</v>
      </c>
      <c r="D868" t="s">
        <v>255</v>
      </c>
      <c r="E868" t="s">
        <v>265</v>
      </c>
      <c r="F868">
        <v>0.03</v>
      </c>
      <c r="G868">
        <v>0</v>
      </c>
      <c r="H868">
        <v>0.03</v>
      </c>
      <c r="I868" t="s">
        <v>16</v>
      </c>
      <c r="J868" t="s">
        <v>265</v>
      </c>
      <c r="K868" t="s">
        <v>304</v>
      </c>
      <c r="L868" t="s">
        <v>301</v>
      </c>
      <c r="M868">
        <v>2024</v>
      </c>
    </row>
    <row r="869" spans="1:13" hidden="1" x14ac:dyDescent="0.25">
      <c r="A869">
        <v>8471</v>
      </c>
      <c r="B869" t="s">
        <v>13</v>
      </c>
      <c r="C869" s="4">
        <v>45392</v>
      </c>
      <c r="D869" t="s">
        <v>249</v>
      </c>
      <c r="E869" t="s">
        <v>270</v>
      </c>
      <c r="F869">
        <v>0</v>
      </c>
      <c r="G869">
        <v>0.89</v>
      </c>
      <c r="H869">
        <v>-0.89</v>
      </c>
      <c r="I869" t="s">
        <v>16</v>
      </c>
      <c r="J869" t="s">
        <v>270</v>
      </c>
      <c r="K869" t="s">
        <v>304</v>
      </c>
      <c r="L869" t="s">
        <v>301</v>
      </c>
      <c r="M869">
        <v>2024</v>
      </c>
    </row>
    <row r="870" spans="1:13" x14ac:dyDescent="0.25">
      <c r="A870">
        <v>8471</v>
      </c>
      <c r="B870" t="s">
        <v>13</v>
      </c>
      <c r="C870" s="4">
        <v>45392</v>
      </c>
      <c r="D870" t="s">
        <v>155</v>
      </c>
      <c r="E870" t="s">
        <v>156</v>
      </c>
      <c r="F870">
        <v>0</v>
      </c>
      <c r="G870">
        <v>76.010000000000005</v>
      </c>
      <c r="H870">
        <v>-76.010000000000005</v>
      </c>
      <c r="I870" t="s">
        <v>16</v>
      </c>
      <c r="J870" t="s">
        <v>156</v>
      </c>
      <c r="K870" t="s">
        <v>304</v>
      </c>
      <c r="L870" t="s">
        <v>301</v>
      </c>
      <c r="M870">
        <v>2022</v>
      </c>
    </row>
    <row r="871" spans="1:13" x14ac:dyDescent="0.25">
      <c r="A871">
        <v>8471</v>
      </c>
      <c r="B871" t="s">
        <v>13</v>
      </c>
      <c r="C871" s="4">
        <v>45392</v>
      </c>
      <c r="D871" t="s">
        <v>163</v>
      </c>
      <c r="E871" t="s">
        <v>164</v>
      </c>
      <c r="F871">
        <v>0</v>
      </c>
      <c r="G871">
        <v>0.14000000000000001</v>
      </c>
      <c r="H871">
        <v>-0.14000000000000001</v>
      </c>
      <c r="I871" t="s">
        <v>16</v>
      </c>
      <c r="J871" t="s">
        <v>164</v>
      </c>
      <c r="K871" t="s">
        <v>304</v>
      </c>
      <c r="L871" t="s">
        <v>301</v>
      </c>
      <c r="M871">
        <v>2022</v>
      </c>
    </row>
    <row r="872" spans="1:13" hidden="1" x14ac:dyDescent="0.25">
      <c r="A872">
        <v>8471</v>
      </c>
      <c r="B872" t="s">
        <v>13</v>
      </c>
      <c r="C872" s="4">
        <v>45392</v>
      </c>
      <c r="D872" t="s">
        <v>245</v>
      </c>
      <c r="E872" t="s">
        <v>273</v>
      </c>
      <c r="F872">
        <v>0</v>
      </c>
      <c r="G872">
        <v>437.12</v>
      </c>
      <c r="H872">
        <v>-437.12</v>
      </c>
      <c r="I872" t="s">
        <v>16</v>
      </c>
      <c r="J872" t="s">
        <v>273</v>
      </c>
      <c r="K872" t="s">
        <v>304</v>
      </c>
      <c r="L872" t="s">
        <v>301</v>
      </c>
      <c r="M872">
        <v>2024</v>
      </c>
    </row>
    <row r="873" spans="1:13" hidden="1" x14ac:dyDescent="0.25">
      <c r="A873">
        <v>8471</v>
      </c>
      <c r="B873" t="s">
        <v>13</v>
      </c>
      <c r="C873" s="4">
        <v>45392</v>
      </c>
      <c r="D873" t="s">
        <v>252</v>
      </c>
      <c r="E873" t="s">
        <v>271</v>
      </c>
      <c r="F873">
        <v>19.010000000000002</v>
      </c>
      <c r="G873">
        <v>0</v>
      </c>
      <c r="H873">
        <v>19.010000000000002</v>
      </c>
      <c r="I873" t="s">
        <v>16</v>
      </c>
      <c r="J873" t="s">
        <v>271</v>
      </c>
      <c r="K873" t="s">
        <v>304</v>
      </c>
      <c r="L873" t="s">
        <v>301</v>
      </c>
      <c r="M873">
        <v>2024</v>
      </c>
    </row>
    <row r="874" spans="1:13" x14ac:dyDescent="0.25">
      <c r="A874">
        <v>8495</v>
      </c>
      <c r="B874" t="s">
        <v>13</v>
      </c>
      <c r="C874" s="4">
        <v>45393</v>
      </c>
      <c r="D874" t="s">
        <v>153</v>
      </c>
      <c r="E874" t="s">
        <v>154</v>
      </c>
      <c r="F874">
        <v>0</v>
      </c>
      <c r="G874">
        <v>3.12</v>
      </c>
      <c r="H874">
        <v>-3.12</v>
      </c>
      <c r="I874" t="s">
        <v>16</v>
      </c>
      <c r="J874" t="s">
        <v>154</v>
      </c>
      <c r="K874" t="s">
        <v>304</v>
      </c>
      <c r="L874" t="s">
        <v>301</v>
      </c>
      <c r="M874">
        <v>2022</v>
      </c>
    </row>
    <row r="875" spans="1:13" hidden="1" x14ac:dyDescent="0.25">
      <c r="A875">
        <v>8495</v>
      </c>
      <c r="B875" t="s">
        <v>13</v>
      </c>
      <c r="C875" s="4">
        <v>45393</v>
      </c>
      <c r="D875" t="s">
        <v>251</v>
      </c>
      <c r="E875" t="s">
        <v>268</v>
      </c>
      <c r="F875">
        <v>0.78</v>
      </c>
      <c r="G875">
        <v>0</v>
      </c>
      <c r="H875">
        <v>0.78</v>
      </c>
      <c r="I875" t="s">
        <v>16</v>
      </c>
      <c r="J875" t="s">
        <v>268</v>
      </c>
      <c r="K875" t="s">
        <v>304</v>
      </c>
      <c r="L875" t="s">
        <v>301</v>
      </c>
      <c r="M875">
        <v>2024</v>
      </c>
    </row>
    <row r="876" spans="1:13" x14ac:dyDescent="0.25">
      <c r="A876">
        <v>8495</v>
      </c>
      <c r="B876" t="s">
        <v>13</v>
      </c>
      <c r="C876" s="4">
        <v>45393</v>
      </c>
      <c r="D876" t="s">
        <v>155</v>
      </c>
      <c r="E876" t="s">
        <v>156</v>
      </c>
      <c r="F876">
        <v>0</v>
      </c>
      <c r="G876">
        <v>1.29</v>
      </c>
      <c r="H876">
        <v>-1.29</v>
      </c>
      <c r="I876" t="s">
        <v>16</v>
      </c>
      <c r="J876" t="s">
        <v>156</v>
      </c>
      <c r="K876" t="s">
        <v>304</v>
      </c>
      <c r="L876" t="s">
        <v>301</v>
      </c>
      <c r="M876">
        <v>2022</v>
      </c>
    </row>
    <row r="877" spans="1:13" hidden="1" x14ac:dyDescent="0.25">
      <c r="A877">
        <v>8494</v>
      </c>
      <c r="B877" t="s">
        <v>13</v>
      </c>
      <c r="C877" s="4">
        <v>45393</v>
      </c>
      <c r="D877" t="s">
        <v>251</v>
      </c>
      <c r="E877" t="s">
        <v>268</v>
      </c>
      <c r="F877">
        <v>0.09</v>
      </c>
      <c r="G877">
        <v>0</v>
      </c>
      <c r="H877">
        <v>0.09</v>
      </c>
      <c r="I877" t="s">
        <v>16</v>
      </c>
      <c r="J877" t="s">
        <v>268</v>
      </c>
      <c r="K877" t="s">
        <v>304</v>
      </c>
      <c r="L877" t="s">
        <v>301</v>
      </c>
      <c r="M877">
        <v>2024</v>
      </c>
    </row>
    <row r="878" spans="1:13" hidden="1" x14ac:dyDescent="0.25">
      <c r="A878">
        <v>8494</v>
      </c>
      <c r="B878" t="s">
        <v>13</v>
      </c>
      <c r="C878" s="4">
        <v>45393</v>
      </c>
      <c r="D878" t="s">
        <v>244</v>
      </c>
      <c r="E878" t="s">
        <v>262</v>
      </c>
      <c r="F878">
        <v>0</v>
      </c>
      <c r="G878">
        <v>2.09</v>
      </c>
      <c r="H878">
        <v>-2.09</v>
      </c>
      <c r="I878" t="s">
        <v>16</v>
      </c>
      <c r="J878" t="s">
        <v>262</v>
      </c>
      <c r="K878" t="s">
        <v>304</v>
      </c>
      <c r="L878" t="s">
        <v>301</v>
      </c>
      <c r="M878">
        <v>2024</v>
      </c>
    </row>
    <row r="879" spans="1:13" hidden="1" x14ac:dyDescent="0.25">
      <c r="A879">
        <v>8495</v>
      </c>
      <c r="B879" t="s">
        <v>13</v>
      </c>
      <c r="C879" s="4">
        <v>45393</v>
      </c>
      <c r="D879" t="s">
        <v>252</v>
      </c>
      <c r="E879" t="s">
        <v>271</v>
      </c>
      <c r="F879">
        <v>0.32</v>
      </c>
      <c r="G879">
        <v>0</v>
      </c>
      <c r="H879">
        <v>0.32</v>
      </c>
      <c r="I879" t="s">
        <v>16</v>
      </c>
      <c r="J879" t="s">
        <v>271</v>
      </c>
      <c r="K879" t="s">
        <v>304</v>
      </c>
      <c r="L879" t="s">
        <v>301</v>
      </c>
      <c r="M879">
        <v>2024</v>
      </c>
    </row>
    <row r="880" spans="1:13" x14ac:dyDescent="0.25">
      <c r="A880">
        <v>8494</v>
      </c>
      <c r="B880" t="s">
        <v>13</v>
      </c>
      <c r="C880" s="4">
        <v>45393</v>
      </c>
      <c r="D880" t="s">
        <v>153</v>
      </c>
      <c r="E880" t="s">
        <v>154</v>
      </c>
      <c r="F880">
        <v>0</v>
      </c>
      <c r="G880">
        <v>0.38</v>
      </c>
      <c r="H880">
        <v>-0.38</v>
      </c>
      <c r="I880" t="s">
        <v>16</v>
      </c>
      <c r="J880" t="s">
        <v>154</v>
      </c>
      <c r="K880" t="s">
        <v>304</v>
      </c>
      <c r="L880" t="s">
        <v>301</v>
      </c>
      <c r="M880">
        <v>2022</v>
      </c>
    </row>
    <row r="881" spans="1:13" hidden="1" x14ac:dyDescent="0.25">
      <c r="A881">
        <v>8495</v>
      </c>
      <c r="B881" t="s">
        <v>13</v>
      </c>
      <c r="C881" s="4">
        <v>45393</v>
      </c>
      <c r="D881" t="s">
        <v>245</v>
      </c>
      <c r="E881" t="s">
        <v>273</v>
      </c>
      <c r="F881">
        <v>0</v>
      </c>
      <c r="G881">
        <v>7.45</v>
      </c>
      <c r="H881">
        <v>-7.45</v>
      </c>
      <c r="I881" t="s">
        <v>16</v>
      </c>
      <c r="J881" t="s">
        <v>273</v>
      </c>
      <c r="K881" t="s">
        <v>304</v>
      </c>
      <c r="L881" t="s">
        <v>301</v>
      </c>
      <c r="M881">
        <v>2024</v>
      </c>
    </row>
    <row r="882" spans="1:13" hidden="1" x14ac:dyDescent="0.25">
      <c r="A882">
        <v>8495</v>
      </c>
      <c r="B882" t="s">
        <v>13</v>
      </c>
      <c r="C882" s="4">
        <v>45393</v>
      </c>
      <c r="D882" t="s">
        <v>244</v>
      </c>
      <c r="E882" t="s">
        <v>262</v>
      </c>
      <c r="F882">
        <v>0</v>
      </c>
      <c r="G882">
        <v>17.2</v>
      </c>
      <c r="H882">
        <v>-17.2</v>
      </c>
      <c r="I882" t="s">
        <v>16</v>
      </c>
      <c r="J882" t="s">
        <v>262</v>
      </c>
      <c r="K882" t="s">
        <v>304</v>
      </c>
      <c r="L882" t="s">
        <v>301</v>
      </c>
      <c r="M882">
        <v>2024</v>
      </c>
    </row>
    <row r="883" spans="1:13" hidden="1" x14ac:dyDescent="0.25">
      <c r="A883">
        <v>8523</v>
      </c>
      <c r="B883" t="s">
        <v>13</v>
      </c>
      <c r="C883" s="4">
        <v>45394</v>
      </c>
      <c r="D883" t="s">
        <v>245</v>
      </c>
      <c r="E883" t="s">
        <v>273</v>
      </c>
      <c r="F883">
        <v>0</v>
      </c>
      <c r="G883">
        <v>1.1299999999999999</v>
      </c>
      <c r="H883">
        <v>-1.1299999999999999</v>
      </c>
      <c r="I883" t="s">
        <v>16</v>
      </c>
      <c r="J883" t="s">
        <v>273</v>
      </c>
      <c r="K883" t="s">
        <v>304</v>
      </c>
      <c r="L883" t="s">
        <v>301</v>
      </c>
      <c r="M883">
        <v>2024</v>
      </c>
    </row>
    <row r="884" spans="1:13" hidden="1" x14ac:dyDescent="0.25">
      <c r="A884">
        <v>8523</v>
      </c>
      <c r="B884" t="s">
        <v>13</v>
      </c>
      <c r="C884" s="4">
        <v>45394</v>
      </c>
      <c r="D884" t="s">
        <v>244</v>
      </c>
      <c r="E884" t="s">
        <v>262</v>
      </c>
      <c r="F884">
        <v>0</v>
      </c>
      <c r="G884">
        <v>86.27</v>
      </c>
      <c r="H884">
        <v>-86.27</v>
      </c>
      <c r="I884" t="s">
        <v>16</v>
      </c>
      <c r="J884" t="s">
        <v>262</v>
      </c>
      <c r="K884" t="s">
        <v>304</v>
      </c>
      <c r="L884" t="s">
        <v>301</v>
      </c>
      <c r="M884">
        <v>2024</v>
      </c>
    </row>
    <row r="885" spans="1:13" hidden="1" x14ac:dyDescent="0.25">
      <c r="A885">
        <v>8523</v>
      </c>
      <c r="B885" t="s">
        <v>13</v>
      </c>
      <c r="C885" s="4">
        <v>45394</v>
      </c>
      <c r="D885" t="s">
        <v>252</v>
      </c>
      <c r="E885" t="s">
        <v>271</v>
      </c>
      <c r="F885">
        <v>0.05</v>
      </c>
      <c r="G885">
        <v>0</v>
      </c>
      <c r="H885">
        <v>0.05</v>
      </c>
      <c r="I885" t="s">
        <v>16</v>
      </c>
      <c r="J885" t="s">
        <v>271</v>
      </c>
      <c r="K885" t="s">
        <v>304</v>
      </c>
      <c r="L885" t="s">
        <v>301</v>
      </c>
      <c r="M885">
        <v>2024</v>
      </c>
    </row>
    <row r="886" spans="1:13" x14ac:dyDescent="0.25">
      <c r="A886">
        <v>8523</v>
      </c>
      <c r="B886" t="s">
        <v>13</v>
      </c>
      <c r="C886" s="4">
        <v>45394</v>
      </c>
      <c r="D886" t="s">
        <v>153</v>
      </c>
      <c r="E886" t="s">
        <v>154</v>
      </c>
      <c r="F886">
        <v>0</v>
      </c>
      <c r="G886">
        <v>15.7</v>
      </c>
      <c r="H886">
        <v>-15.7</v>
      </c>
      <c r="I886" t="s">
        <v>16</v>
      </c>
      <c r="J886" t="s">
        <v>154</v>
      </c>
      <c r="K886" t="s">
        <v>304</v>
      </c>
      <c r="L886" t="s">
        <v>301</v>
      </c>
      <c r="M886">
        <v>2022</v>
      </c>
    </row>
    <row r="887" spans="1:13" x14ac:dyDescent="0.25">
      <c r="A887">
        <v>8523</v>
      </c>
      <c r="B887" t="s">
        <v>13</v>
      </c>
      <c r="C887" s="4">
        <v>45394</v>
      </c>
      <c r="D887" t="s">
        <v>155</v>
      </c>
      <c r="E887" t="s">
        <v>156</v>
      </c>
      <c r="F887">
        <v>0</v>
      </c>
      <c r="G887">
        <v>0.2</v>
      </c>
      <c r="H887">
        <v>-0.2</v>
      </c>
      <c r="I887" t="s">
        <v>16</v>
      </c>
      <c r="J887" t="s">
        <v>156</v>
      </c>
      <c r="K887" t="s">
        <v>304</v>
      </c>
      <c r="L887" t="s">
        <v>301</v>
      </c>
      <c r="M887">
        <v>2022</v>
      </c>
    </row>
    <row r="888" spans="1:13" hidden="1" x14ac:dyDescent="0.25">
      <c r="A888">
        <v>8523</v>
      </c>
      <c r="B888" t="s">
        <v>13</v>
      </c>
      <c r="C888" s="4">
        <v>45394</v>
      </c>
      <c r="D888" t="s">
        <v>251</v>
      </c>
      <c r="E888" t="s">
        <v>268</v>
      </c>
      <c r="F888">
        <v>3.95</v>
      </c>
      <c r="G888">
        <v>0</v>
      </c>
      <c r="H888">
        <v>3.95</v>
      </c>
      <c r="I888" t="s">
        <v>16</v>
      </c>
      <c r="J888" t="s">
        <v>268</v>
      </c>
      <c r="K888" t="s">
        <v>304</v>
      </c>
      <c r="L888" t="s">
        <v>301</v>
      </c>
      <c r="M888">
        <v>2024</v>
      </c>
    </row>
    <row r="889" spans="1:13" hidden="1" x14ac:dyDescent="0.25">
      <c r="A889">
        <v>8534</v>
      </c>
      <c r="B889" t="s">
        <v>13</v>
      </c>
      <c r="C889" s="4">
        <v>45395</v>
      </c>
      <c r="D889" t="s">
        <v>251</v>
      </c>
      <c r="E889" t="s">
        <v>268</v>
      </c>
      <c r="F889">
        <v>0.1</v>
      </c>
      <c r="G889">
        <v>0</v>
      </c>
      <c r="H889">
        <v>0.1</v>
      </c>
      <c r="I889" t="s">
        <v>16</v>
      </c>
      <c r="J889" t="s">
        <v>268</v>
      </c>
      <c r="K889" t="s">
        <v>304</v>
      </c>
      <c r="L889" t="s">
        <v>301</v>
      </c>
      <c r="M889">
        <v>2024</v>
      </c>
    </row>
    <row r="890" spans="1:13" x14ac:dyDescent="0.25">
      <c r="A890">
        <v>8534</v>
      </c>
      <c r="B890" t="s">
        <v>13</v>
      </c>
      <c r="C890" s="4">
        <v>45395</v>
      </c>
      <c r="D890" t="s">
        <v>153</v>
      </c>
      <c r="E890" t="s">
        <v>154</v>
      </c>
      <c r="F890">
        <v>0</v>
      </c>
      <c r="G890">
        <v>0.4</v>
      </c>
      <c r="H890">
        <v>-0.4</v>
      </c>
      <c r="I890" t="s">
        <v>16</v>
      </c>
      <c r="J890" t="s">
        <v>154</v>
      </c>
      <c r="K890" t="s">
        <v>304</v>
      </c>
      <c r="L890" t="s">
        <v>301</v>
      </c>
      <c r="M890">
        <v>2022</v>
      </c>
    </row>
    <row r="891" spans="1:13" hidden="1" x14ac:dyDescent="0.25">
      <c r="A891">
        <v>8534</v>
      </c>
      <c r="B891" t="s">
        <v>13</v>
      </c>
      <c r="C891" s="4">
        <v>45395</v>
      </c>
      <c r="D891" t="s">
        <v>244</v>
      </c>
      <c r="E891" t="s">
        <v>262</v>
      </c>
      <c r="F891">
        <v>0</v>
      </c>
      <c r="G891">
        <v>2.21</v>
      </c>
      <c r="H891">
        <v>-2.21</v>
      </c>
      <c r="I891" t="s">
        <v>16</v>
      </c>
      <c r="J891" t="s">
        <v>262</v>
      </c>
      <c r="K891" t="s">
        <v>304</v>
      </c>
      <c r="L891" t="s">
        <v>301</v>
      </c>
      <c r="M891">
        <v>2024</v>
      </c>
    </row>
    <row r="892" spans="1:13" x14ac:dyDescent="0.25">
      <c r="A892">
        <v>8721</v>
      </c>
      <c r="B892" t="s">
        <v>13</v>
      </c>
      <c r="C892" s="4">
        <v>45399</v>
      </c>
      <c r="D892" t="s">
        <v>153</v>
      </c>
      <c r="E892" t="s">
        <v>154</v>
      </c>
      <c r="F892">
        <v>0</v>
      </c>
      <c r="G892">
        <v>1.92</v>
      </c>
      <c r="H892">
        <v>-1.92</v>
      </c>
      <c r="I892" t="s">
        <v>16</v>
      </c>
      <c r="J892" t="s">
        <v>154</v>
      </c>
      <c r="K892" t="s">
        <v>304</v>
      </c>
      <c r="L892" t="s">
        <v>301</v>
      </c>
      <c r="M892">
        <v>2022</v>
      </c>
    </row>
    <row r="893" spans="1:13" hidden="1" x14ac:dyDescent="0.25">
      <c r="A893">
        <v>8721</v>
      </c>
      <c r="B893" t="s">
        <v>13</v>
      </c>
      <c r="C893" s="4">
        <v>45399</v>
      </c>
      <c r="D893" t="s">
        <v>251</v>
      </c>
      <c r="E893" t="s">
        <v>268</v>
      </c>
      <c r="F893">
        <v>0.47</v>
      </c>
      <c r="G893">
        <v>0</v>
      </c>
      <c r="H893">
        <v>0.47</v>
      </c>
      <c r="I893" t="s">
        <v>16</v>
      </c>
      <c r="J893" t="s">
        <v>268</v>
      </c>
      <c r="K893" t="s">
        <v>304</v>
      </c>
      <c r="L893" t="s">
        <v>301</v>
      </c>
      <c r="M893">
        <v>2024</v>
      </c>
    </row>
    <row r="894" spans="1:13" hidden="1" x14ac:dyDescent="0.25">
      <c r="A894">
        <v>8721</v>
      </c>
      <c r="B894" t="s">
        <v>13</v>
      </c>
      <c r="C894" s="4">
        <v>45399</v>
      </c>
      <c r="D894" t="s">
        <v>244</v>
      </c>
      <c r="E894" t="s">
        <v>262</v>
      </c>
      <c r="F894">
        <v>0</v>
      </c>
      <c r="G894">
        <v>10.53</v>
      </c>
      <c r="H894">
        <v>-10.53</v>
      </c>
      <c r="I894" t="s">
        <v>16</v>
      </c>
      <c r="J894" t="s">
        <v>262</v>
      </c>
      <c r="K894" t="s">
        <v>304</v>
      </c>
      <c r="L894" t="s">
        <v>301</v>
      </c>
      <c r="M894">
        <v>2024</v>
      </c>
    </row>
    <row r="895" spans="1:13" hidden="1" x14ac:dyDescent="0.25">
      <c r="A895">
        <v>8737</v>
      </c>
      <c r="B895" t="s">
        <v>13</v>
      </c>
      <c r="C895" s="4">
        <v>45400</v>
      </c>
      <c r="D895" t="s">
        <v>254</v>
      </c>
      <c r="E895" t="s">
        <v>266</v>
      </c>
      <c r="F895">
        <v>15.26</v>
      </c>
      <c r="G895">
        <v>0</v>
      </c>
      <c r="H895">
        <v>15.26</v>
      </c>
      <c r="I895" t="s">
        <v>16</v>
      </c>
      <c r="J895" t="s">
        <v>266</v>
      </c>
      <c r="K895" t="s">
        <v>304</v>
      </c>
      <c r="L895" t="s">
        <v>301</v>
      </c>
      <c r="M895">
        <v>2024</v>
      </c>
    </row>
    <row r="896" spans="1:13" hidden="1" x14ac:dyDescent="0.25">
      <c r="A896">
        <v>8731</v>
      </c>
      <c r="B896" t="s">
        <v>13</v>
      </c>
      <c r="C896" s="4">
        <v>45400</v>
      </c>
      <c r="D896" t="s">
        <v>173</v>
      </c>
      <c r="E896" t="s">
        <v>116</v>
      </c>
      <c r="F896">
        <v>0</v>
      </c>
      <c r="G896">
        <v>23.53</v>
      </c>
      <c r="H896">
        <v>-23.53</v>
      </c>
      <c r="I896" t="s">
        <v>16</v>
      </c>
      <c r="J896" t="s">
        <v>116</v>
      </c>
      <c r="K896" t="s">
        <v>304</v>
      </c>
      <c r="L896" t="s">
        <v>301</v>
      </c>
      <c r="M896">
        <v>2023</v>
      </c>
    </row>
    <row r="897" spans="1:13" hidden="1" x14ac:dyDescent="0.25">
      <c r="A897">
        <v>8731</v>
      </c>
      <c r="B897" t="s">
        <v>13</v>
      </c>
      <c r="C897" s="4">
        <v>45400</v>
      </c>
      <c r="D897" t="s">
        <v>184</v>
      </c>
      <c r="E897" t="s">
        <v>185</v>
      </c>
      <c r="F897">
        <v>0.66</v>
      </c>
      <c r="G897">
        <v>0</v>
      </c>
      <c r="H897">
        <v>0.66</v>
      </c>
      <c r="I897" t="s">
        <v>16</v>
      </c>
      <c r="J897" t="s">
        <v>185</v>
      </c>
      <c r="K897" t="s">
        <v>304</v>
      </c>
      <c r="L897" t="s">
        <v>301</v>
      </c>
      <c r="M897">
        <v>2023</v>
      </c>
    </row>
    <row r="898" spans="1:13" x14ac:dyDescent="0.25">
      <c r="A898">
        <v>8733</v>
      </c>
      <c r="B898" t="s">
        <v>13</v>
      </c>
      <c r="C898" s="4">
        <v>45400</v>
      </c>
      <c r="D898" t="s">
        <v>155</v>
      </c>
      <c r="E898" t="s">
        <v>156</v>
      </c>
      <c r="F898">
        <v>0</v>
      </c>
      <c r="G898">
        <v>38.520000000000003</v>
      </c>
      <c r="H898">
        <v>-38.520000000000003</v>
      </c>
      <c r="I898" t="s">
        <v>16</v>
      </c>
      <c r="J898" t="s">
        <v>156</v>
      </c>
      <c r="K898" t="s">
        <v>304</v>
      </c>
      <c r="L898" t="s">
        <v>301</v>
      </c>
      <c r="M898">
        <v>2022</v>
      </c>
    </row>
    <row r="899" spans="1:13" x14ac:dyDescent="0.25">
      <c r="A899">
        <v>8733</v>
      </c>
      <c r="B899" t="s">
        <v>13</v>
      </c>
      <c r="C899" s="4">
        <v>45400</v>
      </c>
      <c r="D899" t="s">
        <v>153</v>
      </c>
      <c r="E899" t="s">
        <v>154</v>
      </c>
      <c r="F899">
        <v>0</v>
      </c>
      <c r="G899">
        <v>1843.3</v>
      </c>
      <c r="H899">
        <v>-1843.3</v>
      </c>
      <c r="I899" t="s">
        <v>16</v>
      </c>
      <c r="J899" t="s">
        <v>154</v>
      </c>
      <c r="K899" t="s">
        <v>304</v>
      </c>
      <c r="L899" t="s">
        <v>301</v>
      </c>
      <c r="M899">
        <v>2022</v>
      </c>
    </row>
    <row r="900" spans="1:13" hidden="1" x14ac:dyDescent="0.25">
      <c r="A900">
        <v>8733</v>
      </c>
      <c r="B900" t="s">
        <v>13</v>
      </c>
      <c r="C900" s="4">
        <v>45400</v>
      </c>
      <c r="D900" t="s">
        <v>251</v>
      </c>
      <c r="E900" t="s">
        <v>268</v>
      </c>
      <c r="F900">
        <v>460.82</v>
      </c>
      <c r="G900">
        <v>0</v>
      </c>
      <c r="H900">
        <v>460.82</v>
      </c>
      <c r="I900" t="s">
        <v>16</v>
      </c>
      <c r="J900" t="s">
        <v>268</v>
      </c>
      <c r="K900" t="s">
        <v>304</v>
      </c>
      <c r="L900" t="s">
        <v>301</v>
      </c>
      <c r="M900">
        <v>2024</v>
      </c>
    </row>
    <row r="901" spans="1:13" hidden="1" x14ac:dyDescent="0.25">
      <c r="A901">
        <v>8733</v>
      </c>
      <c r="B901" t="s">
        <v>13</v>
      </c>
      <c r="C901" s="4">
        <v>45400</v>
      </c>
      <c r="D901" t="s">
        <v>252</v>
      </c>
      <c r="E901" t="s">
        <v>271</v>
      </c>
      <c r="F901">
        <v>9.6199999999999992</v>
      </c>
      <c r="G901">
        <v>0</v>
      </c>
      <c r="H901">
        <v>9.6199999999999992</v>
      </c>
      <c r="I901" t="s">
        <v>16</v>
      </c>
      <c r="J901" t="s">
        <v>271</v>
      </c>
      <c r="K901" t="s">
        <v>304</v>
      </c>
      <c r="L901" t="s">
        <v>301</v>
      </c>
      <c r="M901">
        <v>2024</v>
      </c>
    </row>
    <row r="902" spans="1:13" hidden="1" x14ac:dyDescent="0.25">
      <c r="A902">
        <v>8734</v>
      </c>
      <c r="B902" t="s">
        <v>13</v>
      </c>
      <c r="C902" s="4">
        <v>45400</v>
      </c>
      <c r="D902" t="s">
        <v>252</v>
      </c>
      <c r="E902" t="s">
        <v>271</v>
      </c>
      <c r="F902">
        <v>0.94</v>
      </c>
      <c r="G902">
        <v>0</v>
      </c>
      <c r="H902">
        <v>0.94</v>
      </c>
      <c r="I902" t="s">
        <v>16</v>
      </c>
      <c r="J902" t="s">
        <v>271</v>
      </c>
      <c r="K902" t="s">
        <v>304</v>
      </c>
      <c r="L902" t="s">
        <v>301</v>
      </c>
      <c r="M902">
        <v>2024</v>
      </c>
    </row>
    <row r="903" spans="1:13" hidden="1" x14ac:dyDescent="0.25">
      <c r="A903">
        <v>8733</v>
      </c>
      <c r="B903" t="s">
        <v>13</v>
      </c>
      <c r="C903" s="4">
        <v>45400</v>
      </c>
      <c r="D903" t="s">
        <v>244</v>
      </c>
      <c r="E903" t="s">
        <v>262</v>
      </c>
      <c r="F903">
        <v>0</v>
      </c>
      <c r="G903">
        <v>10137.85</v>
      </c>
      <c r="H903">
        <v>-10137.85</v>
      </c>
      <c r="I903" t="s">
        <v>16</v>
      </c>
      <c r="J903" t="s">
        <v>262</v>
      </c>
      <c r="K903" t="s">
        <v>304</v>
      </c>
      <c r="L903" t="s">
        <v>301</v>
      </c>
      <c r="M903">
        <v>2024</v>
      </c>
    </row>
    <row r="904" spans="1:13" hidden="1" x14ac:dyDescent="0.25">
      <c r="A904">
        <v>8734</v>
      </c>
      <c r="B904" t="s">
        <v>13</v>
      </c>
      <c r="C904" s="4">
        <v>45400</v>
      </c>
      <c r="D904" t="s">
        <v>245</v>
      </c>
      <c r="E904" t="s">
        <v>273</v>
      </c>
      <c r="F904">
        <v>0</v>
      </c>
      <c r="G904">
        <v>21.68</v>
      </c>
      <c r="H904">
        <v>-21.68</v>
      </c>
      <c r="I904" t="s">
        <v>16</v>
      </c>
      <c r="J904" t="s">
        <v>273</v>
      </c>
      <c r="K904" t="s">
        <v>304</v>
      </c>
      <c r="L904" t="s">
        <v>301</v>
      </c>
      <c r="M904">
        <v>2024</v>
      </c>
    </row>
    <row r="905" spans="1:13" hidden="1" x14ac:dyDescent="0.25">
      <c r="A905">
        <v>8737</v>
      </c>
      <c r="B905" t="s">
        <v>13</v>
      </c>
      <c r="C905" s="4">
        <v>45400</v>
      </c>
      <c r="D905" t="s">
        <v>248</v>
      </c>
      <c r="E905" t="s">
        <v>274</v>
      </c>
      <c r="F905">
        <v>0</v>
      </c>
      <c r="G905">
        <v>353.68</v>
      </c>
      <c r="H905">
        <v>-353.68</v>
      </c>
      <c r="I905" t="s">
        <v>16</v>
      </c>
      <c r="J905" t="s">
        <v>274</v>
      </c>
      <c r="K905" t="s">
        <v>304</v>
      </c>
      <c r="L905" t="s">
        <v>301</v>
      </c>
      <c r="M905">
        <v>2024</v>
      </c>
    </row>
    <row r="906" spans="1:13" x14ac:dyDescent="0.25">
      <c r="A906">
        <v>8731</v>
      </c>
      <c r="B906" t="s">
        <v>13</v>
      </c>
      <c r="C906" s="4">
        <v>45400</v>
      </c>
      <c r="D906" t="s">
        <v>153</v>
      </c>
      <c r="E906" t="s">
        <v>154</v>
      </c>
      <c r="F906">
        <v>0</v>
      </c>
      <c r="G906">
        <v>13.59</v>
      </c>
      <c r="H906">
        <v>-13.59</v>
      </c>
      <c r="I906" t="s">
        <v>16</v>
      </c>
      <c r="J906" t="s">
        <v>154</v>
      </c>
      <c r="K906" t="s">
        <v>304</v>
      </c>
      <c r="L906" t="s">
        <v>301</v>
      </c>
      <c r="M906">
        <v>2022</v>
      </c>
    </row>
    <row r="907" spans="1:13" hidden="1" x14ac:dyDescent="0.25">
      <c r="A907">
        <v>8733</v>
      </c>
      <c r="B907" t="s">
        <v>13</v>
      </c>
      <c r="C907" s="4">
        <v>45400</v>
      </c>
      <c r="D907" t="s">
        <v>245</v>
      </c>
      <c r="E907" t="s">
        <v>273</v>
      </c>
      <c r="F907">
        <v>0</v>
      </c>
      <c r="G907">
        <v>221.33</v>
      </c>
      <c r="H907">
        <v>-221.33</v>
      </c>
      <c r="I907" t="s">
        <v>16</v>
      </c>
      <c r="J907" t="s">
        <v>273</v>
      </c>
      <c r="K907" t="s">
        <v>304</v>
      </c>
      <c r="L907" t="s">
        <v>301</v>
      </c>
      <c r="M907">
        <v>2024</v>
      </c>
    </row>
    <row r="908" spans="1:13" x14ac:dyDescent="0.25">
      <c r="A908">
        <v>8737</v>
      </c>
      <c r="B908" t="s">
        <v>13</v>
      </c>
      <c r="C908" s="4">
        <v>45400</v>
      </c>
      <c r="D908" t="s">
        <v>161</v>
      </c>
      <c r="E908" t="s">
        <v>162</v>
      </c>
      <c r="F908">
        <v>0</v>
      </c>
      <c r="G908">
        <v>60.79</v>
      </c>
      <c r="H908">
        <v>-60.79</v>
      </c>
      <c r="I908" t="s">
        <v>16</v>
      </c>
      <c r="J908" t="s">
        <v>162</v>
      </c>
      <c r="K908" t="s">
        <v>304</v>
      </c>
      <c r="L908" t="s">
        <v>301</v>
      </c>
      <c r="M908">
        <v>2022</v>
      </c>
    </row>
    <row r="909" spans="1:13" hidden="1" x14ac:dyDescent="0.25">
      <c r="A909">
        <v>8731</v>
      </c>
      <c r="B909" t="s">
        <v>13</v>
      </c>
      <c r="C909" s="4">
        <v>45400</v>
      </c>
      <c r="D909" t="s">
        <v>244</v>
      </c>
      <c r="E909" t="s">
        <v>262</v>
      </c>
      <c r="F909">
        <v>0</v>
      </c>
      <c r="G909">
        <v>31.62</v>
      </c>
      <c r="H909">
        <v>-31.62</v>
      </c>
      <c r="I909" t="s">
        <v>16</v>
      </c>
      <c r="J909" t="s">
        <v>262</v>
      </c>
      <c r="K909" t="s">
        <v>304</v>
      </c>
      <c r="L909" t="s">
        <v>301</v>
      </c>
      <c r="M909">
        <v>2024</v>
      </c>
    </row>
    <row r="910" spans="1:13" x14ac:dyDescent="0.25">
      <c r="A910">
        <v>8731</v>
      </c>
      <c r="B910" t="s">
        <v>13</v>
      </c>
      <c r="C910" s="4">
        <v>45400</v>
      </c>
      <c r="D910" t="s">
        <v>115</v>
      </c>
      <c r="E910" t="s">
        <v>116</v>
      </c>
      <c r="F910">
        <v>0</v>
      </c>
      <c r="G910">
        <v>11.77</v>
      </c>
      <c r="H910">
        <v>-11.77</v>
      </c>
      <c r="I910" t="s">
        <v>16</v>
      </c>
      <c r="J910" t="s">
        <v>116</v>
      </c>
      <c r="K910" t="s">
        <v>304</v>
      </c>
      <c r="L910" t="s">
        <v>301</v>
      </c>
      <c r="M910">
        <v>2022</v>
      </c>
    </row>
    <row r="911" spans="1:13" x14ac:dyDescent="0.25">
      <c r="A911">
        <v>8731</v>
      </c>
      <c r="B911" t="s">
        <v>13</v>
      </c>
      <c r="C911" s="4">
        <v>45400</v>
      </c>
      <c r="D911" t="s">
        <v>129</v>
      </c>
      <c r="E911" t="s">
        <v>130</v>
      </c>
      <c r="F911">
        <v>0.56000000000000005</v>
      </c>
      <c r="G911">
        <v>0</v>
      </c>
      <c r="H911">
        <v>0.56000000000000005</v>
      </c>
      <c r="I911" t="s">
        <v>16</v>
      </c>
      <c r="J911" t="s">
        <v>130</v>
      </c>
      <c r="K911" t="s">
        <v>304</v>
      </c>
      <c r="L911" t="s">
        <v>301</v>
      </c>
      <c r="M911">
        <v>2022</v>
      </c>
    </row>
    <row r="912" spans="1:13" x14ac:dyDescent="0.25">
      <c r="A912">
        <v>8734</v>
      </c>
      <c r="B912" t="s">
        <v>13</v>
      </c>
      <c r="C912" s="4">
        <v>45400</v>
      </c>
      <c r="D912" t="s">
        <v>155</v>
      </c>
      <c r="E912" t="s">
        <v>156</v>
      </c>
      <c r="F912">
        <v>0</v>
      </c>
      <c r="G912">
        <v>3.78</v>
      </c>
      <c r="H912">
        <v>-3.78</v>
      </c>
      <c r="I912" t="s">
        <v>16</v>
      </c>
      <c r="J912" t="s">
        <v>156</v>
      </c>
      <c r="K912" t="s">
        <v>304</v>
      </c>
      <c r="L912" t="s">
        <v>301</v>
      </c>
      <c r="M912">
        <v>2022</v>
      </c>
    </row>
    <row r="913" spans="1:13" hidden="1" x14ac:dyDescent="0.25">
      <c r="A913">
        <v>8747</v>
      </c>
      <c r="B913" t="s">
        <v>13</v>
      </c>
      <c r="C913" s="4">
        <v>45401</v>
      </c>
      <c r="D913" t="s">
        <v>244</v>
      </c>
      <c r="E913" t="s">
        <v>262</v>
      </c>
      <c r="F913">
        <v>0</v>
      </c>
      <c r="G913">
        <v>0.9</v>
      </c>
      <c r="H913">
        <v>-0.9</v>
      </c>
      <c r="I913" t="s">
        <v>16</v>
      </c>
      <c r="J913" t="s">
        <v>262</v>
      </c>
      <c r="K913" t="s">
        <v>304</v>
      </c>
      <c r="L913" t="s">
        <v>301</v>
      </c>
      <c r="M913">
        <v>2024</v>
      </c>
    </row>
    <row r="914" spans="1:13" hidden="1" x14ac:dyDescent="0.25">
      <c r="A914">
        <v>8747</v>
      </c>
      <c r="B914" t="s">
        <v>13</v>
      </c>
      <c r="C914" s="4">
        <v>45401</v>
      </c>
      <c r="D914" t="s">
        <v>251</v>
      </c>
      <c r="E914" t="s">
        <v>268</v>
      </c>
      <c r="F914">
        <v>0.05</v>
      </c>
      <c r="G914">
        <v>0</v>
      </c>
      <c r="H914">
        <v>0.05</v>
      </c>
      <c r="I914" t="s">
        <v>16</v>
      </c>
      <c r="J914" t="s">
        <v>268</v>
      </c>
      <c r="K914" t="s">
        <v>304</v>
      </c>
      <c r="L914" t="s">
        <v>301</v>
      </c>
      <c r="M914">
        <v>2024</v>
      </c>
    </row>
    <row r="915" spans="1:13" x14ac:dyDescent="0.25">
      <c r="A915">
        <v>8747</v>
      </c>
      <c r="B915" t="s">
        <v>13</v>
      </c>
      <c r="C915" s="4">
        <v>45401</v>
      </c>
      <c r="D915" t="s">
        <v>153</v>
      </c>
      <c r="E915" t="s">
        <v>154</v>
      </c>
      <c r="F915">
        <v>0</v>
      </c>
      <c r="G915">
        <v>0.16</v>
      </c>
      <c r="H915">
        <v>-0.16</v>
      </c>
      <c r="I915" t="s">
        <v>16</v>
      </c>
      <c r="J915" t="s">
        <v>154</v>
      </c>
      <c r="K915" t="s">
        <v>304</v>
      </c>
      <c r="L915" t="s">
        <v>301</v>
      </c>
      <c r="M915">
        <v>2022</v>
      </c>
    </row>
    <row r="916" spans="1:13" hidden="1" x14ac:dyDescent="0.25">
      <c r="A916">
        <v>8785</v>
      </c>
      <c r="B916" t="s">
        <v>13</v>
      </c>
      <c r="C916" s="4">
        <v>45404</v>
      </c>
      <c r="D916" t="s">
        <v>254</v>
      </c>
      <c r="E916" t="s">
        <v>266</v>
      </c>
      <c r="F916">
        <v>0.34</v>
      </c>
      <c r="G916">
        <v>0</v>
      </c>
      <c r="H916">
        <v>0.34</v>
      </c>
      <c r="I916" t="s">
        <v>16</v>
      </c>
      <c r="J916" t="s">
        <v>266</v>
      </c>
      <c r="K916" t="s">
        <v>304</v>
      </c>
      <c r="L916" t="s">
        <v>301</v>
      </c>
      <c r="M916">
        <v>2024</v>
      </c>
    </row>
    <row r="917" spans="1:13" x14ac:dyDescent="0.25">
      <c r="A917">
        <v>8785</v>
      </c>
      <c r="B917" t="s">
        <v>13</v>
      </c>
      <c r="C917" s="4">
        <v>45404</v>
      </c>
      <c r="D917" t="s">
        <v>161</v>
      </c>
      <c r="E917" t="s">
        <v>162</v>
      </c>
      <c r="F917">
        <v>0</v>
      </c>
      <c r="G917">
        <v>1.33</v>
      </c>
      <c r="H917">
        <v>-1.33</v>
      </c>
      <c r="I917" t="s">
        <v>16</v>
      </c>
      <c r="J917" t="s">
        <v>162</v>
      </c>
      <c r="K917" t="s">
        <v>304</v>
      </c>
      <c r="L917" t="s">
        <v>301</v>
      </c>
      <c r="M917">
        <v>2022</v>
      </c>
    </row>
    <row r="918" spans="1:13" hidden="1" x14ac:dyDescent="0.25">
      <c r="A918">
        <v>8784</v>
      </c>
      <c r="B918" t="s">
        <v>13</v>
      </c>
      <c r="C918" s="4">
        <v>45404</v>
      </c>
      <c r="D918" t="s">
        <v>184</v>
      </c>
      <c r="E918" t="s">
        <v>185</v>
      </c>
      <c r="F918">
        <v>0.06</v>
      </c>
      <c r="G918">
        <v>0</v>
      </c>
      <c r="H918">
        <v>0.06</v>
      </c>
      <c r="I918" t="s">
        <v>16</v>
      </c>
      <c r="J918" t="s">
        <v>185</v>
      </c>
      <c r="K918" t="s">
        <v>304</v>
      </c>
      <c r="L918" t="s">
        <v>301</v>
      </c>
      <c r="M918">
        <v>2023</v>
      </c>
    </row>
    <row r="919" spans="1:13" x14ac:dyDescent="0.25">
      <c r="A919">
        <v>8785</v>
      </c>
      <c r="B919" t="s">
        <v>13</v>
      </c>
      <c r="C919" s="4">
        <v>45404</v>
      </c>
      <c r="D919" t="s">
        <v>163</v>
      </c>
      <c r="E919" t="s">
        <v>164</v>
      </c>
      <c r="F919">
        <v>0</v>
      </c>
      <c r="G919">
        <v>1.43</v>
      </c>
      <c r="H919">
        <v>-1.43</v>
      </c>
      <c r="I919" t="s">
        <v>16</v>
      </c>
      <c r="J919" t="s">
        <v>164</v>
      </c>
      <c r="K919" t="s">
        <v>304</v>
      </c>
      <c r="L919" t="s">
        <v>301</v>
      </c>
      <c r="M919">
        <v>2022</v>
      </c>
    </row>
    <row r="920" spans="1:13" hidden="1" x14ac:dyDescent="0.25">
      <c r="A920">
        <v>8785</v>
      </c>
      <c r="B920" t="s">
        <v>13</v>
      </c>
      <c r="C920" s="4">
        <v>45404</v>
      </c>
      <c r="D920" t="s">
        <v>255</v>
      </c>
      <c r="E920" t="s">
        <v>265</v>
      </c>
      <c r="F920">
        <v>0.34</v>
      </c>
      <c r="G920">
        <v>0</v>
      </c>
      <c r="H920">
        <v>0.34</v>
      </c>
      <c r="I920" t="s">
        <v>16</v>
      </c>
      <c r="J920" t="s">
        <v>265</v>
      </c>
      <c r="K920" t="s">
        <v>304</v>
      </c>
      <c r="L920" t="s">
        <v>301</v>
      </c>
      <c r="M920">
        <v>2024</v>
      </c>
    </row>
    <row r="921" spans="1:13" x14ac:dyDescent="0.25">
      <c r="A921">
        <v>8785</v>
      </c>
      <c r="B921" t="s">
        <v>13</v>
      </c>
      <c r="C921" s="4">
        <v>45404</v>
      </c>
      <c r="D921" t="s">
        <v>155</v>
      </c>
      <c r="E921" t="s">
        <v>156</v>
      </c>
      <c r="F921">
        <v>0</v>
      </c>
      <c r="G921">
        <v>232.47</v>
      </c>
      <c r="H921">
        <v>-232.47</v>
      </c>
      <c r="I921" t="s">
        <v>16</v>
      </c>
      <c r="J921" t="s">
        <v>156</v>
      </c>
      <c r="K921" t="s">
        <v>304</v>
      </c>
      <c r="L921" t="s">
        <v>301</v>
      </c>
      <c r="M921">
        <v>2022</v>
      </c>
    </row>
    <row r="922" spans="1:13" hidden="1" x14ac:dyDescent="0.25">
      <c r="A922">
        <v>8785</v>
      </c>
      <c r="B922" t="s">
        <v>13</v>
      </c>
      <c r="C922" s="4">
        <v>45404</v>
      </c>
      <c r="D922" t="s">
        <v>251</v>
      </c>
      <c r="E922" t="s">
        <v>268</v>
      </c>
      <c r="F922">
        <v>257.98</v>
      </c>
      <c r="G922">
        <v>0</v>
      </c>
      <c r="H922">
        <v>257.98</v>
      </c>
      <c r="I922" t="s">
        <v>16</v>
      </c>
      <c r="J922" t="s">
        <v>268</v>
      </c>
      <c r="K922" t="s">
        <v>304</v>
      </c>
      <c r="L922" t="s">
        <v>301</v>
      </c>
      <c r="M922">
        <v>2024</v>
      </c>
    </row>
    <row r="923" spans="1:13" hidden="1" x14ac:dyDescent="0.25">
      <c r="A923">
        <v>8786</v>
      </c>
      <c r="B923" t="s">
        <v>13</v>
      </c>
      <c r="C923" s="4">
        <v>45404</v>
      </c>
      <c r="D923" t="s">
        <v>244</v>
      </c>
      <c r="E923" t="s">
        <v>262</v>
      </c>
      <c r="F923">
        <v>0</v>
      </c>
      <c r="G923">
        <v>0.56000000000000005</v>
      </c>
      <c r="H923">
        <v>-0.56000000000000005</v>
      </c>
      <c r="I923" t="s">
        <v>16</v>
      </c>
      <c r="J923" t="s">
        <v>262</v>
      </c>
      <c r="K923" t="s">
        <v>304</v>
      </c>
      <c r="L923" t="s">
        <v>301</v>
      </c>
      <c r="M923">
        <v>2024</v>
      </c>
    </row>
    <row r="924" spans="1:13" hidden="1" x14ac:dyDescent="0.25">
      <c r="A924">
        <v>8785</v>
      </c>
      <c r="B924" t="s">
        <v>13</v>
      </c>
      <c r="C924" s="4">
        <v>45404</v>
      </c>
      <c r="D924" t="s">
        <v>252</v>
      </c>
      <c r="E924" t="s">
        <v>271</v>
      </c>
      <c r="F924">
        <v>58.07</v>
      </c>
      <c r="G924">
        <v>0</v>
      </c>
      <c r="H924">
        <v>58.07</v>
      </c>
      <c r="I924" t="s">
        <v>16</v>
      </c>
      <c r="J924" t="s">
        <v>271</v>
      </c>
      <c r="K924" t="s">
        <v>304</v>
      </c>
      <c r="L924" t="s">
        <v>301</v>
      </c>
      <c r="M924">
        <v>2024</v>
      </c>
    </row>
    <row r="925" spans="1:13" hidden="1" x14ac:dyDescent="0.25">
      <c r="A925">
        <v>8785</v>
      </c>
      <c r="B925" t="s">
        <v>13</v>
      </c>
      <c r="C925" s="4">
        <v>45404</v>
      </c>
      <c r="D925" t="s">
        <v>249</v>
      </c>
      <c r="E925" t="s">
        <v>270</v>
      </c>
      <c r="F925">
        <v>0</v>
      </c>
      <c r="G925">
        <v>8.9</v>
      </c>
      <c r="H925">
        <v>-8.9</v>
      </c>
      <c r="I925" t="s">
        <v>16</v>
      </c>
      <c r="J925" t="s">
        <v>270</v>
      </c>
      <c r="K925" t="s">
        <v>304</v>
      </c>
      <c r="L925" t="s">
        <v>301</v>
      </c>
      <c r="M925">
        <v>2024</v>
      </c>
    </row>
    <row r="926" spans="1:13" hidden="1" x14ac:dyDescent="0.25">
      <c r="A926">
        <v>8785</v>
      </c>
      <c r="B926" t="s">
        <v>13</v>
      </c>
      <c r="C926" s="4">
        <v>45404</v>
      </c>
      <c r="D926" t="s">
        <v>248</v>
      </c>
      <c r="E926" t="s">
        <v>274</v>
      </c>
      <c r="F926">
        <v>0</v>
      </c>
      <c r="G926">
        <v>7.74</v>
      </c>
      <c r="H926">
        <v>-7.74</v>
      </c>
      <c r="I926" t="s">
        <v>16</v>
      </c>
      <c r="J926" t="s">
        <v>274</v>
      </c>
      <c r="K926" t="s">
        <v>304</v>
      </c>
      <c r="L926" t="s">
        <v>301</v>
      </c>
      <c r="M926">
        <v>2024</v>
      </c>
    </row>
    <row r="927" spans="1:13" hidden="1" x14ac:dyDescent="0.25">
      <c r="A927">
        <v>8785</v>
      </c>
      <c r="B927" t="s">
        <v>13</v>
      </c>
      <c r="C927" s="4">
        <v>45404</v>
      </c>
      <c r="D927" t="s">
        <v>245</v>
      </c>
      <c r="E927" t="s">
        <v>273</v>
      </c>
      <c r="F927">
        <v>0</v>
      </c>
      <c r="G927">
        <v>1336.48</v>
      </c>
      <c r="H927">
        <v>-1336.48</v>
      </c>
      <c r="I927" t="s">
        <v>16</v>
      </c>
      <c r="J927" t="s">
        <v>273</v>
      </c>
      <c r="K927" t="s">
        <v>304</v>
      </c>
      <c r="L927" t="s">
        <v>301</v>
      </c>
      <c r="M927">
        <v>2024</v>
      </c>
    </row>
    <row r="928" spans="1:13" hidden="1" x14ac:dyDescent="0.25">
      <c r="A928">
        <v>8785</v>
      </c>
      <c r="B928" t="s">
        <v>13</v>
      </c>
      <c r="C928" s="4">
        <v>45404</v>
      </c>
      <c r="D928" t="s">
        <v>244</v>
      </c>
      <c r="E928" t="s">
        <v>262</v>
      </c>
      <c r="F928">
        <v>0</v>
      </c>
      <c r="G928">
        <v>5676.67</v>
      </c>
      <c r="H928">
        <v>-5676.67</v>
      </c>
      <c r="I928" t="s">
        <v>16</v>
      </c>
      <c r="J928" t="s">
        <v>262</v>
      </c>
      <c r="K928" t="s">
        <v>304</v>
      </c>
      <c r="L928" t="s">
        <v>301</v>
      </c>
      <c r="M928">
        <v>2024</v>
      </c>
    </row>
    <row r="929" spans="1:13" hidden="1" x14ac:dyDescent="0.25">
      <c r="A929">
        <v>8786</v>
      </c>
      <c r="B929" t="s">
        <v>13</v>
      </c>
      <c r="C929" s="4">
        <v>45404</v>
      </c>
      <c r="D929" t="s">
        <v>251</v>
      </c>
      <c r="E929" t="s">
        <v>268</v>
      </c>
      <c r="F929">
        <v>0.03</v>
      </c>
      <c r="G929">
        <v>0</v>
      </c>
      <c r="H929">
        <v>0.03</v>
      </c>
      <c r="I929" t="s">
        <v>16</v>
      </c>
      <c r="J929" t="s">
        <v>268</v>
      </c>
      <c r="K929" t="s">
        <v>304</v>
      </c>
      <c r="L929" t="s">
        <v>301</v>
      </c>
      <c r="M929">
        <v>2024</v>
      </c>
    </row>
    <row r="930" spans="1:13" hidden="1" x14ac:dyDescent="0.25">
      <c r="A930">
        <v>8784</v>
      </c>
      <c r="B930" t="s">
        <v>13</v>
      </c>
      <c r="C930" s="4">
        <v>45404</v>
      </c>
      <c r="D930" t="s">
        <v>173</v>
      </c>
      <c r="E930" t="s">
        <v>116</v>
      </c>
      <c r="F930">
        <v>0</v>
      </c>
      <c r="G930">
        <v>2.2000000000000002</v>
      </c>
      <c r="H930">
        <v>-2.2000000000000002</v>
      </c>
      <c r="I930" t="s">
        <v>16</v>
      </c>
      <c r="J930" t="s">
        <v>116</v>
      </c>
      <c r="K930" t="s">
        <v>304</v>
      </c>
      <c r="L930" t="s">
        <v>301</v>
      </c>
      <c r="M930">
        <v>2023</v>
      </c>
    </row>
    <row r="931" spans="1:13" x14ac:dyDescent="0.25">
      <c r="A931">
        <v>8784</v>
      </c>
      <c r="B931" t="s">
        <v>13</v>
      </c>
      <c r="C931" s="4">
        <v>45404</v>
      </c>
      <c r="D931" t="s">
        <v>115</v>
      </c>
      <c r="E931" t="s">
        <v>116</v>
      </c>
      <c r="F931">
        <v>0</v>
      </c>
      <c r="G931">
        <v>1.1000000000000001</v>
      </c>
      <c r="H931">
        <v>-1.1000000000000001</v>
      </c>
      <c r="I931" t="s">
        <v>16</v>
      </c>
      <c r="J931" t="s">
        <v>116</v>
      </c>
      <c r="K931" t="s">
        <v>304</v>
      </c>
      <c r="L931" t="s">
        <v>301</v>
      </c>
      <c r="M931">
        <v>2022</v>
      </c>
    </row>
    <row r="932" spans="1:13" x14ac:dyDescent="0.25">
      <c r="A932">
        <v>8784</v>
      </c>
      <c r="B932" t="s">
        <v>13</v>
      </c>
      <c r="C932" s="4">
        <v>45404</v>
      </c>
      <c r="D932" t="s">
        <v>129</v>
      </c>
      <c r="E932" t="s">
        <v>130</v>
      </c>
      <c r="F932">
        <v>0.14000000000000001</v>
      </c>
      <c r="G932">
        <v>0</v>
      </c>
      <c r="H932">
        <v>0.14000000000000001</v>
      </c>
      <c r="I932" t="s">
        <v>16</v>
      </c>
      <c r="J932" t="s">
        <v>130</v>
      </c>
      <c r="K932" t="s">
        <v>304</v>
      </c>
      <c r="L932" t="s">
        <v>301</v>
      </c>
      <c r="M932">
        <v>2022</v>
      </c>
    </row>
    <row r="933" spans="1:13" x14ac:dyDescent="0.25">
      <c r="A933">
        <v>8786</v>
      </c>
      <c r="B933" t="s">
        <v>13</v>
      </c>
      <c r="C933" s="4">
        <v>45404</v>
      </c>
      <c r="D933" t="s">
        <v>153</v>
      </c>
      <c r="E933" t="s">
        <v>154</v>
      </c>
      <c r="F933">
        <v>0</v>
      </c>
      <c r="G933">
        <v>0.1</v>
      </c>
      <c r="H933">
        <v>-0.1</v>
      </c>
      <c r="I933" t="s">
        <v>16</v>
      </c>
      <c r="J933" t="s">
        <v>154</v>
      </c>
      <c r="K933" t="s">
        <v>304</v>
      </c>
      <c r="L933" t="s">
        <v>301</v>
      </c>
      <c r="M933">
        <v>2022</v>
      </c>
    </row>
    <row r="934" spans="1:13" x14ac:dyDescent="0.25">
      <c r="A934">
        <v>8784</v>
      </c>
      <c r="B934" t="s">
        <v>13</v>
      </c>
      <c r="C934" s="4">
        <v>45404</v>
      </c>
      <c r="D934" t="s">
        <v>153</v>
      </c>
      <c r="E934" t="s">
        <v>154</v>
      </c>
      <c r="F934">
        <v>0</v>
      </c>
      <c r="G934">
        <v>0.73</v>
      </c>
      <c r="H934">
        <v>-0.73</v>
      </c>
      <c r="I934" t="s">
        <v>16</v>
      </c>
      <c r="J934" t="s">
        <v>154</v>
      </c>
      <c r="K934" t="s">
        <v>304</v>
      </c>
      <c r="L934" t="s">
        <v>301</v>
      </c>
      <c r="M934">
        <v>2022</v>
      </c>
    </row>
    <row r="935" spans="1:13" x14ac:dyDescent="0.25">
      <c r="A935">
        <v>8785</v>
      </c>
      <c r="B935" t="s">
        <v>13</v>
      </c>
      <c r="C935" s="4">
        <v>45404</v>
      </c>
      <c r="D935" t="s">
        <v>153</v>
      </c>
      <c r="E935" t="s">
        <v>154</v>
      </c>
      <c r="F935">
        <v>0</v>
      </c>
      <c r="G935">
        <v>1032.1099999999999</v>
      </c>
      <c r="H935">
        <v>-1032.1099999999999</v>
      </c>
      <c r="I935" t="s">
        <v>16</v>
      </c>
      <c r="J935" t="s">
        <v>154</v>
      </c>
      <c r="K935" t="s">
        <v>304</v>
      </c>
      <c r="L935" t="s">
        <v>301</v>
      </c>
      <c r="M935">
        <v>2022</v>
      </c>
    </row>
    <row r="936" spans="1:13" hidden="1" x14ac:dyDescent="0.25">
      <c r="A936">
        <v>8805</v>
      </c>
      <c r="B936" t="s">
        <v>13</v>
      </c>
      <c r="C936" s="4">
        <v>45405</v>
      </c>
      <c r="D936" t="s">
        <v>252</v>
      </c>
      <c r="E936" t="s">
        <v>271</v>
      </c>
      <c r="F936">
        <v>18.190000000000001</v>
      </c>
      <c r="G936">
        <v>0</v>
      </c>
      <c r="H936">
        <v>18.190000000000001</v>
      </c>
      <c r="I936" t="s">
        <v>16</v>
      </c>
      <c r="J936" t="s">
        <v>271</v>
      </c>
      <c r="K936" t="s">
        <v>304</v>
      </c>
      <c r="L936" t="s">
        <v>301</v>
      </c>
      <c r="M936">
        <v>2024</v>
      </c>
    </row>
    <row r="937" spans="1:13" hidden="1" x14ac:dyDescent="0.25">
      <c r="A937">
        <v>8806</v>
      </c>
      <c r="B937" t="s">
        <v>13</v>
      </c>
      <c r="C937" s="4">
        <v>45405</v>
      </c>
      <c r="D937" t="s">
        <v>252</v>
      </c>
      <c r="E937" t="s">
        <v>271</v>
      </c>
      <c r="F937">
        <v>682.58</v>
      </c>
      <c r="G937">
        <v>0</v>
      </c>
      <c r="H937">
        <v>682.58</v>
      </c>
      <c r="I937" t="s">
        <v>16</v>
      </c>
      <c r="J937" t="s">
        <v>271</v>
      </c>
      <c r="K937" t="s">
        <v>304</v>
      </c>
      <c r="L937" t="s">
        <v>301</v>
      </c>
      <c r="M937">
        <v>2024</v>
      </c>
    </row>
    <row r="938" spans="1:13" hidden="1" x14ac:dyDescent="0.25">
      <c r="A938">
        <v>8805</v>
      </c>
      <c r="B938" t="s">
        <v>13</v>
      </c>
      <c r="C938" s="4">
        <v>45405</v>
      </c>
      <c r="D938" t="s">
        <v>245</v>
      </c>
      <c r="E938" t="s">
        <v>273</v>
      </c>
      <c r="F938">
        <v>0</v>
      </c>
      <c r="G938">
        <v>418.5</v>
      </c>
      <c r="H938">
        <v>-418.5</v>
      </c>
      <c r="I938" t="s">
        <v>16</v>
      </c>
      <c r="J938" t="s">
        <v>273</v>
      </c>
      <c r="K938" t="s">
        <v>304</v>
      </c>
      <c r="L938" t="s">
        <v>301</v>
      </c>
      <c r="M938">
        <v>2024</v>
      </c>
    </row>
    <row r="939" spans="1:13" hidden="1" x14ac:dyDescent="0.25">
      <c r="A939">
        <v>8805</v>
      </c>
      <c r="B939" t="s">
        <v>13</v>
      </c>
      <c r="C939" s="4">
        <v>45405</v>
      </c>
      <c r="D939" t="s">
        <v>250</v>
      </c>
      <c r="E939" t="s">
        <v>269</v>
      </c>
      <c r="F939">
        <v>0</v>
      </c>
      <c r="G939">
        <v>633.95000000000005</v>
      </c>
      <c r="H939">
        <v>-633.95000000000005</v>
      </c>
      <c r="I939" t="s">
        <v>16</v>
      </c>
      <c r="J939" t="s">
        <v>269</v>
      </c>
      <c r="K939" t="s">
        <v>304</v>
      </c>
      <c r="L939" t="s">
        <v>301</v>
      </c>
      <c r="M939">
        <v>2024</v>
      </c>
    </row>
    <row r="940" spans="1:13" hidden="1" x14ac:dyDescent="0.25">
      <c r="A940">
        <v>8805</v>
      </c>
      <c r="B940" t="s">
        <v>13</v>
      </c>
      <c r="C940" s="4">
        <v>45405</v>
      </c>
      <c r="D940" t="s">
        <v>246</v>
      </c>
      <c r="E940" t="s">
        <v>275</v>
      </c>
      <c r="F940">
        <v>0</v>
      </c>
      <c r="G940">
        <v>64195.85</v>
      </c>
      <c r="H940">
        <v>-64195.85</v>
      </c>
      <c r="I940" t="s">
        <v>16</v>
      </c>
      <c r="J940" t="s">
        <v>275</v>
      </c>
      <c r="K940" t="s">
        <v>304</v>
      </c>
      <c r="L940" t="s">
        <v>301</v>
      </c>
      <c r="M940">
        <v>2024</v>
      </c>
    </row>
    <row r="941" spans="1:13" hidden="1" x14ac:dyDescent="0.25">
      <c r="A941">
        <v>8805</v>
      </c>
      <c r="B941" t="s">
        <v>13</v>
      </c>
      <c r="C941" s="4">
        <v>45405</v>
      </c>
      <c r="D941" t="s">
        <v>249</v>
      </c>
      <c r="E941" t="s">
        <v>270</v>
      </c>
      <c r="F941">
        <v>0</v>
      </c>
      <c r="G941">
        <v>5.7</v>
      </c>
      <c r="H941">
        <v>-5.7</v>
      </c>
      <c r="I941" t="s">
        <v>16</v>
      </c>
      <c r="J941" t="s">
        <v>270</v>
      </c>
      <c r="K941" t="s">
        <v>304</v>
      </c>
      <c r="L941" t="s">
        <v>301</v>
      </c>
      <c r="M941">
        <v>2024</v>
      </c>
    </row>
    <row r="942" spans="1:13" hidden="1" x14ac:dyDescent="0.25">
      <c r="A942">
        <v>8806</v>
      </c>
      <c r="B942" t="s">
        <v>13</v>
      </c>
      <c r="C942" s="4">
        <v>45405</v>
      </c>
      <c r="D942" t="s">
        <v>251</v>
      </c>
      <c r="E942" t="s">
        <v>268</v>
      </c>
      <c r="F942">
        <v>0.2</v>
      </c>
      <c r="G942">
        <v>0</v>
      </c>
      <c r="H942">
        <v>0.2</v>
      </c>
      <c r="I942" t="s">
        <v>16</v>
      </c>
      <c r="J942" t="s">
        <v>268</v>
      </c>
      <c r="K942" t="s">
        <v>304</v>
      </c>
      <c r="L942" t="s">
        <v>301</v>
      </c>
      <c r="M942">
        <v>2024</v>
      </c>
    </row>
    <row r="943" spans="1:13" x14ac:dyDescent="0.25">
      <c r="A943">
        <v>8805</v>
      </c>
      <c r="B943" t="s">
        <v>13</v>
      </c>
      <c r="C943" s="4">
        <v>45405</v>
      </c>
      <c r="D943" t="s">
        <v>163</v>
      </c>
      <c r="E943" t="s">
        <v>164</v>
      </c>
      <c r="F943">
        <v>0</v>
      </c>
      <c r="G943">
        <v>0.9</v>
      </c>
      <c r="H943">
        <v>-0.9</v>
      </c>
      <c r="I943" t="s">
        <v>16</v>
      </c>
      <c r="J943" t="s">
        <v>164</v>
      </c>
      <c r="K943" t="s">
        <v>304</v>
      </c>
      <c r="L943" t="s">
        <v>301</v>
      </c>
      <c r="M943">
        <v>2022</v>
      </c>
    </row>
    <row r="944" spans="1:13" x14ac:dyDescent="0.25">
      <c r="A944">
        <v>8805</v>
      </c>
      <c r="B944" t="s">
        <v>13</v>
      </c>
      <c r="C944" s="4">
        <v>45405</v>
      </c>
      <c r="D944" t="s">
        <v>157</v>
      </c>
      <c r="E944" t="s">
        <v>158</v>
      </c>
      <c r="F944">
        <v>0</v>
      </c>
      <c r="G944">
        <v>10661.79</v>
      </c>
      <c r="H944">
        <v>-10661.79</v>
      </c>
      <c r="I944" t="s">
        <v>16</v>
      </c>
      <c r="J944" t="s">
        <v>158</v>
      </c>
      <c r="K944" t="s">
        <v>304</v>
      </c>
      <c r="L944" t="s">
        <v>301</v>
      </c>
      <c r="M944">
        <v>2022</v>
      </c>
    </row>
    <row r="945" spans="1:13" x14ac:dyDescent="0.25">
      <c r="A945">
        <v>8805</v>
      </c>
      <c r="B945" t="s">
        <v>13</v>
      </c>
      <c r="C945" s="4">
        <v>45405</v>
      </c>
      <c r="D945" t="s">
        <v>155</v>
      </c>
      <c r="E945" t="s">
        <v>156</v>
      </c>
      <c r="F945">
        <v>0</v>
      </c>
      <c r="G945">
        <v>72.790000000000006</v>
      </c>
      <c r="H945">
        <v>-72.790000000000006</v>
      </c>
      <c r="I945" t="s">
        <v>16</v>
      </c>
      <c r="J945" t="s">
        <v>156</v>
      </c>
      <c r="K945" t="s">
        <v>304</v>
      </c>
      <c r="L945" t="s">
        <v>301</v>
      </c>
      <c r="M945">
        <v>2022</v>
      </c>
    </row>
    <row r="946" spans="1:13" x14ac:dyDescent="0.25">
      <c r="A946">
        <v>8805</v>
      </c>
      <c r="B946" t="s">
        <v>13</v>
      </c>
      <c r="C946" s="4">
        <v>45405</v>
      </c>
      <c r="D946" t="s">
        <v>165</v>
      </c>
      <c r="E946" t="s">
        <v>166</v>
      </c>
      <c r="F946">
        <v>0</v>
      </c>
      <c r="G946">
        <v>110.5</v>
      </c>
      <c r="H946">
        <v>-110.5</v>
      </c>
      <c r="I946" t="s">
        <v>16</v>
      </c>
      <c r="J946" t="s">
        <v>166</v>
      </c>
      <c r="K946" t="s">
        <v>304</v>
      </c>
      <c r="L946" t="s">
        <v>301</v>
      </c>
      <c r="M946">
        <v>2022</v>
      </c>
    </row>
    <row r="947" spans="1:13" x14ac:dyDescent="0.25">
      <c r="A947">
        <v>8806</v>
      </c>
      <c r="B947" t="s">
        <v>13</v>
      </c>
      <c r="C947" s="4">
        <v>45405</v>
      </c>
      <c r="D947" t="s">
        <v>163</v>
      </c>
      <c r="E947" t="s">
        <v>164</v>
      </c>
      <c r="F947">
        <v>0</v>
      </c>
      <c r="G947">
        <v>1.05</v>
      </c>
      <c r="H947">
        <v>-1.05</v>
      </c>
      <c r="I947" t="s">
        <v>16</v>
      </c>
      <c r="J947" t="s">
        <v>164</v>
      </c>
      <c r="K947" t="s">
        <v>304</v>
      </c>
      <c r="L947" t="s">
        <v>301</v>
      </c>
      <c r="M947">
        <v>2022</v>
      </c>
    </row>
    <row r="948" spans="1:13" x14ac:dyDescent="0.25">
      <c r="A948">
        <v>8806</v>
      </c>
      <c r="B948" t="s">
        <v>13</v>
      </c>
      <c r="C948" s="4">
        <v>45405</v>
      </c>
      <c r="D948" t="s">
        <v>155</v>
      </c>
      <c r="E948" t="s">
        <v>156</v>
      </c>
      <c r="F948">
        <v>0</v>
      </c>
      <c r="G948">
        <v>2730.4</v>
      </c>
      <c r="H948">
        <v>-2730.4</v>
      </c>
      <c r="I948" t="s">
        <v>16</v>
      </c>
      <c r="J948" t="s">
        <v>156</v>
      </c>
      <c r="K948" t="s">
        <v>304</v>
      </c>
      <c r="L948" t="s">
        <v>301</v>
      </c>
      <c r="M948">
        <v>2022</v>
      </c>
    </row>
    <row r="949" spans="1:13" hidden="1" x14ac:dyDescent="0.25">
      <c r="A949">
        <v>8805</v>
      </c>
      <c r="B949" t="s">
        <v>13</v>
      </c>
      <c r="C949" s="4">
        <v>45405</v>
      </c>
      <c r="D949" t="s">
        <v>256</v>
      </c>
      <c r="E949" t="s">
        <v>264</v>
      </c>
      <c r="F949">
        <v>22.75</v>
      </c>
      <c r="G949">
        <v>0</v>
      </c>
      <c r="H949">
        <v>22.75</v>
      </c>
      <c r="I949" t="s">
        <v>16</v>
      </c>
      <c r="J949" t="s">
        <v>264</v>
      </c>
      <c r="K949" t="s">
        <v>304</v>
      </c>
      <c r="L949" t="s">
        <v>301</v>
      </c>
      <c r="M949">
        <v>2024</v>
      </c>
    </row>
    <row r="950" spans="1:13" hidden="1" x14ac:dyDescent="0.25">
      <c r="A950">
        <v>8805</v>
      </c>
      <c r="B950" t="s">
        <v>13</v>
      </c>
      <c r="C950" s="4">
        <v>45405</v>
      </c>
      <c r="D950" t="s">
        <v>247</v>
      </c>
      <c r="E950" t="s">
        <v>272</v>
      </c>
      <c r="F950">
        <v>0</v>
      </c>
      <c r="G950">
        <v>10994.86</v>
      </c>
      <c r="H950">
        <v>-10994.86</v>
      </c>
      <c r="I950" t="s">
        <v>16</v>
      </c>
      <c r="J950" t="s">
        <v>272</v>
      </c>
      <c r="K950" t="s">
        <v>304</v>
      </c>
      <c r="L950" t="s">
        <v>301</v>
      </c>
      <c r="M950">
        <v>2024</v>
      </c>
    </row>
    <row r="951" spans="1:13" hidden="1" x14ac:dyDescent="0.25">
      <c r="A951">
        <v>8806</v>
      </c>
      <c r="B951" t="s">
        <v>13</v>
      </c>
      <c r="C951" s="4">
        <v>45405</v>
      </c>
      <c r="D951" t="s">
        <v>249</v>
      </c>
      <c r="E951" t="s">
        <v>270</v>
      </c>
      <c r="F951">
        <v>0</v>
      </c>
      <c r="G951">
        <v>6.48</v>
      </c>
      <c r="H951">
        <v>-6.48</v>
      </c>
      <c r="I951" t="s">
        <v>16</v>
      </c>
      <c r="J951" t="s">
        <v>270</v>
      </c>
      <c r="K951" t="s">
        <v>304</v>
      </c>
      <c r="L951" t="s">
        <v>301</v>
      </c>
      <c r="M951">
        <v>2024</v>
      </c>
    </row>
    <row r="952" spans="1:13" x14ac:dyDescent="0.25">
      <c r="A952">
        <v>8805</v>
      </c>
      <c r="B952" t="s">
        <v>13</v>
      </c>
      <c r="C952" s="4">
        <v>45405</v>
      </c>
      <c r="D952" t="s">
        <v>159</v>
      </c>
      <c r="E952" t="s">
        <v>160</v>
      </c>
      <c r="F952">
        <v>0</v>
      </c>
      <c r="G952">
        <v>1472.02</v>
      </c>
      <c r="H952">
        <v>-1472.02</v>
      </c>
      <c r="I952" t="s">
        <v>16</v>
      </c>
      <c r="J952" t="s">
        <v>160</v>
      </c>
      <c r="K952" t="s">
        <v>304</v>
      </c>
      <c r="L952" t="s">
        <v>301</v>
      </c>
      <c r="M952">
        <v>2022</v>
      </c>
    </row>
    <row r="953" spans="1:13" x14ac:dyDescent="0.25">
      <c r="A953">
        <v>8806</v>
      </c>
      <c r="B953" t="s">
        <v>13</v>
      </c>
      <c r="C953" s="4">
        <v>45405</v>
      </c>
      <c r="D953" t="s">
        <v>153</v>
      </c>
      <c r="E953" t="s">
        <v>154</v>
      </c>
      <c r="F953">
        <v>0</v>
      </c>
      <c r="G953">
        <v>0.81</v>
      </c>
      <c r="H953">
        <v>-0.81</v>
      </c>
      <c r="I953" t="s">
        <v>16</v>
      </c>
      <c r="J953" t="s">
        <v>154</v>
      </c>
      <c r="K953" t="s">
        <v>304</v>
      </c>
      <c r="L953" t="s">
        <v>301</v>
      </c>
      <c r="M953">
        <v>2022</v>
      </c>
    </row>
    <row r="954" spans="1:13" hidden="1" x14ac:dyDescent="0.25">
      <c r="A954">
        <v>8806</v>
      </c>
      <c r="B954" t="s">
        <v>13</v>
      </c>
      <c r="C954" s="4">
        <v>45405</v>
      </c>
      <c r="D954" t="s">
        <v>245</v>
      </c>
      <c r="E954" t="s">
        <v>273</v>
      </c>
      <c r="F954">
        <v>0</v>
      </c>
      <c r="G954">
        <v>15700.2</v>
      </c>
      <c r="H954">
        <v>-15700.2</v>
      </c>
      <c r="I954" t="s">
        <v>16</v>
      </c>
      <c r="J954" t="s">
        <v>273</v>
      </c>
      <c r="K954" t="s">
        <v>304</v>
      </c>
      <c r="L954" t="s">
        <v>301</v>
      </c>
      <c r="M954">
        <v>2024</v>
      </c>
    </row>
    <row r="955" spans="1:13" hidden="1" x14ac:dyDescent="0.25">
      <c r="A955">
        <v>8806</v>
      </c>
      <c r="B955" t="s">
        <v>13</v>
      </c>
      <c r="C955" s="4">
        <v>45405</v>
      </c>
      <c r="D955" t="s">
        <v>244</v>
      </c>
      <c r="E955" t="s">
        <v>262</v>
      </c>
      <c r="F955">
        <v>0</v>
      </c>
      <c r="G955">
        <v>4.46</v>
      </c>
      <c r="H955">
        <v>-4.46</v>
      </c>
      <c r="I955" t="s">
        <v>16</v>
      </c>
      <c r="J955" t="s">
        <v>262</v>
      </c>
      <c r="K955" t="s">
        <v>304</v>
      </c>
      <c r="L955" t="s">
        <v>301</v>
      </c>
      <c r="M955">
        <v>2024</v>
      </c>
    </row>
    <row r="956" spans="1:13" hidden="1" x14ac:dyDescent="0.25">
      <c r="A956">
        <v>8806</v>
      </c>
      <c r="B956" t="s">
        <v>13</v>
      </c>
      <c r="C956" s="4">
        <v>45405</v>
      </c>
      <c r="D956" t="s">
        <v>255</v>
      </c>
      <c r="E956" t="s">
        <v>265</v>
      </c>
      <c r="F956">
        <v>0.25</v>
      </c>
      <c r="G956">
        <v>0</v>
      </c>
      <c r="H956">
        <v>0.25</v>
      </c>
      <c r="I956" t="s">
        <v>16</v>
      </c>
      <c r="J956" t="s">
        <v>265</v>
      </c>
      <c r="K956" t="s">
        <v>304</v>
      </c>
      <c r="L956" t="s">
        <v>301</v>
      </c>
      <c r="M956">
        <v>2024</v>
      </c>
    </row>
    <row r="957" spans="1:13" hidden="1" x14ac:dyDescent="0.25">
      <c r="A957">
        <v>8805</v>
      </c>
      <c r="B957" t="s">
        <v>13</v>
      </c>
      <c r="C957" s="4">
        <v>45405</v>
      </c>
      <c r="D957" t="s">
        <v>253</v>
      </c>
      <c r="E957" t="s">
        <v>267</v>
      </c>
      <c r="F957">
        <v>1489.66</v>
      </c>
      <c r="G957">
        <v>0</v>
      </c>
      <c r="H957">
        <v>1489.66</v>
      </c>
      <c r="I957" t="s">
        <v>16</v>
      </c>
      <c r="J957" t="s">
        <v>267</v>
      </c>
      <c r="K957" t="s">
        <v>304</v>
      </c>
      <c r="L957" t="s">
        <v>301</v>
      </c>
      <c r="M957">
        <v>2024</v>
      </c>
    </row>
    <row r="958" spans="1:13" hidden="1" x14ac:dyDescent="0.25">
      <c r="A958">
        <v>8805</v>
      </c>
      <c r="B958" t="s">
        <v>13</v>
      </c>
      <c r="C958" s="4">
        <v>45405</v>
      </c>
      <c r="D958" t="s">
        <v>255</v>
      </c>
      <c r="E958" t="s">
        <v>265</v>
      </c>
      <c r="F958">
        <v>0.19</v>
      </c>
      <c r="G958">
        <v>0</v>
      </c>
      <c r="H958">
        <v>0.19</v>
      </c>
      <c r="I958" t="s">
        <v>16</v>
      </c>
      <c r="J958" t="s">
        <v>265</v>
      </c>
      <c r="K958" t="s">
        <v>304</v>
      </c>
      <c r="L958" t="s">
        <v>301</v>
      </c>
      <c r="M958">
        <v>2024</v>
      </c>
    </row>
    <row r="959" spans="1:13" x14ac:dyDescent="0.25">
      <c r="A959">
        <v>8830</v>
      </c>
      <c r="B959" t="s">
        <v>13</v>
      </c>
      <c r="C959" s="4">
        <v>45406</v>
      </c>
      <c r="D959" t="s">
        <v>153</v>
      </c>
      <c r="E959" t="s">
        <v>154</v>
      </c>
      <c r="F959">
        <v>0</v>
      </c>
      <c r="G959">
        <v>0.41</v>
      </c>
      <c r="H959">
        <v>-0.41</v>
      </c>
      <c r="I959" t="s">
        <v>16</v>
      </c>
      <c r="J959" t="s">
        <v>154</v>
      </c>
      <c r="K959" t="s">
        <v>304</v>
      </c>
      <c r="L959" t="s">
        <v>301</v>
      </c>
      <c r="M959">
        <v>2022</v>
      </c>
    </row>
    <row r="960" spans="1:13" x14ac:dyDescent="0.25">
      <c r="A960">
        <v>8833</v>
      </c>
      <c r="B960" t="s">
        <v>13</v>
      </c>
      <c r="C960" s="4">
        <v>45406</v>
      </c>
      <c r="D960" t="s">
        <v>115</v>
      </c>
      <c r="E960" t="s">
        <v>116</v>
      </c>
      <c r="F960">
        <v>0</v>
      </c>
      <c r="G960">
        <v>0.89</v>
      </c>
      <c r="H960">
        <v>-0.89</v>
      </c>
      <c r="I960" t="s">
        <v>16</v>
      </c>
      <c r="J960" t="s">
        <v>116</v>
      </c>
      <c r="K960" t="s">
        <v>304</v>
      </c>
      <c r="L960" t="s">
        <v>301</v>
      </c>
      <c r="M960">
        <v>2022</v>
      </c>
    </row>
    <row r="961" spans="1:13" x14ac:dyDescent="0.25">
      <c r="A961">
        <v>8833</v>
      </c>
      <c r="B961" t="s">
        <v>13</v>
      </c>
      <c r="C961" s="4">
        <v>45406</v>
      </c>
      <c r="D961" t="s">
        <v>129</v>
      </c>
      <c r="E961" t="s">
        <v>130</v>
      </c>
      <c r="F961">
        <v>0.14000000000000001</v>
      </c>
      <c r="G961">
        <v>0</v>
      </c>
      <c r="H961">
        <v>0.14000000000000001</v>
      </c>
      <c r="I961" t="s">
        <v>16</v>
      </c>
      <c r="J961" t="s">
        <v>130</v>
      </c>
      <c r="K961" t="s">
        <v>304</v>
      </c>
      <c r="L961" t="s">
        <v>301</v>
      </c>
      <c r="M961">
        <v>2022</v>
      </c>
    </row>
    <row r="962" spans="1:13" x14ac:dyDescent="0.25">
      <c r="A962">
        <v>8831</v>
      </c>
      <c r="B962" t="s">
        <v>13</v>
      </c>
      <c r="C962" s="4">
        <v>45406</v>
      </c>
      <c r="D962" t="s">
        <v>129</v>
      </c>
      <c r="E962" t="s">
        <v>130</v>
      </c>
      <c r="F962">
        <v>0.14000000000000001</v>
      </c>
      <c r="G962">
        <v>0</v>
      </c>
      <c r="H962">
        <v>0.14000000000000001</v>
      </c>
      <c r="I962" t="s">
        <v>16</v>
      </c>
      <c r="J962" t="s">
        <v>130</v>
      </c>
      <c r="K962" t="s">
        <v>304</v>
      </c>
      <c r="L962" t="s">
        <v>301</v>
      </c>
      <c r="M962">
        <v>2022</v>
      </c>
    </row>
    <row r="963" spans="1:13" x14ac:dyDescent="0.25">
      <c r="A963">
        <v>8831</v>
      </c>
      <c r="B963" t="s">
        <v>13</v>
      </c>
      <c r="C963" s="4">
        <v>45406</v>
      </c>
      <c r="D963" t="s">
        <v>115</v>
      </c>
      <c r="E963" t="s">
        <v>116</v>
      </c>
      <c r="F963">
        <v>0</v>
      </c>
      <c r="G963">
        <v>0.8</v>
      </c>
      <c r="H963">
        <v>-0.8</v>
      </c>
      <c r="I963" t="s">
        <v>16</v>
      </c>
      <c r="J963" t="s">
        <v>116</v>
      </c>
      <c r="K963" t="s">
        <v>304</v>
      </c>
      <c r="L963" t="s">
        <v>301</v>
      </c>
      <c r="M963">
        <v>2022</v>
      </c>
    </row>
    <row r="964" spans="1:13" x14ac:dyDescent="0.25">
      <c r="A964">
        <v>8830</v>
      </c>
      <c r="B964" t="s">
        <v>13</v>
      </c>
      <c r="C964" s="4">
        <v>45406</v>
      </c>
      <c r="D964" t="s">
        <v>115</v>
      </c>
      <c r="E964" t="s">
        <v>116</v>
      </c>
      <c r="F964">
        <v>0</v>
      </c>
      <c r="G964">
        <v>0.62</v>
      </c>
      <c r="H964">
        <v>-0.62</v>
      </c>
      <c r="I964" t="s">
        <v>16</v>
      </c>
      <c r="J964" t="s">
        <v>116</v>
      </c>
      <c r="K964" t="s">
        <v>304</v>
      </c>
      <c r="L964" t="s">
        <v>301</v>
      </c>
      <c r="M964">
        <v>2022</v>
      </c>
    </row>
    <row r="965" spans="1:13" hidden="1" x14ac:dyDescent="0.25">
      <c r="A965">
        <v>8830</v>
      </c>
      <c r="B965" t="s">
        <v>13</v>
      </c>
      <c r="C965" s="4">
        <v>45406</v>
      </c>
      <c r="D965" t="s">
        <v>184</v>
      </c>
      <c r="E965" t="s">
        <v>185</v>
      </c>
      <c r="F965">
        <v>0.03</v>
      </c>
      <c r="G965">
        <v>0</v>
      </c>
      <c r="H965">
        <v>0.03</v>
      </c>
      <c r="I965" t="s">
        <v>16</v>
      </c>
      <c r="J965" t="s">
        <v>185</v>
      </c>
      <c r="K965" t="s">
        <v>304</v>
      </c>
      <c r="L965" t="s">
        <v>301</v>
      </c>
      <c r="M965">
        <v>2023</v>
      </c>
    </row>
    <row r="966" spans="1:13" hidden="1" x14ac:dyDescent="0.25">
      <c r="A966">
        <v>8829</v>
      </c>
      <c r="B966" t="s">
        <v>13</v>
      </c>
      <c r="C966" s="4">
        <v>45406</v>
      </c>
      <c r="D966" t="s">
        <v>173</v>
      </c>
      <c r="E966" t="s">
        <v>116</v>
      </c>
      <c r="F966">
        <v>0.1</v>
      </c>
      <c r="G966">
        <v>0</v>
      </c>
      <c r="H966">
        <v>0.1</v>
      </c>
      <c r="I966" t="s">
        <v>16</v>
      </c>
      <c r="J966" t="s">
        <v>116</v>
      </c>
      <c r="K966" t="s">
        <v>304</v>
      </c>
      <c r="L966" t="s">
        <v>301</v>
      </c>
      <c r="M966">
        <v>2023</v>
      </c>
    </row>
    <row r="967" spans="1:13" hidden="1" x14ac:dyDescent="0.25">
      <c r="A967">
        <v>8831</v>
      </c>
      <c r="B967" t="s">
        <v>13</v>
      </c>
      <c r="C967" s="4">
        <v>45406</v>
      </c>
      <c r="D967" t="s">
        <v>184</v>
      </c>
      <c r="E967" t="s">
        <v>185</v>
      </c>
      <c r="F967">
        <v>0.04</v>
      </c>
      <c r="G967">
        <v>0</v>
      </c>
      <c r="H967">
        <v>0.04</v>
      </c>
      <c r="I967" t="s">
        <v>16</v>
      </c>
      <c r="J967" t="s">
        <v>185</v>
      </c>
      <c r="K967" t="s">
        <v>304</v>
      </c>
      <c r="L967" t="s">
        <v>301</v>
      </c>
      <c r="M967">
        <v>2023</v>
      </c>
    </row>
    <row r="968" spans="1:13" hidden="1" x14ac:dyDescent="0.25">
      <c r="A968">
        <v>8833</v>
      </c>
      <c r="B968" t="s">
        <v>13</v>
      </c>
      <c r="C968" s="4">
        <v>45406</v>
      </c>
      <c r="D968" t="s">
        <v>184</v>
      </c>
      <c r="E968" t="s">
        <v>185</v>
      </c>
      <c r="F968">
        <v>0.05</v>
      </c>
      <c r="G968">
        <v>0</v>
      </c>
      <c r="H968">
        <v>0.05</v>
      </c>
      <c r="I968" t="s">
        <v>16</v>
      </c>
      <c r="J968" t="s">
        <v>185</v>
      </c>
      <c r="K968" t="s">
        <v>304</v>
      </c>
      <c r="L968" t="s">
        <v>301</v>
      </c>
      <c r="M968">
        <v>2023</v>
      </c>
    </row>
    <row r="969" spans="1:13" x14ac:dyDescent="0.25">
      <c r="A969">
        <v>8829</v>
      </c>
      <c r="B969" t="s">
        <v>13</v>
      </c>
      <c r="C969" s="4">
        <v>45406</v>
      </c>
      <c r="D969" t="s">
        <v>129</v>
      </c>
      <c r="E969" t="s">
        <v>130</v>
      </c>
      <c r="F969">
        <v>0.14000000000000001</v>
      </c>
      <c r="G969">
        <v>0</v>
      </c>
      <c r="H969">
        <v>0.14000000000000001</v>
      </c>
      <c r="I969" t="s">
        <v>16</v>
      </c>
      <c r="J969" t="s">
        <v>130</v>
      </c>
      <c r="K969" t="s">
        <v>304</v>
      </c>
      <c r="L969" t="s">
        <v>301</v>
      </c>
      <c r="M969">
        <v>2022</v>
      </c>
    </row>
    <row r="970" spans="1:13" x14ac:dyDescent="0.25">
      <c r="A970">
        <v>8829</v>
      </c>
      <c r="B970" t="s">
        <v>13</v>
      </c>
      <c r="C970" s="4">
        <v>45406</v>
      </c>
      <c r="D970" t="s">
        <v>115</v>
      </c>
      <c r="E970" t="s">
        <v>116</v>
      </c>
      <c r="F970">
        <v>0.05</v>
      </c>
      <c r="G970">
        <v>0</v>
      </c>
      <c r="H970">
        <v>0.05</v>
      </c>
      <c r="I970" t="s">
        <v>16</v>
      </c>
      <c r="J970" t="s">
        <v>116</v>
      </c>
      <c r="K970" t="s">
        <v>304</v>
      </c>
      <c r="L970" t="s">
        <v>301</v>
      </c>
      <c r="M970">
        <v>2022</v>
      </c>
    </row>
    <row r="971" spans="1:13" hidden="1" x14ac:dyDescent="0.25">
      <c r="A971">
        <v>8833</v>
      </c>
      <c r="B971" t="s">
        <v>13</v>
      </c>
      <c r="C971" s="4">
        <v>45406</v>
      </c>
      <c r="D971" t="s">
        <v>173</v>
      </c>
      <c r="E971" t="s">
        <v>116</v>
      </c>
      <c r="F971">
        <v>0</v>
      </c>
      <c r="G971">
        <v>1.79</v>
      </c>
      <c r="H971">
        <v>-1.79</v>
      </c>
      <c r="I971" t="s">
        <v>16</v>
      </c>
      <c r="J971" t="s">
        <v>116</v>
      </c>
      <c r="K971" t="s">
        <v>304</v>
      </c>
      <c r="L971" t="s">
        <v>301</v>
      </c>
      <c r="M971">
        <v>2023</v>
      </c>
    </row>
    <row r="972" spans="1:13" hidden="1" x14ac:dyDescent="0.25">
      <c r="A972">
        <v>8831</v>
      </c>
      <c r="B972" t="s">
        <v>13</v>
      </c>
      <c r="C972" s="4">
        <v>45406</v>
      </c>
      <c r="D972" t="s">
        <v>173</v>
      </c>
      <c r="E972" t="s">
        <v>116</v>
      </c>
      <c r="F972">
        <v>0</v>
      </c>
      <c r="G972">
        <v>1.59</v>
      </c>
      <c r="H972">
        <v>-1.59</v>
      </c>
      <c r="I972" t="s">
        <v>16</v>
      </c>
      <c r="J972" t="s">
        <v>116</v>
      </c>
      <c r="K972" t="s">
        <v>304</v>
      </c>
      <c r="L972" t="s">
        <v>301</v>
      </c>
      <c r="M972">
        <v>2023</v>
      </c>
    </row>
    <row r="973" spans="1:13" x14ac:dyDescent="0.25">
      <c r="A973">
        <v>8830</v>
      </c>
      <c r="B973" t="s">
        <v>13</v>
      </c>
      <c r="C973" s="4">
        <v>45406</v>
      </c>
      <c r="D973" t="s">
        <v>129</v>
      </c>
      <c r="E973" t="s">
        <v>130</v>
      </c>
      <c r="F973">
        <v>0.14000000000000001</v>
      </c>
      <c r="G973">
        <v>0</v>
      </c>
      <c r="H973">
        <v>0.14000000000000001</v>
      </c>
      <c r="I973" t="s">
        <v>16</v>
      </c>
      <c r="J973" t="s">
        <v>130</v>
      </c>
      <c r="K973" t="s">
        <v>304</v>
      </c>
      <c r="L973" t="s">
        <v>301</v>
      </c>
      <c r="M973">
        <v>2022</v>
      </c>
    </row>
    <row r="974" spans="1:13" x14ac:dyDescent="0.25">
      <c r="A974">
        <v>8831</v>
      </c>
      <c r="B974" t="s">
        <v>13</v>
      </c>
      <c r="C974" s="4">
        <v>45406</v>
      </c>
      <c r="D974" t="s">
        <v>153</v>
      </c>
      <c r="E974" t="s">
        <v>154</v>
      </c>
      <c r="F974">
        <v>0</v>
      </c>
      <c r="G974">
        <v>0.53</v>
      </c>
      <c r="H974">
        <v>-0.53</v>
      </c>
      <c r="I974" t="s">
        <v>16</v>
      </c>
      <c r="J974" t="s">
        <v>154</v>
      </c>
      <c r="K974" t="s">
        <v>304</v>
      </c>
      <c r="L974" t="s">
        <v>301</v>
      </c>
      <c r="M974">
        <v>2022</v>
      </c>
    </row>
    <row r="975" spans="1:13" hidden="1" x14ac:dyDescent="0.25">
      <c r="A975">
        <v>8830</v>
      </c>
      <c r="B975" t="s">
        <v>13</v>
      </c>
      <c r="C975" s="4">
        <v>45406</v>
      </c>
      <c r="D975" t="s">
        <v>173</v>
      </c>
      <c r="E975" t="s">
        <v>116</v>
      </c>
      <c r="F975">
        <v>0</v>
      </c>
      <c r="G975">
        <v>1.23</v>
      </c>
      <c r="H975">
        <v>-1.23</v>
      </c>
      <c r="I975" t="s">
        <v>16</v>
      </c>
      <c r="J975" t="s">
        <v>116</v>
      </c>
      <c r="K975" t="s">
        <v>304</v>
      </c>
      <c r="L975" t="s">
        <v>301</v>
      </c>
      <c r="M975">
        <v>2023</v>
      </c>
    </row>
    <row r="976" spans="1:13" x14ac:dyDescent="0.25">
      <c r="A976">
        <v>8833</v>
      </c>
      <c r="B976" t="s">
        <v>13</v>
      </c>
      <c r="C976" s="4">
        <v>45406</v>
      </c>
      <c r="D976" t="s">
        <v>153</v>
      </c>
      <c r="E976" t="s">
        <v>154</v>
      </c>
      <c r="F976">
        <v>0</v>
      </c>
      <c r="G976">
        <v>0.6</v>
      </c>
      <c r="H976">
        <v>-0.6</v>
      </c>
      <c r="I976" t="s">
        <v>16</v>
      </c>
      <c r="J976" t="s">
        <v>154</v>
      </c>
      <c r="K976" t="s">
        <v>304</v>
      </c>
      <c r="L976" t="s">
        <v>301</v>
      </c>
      <c r="M976">
        <v>2022</v>
      </c>
    </row>
    <row r="977" spans="1:13" x14ac:dyDescent="0.25">
      <c r="A977">
        <v>8832</v>
      </c>
      <c r="B977" t="s">
        <v>13</v>
      </c>
      <c r="C977" s="4">
        <v>45406</v>
      </c>
      <c r="D977" t="s">
        <v>153</v>
      </c>
      <c r="E977" t="s">
        <v>154</v>
      </c>
      <c r="F977">
        <v>0</v>
      </c>
      <c r="G977">
        <v>12.38</v>
      </c>
      <c r="H977">
        <v>-12.38</v>
      </c>
      <c r="I977" t="s">
        <v>16</v>
      </c>
      <c r="J977" t="s">
        <v>154</v>
      </c>
      <c r="K977" t="s">
        <v>304</v>
      </c>
      <c r="L977" t="s">
        <v>301</v>
      </c>
      <c r="M977">
        <v>2022</v>
      </c>
    </row>
    <row r="978" spans="1:13" x14ac:dyDescent="0.25">
      <c r="A978">
        <v>8829</v>
      </c>
      <c r="B978" t="s">
        <v>13</v>
      </c>
      <c r="C978" s="4">
        <v>45406</v>
      </c>
      <c r="D978" t="s">
        <v>153</v>
      </c>
      <c r="E978" t="s">
        <v>154</v>
      </c>
      <c r="F978">
        <v>0.03</v>
      </c>
      <c r="G978">
        <v>0</v>
      </c>
      <c r="H978">
        <v>0.03</v>
      </c>
      <c r="I978" t="s">
        <v>16</v>
      </c>
      <c r="J978" t="s">
        <v>154</v>
      </c>
      <c r="K978" t="s">
        <v>304</v>
      </c>
      <c r="L978" t="s">
        <v>301</v>
      </c>
      <c r="M978">
        <v>2022</v>
      </c>
    </row>
    <row r="979" spans="1:13" hidden="1" x14ac:dyDescent="0.25">
      <c r="A979">
        <v>8832</v>
      </c>
      <c r="B979" t="s">
        <v>13</v>
      </c>
      <c r="C979" s="4">
        <v>45406</v>
      </c>
      <c r="D979" t="s">
        <v>244</v>
      </c>
      <c r="E979" t="s">
        <v>262</v>
      </c>
      <c r="F979">
        <v>0</v>
      </c>
      <c r="G979">
        <v>67.97</v>
      </c>
      <c r="H979">
        <v>-67.97</v>
      </c>
      <c r="I979" t="s">
        <v>16</v>
      </c>
      <c r="J979" t="s">
        <v>262</v>
      </c>
      <c r="K979" t="s">
        <v>304</v>
      </c>
      <c r="L979" t="s">
        <v>301</v>
      </c>
      <c r="M979">
        <v>2024</v>
      </c>
    </row>
    <row r="980" spans="1:13" hidden="1" x14ac:dyDescent="0.25">
      <c r="A980">
        <v>8832</v>
      </c>
      <c r="B980" t="s">
        <v>13</v>
      </c>
      <c r="C980" s="4">
        <v>45406</v>
      </c>
      <c r="D980" t="s">
        <v>251</v>
      </c>
      <c r="E980" t="s">
        <v>268</v>
      </c>
      <c r="F980">
        <v>3.1</v>
      </c>
      <c r="G980">
        <v>0</v>
      </c>
      <c r="H980">
        <v>3.1</v>
      </c>
      <c r="I980" t="s">
        <v>16</v>
      </c>
      <c r="J980" t="s">
        <v>268</v>
      </c>
      <c r="K980" t="s">
        <v>304</v>
      </c>
      <c r="L980" t="s">
        <v>301</v>
      </c>
      <c r="M980">
        <v>2024</v>
      </c>
    </row>
    <row r="981" spans="1:13" x14ac:dyDescent="0.25">
      <c r="A981">
        <v>8890</v>
      </c>
      <c r="B981" t="s">
        <v>13</v>
      </c>
      <c r="C981" s="4">
        <v>45408</v>
      </c>
      <c r="D981" t="s">
        <v>153</v>
      </c>
      <c r="E981" t="s">
        <v>154</v>
      </c>
      <c r="F981">
        <v>0</v>
      </c>
      <c r="G981">
        <v>7.57</v>
      </c>
      <c r="H981">
        <v>-7.57</v>
      </c>
      <c r="I981" t="s">
        <v>16</v>
      </c>
      <c r="J981" t="s">
        <v>154</v>
      </c>
      <c r="K981" t="s">
        <v>304</v>
      </c>
      <c r="L981" t="s">
        <v>301</v>
      </c>
      <c r="M981">
        <v>2022</v>
      </c>
    </row>
    <row r="982" spans="1:13" x14ac:dyDescent="0.25">
      <c r="A982">
        <v>8894</v>
      </c>
      <c r="B982" t="s">
        <v>13</v>
      </c>
      <c r="C982" s="4">
        <v>45408</v>
      </c>
      <c r="D982" t="s">
        <v>153</v>
      </c>
      <c r="E982" t="s">
        <v>154</v>
      </c>
      <c r="F982">
        <v>0</v>
      </c>
      <c r="G982">
        <v>0.78</v>
      </c>
      <c r="H982">
        <v>-0.78</v>
      </c>
      <c r="I982" t="s">
        <v>16</v>
      </c>
      <c r="J982" t="s">
        <v>154</v>
      </c>
      <c r="K982" t="s">
        <v>304</v>
      </c>
      <c r="L982" t="s">
        <v>301</v>
      </c>
      <c r="M982">
        <v>2022</v>
      </c>
    </row>
    <row r="983" spans="1:13" x14ac:dyDescent="0.25">
      <c r="A983">
        <v>8887</v>
      </c>
      <c r="B983" t="s">
        <v>13</v>
      </c>
      <c r="C983" s="4">
        <v>45408</v>
      </c>
      <c r="D983" t="s">
        <v>153</v>
      </c>
      <c r="E983" t="s">
        <v>154</v>
      </c>
      <c r="F983">
        <v>0</v>
      </c>
      <c r="G983">
        <v>1.96</v>
      </c>
      <c r="H983">
        <v>-1.96</v>
      </c>
      <c r="I983" t="s">
        <v>16</v>
      </c>
      <c r="J983" t="s">
        <v>154</v>
      </c>
      <c r="K983" t="s">
        <v>304</v>
      </c>
      <c r="L983" t="s">
        <v>301</v>
      </c>
      <c r="M983">
        <v>2022</v>
      </c>
    </row>
    <row r="984" spans="1:13" hidden="1" x14ac:dyDescent="0.25">
      <c r="A984">
        <v>8886</v>
      </c>
      <c r="B984" t="s">
        <v>13</v>
      </c>
      <c r="C984" s="4">
        <v>45408</v>
      </c>
      <c r="D984" t="s">
        <v>251</v>
      </c>
      <c r="E984" t="s">
        <v>268</v>
      </c>
      <c r="F984">
        <v>472.31</v>
      </c>
      <c r="G984">
        <v>0</v>
      </c>
      <c r="H984">
        <v>472.31</v>
      </c>
      <c r="I984" t="s">
        <v>16</v>
      </c>
      <c r="J984" t="s">
        <v>268</v>
      </c>
      <c r="K984" t="s">
        <v>304</v>
      </c>
      <c r="L984" t="s">
        <v>301</v>
      </c>
      <c r="M984">
        <v>2024</v>
      </c>
    </row>
    <row r="985" spans="1:13" hidden="1" x14ac:dyDescent="0.25">
      <c r="A985">
        <v>8890</v>
      </c>
      <c r="B985" t="s">
        <v>13</v>
      </c>
      <c r="C985" s="4">
        <v>45408</v>
      </c>
      <c r="D985" t="s">
        <v>173</v>
      </c>
      <c r="E985" t="s">
        <v>116</v>
      </c>
      <c r="F985">
        <v>0</v>
      </c>
      <c r="G985">
        <v>4.28</v>
      </c>
      <c r="H985">
        <v>-4.28</v>
      </c>
      <c r="I985" t="s">
        <v>16</v>
      </c>
      <c r="J985" t="s">
        <v>116</v>
      </c>
      <c r="K985" t="s">
        <v>304</v>
      </c>
      <c r="L985" t="s">
        <v>301</v>
      </c>
      <c r="M985">
        <v>2023</v>
      </c>
    </row>
    <row r="986" spans="1:13" hidden="1" x14ac:dyDescent="0.25">
      <c r="A986">
        <v>8886</v>
      </c>
      <c r="B986" t="s">
        <v>13</v>
      </c>
      <c r="C986" s="4">
        <v>45408</v>
      </c>
      <c r="D986" t="s">
        <v>255</v>
      </c>
      <c r="E986" t="s">
        <v>265</v>
      </c>
      <c r="F986">
        <v>0.12</v>
      </c>
      <c r="G986">
        <v>0</v>
      </c>
      <c r="H986">
        <v>0.12</v>
      </c>
      <c r="I986" t="s">
        <v>16</v>
      </c>
      <c r="J986" t="s">
        <v>265</v>
      </c>
      <c r="K986" t="s">
        <v>304</v>
      </c>
      <c r="L986" t="s">
        <v>301</v>
      </c>
      <c r="M986">
        <v>2024</v>
      </c>
    </row>
    <row r="987" spans="1:13" hidden="1" x14ac:dyDescent="0.25">
      <c r="A987">
        <v>8886</v>
      </c>
      <c r="B987" t="s">
        <v>13</v>
      </c>
      <c r="C987" s="4">
        <v>45408</v>
      </c>
      <c r="D987" t="s">
        <v>173</v>
      </c>
      <c r="E987" t="s">
        <v>116</v>
      </c>
      <c r="F987">
        <v>0</v>
      </c>
      <c r="G987">
        <v>0.09</v>
      </c>
      <c r="H987">
        <v>-0.09</v>
      </c>
      <c r="I987" t="s">
        <v>16</v>
      </c>
      <c r="J987" t="s">
        <v>116</v>
      </c>
      <c r="K987" t="s">
        <v>304</v>
      </c>
      <c r="L987" t="s">
        <v>301</v>
      </c>
      <c r="M987">
        <v>2023</v>
      </c>
    </row>
    <row r="988" spans="1:13" hidden="1" x14ac:dyDescent="0.25">
      <c r="A988">
        <v>8894</v>
      </c>
      <c r="B988" t="s">
        <v>13</v>
      </c>
      <c r="C988" s="4">
        <v>45408</v>
      </c>
      <c r="D988" t="s">
        <v>251</v>
      </c>
      <c r="E988" t="s">
        <v>268</v>
      </c>
      <c r="F988">
        <v>0.19</v>
      </c>
      <c r="G988">
        <v>0</v>
      </c>
      <c r="H988">
        <v>0.19</v>
      </c>
      <c r="I988" t="s">
        <v>16</v>
      </c>
      <c r="J988" t="s">
        <v>268</v>
      </c>
      <c r="K988" t="s">
        <v>304</v>
      </c>
      <c r="L988" t="s">
        <v>301</v>
      </c>
      <c r="M988">
        <v>2024</v>
      </c>
    </row>
    <row r="989" spans="1:13" hidden="1" x14ac:dyDescent="0.25">
      <c r="A989">
        <v>8894</v>
      </c>
      <c r="B989" t="s">
        <v>13</v>
      </c>
      <c r="C989" s="4">
        <v>45408</v>
      </c>
      <c r="D989" t="s">
        <v>244</v>
      </c>
      <c r="E989" t="s">
        <v>262</v>
      </c>
      <c r="F989">
        <v>0</v>
      </c>
      <c r="G989">
        <v>4.29</v>
      </c>
      <c r="H989">
        <v>-4.29</v>
      </c>
      <c r="I989" t="s">
        <v>16</v>
      </c>
      <c r="J989" t="s">
        <v>262</v>
      </c>
      <c r="K989" t="s">
        <v>304</v>
      </c>
      <c r="L989" t="s">
        <v>301</v>
      </c>
      <c r="M989">
        <v>2024</v>
      </c>
    </row>
    <row r="990" spans="1:13" x14ac:dyDescent="0.25">
      <c r="A990">
        <v>8886</v>
      </c>
      <c r="B990" t="s">
        <v>13</v>
      </c>
      <c r="C990" s="4">
        <v>45408</v>
      </c>
      <c r="D990" t="s">
        <v>115</v>
      </c>
      <c r="E990" t="s">
        <v>116</v>
      </c>
      <c r="F990">
        <v>0</v>
      </c>
      <c r="G990">
        <v>0.05</v>
      </c>
      <c r="H990">
        <v>-0.05</v>
      </c>
      <c r="I990" t="s">
        <v>16</v>
      </c>
      <c r="J990" t="s">
        <v>116</v>
      </c>
      <c r="K990" t="s">
        <v>304</v>
      </c>
      <c r="L990" t="s">
        <v>301</v>
      </c>
      <c r="M990">
        <v>2022</v>
      </c>
    </row>
    <row r="991" spans="1:13" x14ac:dyDescent="0.25">
      <c r="A991">
        <v>8886</v>
      </c>
      <c r="B991" t="s">
        <v>13</v>
      </c>
      <c r="C991" s="4">
        <v>45408</v>
      </c>
      <c r="D991" t="s">
        <v>155</v>
      </c>
      <c r="E991" t="s">
        <v>156</v>
      </c>
      <c r="F991">
        <v>0</v>
      </c>
      <c r="G991">
        <v>271.47000000000003</v>
      </c>
      <c r="H991">
        <v>-271.47000000000003</v>
      </c>
      <c r="I991" t="s">
        <v>16</v>
      </c>
      <c r="J991" t="s">
        <v>156</v>
      </c>
      <c r="K991" t="s">
        <v>304</v>
      </c>
      <c r="L991" t="s">
        <v>301</v>
      </c>
      <c r="M991">
        <v>2022</v>
      </c>
    </row>
    <row r="992" spans="1:13" x14ac:dyDescent="0.25">
      <c r="A992">
        <v>8886</v>
      </c>
      <c r="B992" t="s">
        <v>13</v>
      </c>
      <c r="C992" s="4">
        <v>45408</v>
      </c>
      <c r="D992" t="s">
        <v>129</v>
      </c>
      <c r="E992" t="s">
        <v>130</v>
      </c>
      <c r="F992">
        <v>0.02</v>
      </c>
      <c r="G992">
        <v>0</v>
      </c>
      <c r="H992">
        <v>0.02</v>
      </c>
      <c r="I992" t="s">
        <v>16</v>
      </c>
      <c r="J992" t="s">
        <v>130</v>
      </c>
      <c r="K992" t="s">
        <v>304</v>
      </c>
      <c r="L992" t="s">
        <v>301</v>
      </c>
      <c r="M992">
        <v>2022</v>
      </c>
    </row>
    <row r="993" spans="1:13" x14ac:dyDescent="0.25">
      <c r="A993">
        <v>8890</v>
      </c>
      <c r="B993" t="s">
        <v>13</v>
      </c>
      <c r="C993" s="4">
        <v>45408</v>
      </c>
      <c r="D993" t="s">
        <v>129</v>
      </c>
      <c r="E993" t="s">
        <v>130</v>
      </c>
      <c r="F993">
        <v>0.11</v>
      </c>
      <c r="G993">
        <v>0</v>
      </c>
      <c r="H993">
        <v>0.11</v>
      </c>
      <c r="I993" t="s">
        <v>16</v>
      </c>
      <c r="J993" t="s">
        <v>130</v>
      </c>
      <c r="K993" t="s">
        <v>304</v>
      </c>
      <c r="L993" t="s">
        <v>301</v>
      </c>
      <c r="M993">
        <v>2022</v>
      </c>
    </row>
    <row r="994" spans="1:13" x14ac:dyDescent="0.25">
      <c r="A994">
        <v>8890</v>
      </c>
      <c r="B994" t="s">
        <v>13</v>
      </c>
      <c r="C994" s="4">
        <v>45408</v>
      </c>
      <c r="D994" t="s">
        <v>115</v>
      </c>
      <c r="E994" t="s">
        <v>116</v>
      </c>
      <c r="F994">
        <v>0</v>
      </c>
      <c r="G994">
        <v>2.14</v>
      </c>
      <c r="H994">
        <v>-2.14</v>
      </c>
      <c r="I994" t="s">
        <v>16</v>
      </c>
      <c r="J994" t="s">
        <v>116</v>
      </c>
      <c r="K994" t="s">
        <v>304</v>
      </c>
      <c r="L994" t="s">
        <v>301</v>
      </c>
      <c r="M994">
        <v>2022</v>
      </c>
    </row>
    <row r="995" spans="1:13" x14ac:dyDescent="0.25">
      <c r="A995">
        <v>8886</v>
      </c>
      <c r="B995" t="s">
        <v>13</v>
      </c>
      <c r="C995" s="4">
        <v>45408</v>
      </c>
      <c r="D995" t="s">
        <v>163</v>
      </c>
      <c r="E995" t="s">
        <v>164</v>
      </c>
      <c r="F995">
        <v>0</v>
      </c>
      <c r="G995">
        <v>0.51</v>
      </c>
      <c r="H995">
        <v>-0.51</v>
      </c>
      <c r="I995" t="s">
        <v>16</v>
      </c>
      <c r="J995" t="s">
        <v>164</v>
      </c>
      <c r="K995" t="s">
        <v>304</v>
      </c>
      <c r="L995" t="s">
        <v>301</v>
      </c>
      <c r="M995">
        <v>2022</v>
      </c>
    </row>
    <row r="996" spans="1:13" hidden="1" x14ac:dyDescent="0.25">
      <c r="A996">
        <v>8890</v>
      </c>
      <c r="B996" t="s">
        <v>13</v>
      </c>
      <c r="C996" s="4">
        <v>45408</v>
      </c>
      <c r="D996" t="s">
        <v>244</v>
      </c>
      <c r="E996" t="s">
        <v>262</v>
      </c>
      <c r="F996">
        <v>0</v>
      </c>
      <c r="G996">
        <v>33.79</v>
      </c>
      <c r="H996">
        <v>-33.79</v>
      </c>
      <c r="I996" t="s">
        <v>16</v>
      </c>
      <c r="J996" t="s">
        <v>262</v>
      </c>
      <c r="K996" t="s">
        <v>304</v>
      </c>
      <c r="L996" t="s">
        <v>301</v>
      </c>
      <c r="M996">
        <v>2024</v>
      </c>
    </row>
    <row r="997" spans="1:13" hidden="1" x14ac:dyDescent="0.25">
      <c r="A997">
        <v>8886</v>
      </c>
      <c r="B997" t="s">
        <v>13</v>
      </c>
      <c r="C997" s="4">
        <v>45408</v>
      </c>
      <c r="D997" t="s">
        <v>249</v>
      </c>
      <c r="E997" t="s">
        <v>270</v>
      </c>
      <c r="F997">
        <v>0</v>
      </c>
      <c r="G997">
        <v>3.12</v>
      </c>
      <c r="H997">
        <v>-3.12</v>
      </c>
      <c r="I997" t="s">
        <v>16</v>
      </c>
      <c r="J997" t="s">
        <v>270</v>
      </c>
      <c r="K997" t="s">
        <v>304</v>
      </c>
      <c r="L997" t="s">
        <v>301</v>
      </c>
      <c r="M997">
        <v>2024</v>
      </c>
    </row>
    <row r="998" spans="1:13" hidden="1" x14ac:dyDescent="0.25">
      <c r="A998">
        <v>8886</v>
      </c>
      <c r="B998" t="s">
        <v>13</v>
      </c>
      <c r="C998" s="4">
        <v>45408</v>
      </c>
      <c r="D998" t="s">
        <v>244</v>
      </c>
      <c r="E998" t="s">
        <v>262</v>
      </c>
      <c r="F998">
        <v>0</v>
      </c>
      <c r="G998">
        <v>10392.030000000001</v>
      </c>
      <c r="H998">
        <v>-10392.030000000001</v>
      </c>
      <c r="I998" t="s">
        <v>16</v>
      </c>
      <c r="J998" t="s">
        <v>262</v>
      </c>
      <c r="K998" t="s">
        <v>304</v>
      </c>
      <c r="L998" t="s">
        <v>301</v>
      </c>
      <c r="M998">
        <v>2024</v>
      </c>
    </row>
    <row r="999" spans="1:13" hidden="1" x14ac:dyDescent="0.25">
      <c r="A999">
        <v>8886</v>
      </c>
      <c r="B999" t="s">
        <v>13</v>
      </c>
      <c r="C999" s="4">
        <v>45408</v>
      </c>
      <c r="D999" t="s">
        <v>245</v>
      </c>
      <c r="E999" t="s">
        <v>273</v>
      </c>
      <c r="F999">
        <v>0</v>
      </c>
      <c r="G999">
        <v>1560.83</v>
      </c>
      <c r="H999">
        <v>-1560.83</v>
      </c>
      <c r="I999" t="s">
        <v>16</v>
      </c>
      <c r="J999" t="s">
        <v>273</v>
      </c>
      <c r="K999" t="s">
        <v>304</v>
      </c>
      <c r="L999" t="s">
        <v>301</v>
      </c>
      <c r="M999">
        <v>2024</v>
      </c>
    </row>
    <row r="1000" spans="1:13" hidden="1" x14ac:dyDescent="0.25">
      <c r="A1000">
        <v>8886</v>
      </c>
      <c r="B1000" t="s">
        <v>13</v>
      </c>
      <c r="C1000" s="4">
        <v>45408</v>
      </c>
      <c r="D1000" t="s">
        <v>252</v>
      </c>
      <c r="E1000" t="s">
        <v>271</v>
      </c>
      <c r="F1000">
        <v>67.87</v>
      </c>
      <c r="G1000">
        <v>0</v>
      </c>
      <c r="H1000">
        <v>67.87</v>
      </c>
      <c r="I1000" t="s">
        <v>16</v>
      </c>
      <c r="J1000" t="s">
        <v>271</v>
      </c>
      <c r="K1000" t="s">
        <v>304</v>
      </c>
      <c r="L1000" t="s">
        <v>301</v>
      </c>
      <c r="M1000">
        <v>2024</v>
      </c>
    </row>
    <row r="1001" spans="1:13" hidden="1" x14ac:dyDescent="0.25">
      <c r="A1001">
        <v>8890</v>
      </c>
      <c r="B1001" t="s">
        <v>13</v>
      </c>
      <c r="C1001" s="4">
        <v>45408</v>
      </c>
      <c r="D1001" t="s">
        <v>251</v>
      </c>
      <c r="E1001" t="s">
        <v>268</v>
      </c>
      <c r="F1001">
        <v>1.53</v>
      </c>
      <c r="G1001">
        <v>0</v>
      </c>
      <c r="H1001">
        <v>1.53</v>
      </c>
      <c r="I1001" t="s">
        <v>16</v>
      </c>
      <c r="J1001" t="s">
        <v>268</v>
      </c>
      <c r="K1001" t="s">
        <v>304</v>
      </c>
      <c r="L1001" t="s">
        <v>301</v>
      </c>
      <c r="M1001">
        <v>2024</v>
      </c>
    </row>
    <row r="1002" spans="1:13" hidden="1" x14ac:dyDescent="0.25">
      <c r="A1002">
        <v>8887</v>
      </c>
      <c r="B1002" t="s">
        <v>13</v>
      </c>
      <c r="C1002" s="4">
        <v>45408</v>
      </c>
      <c r="D1002" t="s">
        <v>244</v>
      </c>
      <c r="E1002" t="s">
        <v>262</v>
      </c>
      <c r="F1002">
        <v>0</v>
      </c>
      <c r="G1002">
        <v>10.82</v>
      </c>
      <c r="H1002">
        <v>-10.82</v>
      </c>
      <c r="I1002" t="s">
        <v>16</v>
      </c>
      <c r="J1002" t="s">
        <v>262</v>
      </c>
      <c r="K1002" t="s">
        <v>304</v>
      </c>
      <c r="L1002" t="s">
        <v>301</v>
      </c>
      <c r="M1002">
        <v>2024</v>
      </c>
    </row>
    <row r="1003" spans="1:13" x14ac:dyDescent="0.25">
      <c r="A1003">
        <v>8886</v>
      </c>
      <c r="B1003" t="s">
        <v>13</v>
      </c>
      <c r="C1003" s="4">
        <v>45408</v>
      </c>
      <c r="D1003" t="s">
        <v>153</v>
      </c>
      <c r="E1003" t="s">
        <v>154</v>
      </c>
      <c r="F1003">
        <v>0</v>
      </c>
      <c r="G1003">
        <v>1889.39</v>
      </c>
      <c r="H1003">
        <v>-1889.39</v>
      </c>
      <c r="I1003" t="s">
        <v>16</v>
      </c>
      <c r="J1003" t="s">
        <v>154</v>
      </c>
      <c r="K1003" t="s">
        <v>304</v>
      </c>
      <c r="L1003" t="s">
        <v>301</v>
      </c>
      <c r="M1003">
        <v>2022</v>
      </c>
    </row>
    <row r="1004" spans="1:13" hidden="1" x14ac:dyDescent="0.25">
      <c r="A1004">
        <v>8887</v>
      </c>
      <c r="B1004" t="s">
        <v>13</v>
      </c>
      <c r="C1004" s="4">
        <v>45408</v>
      </c>
      <c r="D1004" t="s">
        <v>251</v>
      </c>
      <c r="E1004" t="s">
        <v>268</v>
      </c>
      <c r="F1004">
        <v>0.49</v>
      </c>
      <c r="G1004">
        <v>0</v>
      </c>
      <c r="H1004">
        <v>0.49</v>
      </c>
      <c r="I1004" t="s">
        <v>16</v>
      </c>
      <c r="J1004" t="s">
        <v>268</v>
      </c>
      <c r="K1004" t="s">
        <v>304</v>
      </c>
      <c r="L1004" t="s">
        <v>301</v>
      </c>
      <c r="M1004">
        <v>2024</v>
      </c>
    </row>
    <row r="1005" spans="1:13" hidden="1" x14ac:dyDescent="0.25">
      <c r="A1005">
        <v>8890</v>
      </c>
      <c r="B1005" t="s">
        <v>13</v>
      </c>
      <c r="C1005" s="4">
        <v>45408</v>
      </c>
      <c r="D1005" t="s">
        <v>184</v>
      </c>
      <c r="E1005" t="s">
        <v>185</v>
      </c>
      <c r="F1005">
        <v>0.12</v>
      </c>
      <c r="G1005">
        <v>0</v>
      </c>
      <c r="H1005">
        <v>0.12</v>
      </c>
      <c r="I1005" t="s">
        <v>16</v>
      </c>
      <c r="J1005" t="s">
        <v>185</v>
      </c>
      <c r="K1005" t="s">
        <v>304</v>
      </c>
      <c r="L1005" t="s">
        <v>301</v>
      </c>
      <c r="M1005">
        <v>2023</v>
      </c>
    </row>
    <row r="1006" spans="1:13" hidden="1" x14ac:dyDescent="0.25">
      <c r="A1006">
        <v>8916</v>
      </c>
      <c r="B1006" t="s">
        <v>13</v>
      </c>
      <c r="C1006" s="4">
        <v>45409</v>
      </c>
      <c r="D1006" t="s">
        <v>184</v>
      </c>
      <c r="E1006" t="s">
        <v>185</v>
      </c>
      <c r="F1006">
        <v>7.0000000000000007E-2</v>
      </c>
      <c r="G1006">
        <v>0</v>
      </c>
      <c r="H1006">
        <v>7.0000000000000007E-2</v>
      </c>
      <c r="I1006" t="s">
        <v>16</v>
      </c>
      <c r="J1006" t="s">
        <v>185</v>
      </c>
      <c r="K1006" t="s">
        <v>304</v>
      </c>
      <c r="L1006" t="s">
        <v>301</v>
      </c>
      <c r="M1006">
        <v>2023</v>
      </c>
    </row>
    <row r="1007" spans="1:13" x14ac:dyDescent="0.25">
      <c r="A1007">
        <v>8916</v>
      </c>
      <c r="B1007" t="s">
        <v>13</v>
      </c>
      <c r="C1007" s="4">
        <v>45409</v>
      </c>
      <c r="D1007" t="s">
        <v>153</v>
      </c>
      <c r="E1007" t="s">
        <v>154</v>
      </c>
      <c r="F1007">
        <v>0</v>
      </c>
      <c r="G1007">
        <v>0.9</v>
      </c>
      <c r="H1007">
        <v>-0.9</v>
      </c>
      <c r="I1007" t="s">
        <v>16</v>
      </c>
      <c r="J1007" t="s">
        <v>154</v>
      </c>
      <c r="K1007" t="s">
        <v>304</v>
      </c>
      <c r="L1007" t="s">
        <v>301</v>
      </c>
      <c r="M1007">
        <v>2022</v>
      </c>
    </row>
    <row r="1008" spans="1:13" x14ac:dyDescent="0.25">
      <c r="A1008">
        <v>8916</v>
      </c>
      <c r="B1008" t="s">
        <v>13</v>
      </c>
      <c r="C1008" s="4">
        <v>45409</v>
      </c>
      <c r="D1008" t="s">
        <v>129</v>
      </c>
      <c r="E1008" t="s">
        <v>130</v>
      </c>
      <c r="F1008">
        <v>0.14000000000000001</v>
      </c>
      <c r="G1008">
        <v>0</v>
      </c>
      <c r="H1008">
        <v>0.14000000000000001</v>
      </c>
      <c r="I1008" t="s">
        <v>16</v>
      </c>
      <c r="J1008" t="s">
        <v>130</v>
      </c>
      <c r="K1008" t="s">
        <v>304</v>
      </c>
      <c r="L1008" t="s">
        <v>301</v>
      </c>
      <c r="M1008">
        <v>2022</v>
      </c>
    </row>
    <row r="1009" spans="1:13" x14ac:dyDescent="0.25">
      <c r="A1009">
        <v>8916</v>
      </c>
      <c r="B1009" t="s">
        <v>13</v>
      </c>
      <c r="C1009" s="4">
        <v>45409</v>
      </c>
      <c r="D1009" t="s">
        <v>115</v>
      </c>
      <c r="E1009" t="s">
        <v>116</v>
      </c>
      <c r="F1009">
        <v>0</v>
      </c>
      <c r="G1009">
        <v>1.35</v>
      </c>
      <c r="H1009">
        <v>-1.35</v>
      </c>
      <c r="I1009" t="s">
        <v>16</v>
      </c>
      <c r="J1009" t="s">
        <v>116</v>
      </c>
      <c r="K1009" t="s">
        <v>304</v>
      </c>
      <c r="L1009" t="s">
        <v>301</v>
      </c>
      <c r="M1009">
        <v>2022</v>
      </c>
    </row>
    <row r="1010" spans="1:13" hidden="1" x14ac:dyDescent="0.25">
      <c r="A1010">
        <v>8916</v>
      </c>
      <c r="B1010" t="s">
        <v>13</v>
      </c>
      <c r="C1010" s="4">
        <v>45409</v>
      </c>
      <c r="D1010" t="s">
        <v>173</v>
      </c>
      <c r="E1010" t="s">
        <v>116</v>
      </c>
      <c r="F1010">
        <v>0</v>
      </c>
      <c r="G1010">
        <v>2.7</v>
      </c>
      <c r="H1010">
        <v>-2.7</v>
      </c>
      <c r="I1010" t="s">
        <v>16</v>
      </c>
      <c r="J1010" t="s">
        <v>116</v>
      </c>
      <c r="K1010" t="s">
        <v>304</v>
      </c>
      <c r="L1010" t="s">
        <v>301</v>
      </c>
      <c r="M1010">
        <v>2023</v>
      </c>
    </row>
    <row r="1011" spans="1:13" x14ac:dyDescent="0.25">
      <c r="A1011">
        <v>8978</v>
      </c>
      <c r="B1011" t="s">
        <v>13</v>
      </c>
      <c r="C1011" s="4">
        <v>45411</v>
      </c>
      <c r="D1011" t="s">
        <v>155</v>
      </c>
      <c r="E1011" t="s">
        <v>156</v>
      </c>
      <c r="F1011">
        <v>0</v>
      </c>
      <c r="G1011">
        <v>2.06</v>
      </c>
      <c r="H1011">
        <v>-2.06</v>
      </c>
      <c r="I1011" t="s">
        <v>16</v>
      </c>
      <c r="J1011" t="s">
        <v>156</v>
      </c>
      <c r="K1011" t="s">
        <v>304</v>
      </c>
      <c r="L1011" t="s">
        <v>301</v>
      </c>
      <c r="M1011">
        <v>2022</v>
      </c>
    </row>
    <row r="1012" spans="1:13" x14ac:dyDescent="0.25">
      <c r="A1012">
        <v>8977</v>
      </c>
      <c r="B1012" t="s">
        <v>13</v>
      </c>
      <c r="C1012" s="4">
        <v>45411</v>
      </c>
      <c r="D1012" t="s">
        <v>155</v>
      </c>
      <c r="E1012" t="s">
        <v>156</v>
      </c>
      <c r="F1012">
        <v>0</v>
      </c>
      <c r="G1012">
        <v>0.05</v>
      </c>
      <c r="H1012">
        <v>-0.05</v>
      </c>
      <c r="I1012" t="s">
        <v>16</v>
      </c>
      <c r="J1012" t="s">
        <v>156</v>
      </c>
      <c r="K1012" t="s">
        <v>304</v>
      </c>
      <c r="L1012" t="s">
        <v>301</v>
      </c>
      <c r="M1012">
        <v>2022</v>
      </c>
    </row>
    <row r="1013" spans="1:13" hidden="1" x14ac:dyDescent="0.25">
      <c r="A1013">
        <v>8977</v>
      </c>
      <c r="B1013" t="s">
        <v>13</v>
      </c>
      <c r="C1013" s="4">
        <v>45411</v>
      </c>
      <c r="D1013" t="s">
        <v>251</v>
      </c>
      <c r="E1013" t="s">
        <v>268</v>
      </c>
      <c r="F1013">
        <v>0.41</v>
      </c>
      <c r="G1013">
        <v>0</v>
      </c>
      <c r="H1013">
        <v>0.41</v>
      </c>
      <c r="I1013" t="s">
        <v>16</v>
      </c>
      <c r="J1013" t="s">
        <v>268</v>
      </c>
      <c r="K1013" t="s">
        <v>304</v>
      </c>
      <c r="L1013" t="s">
        <v>301</v>
      </c>
      <c r="M1013">
        <v>2024</v>
      </c>
    </row>
    <row r="1014" spans="1:13" hidden="1" x14ac:dyDescent="0.25">
      <c r="A1014">
        <v>8977</v>
      </c>
      <c r="B1014" t="s">
        <v>13</v>
      </c>
      <c r="C1014" s="4">
        <v>45411</v>
      </c>
      <c r="D1014" t="s">
        <v>244</v>
      </c>
      <c r="E1014" t="s">
        <v>262</v>
      </c>
      <c r="F1014">
        <v>0</v>
      </c>
      <c r="G1014">
        <v>8.99</v>
      </c>
      <c r="H1014">
        <v>-8.99</v>
      </c>
      <c r="I1014" t="s">
        <v>16</v>
      </c>
      <c r="J1014" t="s">
        <v>262</v>
      </c>
      <c r="K1014" t="s">
        <v>304</v>
      </c>
      <c r="L1014" t="s">
        <v>301</v>
      </c>
      <c r="M1014">
        <v>2024</v>
      </c>
    </row>
    <row r="1015" spans="1:13" hidden="1" x14ac:dyDescent="0.25">
      <c r="A1015">
        <v>8977</v>
      </c>
      <c r="B1015" t="s">
        <v>13</v>
      </c>
      <c r="C1015" s="4">
        <v>45411</v>
      </c>
      <c r="D1015" t="s">
        <v>245</v>
      </c>
      <c r="E1015" t="s">
        <v>273</v>
      </c>
      <c r="F1015">
        <v>0</v>
      </c>
      <c r="G1015">
        <v>0.3</v>
      </c>
      <c r="H1015">
        <v>-0.3</v>
      </c>
      <c r="I1015" t="s">
        <v>16</v>
      </c>
      <c r="J1015" t="s">
        <v>273</v>
      </c>
      <c r="K1015" t="s">
        <v>304</v>
      </c>
      <c r="L1015" t="s">
        <v>301</v>
      </c>
      <c r="M1015">
        <v>2024</v>
      </c>
    </row>
    <row r="1016" spans="1:13" hidden="1" x14ac:dyDescent="0.25">
      <c r="A1016">
        <v>8977</v>
      </c>
      <c r="B1016" t="s">
        <v>13</v>
      </c>
      <c r="C1016" s="4">
        <v>45411</v>
      </c>
      <c r="D1016" t="s">
        <v>252</v>
      </c>
      <c r="E1016" t="s">
        <v>271</v>
      </c>
      <c r="F1016">
        <v>0.01</v>
      </c>
      <c r="G1016">
        <v>0</v>
      </c>
      <c r="H1016">
        <v>0.01</v>
      </c>
      <c r="I1016" t="s">
        <v>16</v>
      </c>
      <c r="J1016" t="s">
        <v>271</v>
      </c>
      <c r="K1016" t="s">
        <v>304</v>
      </c>
      <c r="L1016" t="s">
        <v>301</v>
      </c>
      <c r="M1016">
        <v>2024</v>
      </c>
    </row>
    <row r="1017" spans="1:13" hidden="1" x14ac:dyDescent="0.25">
      <c r="A1017">
        <v>8978</v>
      </c>
      <c r="B1017" t="s">
        <v>13</v>
      </c>
      <c r="C1017" s="4">
        <v>45411</v>
      </c>
      <c r="D1017" t="s">
        <v>245</v>
      </c>
      <c r="E1017" t="s">
        <v>273</v>
      </c>
      <c r="F1017">
        <v>0</v>
      </c>
      <c r="G1017">
        <v>11.86</v>
      </c>
      <c r="H1017">
        <v>-11.86</v>
      </c>
      <c r="I1017" t="s">
        <v>16</v>
      </c>
      <c r="J1017" t="s">
        <v>273</v>
      </c>
      <c r="K1017" t="s">
        <v>304</v>
      </c>
      <c r="L1017" t="s">
        <v>301</v>
      </c>
      <c r="M1017">
        <v>2024</v>
      </c>
    </row>
    <row r="1018" spans="1:13" hidden="1" x14ac:dyDescent="0.25">
      <c r="A1018">
        <v>8978</v>
      </c>
      <c r="B1018" t="s">
        <v>13</v>
      </c>
      <c r="C1018" s="4">
        <v>45411</v>
      </c>
      <c r="D1018" t="s">
        <v>244</v>
      </c>
      <c r="E1018" t="s">
        <v>262</v>
      </c>
      <c r="F1018">
        <v>0</v>
      </c>
      <c r="G1018">
        <v>4.68</v>
      </c>
      <c r="H1018">
        <v>-4.68</v>
      </c>
      <c r="I1018" t="s">
        <v>16</v>
      </c>
      <c r="J1018" t="s">
        <v>262</v>
      </c>
      <c r="K1018" t="s">
        <v>304</v>
      </c>
      <c r="L1018" t="s">
        <v>301</v>
      </c>
      <c r="M1018">
        <v>2024</v>
      </c>
    </row>
    <row r="1019" spans="1:13" hidden="1" x14ac:dyDescent="0.25">
      <c r="A1019">
        <v>8978</v>
      </c>
      <c r="B1019" t="s">
        <v>13</v>
      </c>
      <c r="C1019" s="4">
        <v>45411</v>
      </c>
      <c r="D1019" t="s">
        <v>252</v>
      </c>
      <c r="E1019" t="s">
        <v>271</v>
      </c>
      <c r="F1019">
        <v>0.52</v>
      </c>
      <c r="G1019">
        <v>0</v>
      </c>
      <c r="H1019">
        <v>0.52</v>
      </c>
      <c r="I1019" t="s">
        <v>16</v>
      </c>
      <c r="J1019" t="s">
        <v>271</v>
      </c>
      <c r="K1019" t="s">
        <v>304</v>
      </c>
      <c r="L1019" t="s">
        <v>301</v>
      </c>
      <c r="M1019">
        <v>2024</v>
      </c>
    </row>
    <row r="1020" spans="1:13" hidden="1" x14ac:dyDescent="0.25">
      <c r="A1020">
        <v>8978</v>
      </c>
      <c r="B1020" t="s">
        <v>13</v>
      </c>
      <c r="C1020" s="4">
        <v>45411</v>
      </c>
      <c r="D1020" t="s">
        <v>251</v>
      </c>
      <c r="E1020" t="s">
        <v>268</v>
      </c>
      <c r="F1020">
        <v>0.21</v>
      </c>
      <c r="G1020">
        <v>0</v>
      </c>
      <c r="H1020">
        <v>0.21</v>
      </c>
      <c r="I1020" t="s">
        <v>16</v>
      </c>
      <c r="J1020" t="s">
        <v>268</v>
      </c>
      <c r="K1020" t="s">
        <v>304</v>
      </c>
      <c r="L1020" t="s">
        <v>301</v>
      </c>
      <c r="M1020">
        <v>2024</v>
      </c>
    </row>
    <row r="1021" spans="1:13" x14ac:dyDescent="0.25">
      <c r="A1021">
        <v>8978</v>
      </c>
      <c r="B1021" t="s">
        <v>13</v>
      </c>
      <c r="C1021" s="4">
        <v>45411</v>
      </c>
      <c r="D1021" t="s">
        <v>153</v>
      </c>
      <c r="E1021" t="s">
        <v>154</v>
      </c>
      <c r="F1021">
        <v>0</v>
      </c>
      <c r="G1021">
        <v>0.85</v>
      </c>
      <c r="H1021">
        <v>-0.85</v>
      </c>
      <c r="I1021" t="s">
        <v>16</v>
      </c>
      <c r="J1021" t="s">
        <v>154</v>
      </c>
      <c r="K1021" t="s">
        <v>304</v>
      </c>
      <c r="L1021" t="s">
        <v>301</v>
      </c>
      <c r="M1021">
        <v>2022</v>
      </c>
    </row>
    <row r="1022" spans="1:13" x14ac:dyDescent="0.25">
      <c r="A1022">
        <v>8977</v>
      </c>
      <c r="B1022" t="s">
        <v>13</v>
      </c>
      <c r="C1022" s="4">
        <v>45411</v>
      </c>
      <c r="D1022" t="s">
        <v>153</v>
      </c>
      <c r="E1022" t="s">
        <v>154</v>
      </c>
      <c r="F1022">
        <v>0</v>
      </c>
      <c r="G1022">
        <v>1.64</v>
      </c>
      <c r="H1022">
        <v>-1.64</v>
      </c>
      <c r="I1022" t="s">
        <v>16</v>
      </c>
      <c r="J1022" t="s">
        <v>154</v>
      </c>
      <c r="K1022" t="s">
        <v>304</v>
      </c>
      <c r="L1022" t="s">
        <v>301</v>
      </c>
      <c r="M1022">
        <v>2022</v>
      </c>
    </row>
    <row r="1023" spans="1:13" x14ac:dyDescent="0.25">
      <c r="A1023">
        <v>9326</v>
      </c>
      <c r="B1023" t="s">
        <v>13</v>
      </c>
      <c r="C1023" s="4">
        <v>45412</v>
      </c>
      <c r="D1023" t="s">
        <v>131</v>
      </c>
      <c r="E1023" t="s">
        <v>132</v>
      </c>
      <c r="F1023">
        <v>0</v>
      </c>
      <c r="G1023">
        <v>0.1</v>
      </c>
      <c r="H1023">
        <v>-0.1</v>
      </c>
      <c r="I1023" t="s">
        <v>16</v>
      </c>
      <c r="J1023" t="s">
        <v>132</v>
      </c>
      <c r="K1023" t="s">
        <v>305</v>
      </c>
      <c r="L1023" t="s">
        <v>306</v>
      </c>
      <c r="M1023">
        <v>2022</v>
      </c>
    </row>
    <row r="1024" spans="1:13" x14ac:dyDescent="0.25">
      <c r="A1024">
        <v>9288</v>
      </c>
      <c r="B1024" t="s">
        <v>13</v>
      </c>
      <c r="C1024" s="4">
        <v>45412</v>
      </c>
      <c r="D1024" t="s">
        <v>153</v>
      </c>
      <c r="E1024" t="s">
        <v>154</v>
      </c>
      <c r="F1024">
        <v>7.0000000000000007E-2</v>
      </c>
      <c r="G1024">
        <v>0</v>
      </c>
      <c r="H1024">
        <v>7.0000000000000007E-2</v>
      </c>
      <c r="I1024" t="s">
        <v>16</v>
      </c>
      <c r="J1024" t="s">
        <v>154</v>
      </c>
      <c r="K1024" t="s">
        <v>307</v>
      </c>
      <c r="L1024" t="s">
        <v>306</v>
      </c>
      <c r="M1024">
        <v>2022</v>
      </c>
    </row>
    <row r="1025" spans="1:13" x14ac:dyDescent="0.25">
      <c r="A1025">
        <v>10536</v>
      </c>
      <c r="B1025" t="s">
        <v>13</v>
      </c>
      <c r="C1025" s="4">
        <v>45412</v>
      </c>
      <c r="D1025" t="s">
        <v>153</v>
      </c>
      <c r="E1025" t="s">
        <v>154</v>
      </c>
      <c r="F1025">
        <v>0</v>
      </c>
      <c r="G1025">
        <v>7595.09</v>
      </c>
      <c r="H1025">
        <v>-7595.09</v>
      </c>
      <c r="I1025" t="s">
        <v>16</v>
      </c>
      <c r="J1025" t="s">
        <v>154</v>
      </c>
      <c r="K1025" t="s">
        <v>277</v>
      </c>
      <c r="L1025" t="s">
        <v>18</v>
      </c>
      <c r="M1025">
        <v>2022</v>
      </c>
    </row>
    <row r="1026" spans="1:13" x14ac:dyDescent="0.25">
      <c r="A1026">
        <v>8994</v>
      </c>
      <c r="B1026" t="s">
        <v>13</v>
      </c>
      <c r="C1026" s="4">
        <v>45412</v>
      </c>
      <c r="D1026" t="s">
        <v>153</v>
      </c>
      <c r="E1026" t="s">
        <v>154</v>
      </c>
      <c r="F1026">
        <v>0</v>
      </c>
      <c r="G1026">
        <v>1261.3699999999999</v>
      </c>
      <c r="H1026">
        <v>-1261.3699999999999</v>
      </c>
      <c r="I1026" t="s">
        <v>16</v>
      </c>
      <c r="J1026" t="s">
        <v>154</v>
      </c>
      <c r="K1026" t="s">
        <v>304</v>
      </c>
      <c r="L1026" t="s">
        <v>301</v>
      </c>
      <c r="M1026">
        <v>2022</v>
      </c>
    </row>
    <row r="1027" spans="1:13" x14ac:dyDescent="0.25">
      <c r="A1027">
        <v>8995</v>
      </c>
      <c r="B1027" t="s">
        <v>13</v>
      </c>
      <c r="C1027" s="4">
        <v>45412</v>
      </c>
      <c r="D1027" t="s">
        <v>153</v>
      </c>
      <c r="E1027" t="s">
        <v>154</v>
      </c>
      <c r="F1027">
        <v>0</v>
      </c>
      <c r="G1027">
        <v>8.26</v>
      </c>
      <c r="H1027">
        <v>-8.26</v>
      </c>
      <c r="I1027" t="s">
        <v>16</v>
      </c>
      <c r="J1027" t="s">
        <v>154</v>
      </c>
      <c r="K1027" t="s">
        <v>304</v>
      </c>
      <c r="L1027" t="s">
        <v>301</v>
      </c>
      <c r="M1027">
        <v>2022</v>
      </c>
    </row>
    <row r="1028" spans="1:13" x14ac:dyDescent="0.25">
      <c r="A1028">
        <v>9095</v>
      </c>
      <c r="B1028" t="s">
        <v>13</v>
      </c>
      <c r="C1028" s="4">
        <v>45412</v>
      </c>
      <c r="D1028" t="s">
        <v>153</v>
      </c>
      <c r="E1028" t="s">
        <v>154</v>
      </c>
      <c r="F1028">
        <v>0</v>
      </c>
      <c r="G1028">
        <v>2.1800000000000002</v>
      </c>
      <c r="H1028">
        <v>-2.1800000000000002</v>
      </c>
      <c r="I1028" t="s">
        <v>16</v>
      </c>
      <c r="J1028" t="s">
        <v>154</v>
      </c>
      <c r="K1028" t="s">
        <v>304</v>
      </c>
      <c r="L1028" t="s">
        <v>301</v>
      </c>
      <c r="M1028">
        <v>2022</v>
      </c>
    </row>
    <row r="1029" spans="1:13" x14ac:dyDescent="0.25">
      <c r="A1029">
        <v>8996</v>
      </c>
      <c r="B1029" t="s">
        <v>13</v>
      </c>
      <c r="C1029" s="4">
        <v>45412</v>
      </c>
      <c r="D1029" t="s">
        <v>153</v>
      </c>
      <c r="E1029" t="s">
        <v>154</v>
      </c>
      <c r="F1029">
        <v>0</v>
      </c>
      <c r="G1029">
        <v>0.56999999999999995</v>
      </c>
      <c r="H1029">
        <v>-0.56999999999999995</v>
      </c>
      <c r="I1029" t="s">
        <v>16</v>
      </c>
      <c r="J1029" t="s">
        <v>154</v>
      </c>
      <c r="K1029" t="s">
        <v>304</v>
      </c>
      <c r="L1029" t="s">
        <v>301</v>
      </c>
      <c r="M1029">
        <v>2022</v>
      </c>
    </row>
    <row r="1030" spans="1:13" x14ac:dyDescent="0.25">
      <c r="A1030">
        <v>9298</v>
      </c>
      <c r="B1030" t="s">
        <v>13</v>
      </c>
      <c r="C1030" s="4">
        <v>45412</v>
      </c>
      <c r="D1030" t="s">
        <v>143</v>
      </c>
      <c r="E1030" t="s">
        <v>144</v>
      </c>
      <c r="F1030">
        <v>0.05</v>
      </c>
      <c r="G1030">
        <v>0</v>
      </c>
      <c r="H1030">
        <v>0.05</v>
      </c>
      <c r="I1030" t="s">
        <v>16</v>
      </c>
      <c r="J1030" t="s">
        <v>144</v>
      </c>
      <c r="K1030" t="s">
        <v>308</v>
      </c>
      <c r="L1030" t="s">
        <v>306</v>
      </c>
      <c r="M1030">
        <v>2022</v>
      </c>
    </row>
    <row r="1031" spans="1:13" x14ac:dyDescent="0.25">
      <c r="A1031">
        <v>9326</v>
      </c>
      <c r="B1031" t="s">
        <v>13</v>
      </c>
      <c r="C1031" s="4">
        <v>45412</v>
      </c>
      <c r="D1031" t="s">
        <v>143</v>
      </c>
      <c r="E1031" t="s">
        <v>144</v>
      </c>
      <c r="F1031">
        <v>7.0000000000000007E-2</v>
      </c>
      <c r="G1031">
        <v>0</v>
      </c>
      <c r="H1031">
        <v>7.0000000000000007E-2</v>
      </c>
      <c r="I1031" t="s">
        <v>16</v>
      </c>
      <c r="J1031" t="s">
        <v>144</v>
      </c>
      <c r="K1031" t="s">
        <v>305</v>
      </c>
      <c r="L1031" t="s">
        <v>306</v>
      </c>
      <c r="M1031">
        <v>2022</v>
      </c>
    </row>
    <row r="1032" spans="1:13" x14ac:dyDescent="0.25">
      <c r="A1032">
        <v>9298</v>
      </c>
      <c r="B1032" t="s">
        <v>13</v>
      </c>
      <c r="C1032" s="4">
        <v>45412</v>
      </c>
      <c r="D1032" t="s">
        <v>131</v>
      </c>
      <c r="E1032" t="s">
        <v>132</v>
      </c>
      <c r="F1032">
        <v>0</v>
      </c>
      <c r="G1032">
        <v>0.08</v>
      </c>
      <c r="H1032">
        <v>-0.08</v>
      </c>
      <c r="I1032" t="s">
        <v>16</v>
      </c>
      <c r="J1032" t="s">
        <v>132</v>
      </c>
      <c r="K1032" t="s">
        <v>308</v>
      </c>
      <c r="L1032" t="s">
        <v>306</v>
      </c>
      <c r="M1032">
        <v>2022</v>
      </c>
    </row>
    <row r="1033" spans="1:13" x14ac:dyDescent="0.25">
      <c r="A1033">
        <v>9299</v>
      </c>
      <c r="B1033" t="s">
        <v>13</v>
      </c>
      <c r="C1033" s="4">
        <v>45412</v>
      </c>
      <c r="D1033" t="s">
        <v>143</v>
      </c>
      <c r="E1033" t="s">
        <v>144</v>
      </c>
      <c r="F1033">
        <v>0.06</v>
      </c>
      <c r="G1033">
        <v>0</v>
      </c>
      <c r="H1033">
        <v>0.06</v>
      </c>
      <c r="I1033" t="s">
        <v>16</v>
      </c>
      <c r="J1033" t="s">
        <v>144</v>
      </c>
      <c r="K1033" t="s">
        <v>308</v>
      </c>
      <c r="L1033" t="s">
        <v>306</v>
      </c>
      <c r="M1033">
        <v>2022</v>
      </c>
    </row>
    <row r="1034" spans="1:13" x14ac:dyDescent="0.25">
      <c r="A1034">
        <v>9323</v>
      </c>
      <c r="B1034" t="s">
        <v>13</v>
      </c>
      <c r="C1034" s="4">
        <v>45412</v>
      </c>
      <c r="D1034" t="s">
        <v>143</v>
      </c>
      <c r="E1034" t="s">
        <v>144</v>
      </c>
      <c r="F1034">
        <v>0.14000000000000001</v>
      </c>
      <c r="G1034">
        <v>0</v>
      </c>
      <c r="H1034">
        <v>0.14000000000000001</v>
      </c>
      <c r="I1034" t="s">
        <v>16</v>
      </c>
      <c r="J1034" t="s">
        <v>144</v>
      </c>
      <c r="K1034" t="s">
        <v>305</v>
      </c>
      <c r="L1034" t="s">
        <v>306</v>
      </c>
      <c r="M1034">
        <v>2022</v>
      </c>
    </row>
    <row r="1035" spans="1:13" x14ac:dyDescent="0.25">
      <c r="A1035">
        <v>9323</v>
      </c>
      <c r="B1035" t="s">
        <v>13</v>
      </c>
      <c r="C1035" s="4">
        <v>45412</v>
      </c>
      <c r="D1035" t="s">
        <v>131</v>
      </c>
      <c r="E1035" t="s">
        <v>132</v>
      </c>
      <c r="F1035">
        <v>0</v>
      </c>
      <c r="G1035">
        <v>0.21</v>
      </c>
      <c r="H1035">
        <v>-0.21</v>
      </c>
      <c r="I1035" t="s">
        <v>16</v>
      </c>
      <c r="J1035" t="s">
        <v>132</v>
      </c>
      <c r="K1035" t="s">
        <v>305</v>
      </c>
      <c r="L1035" t="s">
        <v>306</v>
      </c>
      <c r="M1035">
        <v>2022</v>
      </c>
    </row>
    <row r="1036" spans="1:13" x14ac:dyDescent="0.25">
      <c r="A1036">
        <v>9324</v>
      </c>
      <c r="B1036" t="s">
        <v>13</v>
      </c>
      <c r="C1036" s="4">
        <v>45412</v>
      </c>
      <c r="D1036" t="s">
        <v>131</v>
      </c>
      <c r="E1036" t="s">
        <v>132</v>
      </c>
      <c r="F1036">
        <v>0</v>
      </c>
      <c r="G1036">
        <v>0.4</v>
      </c>
      <c r="H1036">
        <v>-0.4</v>
      </c>
      <c r="I1036" t="s">
        <v>16</v>
      </c>
      <c r="J1036" t="s">
        <v>132</v>
      </c>
      <c r="K1036" t="s">
        <v>305</v>
      </c>
      <c r="L1036" t="s">
        <v>306</v>
      </c>
      <c r="M1036">
        <v>2022</v>
      </c>
    </row>
    <row r="1037" spans="1:13" x14ac:dyDescent="0.25">
      <c r="A1037">
        <v>9324</v>
      </c>
      <c r="B1037" t="s">
        <v>13</v>
      </c>
      <c r="C1037" s="4">
        <v>45412</v>
      </c>
      <c r="D1037" t="s">
        <v>143</v>
      </c>
      <c r="E1037" t="s">
        <v>144</v>
      </c>
      <c r="F1037">
        <v>0.27</v>
      </c>
      <c r="G1037">
        <v>0</v>
      </c>
      <c r="H1037">
        <v>0.27</v>
      </c>
      <c r="I1037" t="s">
        <v>16</v>
      </c>
      <c r="J1037" t="s">
        <v>144</v>
      </c>
      <c r="K1037" t="s">
        <v>305</v>
      </c>
      <c r="L1037" t="s">
        <v>306</v>
      </c>
      <c r="M1037">
        <v>2022</v>
      </c>
    </row>
    <row r="1038" spans="1:13" x14ac:dyDescent="0.25">
      <c r="A1038">
        <v>9325</v>
      </c>
      <c r="B1038" t="s">
        <v>13</v>
      </c>
      <c r="C1038" s="4">
        <v>45412</v>
      </c>
      <c r="D1038" t="s">
        <v>131</v>
      </c>
      <c r="E1038" t="s">
        <v>132</v>
      </c>
      <c r="F1038">
        <v>0</v>
      </c>
      <c r="G1038">
        <v>0.11</v>
      </c>
      <c r="H1038">
        <v>-0.11</v>
      </c>
      <c r="I1038" t="s">
        <v>16</v>
      </c>
      <c r="J1038" t="s">
        <v>132</v>
      </c>
      <c r="K1038" t="s">
        <v>305</v>
      </c>
      <c r="L1038" t="s">
        <v>306</v>
      </c>
      <c r="M1038">
        <v>2022</v>
      </c>
    </row>
    <row r="1039" spans="1:13" x14ac:dyDescent="0.25">
      <c r="A1039">
        <v>9325</v>
      </c>
      <c r="B1039" t="s">
        <v>13</v>
      </c>
      <c r="C1039" s="4">
        <v>45412</v>
      </c>
      <c r="D1039" t="s">
        <v>143</v>
      </c>
      <c r="E1039" t="s">
        <v>144</v>
      </c>
      <c r="F1039">
        <v>7.0000000000000007E-2</v>
      </c>
      <c r="G1039">
        <v>0</v>
      </c>
      <c r="H1039">
        <v>7.0000000000000007E-2</v>
      </c>
      <c r="I1039" t="s">
        <v>16</v>
      </c>
      <c r="J1039" t="s">
        <v>144</v>
      </c>
      <c r="K1039" t="s">
        <v>305</v>
      </c>
      <c r="L1039" t="s">
        <v>306</v>
      </c>
      <c r="M1039">
        <v>2022</v>
      </c>
    </row>
    <row r="1040" spans="1:13" x14ac:dyDescent="0.25">
      <c r="A1040">
        <v>8994</v>
      </c>
      <c r="B1040" t="s">
        <v>13</v>
      </c>
      <c r="C1040" s="4">
        <v>45412</v>
      </c>
      <c r="D1040" t="s">
        <v>163</v>
      </c>
      <c r="E1040" t="s">
        <v>164</v>
      </c>
      <c r="F1040">
        <v>0</v>
      </c>
      <c r="G1040">
        <v>0.16</v>
      </c>
      <c r="H1040">
        <v>-0.16</v>
      </c>
      <c r="I1040" t="s">
        <v>16</v>
      </c>
      <c r="J1040" t="s">
        <v>164</v>
      </c>
      <c r="K1040" t="s">
        <v>304</v>
      </c>
      <c r="L1040" t="s">
        <v>301</v>
      </c>
      <c r="M1040">
        <v>2022</v>
      </c>
    </row>
    <row r="1041" spans="1:13" x14ac:dyDescent="0.25">
      <c r="A1041">
        <v>8994</v>
      </c>
      <c r="B1041" t="s">
        <v>13</v>
      </c>
      <c r="C1041" s="4">
        <v>45412</v>
      </c>
      <c r="D1041" t="s">
        <v>161</v>
      </c>
      <c r="E1041" t="s">
        <v>162</v>
      </c>
      <c r="F1041">
        <v>0</v>
      </c>
      <c r="G1041">
        <v>0.35</v>
      </c>
      <c r="H1041">
        <v>-0.35</v>
      </c>
      <c r="I1041" t="s">
        <v>16</v>
      </c>
      <c r="J1041" t="s">
        <v>162</v>
      </c>
      <c r="K1041" t="s">
        <v>304</v>
      </c>
      <c r="L1041" t="s">
        <v>301</v>
      </c>
      <c r="M1041">
        <v>2022</v>
      </c>
    </row>
    <row r="1042" spans="1:13" x14ac:dyDescent="0.25">
      <c r="A1042">
        <v>9299</v>
      </c>
      <c r="B1042" t="s">
        <v>13</v>
      </c>
      <c r="C1042" s="4">
        <v>45412</v>
      </c>
      <c r="D1042" t="s">
        <v>131</v>
      </c>
      <c r="E1042" t="s">
        <v>132</v>
      </c>
      <c r="F1042">
        <v>0</v>
      </c>
      <c r="G1042">
        <v>0.09</v>
      </c>
      <c r="H1042">
        <v>-0.09</v>
      </c>
      <c r="I1042" t="s">
        <v>16</v>
      </c>
      <c r="J1042" t="s">
        <v>132</v>
      </c>
      <c r="K1042" t="s">
        <v>308</v>
      </c>
      <c r="L1042" t="s">
        <v>306</v>
      </c>
      <c r="M1042">
        <v>2022</v>
      </c>
    </row>
    <row r="1043" spans="1:13" hidden="1" x14ac:dyDescent="0.25">
      <c r="A1043">
        <v>10536</v>
      </c>
      <c r="B1043" t="s">
        <v>13</v>
      </c>
      <c r="C1043" s="4">
        <v>45412</v>
      </c>
      <c r="D1043" t="s">
        <v>249</v>
      </c>
      <c r="E1043" t="s">
        <v>270</v>
      </c>
      <c r="F1043">
        <v>0</v>
      </c>
      <c r="G1043">
        <v>25.21</v>
      </c>
      <c r="H1043">
        <v>-25.21</v>
      </c>
      <c r="I1043" t="s">
        <v>16</v>
      </c>
      <c r="J1043" t="s">
        <v>270</v>
      </c>
      <c r="K1043" t="s">
        <v>277</v>
      </c>
      <c r="L1043" t="s">
        <v>18</v>
      </c>
      <c r="M1043">
        <v>2024</v>
      </c>
    </row>
    <row r="1044" spans="1:13" x14ac:dyDescent="0.25">
      <c r="A1044">
        <v>9305</v>
      </c>
      <c r="B1044" t="s">
        <v>13</v>
      </c>
      <c r="C1044" s="4">
        <v>45412</v>
      </c>
      <c r="D1044" t="s">
        <v>153</v>
      </c>
      <c r="E1044" t="s">
        <v>154</v>
      </c>
      <c r="F1044">
        <v>0.25</v>
      </c>
      <c r="G1044">
        <v>0</v>
      </c>
      <c r="H1044">
        <v>0.25</v>
      </c>
      <c r="I1044" t="s">
        <v>16</v>
      </c>
      <c r="J1044" t="s">
        <v>154</v>
      </c>
      <c r="K1044" t="s">
        <v>305</v>
      </c>
      <c r="L1044" t="s">
        <v>306</v>
      </c>
      <c r="M1044">
        <v>2022</v>
      </c>
    </row>
    <row r="1045" spans="1:13" x14ac:dyDescent="0.25">
      <c r="A1045">
        <v>9304</v>
      </c>
      <c r="B1045" t="s">
        <v>13</v>
      </c>
      <c r="C1045" s="4">
        <v>45412</v>
      </c>
      <c r="D1045" t="s">
        <v>153</v>
      </c>
      <c r="E1045" t="s">
        <v>154</v>
      </c>
      <c r="F1045">
        <v>0.34</v>
      </c>
      <c r="G1045">
        <v>0</v>
      </c>
      <c r="H1045">
        <v>0.34</v>
      </c>
      <c r="I1045" t="s">
        <v>16</v>
      </c>
      <c r="J1045" t="s">
        <v>154</v>
      </c>
      <c r="K1045" t="s">
        <v>305</v>
      </c>
      <c r="L1045" t="s">
        <v>306</v>
      </c>
      <c r="M1045">
        <v>2022</v>
      </c>
    </row>
    <row r="1046" spans="1:13" x14ac:dyDescent="0.25">
      <c r="A1046">
        <v>10536</v>
      </c>
      <c r="B1046" t="s">
        <v>13</v>
      </c>
      <c r="C1046" s="4">
        <v>45412</v>
      </c>
      <c r="D1046" t="s">
        <v>165</v>
      </c>
      <c r="E1046" t="s">
        <v>166</v>
      </c>
      <c r="F1046">
        <v>0</v>
      </c>
      <c r="G1046">
        <v>106.94</v>
      </c>
      <c r="H1046">
        <v>-106.94</v>
      </c>
      <c r="I1046" t="s">
        <v>16</v>
      </c>
      <c r="J1046" t="s">
        <v>166</v>
      </c>
      <c r="K1046" t="s">
        <v>277</v>
      </c>
      <c r="L1046" t="s">
        <v>18</v>
      </c>
      <c r="M1046">
        <v>2022</v>
      </c>
    </row>
    <row r="1047" spans="1:13" x14ac:dyDescent="0.25">
      <c r="A1047">
        <v>10536</v>
      </c>
      <c r="B1047" t="s">
        <v>13</v>
      </c>
      <c r="C1047" s="4">
        <v>45412</v>
      </c>
      <c r="D1047" t="s">
        <v>161</v>
      </c>
      <c r="E1047" t="s">
        <v>162</v>
      </c>
      <c r="F1047">
        <v>0</v>
      </c>
      <c r="G1047">
        <v>60.46</v>
      </c>
      <c r="H1047">
        <v>-60.46</v>
      </c>
      <c r="I1047" t="s">
        <v>16</v>
      </c>
      <c r="J1047" t="s">
        <v>162</v>
      </c>
      <c r="K1047" t="s">
        <v>277</v>
      </c>
      <c r="L1047" t="s">
        <v>18</v>
      </c>
      <c r="M1047">
        <v>2022</v>
      </c>
    </row>
    <row r="1048" spans="1:13" x14ac:dyDescent="0.25">
      <c r="A1048">
        <v>10536</v>
      </c>
      <c r="B1048" t="s">
        <v>13</v>
      </c>
      <c r="C1048" s="4">
        <v>45412</v>
      </c>
      <c r="D1048" t="s">
        <v>163</v>
      </c>
      <c r="E1048" t="s">
        <v>164</v>
      </c>
      <c r="F1048">
        <v>0</v>
      </c>
      <c r="G1048">
        <v>4.05</v>
      </c>
      <c r="H1048">
        <v>-4.05</v>
      </c>
      <c r="I1048" t="s">
        <v>16</v>
      </c>
      <c r="J1048" t="s">
        <v>164</v>
      </c>
      <c r="K1048" t="s">
        <v>277</v>
      </c>
      <c r="L1048" t="s">
        <v>18</v>
      </c>
      <c r="M1048">
        <v>2022</v>
      </c>
    </row>
    <row r="1049" spans="1:13" x14ac:dyDescent="0.25">
      <c r="A1049">
        <v>9333</v>
      </c>
      <c r="B1049" t="s">
        <v>13</v>
      </c>
      <c r="C1049" s="4">
        <v>45412</v>
      </c>
      <c r="D1049" t="s">
        <v>143</v>
      </c>
      <c r="E1049" t="s">
        <v>144</v>
      </c>
      <c r="F1049">
        <v>1.59</v>
      </c>
      <c r="G1049">
        <v>0</v>
      </c>
      <c r="H1049">
        <v>1.59</v>
      </c>
      <c r="I1049" t="s">
        <v>16</v>
      </c>
      <c r="J1049" t="s">
        <v>144</v>
      </c>
      <c r="K1049" t="s">
        <v>305</v>
      </c>
      <c r="L1049" t="s">
        <v>306</v>
      </c>
      <c r="M1049">
        <v>2022</v>
      </c>
    </row>
    <row r="1050" spans="1:13" x14ac:dyDescent="0.25">
      <c r="A1050">
        <v>9333</v>
      </c>
      <c r="B1050" t="s">
        <v>13</v>
      </c>
      <c r="C1050" s="4">
        <v>45412</v>
      </c>
      <c r="D1050" t="s">
        <v>131</v>
      </c>
      <c r="E1050" t="s">
        <v>132</v>
      </c>
      <c r="F1050">
        <v>0</v>
      </c>
      <c r="G1050">
        <v>2.39</v>
      </c>
      <c r="H1050">
        <v>-2.39</v>
      </c>
      <c r="I1050" t="s">
        <v>16</v>
      </c>
      <c r="J1050" t="s">
        <v>132</v>
      </c>
      <c r="K1050" t="s">
        <v>305</v>
      </c>
      <c r="L1050" t="s">
        <v>306</v>
      </c>
      <c r="M1050">
        <v>2022</v>
      </c>
    </row>
    <row r="1051" spans="1:13" x14ac:dyDescent="0.25">
      <c r="A1051">
        <v>9332</v>
      </c>
      <c r="B1051" t="s">
        <v>13</v>
      </c>
      <c r="C1051" s="4">
        <v>45412</v>
      </c>
      <c r="D1051" t="s">
        <v>131</v>
      </c>
      <c r="E1051" t="s">
        <v>132</v>
      </c>
      <c r="F1051">
        <v>0</v>
      </c>
      <c r="G1051">
        <v>3.31</v>
      </c>
      <c r="H1051">
        <v>-3.31</v>
      </c>
      <c r="I1051" t="s">
        <v>16</v>
      </c>
      <c r="J1051" t="s">
        <v>132</v>
      </c>
      <c r="K1051" t="s">
        <v>305</v>
      </c>
      <c r="L1051" t="s">
        <v>306</v>
      </c>
      <c r="M1051">
        <v>2022</v>
      </c>
    </row>
    <row r="1052" spans="1:13" x14ac:dyDescent="0.25">
      <c r="A1052">
        <v>9332</v>
      </c>
      <c r="B1052" t="s">
        <v>13</v>
      </c>
      <c r="C1052" s="4">
        <v>45412</v>
      </c>
      <c r="D1052" t="s">
        <v>143</v>
      </c>
      <c r="E1052" t="s">
        <v>144</v>
      </c>
      <c r="F1052">
        <v>2.21</v>
      </c>
      <c r="G1052">
        <v>0</v>
      </c>
      <c r="H1052">
        <v>2.21</v>
      </c>
      <c r="I1052" t="s">
        <v>16</v>
      </c>
      <c r="J1052" t="s">
        <v>144</v>
      </c>
      <c r="K1052" t="s">
        <v>305</v>
      </c>
      <c r="L1052" t="s">
        <v>306</v>
      </c>
      <c r="M1052">
        <v>2022</v>
      </c>
    </row>
    <row r="1053" spans="1:13" x14ac:dyDescent="0.25">
      <c r="A1053">
        <v>9331</v>
      </c>
      <c r="B1053" t="s">
        <v>13</v>
      </c>
      <c r="C1053" s="4">
        <v>45412</v>
      </c>
      <c r="D1053" t="s">
        <v>143</v>
      </c>
      <c r="E1053" t="s">
        <v>144</v>
      </c>
      <c r="F1053">
        <v>1.59</v>
      </c>
      <c r="G1053">
        <v>0</v>
      </c>
      <c r="H1053">
        <v>1.59</v>
      </c>
      <c r="I1053" t="s">
        <v>16</v>
      </c>
      <c r="J1053" t="s">
        <v>144</v>
      </c>
      <c r="K1053" t="s">
        <v>305</v>
      </c>
      <c r="L1053" t="s">
        <v>306</v>
      </c>
      <c r="M1053">
        <v>2022</v>
      </c>
    </row>
    <row r="1054" spans="1:13" x14ac:dyDescent="0.25">
      <c r="A1054">
        <v>9331</v>
      </c>
      <c r="B1054" t="s">
        <v>13</v>
      </c>
      <c r="C1054" s="4">
        <v>45412</v>
      </c>
      <c r="D1054" t="s">
        <v>131</v>
      </c>
      <c r="E1054" t="s">
        <v>132</v>
      </c>
      <c r="F1054">
        <v>0</v>
      </c>
      <c r="G1054">
        <v>2.38</v>
      </c>
      <c r="H1054">
        <v>-2.38</v>
      </c>
      <c r="I1054" t="s">
        <v>16</v>
      </c>
      <c r="J1054" t="s">
        <v>132</v>
      </c>
      <c r="K1054" t="s">
        <v>305</v>
      </c>
      <c r="L1054" t="s">
        <v>306</v>
      </c>
      <c r="M1054">
        <v>2022</v>
      </c>
    </row>
    <row r="1055" spans="1:13" x14ac:dyDescent="0.25">
      <c r="A1055">
        <v>9330</v>
      </c>
      <c r="B1055" t="s">
        <v>13</v>
      </c>
      <c r="C1055" s="4">
        <v>45412</v>
      </c>
      <c r="D1055" t="s">
        <v>131</v>
      </c>
      <c r="E1055" t="s">
        <v>132</v>
      </c>
      <c r="F1055">
        <v>0</v>
      </c>
      <c r="G1055">
        <v>1.29</v>
      </c>
      <c r="H1055">
        <v>-1.29</v>
      </c>
      <c r="I1055" t="s">
        <v>16</v>
      </c>
      <c r="J1055" t="s">
        <v>132</v>
      </c>
      <c r="K1055" t="s">
        <v>305</v>
      </c>
      <c r="L1055" t="s">
        <v>306</v>
      </c>
      <c r="M1055">
        <v>2022</v>
      </c>
    </row>
    <row r="1056" spans="1:13" x14ac:dyDescent="0.25">
      <c r="A1056">
        <v>9330</v>
      </c>
      <c r="B1056" t="s">
        <v>13</v>
      </c>
      <c r="C1056" s="4">
        <v>45412</v>
      </c>
      <c r="D1056" t="s">
        <v>143</v>
      </c>
      <c r="E1056" t="s">
        <v>144</v>
      </c>
      <c r="F1056">
        <v>0.86</v>
      </c>
      <c r="G1056">
        <v>0</v>
      </c>
      <c r="H1056">
        <v>0.86</v>
      </c>
      <c r="I1056" t="s">
        <v>16</v>
      </c>
      <c r="J1056" t="s">
        <v>144</v>
      </c>
      <c r="K1056" t="s">
        <v>305</v>
      </c>
      <c r="L1056" t="s">
        <v>306</v>
      </c>
      <c r="M1056">
        <v>2022</v>
      </c>
    </row>
    <row r="1057" spans="1:13" x14ac:dyDescent="0.25">
      <c r="A1057">
        <v>9329</v>
      </c>
      <c r="B1057" t="s">
        <v>13</v>
      </c>
      <c r="C1057" s="4">
        <v>45412</v>
      </c>
      <c r="D1057" t="s">
        <v>143</v>
      </c>
      <c r="E1057" t="s">
        <v>144</v>
      </c>
      <c r="F1057">
        <v>0.46</v>
      </c>
      <c r="G1057">
        <v>0</v>
      </c>
      <c r="H1057">
        <v>0.46</v>
      </c>
      <c r="I1057" t="s">
        <v>16</v>
      </c>
      <c r="J1057" t="s">
        <v>144</v>
      </c>
      <c r="K1057" t="s">
        <v>305</v>
      </c>
      <c r="L1057" t="s">
        <v>306</v>
      </c>
      <c r="M1057">
        <v>2022</v>
      </c>
    </row>
    <row r="1058" spans="1:13" x14ac:dyDescent="0.25">
      <c r="A1058">
        <v>9329</v>
      </c>
      <c r="B1058" t="s">
        <v>13</v>
      </c>
      <c r="C1058" s="4">
        <v>45412</v>
      </c>
      <c r="D1058" t="s">
        <v>131</v>
      </c>
      <c r="E1058" t="s">
        <v>132</v>
      </c>
      <c r="F1058">
        <v>0</v>
      </c>
      <c r="G1058">
        <v>0.69</v>
      </c>
      <c r="H1058">
        <v>-0.69</v>
      </c>
      <c r="I1058" t="s">
        <v>16</v>
      </c>
      <c r="J1058" t="s">
        <v>132</v>
      </c>
      <c r="K1058" t="s">
        <v>305</v>
      </c>
      <c r="L1058" t="s">
        <v>306</v>
      </c>
      <c r="M1058">
        <v>2022</v>
      </c>
    </row>
    <row r="1059" spans="1:13" x14ac:dyDescent="0.25">
      <c r="A1059">
        <v>9328</v>
      </c>
      <c r="B1059" t="s">
        <v>13</v>
      </c>
      <c r="C1059" s="4">
        <v>45412</v>
      </c>
      <c r="D1059" t="s">
        <v>131</v>
      </c>
      <c r="E1059" t="s">
        <v>132</v>
      </c>
      <c r="F1059">
        <v>0</v>
      </c>
      <c r="G1059">
        <v>0.28000000000000003</v>
      </c>
      <c r="H1059">
        <v>-0.28000000000000003</v>
      </c>
      <c r="I1059" t="s">
        <v>16</v>
      </c>
      <c r="J1059" t="s">
        <v>132</v>
      </c>
      <c r="K1059" t="s">
        <v>305</v>
      </c>
      <c r="L1059" t="s">
        <v>306</v>
      </c>
      <c r="M1059">
        <v>2022</v>
      </c>
    </row>
    <row r="1060" spans="1:13" x14ac:dyDescent="0.25">
      <c r="A1060">
        <v>9328</v>
      </c>
      <c r="B1060" t="s">
        <v>13</v>
      </c>
      <c r="C1060" s="4">
        <v>45412</v>
      </c>
      <c r="D1060" t="s">
        <v>143</v>
      </c>
      <c r="E1060" t="s">
        <v>144</v>
      </c>
      <c r="F1060">
        <v>0.19</v>
      </c>
      <c r="G1060">
        <v>0</v>
      </c>
      <c r="H1060">
        <v>0.19</v>
      </c>
      <c r="I1060" t="s">
        <v>16</v>
      </c>
      <c r="J1060" t="s">
        <v>144</v>
      </c>
      <c r="K1060" t="s">
        <v>305</v>
      </c>
      <c r="L1060" t="s">
        <v>306</v>
      </c>
      <c r="M1060">
        <v>2022</v>
      </c>
    </row>
    <row r="1061" spans="1:13" x14ac:dyDescent="0.25">
      <c r="A1061">
        <v>9327</v>
      </c>
      <c r="B1061" t="s">
        <v>13</v>
      </c>
      <c r="C1061" s="4">
        <v>45412</v>
      </c>
      <c r="D1061" t="s">
        <v>143</v>
      </c>
      <c r="E1061" t="s">
        <v>144</v>
      </c>
      <c r="F1061">
        <v>7.0000000000000007E-2</v>
      </c>
      <c r="G1061">
        <v>0</v>
      </c>
      <c r="H1061">
        <v>7.0000000000000007E-2</v>
      </c>
      <c r="I1061" t="s">
        <v>16</v>
      </c>
      <c r="J1061" t="s">
        <v>144</v>
      </c>
      <c r="K1061" t="s">
        <v>305</v>
      </c>
      <c r="L1061" t="s">
        <v>306</v>
      </c>
      <c r="M1061">
        <v>2022</v>
      </c>
    </row>
    <row r="1062" spans="1:13" x14ac:dyDescent="0.25">
      <c r="A1062">
        <v>9327</v>
      </c>
      <c r="B1062" t="s">
        <v>13</v>
      </c>
      <c r="C1062" s="4">
        <v>45412</v>
      </c>
      <c r="D1062" t="s">
        <v>131</v>
      </c>
      <c r="E1062" t="s">
        <v>132</v>
      </c>
      <c r="F1062">
        <v>0</v>
      </c>
      <c r="G1062">
        <v>0.11</v>
      </c>
      <c r="H1062">
        <v>-0.11</v>
      </c>
      <c r="I1062" t="s">
        <v>16</v>
      </c>
      <c r="J1062" t="s">
        <v>132</v>
      </c>
      <c r="K1062" t="s">
        <v>305</v>
      </c>
      <c r="L1062" t="s">
        <v>306</v>
      </c>
      <c r="M1062">
        <v>2022</v>
      </c>
    </row>
    <row r="1063" spans="1:13" x14ac:dyDescent="0.25">
      <c r="A1063">
        <v>9291</v>
      </c>
      <c r="B1063" t="s">
        <v>13</v>
      </c>
      <c r="C1063" s="4">
        <v>45412</v>
      </c>
      <c r="D1063" t="s">
        <v>153</v>
      </c>
      <c r="E1063" t="s">
        <v>154</v>
      </c>
      <c r="F1063">
        <v>0.38</v>
      </c>
      <c r="G1063">
        <v>0</v>
      </c>
      <c r="H1063">
        <v>0.38</v>
      </c>
      <c r="I1063" t="s">
        <v>16</v>
      </c>
      <c r="J1063" t="s">
        <v>154</v>
      </c>
      <c r="K1063" t="s">
        <v>307</v>
      </c>
      <c r="L1063" t="s">
        <v>306</v>
      </c>
      <c r="M1063">
        <v>2022</v>
      </c>
    </row>
    <row r="1064" spans="1:13" x14ac:dyDescent="0.25">
      <c r="A1064">
        <v>9308</v>
      </c>
      <c r="B1064" t="s">
        <v>13</v>
      </c>
      <c r="C1064" s="4">
        <v>45412</v>
      </c>
      <c r="D1064" t="s">
        <v>153</v>
      </c>
      <c r="E1064" t="s">
        <v>154</v>
      </c>
      <c r="F1064">
        <v>0.41</v>
      </c>
      <c r="G1064">
        <v>0</v>
      </c>
      <c r="H1064">
        <v>0.41</v>
      </c>
      <c r="I1064" t="s">
        <v>16</v>
      </c>
      <c r="J1064" t="s">
        <v>154</v>
      </c>
      <c r="K1064" t="s">
        <v>305</v>
      </c>
      <c r="L1064" t="s">
        <v>306</v>
      </c>
      <c r="M1064">
        <v>2022</v>
      </c>
    </row>
    <row r="1065" spans="1:13" x14ac:dyDescent="0.25">
      <c r="A1065">
        <v>9294</v>
      </c>
      <c r="B1065" t="s">
        <v>13</v>
      </c>
      <c r="C1065" s="4">
        <v>45412</v>
      </c>
      <c r="D1065" t="s">
        <v>153</v>
      </c>
      <c r="E1065" t="s">
        <v>154</v>
      </c>
      <c r="F1065">
        <v>0.53</v>
      </c>
      <c r="G1065">
        <v>0</v>
      </c>
      <c r="H1065">
        <v>0.53</v>
      </c>
      <c r="I1065" t="s">
        <v>16</v>
      </c>
      <c r="J1065" t="s">
        <v>154</v>
      </c>
      <c r="K1065" t="s">
        <v>309</v>
      </c>
      <c r="L1065" t="s">
        <v>306</v>
      </c>
      <c r="M1065">
        <v>2022</v>
      </c>
    </row>
    <row r="1066" spans="1:13" x14ac:dyDescent="0.25">
      <c r="A1066">
        <v>9309</v>
      </c>
      <c r="B1066" t="s">
        <v>13</v>
      </c>
      <c r="C1066" s="4">
        <v>45412</v>
      </c>
      <c r="D1066" t="s">
        <v>153</v>
      </c>
      <c r="E1066" t="s">
        <v>154</v>
      </c>
      <c r="F1066">
        <v>0.53</v>
      </c>
      <c r="G1066">
        <v>0</v>
      </c>
      <c r="H1066">
        <v>0.53</v>
      </c>
      <c r="I1066" t="s">
        <v>16</v>
      </c>
      <c r="J1066" t="s">
        <v>154</v>
      </c>
      <c r="K1066" t="s">
        <v>305</v>
      </c>
      <c r="L1066" t="s">
        <v>306</v>
      </c>
      <c r="M1066">
        <v>2022</v>
      </c>
    </row>
    <row r="1067" spans="1:13" x14ac:dyDescent="0.25">
      <c r="A1067">
        <v>9290</v>
      </c>
      <c r="B1067" t="s">
        <v>13</v>
      </c>
      <c r="C1067" s="4">
        <v>45412</v>
      </c>
      <c r="D1067" t="s">
        <v>153</v>
      </c>
      <c r="E1067" t="s">
        <v>154</v>
      </c>
      <c r="F1067">
        <v>0.56000000000000005</v>
      </c>
      <c r="G1067">
        <v>0</v>
      </c>
      <c r="H1067">
        <v>0.56000000000000005</v>
      </c>
      <c r="I1067" t="s">
        <v>16</v>
      </c>
      <c r="J1067" t="s">
        <v>154</v>
      </c>
      <c r="K1067" t="s">
        <v>307</v>
      </c>
      <c r="L1067" t="s">
        <v>306</v>
      </c>
      <c r="M1067">
        <v>2022</v>
      </c>
    </row>
    <row r="1068" spans="1:13" x14ac:dyDescent="0.25">
      <c r="A1068">
        <v>9310</v>
      </c>
      <c r="B1068" t="s">
        <v>13</v>
      </c>
      <c r="C1068" s="4">
        <v>45412</v>
      </c>
      <c r="D1068" t="s">
        <v>153</v>
      </c>
      <c r="E1068" t="s">
        <v>154</v>
      </c>
      <c r="F1068">
        <v>0.6</v>
      </c>
      <c r="G1068">
        <v>0</v>
      </c>
      <c r="H1068">
        <v>0.6</v>
      </c>
      <c r="I1068" t="s">
        <v>16</v>
      </c>
      <c r="J1068" t="s">
        <v>154</v>
      </c>
      <c r="K1068" t="s">
        <v>305</v>
      </c>
      <c r="L1068" t="s">
        <v>306</v>
      </c>
      <c r="M1068">
        <v>2022</v>
      </c>
    </row>
    <row r="1069" spans="1:13" x14ac:dyDescent="0.25">
      <c r="A1069">
        <v>9289</v>
      </c>
      <c r="B1069" t="s">
        <v>13</v>
      </c>
      <c r="C1069" s="4">
        <v>45412</v>
      </c>
      <c r="D1069" t="s">
        <v>153</v>
      </c>
      <c r="E1069" t="s">
        <v>154</v>
      </c>
      <c r="F1069">
        <v>7.0000000000000007E-2</v>
      </c>
      <c r="G1069">
        <v>0</v>
      </c>
      <c r="H1069">
        <v>7.0000000000000007E-2</v>
      </c>
      <c r="I1069" t="s">
        <v>16</v>
      </c>
      <c r="J1069" t="s">
        <v>154</v>
      </c>
      <c r="K1069" t="s">
        <v>307</v>
      </c>
      <c r="L1069" t="s">
        <v>306</v>
      </c>
      <c r="M1069">
        <v>2022</v>
      </c>
    </row>
    <row r="1070" spans="1:13" x14ac:dyDescent="0.25">
      <c r="A1070">
        <v>9285</v>
      </c>
      <c r="B1070" t="s">
        <v>13</v>
      </c>
      <c r="C1070" s="4">
        <v>45412</v>
      </c>
      <c r="D1070" t="s">
        <v>153</v>
      </c>
      <c r="E1070" t="s">
        <v>154</v>
      </c>
      <c r="F1070">
        <v>0.7</v>
      </c>
      <c r="G1070">
        <v>0</v>
      </c>
      <c r="H1070">
        <v>0.7</v>
      </c>
      <c r="I1070" t="s">
        <v>16</v>
      </c>
      <c r="J1070" t="s">
        <v>154</v>
      </c>
      <c r="K1070" t="s">
        <v>305</v>
      </c>
      <c r="L1070" t="s">
        <v>306</v>
      </c>
      <c r="M1070">
        <v>2022</v>
      </c>
    </row>
    <row r="1071" spans="1:13" x14ac:dyDescent="0.25">
      <c r="A1071">
        <v>9287</v>
      </c>
      <c r="B1071" t="s">
        <v>13</v>
      </c>
      <c r="C1071" s="4">
        <v>45412</v>
      </c>
      <c r="D1071" t="s">
        <v>153</v>
      </c>
      <c r="E1071" t="s">
        <v>154</v>
      </c>
      <c r="F1071">
        <v>0.76</v>
      </c>
      <c r="G1071">
        <v>0</v>
      </c>
      <c r="H1071">
        <v>0.76</v>
      </c>
      <c r="I1071" t="s">
        <v>16</v>
      </c>
      <c r="J1071" t="s">
        <v>154</v>
      </c>
      <c r="K1071" t="s">
        <v>307</v>
      </c>
      <c r="L1071" t="s">
        <v>306</v>
      </c>
      <c r="M1071">
        <v>2022</v>
      </c>
    </row>
    <row r="1072" spans="1:13" x14ac:dyDescent="0.25">
      <c r="A1072">
        <v>9307</v>
      </c>
      <c r="B1072" t="s">
        <v>13</v>
      </c>
      <c r="C1072" s="4">
        <v>45412</v>
      </c>
      <c r="D1072" t="s">
        <v>153</v>
      </c>
      <c r="E1072" t="s">
        <v>154</v>
      </c>
      <c r="F1072">
        <v>0.78</v>
      </c>
      <c r="G1072">
        <v>0</v>
      </c>
      <c r="H1072">
        <v>0.78</v>
      </c>
      <c r="I1072" t="s">
        <v>16</v>
      </c>
      <c r="J1072" t="s">
        <v>154</v>
      </c>
      <c r="K1072" t="s">
        <v>305</v>
      </c>
      <c r="L1072" t="s">
        <v>306</v>
      </c>
      <c r="M1072">
        <v>2022</v>
      </c>
    </row>
    <row r="1073" spans="1:13" x14ac:dyDescent="0.25">
      <c r="A1073">
        <v>9313</v>
      </c>
      <c r="B1073" t="s">
        <v>13</v>
      </c>
      <c r="C1073" s="4">
        <v>45412</v>
      </c>
      <c r="D1073" t="s">
        <v>153</v>
      </c>
      <c r="E1073" t="s">
        <v>154</v>
      </c>
      <c r="F1073">
        <v>0.9</v>
      </c>
      <c r="G1073">
        <v>0</v>
      </c>
      <c r="H1073">
        <v>0.9</v>
      </c>
      <c r="I1073" t="s">
        <v>16</v>
      </c>
      <c r="J1073" t="s">
        <v>154</v>
      </c>
      <c r="K1073" t="s">
        <v>305</v>
      </c>
      <c r="L1073" t="s">
        <v>306</v>
      </c>
      <c r="M1073">
        <v>2022</v>
      </c>
    </row>
    <row r="1074" spans="1:13" x14ac:dyDescent="0.25">
      <c r="A1074">
        <v>9286</v>
      </c>
      <c r="B1074" t="s">
        <v>13</v>
      </c>
      <c r="C1074" s="4">
        <v>45412</v>
      </c>
      <c r="D1074" t="s">
        <v>153</v>
      </c>
      <c r="E1074" t="s">
        <v>154</v>
      </c>
      <c r="F1074">
        <v>1.05</v>
      </c>
      <c r="G1074">
        <v>0</v>
      </c>
      <c r="H1074">
        <v>1.05</v>
      </c>
      <c r="I1074" t="s">
        <v>16</v>
      </c>
      <c r="J1074" t="s">
        <v>154</v>
      </c>
      <c r="K1074" t="s">
        <v>307</v>
      </c>
      <c r="L1074" t="s">
        <v>306</v>
      </c>
      <c r="M1074">
        <v>2022</v>
      </c>
    </row>
    <row r="1075" spans="1:13" x14ac:dyDescent="0.25">
      <c r="A1075">
        <v>9295</v>
      </c>
      <c r="B1075" t="s">
        <v>13</v>
      </c>
      <c r="C1075" s="4">
        <v>45412</v>
      </c>
      <c r="D1075" t="s">
        <v>153</v>
      </c>
      <c r="E1075" t="s">
        <v>154</v>
      </c>
      <c r="F1075">
        <v>1.07</v>
      </c>
      <c r="G1075">
        <v>0</v>
      </c>
      <c r="H1075">
        <v>1.07</v>
      </c>
      <c r="I1075" t="s">
        <v>16</v>
      </c>
      <c r="J1075" t="s">
        <v>154</v>
      </c>
      <c r="K1075" t="s">
        <v>308</v>
      </c>
      <c r="L1075" t="s">
        <v>306</v>
      </c>
      <c r="M1075">
        <v>2022</v>
      </c>
    </row>
    <row r="1076" spans="1:13" x14ac:dyDescent="0.25">
      <c r="A1076">
        <v>9296</v>
      </c>
      <c r="B1076" t="s">
        <v>13</v>
      </c>
      <c r="C1076" s="4">
        <v>45412</v>
      </c>
      <c r="D1076" t="s">
        <v>153</v>
      </c>
      <c r="E1076" t="s">
        <v>154</v>
      </c>
      <c r="F1076">
        <v>1.1100000000000001</v>
      </c>
      <c r="G1076">
        <v>0</v>
      </c>
      <c r="H1076">
        <v>1.1100000000000001</v>
      </c>
      <c r="I1076" t="s">
        <v>16</v>
      </c>
      <c r="J1076" t="s">
        <v>154</v>
      </c>
      <c r="K1076" t="s">
        <v>308</v>
      </c>
      <c r="L1076" t="s">
        <v>306</v>
      </c>
      <c r="M1076">
        <v>2022</v>
      </c>
    </row>
    <row r="1077" spans="1:13" x14ac:dyDescent="0.25">
      <c r="A1077">
        <v>9303</v>
      </c>
      <c r="B1077" t="s">
        <v>13</v>
      </c>
      <c r="C1077" s="4">
        <v>45412</v>
      </c>
      <c r="D1077" t="s">
        <v>153</v>
      </c>
      <c r="E1077" t="s">
        <v>154</v>
      </c>
      <c r="F1077">
        <v>0.75</v>
      </c>
      <c r="G1077">
        <v>0</v>
      </c>
      <c r="H1077">
        <v>0.75</v>
      </c>
      <c r="I1077" t="s">
        <v>16</v>
      </c>
      <c r="J1077" t="s">
        <v>154</v>
      </c>
      <c r="K1077" t="s">
        <v>305</v>
      </c>
      <c r="L1077" t="s">
        <v>306</v>
      </c>
      <c r="M1077">
        <v>2022</v>
      </c>
    </row>
    <row r="1078" spans="1:13" hidden="1" x14ac:dyDescent="0.25">
      <c r="A1078">
        <v>10536</v>
      </c>
      <c r="B1078" t="s">
        <v>13</v>
      </c>
      <c r="C1078" s="4">
        <v>45412</v>
      </c>
      <c r="D1078" t="s">
        <v>256</v>
      </c>
      <c r="E1078" t="s">
        <v>264</v>
      </c>
      <c r="F1078">
        <v>22.02</v>
      </c>
      <c r="G1078">
        <v>0</v>
      </c>
      <c r="H1078">
        <v>22.02</v>
      </c>
      <c r="I1078" t="s">
        <v>16</v>
      </c>
      <c r="J1078" t="s">
        <v>264</v>
      </c>
      <c r="K1078" t="s">
        <v>277</v>
      </c>
      <c r="L1078" t="s">
        <v>18</v>
      </c>
      <c r="M1078">
        <v>2024</v>
      </c>
    </row>
    <row r="1079" spans="1:13" x14ac:dyDescent="0.25">
      <c r="A1079">
        <v>9304</v>
      </c>
      <c r="B1079" t="s">
        <v>13</v>
      </c>
      <c r="C1079" s="4">
        <v>45412</v>
      </c>
      <c r="D1079" t="s">
        <v>115</v>
      </c>
      <c r="E1079" t="s">
        <v>116</v>
      </c>
      <c r="F1079">
        <v>0.51</v>
      </c>
      <c r="G1079">
        <v>0</v>
      </c>
      <c r="H1079">
        <v>0.51</v>
      </c>
      <c r="I1079" t="s">
        <v>16</v>
      </c>
      <c r="J1079" t="s">
        <v>116</v>
      </c>
      <c r="K1079" t="s">
        <v>305</v>
      </c>
      <c r="L1079" t="s">
        <v>306</v>
      </c>
      <c r="M1079">
        <v>2022</v>
      </c>
    </row>
    <row r="1080" spans="1:13" hidden="1" x14ac:dyDescent="0.25">
      <c r="A1080">
        <v>9291</v>
      </c>
      <c r="B1080" t="s">
        <v>13</v>
      </c>
      <c r="C1080" s="4">
        <v>45412</v>
      </c>
      <c r="D1080" t="s">
        <v>184</v>
      </c>
      <c r="E1080" t="s">
        <v>185</v>
      </c>
      <c r="F1080">
        <v>0</v>
      </c>
      <c r="G1080">
        <v>0.03</v>
      </c>
      <c r="H1080">
        <v>-0.03</v>
      </c>
      <c r="I1080" t="s">
        <v>16</v>
      </c>
      <c r="J1080" t="s">
        <v>185</v>
      </c>
      <c r="K1080" t="s">
        <v>307</v>
      </c>
      <c r="L1080" t="s">
        <v>306</v>
      </c>
      <c r="M1080">
        <v>2023</v>
      </c>
    </row>
    <row r="1081" spans="1:13" x14ac:dyDescent="0.25">
      <c r="A1081">
        <v>9300</v>
      </c>
      <c r="B1081" t="s">
        <v>13</v>
      </c>
      <c r="C1081" s="4">
        <v>45412</v>
      </c>
      <c r="D1081" t="s">
        <v>155</v>
      </c>
      <c r="E1081" t="s">
        <v>156</v>
      </c>
      <c r="F1081">
        <v>0.32</v>
      </c>
      <c r="G1081">
        <v>0</v>
      </c>
      <c r="H1081">
        <v>0.32</v>
      </c>
      <c r="I1081" t="s">
        <v>16</v>
      </c>
      <c r="J1081" t="s">
        <v>156</v>
      </c>
      <c r="K1081" t="s">
        <v>308</v>
      </c>
      <c r="L1081" t="s">
        <v>306</v>
      </c>
      <c r="M1081">
        <v>2022</v>
      </c>
    </row>
    <row r="1082" spans="1:13" x14ac:dyDescent="0.25">
      <c r="A1082">
        <v>9299</v>
      </c>
      <c r="B1082" t="s">
        <v>13</v>
      </c>
      <c r="C1082" s="4">
        <v>45412</v>
      </c>
      <c r="D1082" t="s">
        <v>155</v>
      </c>
      <c r="E1082" t="s">
        <v>156</v>
      </c>
      <c r="F1082">
        <v>0.36</v>
      </c>
      <c r="G1082">
        <v>0</v>
      </c>
      <c r="H1082">
        <v>0.36</v>
      </c>
      <c r="I1082" t="s">
        <v>16</v>
      </c>
      <c r="J1082" t="s">
        <v>156</v>
      </c>
      <c r="K1082" t="s">
        <v>308</v>
      </c>
      <c r="L1082" t="s">
        <v>306</v>
      </c>
      <c r="M1082">
        <v>2022</v>
      </c>
    </row>
    <row r="1083" spans="1:13" x14ac:dyDescent="0.25">
      <c r="A1083">
        <v>9299</v>
      </c>
      <c r="B1083" t="s">
        <v>13</v>
      </c>
      <c r="C1083" s="4">
        <v>45412</v>
      </c>
      <c r="D1083" t="s">
        <v>117</v>
      </c>
      <c r="E1083" t="s">
        <v>118</v>
      </c>
      <c r="F1083">
        <v>0.54</v>
      </c>
      <c r="G1083">
        <v>0</v>
      </c>
      <c r="H1083">
        <v>0.54</v>
      </c>
      <c r="I1083" t="s">
        <v>16</v>
      </c>
      <c r="J1083" t="s">
        <v>118</v>
      </c>
      <c r="K1083" t="s">
        <v>308</v>
      </c>
      <c r="L1083" t="s">
        <v>306</v>
      </c>
      <c r="M1083">
        <v>2022</v>
      </c>
    </row>
    <row r="1084" spans="1:13" x14ac:dyDescent="0.25">
      <c r="A1084">
        <v>9298</v>
      </c>
      <c r="B1084" t="s">
        <v>13</v>
      </c>
      <c r="C1084" s="4">
        <v>45412</v>
      </c>
      <c r="D1084" t="s">
        <v>117</v>
      </c>
      <c r="E1084" t="s">
        <v>118</v>
      </c>
      <c r="F1084">
        <v>0.48</v>
      </c>
      <c r="G1084">
        <v>0</v>
      </c>
      <c r="H1084">
        <v>0.48</v>
      </c>
      <c r="I1084" t="s">
        <v>16</v>
      </c>
      <c r="J1084" t="s">
        <v>118</v>
      </c>
      <c r="K1084" t="s">
        <v>308</v>
      </c>
      <c r="L1084" t="s">
        <v>306</v>
      </c>
      <c r="M1084">
        <v>2022</v>
      </c>
    </row>
    <row r="1085" spans="1:13" x14ac:dyDescent="0.25">
      <c r="A1085">
        <v>9298</v>
      </c>
      <c r="B1085" t="s">
        <v>13</v>
      </c>
      <c r="C1085" s="4">
        <v>45412</v>
      </c>
      <c r="D1085" t="s">
        <v>155</v>
      </c>
      <c r="E1085" t="s">
        <v>156</v>
      </c>
      <c r="F1085">
        <v>0.32</v>
      </c>
      <c r="G1085">
        <v>0</v>
      </c>
      <c r="H1085">
        <v>0.32</v>
      </c>
      <c r="I1085" t="s">
        <v>16</v>
      </c>
      <c r="J1085" t="s">
        <v>156</v>
      </c>
      <c r="K1085" t="s">
        <v>308</v>
      </c>
      <c r="L1085" t="s">
        <v>306</v>
      </c>
      <c r="M1085">
        <v>2022</v>
      </c>
    </row>
    <row r="1086" spans="1:13" x14ac:dyDescent="0.25">
      <c r="A1086">
        <v>9297</v>
      </c>
      <c r="B1086" t="s">
        <v>13</v>
      </c>
      <c r="C1086" s="4">
        <v>45412</v>
      </c>
      <c r="D1086" t="s">
        <v>131</v>
      </c>
      <c r="E1086" t="s">
        <v>132</v>
      </c>
      <c r="F1086">
        <v>0</v>
      </c>
      <c r="G1086">
        <v>0.02</v>
      </c>
      <c r="H1086">
        <v>-0.02</v>
      </c>
      <c r="I1086" t="s">
        <v>16</v>
      </c>
      <c r="J1086" t="s">
        <v>132</v>
      </c>
      <c r="K1086" t="s">
        <v>308</v>
      </c>
      <c r="L1086" t="s">
        <v>306</v>
      </c>
      <c r="M1086">
        <v>2022</v>
      </c>
    </row>
    <row r="1087" spans="1:13" x14ac:dyDescent="0.25">
      <c r="A1087">
        <v>9297</v>
      </c>
      <c r="B1087" t="s">
        <v>13</v>
      </c>
      <c r="C1087" s="4">
        <v>45412</v>
      </c>
      <c r="D1087" t="s">
        <v>155</v>
      </c>
      <c r="E1087" t="s">
        <v>156</v>
      </c>
      <c r="F1087">
        <v>7.0000000000000007E-2</v>
      </c>
      <c r="G1087">
        <v>0</v>
      </c>
      <c r="H1087">
        <v>7.0000000000000007E-2</v>
      </c>
      <c r="I1087" t="s">
        <v>16</v>
      </c>
      <c r="J1087" t="s">
        <v>156</v>
      </c>
      <c r="K1087" t="s">
        <v>308</v>
      </c>
      <c r="L1087" t="s">
        <v>306</v>
      </c>
      <c r="M1087">
        <v>2022</v>
      </c>
    </row>
    <row r="1088" spans="1:13" x14ac:dyDescent="0.25">
      <c r="A1088">
        <v>9297</v>
      </c>
      <c r="B1088" t="s">
        <v>13</v>
      </c>
      <c r="C1088" s="4">
        <v>45412</v>
      </c>
      <c r="D1088" t="s">
        <v>117</v>
      </c>
      <c r="E1088" t="s">
        <v>118</v>
      </c>
      <c r="F1088">
        <v>0.11</v>
      </c>
      <c r="G1088">
        <v>0</v>
      </c>
      <c r="H1088">
        <v>0.11</v>
      </c>
      <c r="I1088" t="s">
        <v>16</v>
      </c>
      <c r="J1088" t="s">
        <v>118</v>
      </c>
      <c r="K1088" t="s">
        <v>308</v>
      </c>
      <c r="L1088" t="s">
        <v>306</v>
      </c>
      <c r="M1088">
        <v>2022</v>
      </c>
    </row>
    <row r="1089" spans="1:13" x14ac:dyDescent="0.25">
      <c r="A1089">
        <v>9296</v>
      </c>
      <c r="B1089" t="s">
        <v>13</v>
      </c>
      <c r="C1089" s="4">
        <v>45412</v>
      </c>
      <c r="D1089" t="s">
        <v>115</v>
      </c>
      <c r="E1089" t="s">
        <v>116</v>
      </c>
      <c r="F1089">
        <v>1.68</v>
      </c>
      <c r="G1089">
        <v>0</v>
      </c>
      <c r="H1089">
        <v>1.68</v>
      </c>
      <c r="I1089" t="s">
        <v>16</v>
      </c>
      <c r="J1089" t="s">
        <v>116</v>
      </c>
      <c r="K1089" t="s">
        <v>308</v>
      </c>
      <c r="L1089" t="s">
        <v>306</v>
      </c>
      <c r="M1089">
        <v>2022</v>
      </c>
    </row>
    <row r="1090" spans="1:13" x14ac:dyDescent="0.25">
      <c r="A1090">
        <v>9296</v>
      </c>
      <c r="B1090" t="s">
        <v>13</v>
      </c>
      <c r="C1090" s="4">
        <v>45412</v>
      </c>
      <c r="D1090" t="s">
        <v>129</v>
      </c>
      <c r="E1090" t="s">
        <v>130</v>
      </c>
      <c r="F1090">
        <v>0</v>
      </c>
      <c r="G1090">
        <v>0.14000000000000001</v>
      </c>
      <c r="H1090">
        <v>-0.14000000000000001</v>
      </c>
      <c r="I1090" t="s">
        <v>16</v>
      </c>
      <c r="J1090" t="s">
        <v>130</v>
      </c>
      <c r="K1090" t="s">
        <v>308</v>
      </c>
      <c r="L1090" t="s">
        <v>306</v>
      </c>
      <c r="M1090">
        <v>2022</v>
      </c>
    </row>
    <row r="1091" spans="1:13" x14ac:dyDescent="0.25">
      <c r="A1091">
        <v>9295</v>
      </c>
      <c r="B1091" t="s">
        <v>13</v>
      </c>
      <c r="C1091" s="4">
        <v>45412</v>
      </c>
      <c r="D1091" t="s">
        <v>129</v>
      </c>
      <c r="E1091" t="s">
        <v>130</v>
      </c>
      <c r="F1091">
        <v>0</v>
      </c>
      <c r="G1091">
        <v>0.14000000000000001</v>
      </c>
      <c r="H1091">
        <v>-0.14000000000000001</v>
      </c>
      <c r="I1091" t="s">
        <v>16</v>
      </c>
      <c r="J1091" t="s">
        <v>130</v>
      </c>
      <c r="K1091" t="s">
        <v>308</v>
      </c>
      <c r="L1091" t="s">
        <v>306</v>
      </c>
      <c r="M1091">
        <v>2022</v>
      </c>
    </row>
    <row r="1092" spans="1:13" x14ac:dyDescent="0.25">
      <c r="A1092">
        <v>9295</v>
      </c>
      <c r="B1092" t="s">
        <v>13</v>
      </c>
      <c r="C1092" s="4">
        <v>45412</v>
      </c>
      <c r="D1092" t="s">
        <v>115</v>
      </c>
      <c r="E1092" t="s">
        <v>116</v>
      </c>
      <c r="F1092">
        <v>1.61</v>
      </c>
      <c r="G1092">
        <v>0</v>
      </c>
      <c r="H1092">
        <v>1.61</v>
      </c>
      <c r="I1092" t="s">
        <v>16</v>
      </c>
      <c r="J1092" t="s">
        <v>116</v>
      </c>
      <c r="K1092" t="s">
        <v>308</v>
      </c>
      <c r="L1092" t="s">
        <v>306</v>
      </c>
      <c r="M1092">
        <v>2022</v>
      </c>
    </row>
    <row r="1093" spans="1:13" x14ac:dyDescent="0.25">
      <c r="A1093">
        <v>9294</v>
      </c>
      <c r="B1093" t="s">
        <v>13</v>
      </c>
      <c r="C1093" s="4">
        <v>45412</v>
      </c>
      <c r="D1093" t="s">
        <v>115</v>
      </c>
      <c r="E1093" t="s">
        <v>116</v>
      </c>
      <c r="F1093">
        <v>0.79</v>
      </c>
      <c r="G1093">
        <v>0</v>
      </c>
      <c r="H1093">
        <v>0.79</v>
      </c>
      <c r="I1093" t="s">
        <v>16</v>
      </c>
      <c r="J1093" t="s">
        <v>116</v>
      </c>
      <c r="K1093" t="s">
        <v>309</v>
      </c>
      <c r="L1093" t="s">
        <v>306</v>
      </c>
      <c r="M1093">
        <v>2022</v>
      </c>
    </row>
    <row r="1094" spans="1:13" x14ac:dyDescent="0.25">
      <c r="A1094">
        <v>9294</v>
      </c>
      <c r="B1094" t="s">
        <v>13</v>
      </c>
      <c r="C1094" s="4">
        <v>45412</v>
      </c>
      <c r="D1094" t="s">
        <v>129</v>
      </c>
      <c r="E1094" t="s">
        <v>130</v>
      </c>
      <c r="F1094">
        <v>0</v>
      </c>
      <c r="G1094">
        <v>0.06</v>
      </c>
      <c r="H1094">
        <v>-0.06</v>
      </c>
      <c r="I1094" t="s">
        <v>16</v>
      </c>
      <c r="J1094" t="s">
        <v>130</v>
      </c>
      <c r="K1094" t="s">
        <v>309</v>
      </c>
      <c r="L1094" t="s">
        <v>306</v>
      </c>
      <c r="M1094">
        <v>2022</v>
      </c>
    </row>
    <row r="1095" spans="1:13" x14ac:dyDescent="0.25">
      <c r="A1095">
        <v>9291</v>
      </c>
      <c r="B1095" t="s">
        <v>13</v>
      </c>
      <c r="C1095" s="4">
        <v>45412</v>
      </c>
      <c r="D1095" t="s">
        <v>129</v>
      </c>
      <c r="E1095" t="s">
        <v>130</v>
      </c>
      <c r="F1095">
        <v>0</v>
      </c>
      <c r="G1095">
        <v>0.14000000000000001</v>
      </c>
      <c r="H1095">
        <v>-0.14000000000000001</v>
      </c>
      <c r="I1095" t="s">
        <v>16</v>
      </c>
      <c r="J1095" t="s">
        <v>130</v>
      </c>
      <c r="K1095" t="s">
        <v>307</v>
      </c>
      <c r="L1095" t="s">
        <v>306</v>
      </c>
      <c r="M1095">
        <v>2022</v>
      </c>
    </row>
    <row r="1096" spans="1:13" x14ac:dyDescent="0.25">
      <c r="A1096">
        <v>9291</v>
      </c>
      <c r="B1096" t="s">
        <v>13</v>
      </c>
      <c r="C1096" s="4">
        <v>45412</v>
      </c>
      <c r="D1096" t="s">
        <v>115</v>
      </c>
      <c r="E1096" t="s">
        <v>116</v>
      </c>
      <c r="F1096">
        <v>0.56999999999999995</v>
      </c>
      <c r="G1096">
        <v>0</v>
      </c>
      <c r="H1096">
        <v>0.56999999999999995</v>
      </c>
      <c r="I1096" t="s">
        <v>16</v>
      </c>
      <c r="J1096" t="s">
        <v>116</v>
      </c>
      <c r="K1096" t="s">
        <v>307</v>
      </c>
      <c r="L1096" t="s">
        <v>306</v>
      </c>
      <c r="M1096">
        <v>2022</v>
      </c>
    </row>
    <row r="1097" spans="1:13" x14ac:dyDescent="0.25">
      <c r="A1097">
        <v>9290</v>
      </c>
      <c r="B1097" t="s">
        <v>13</v>
      </c>
      <c r="C1097" s="4">
        <v>45412</v>
      </c>
      <c r="D1097" t="s">
        <v>115</v>
      </c>
      <c r="E1097" t="s">
        <v>116</v>
      </c>
      <c r="F1097">
        <v>0.84</v>
      </c>
      <c r="G1097">
        <v>0</v>
      </c>
      <c r="H1097">
        <v>0.84</v>
      </c>
      <c r="I1097" t="s">
        <v>16</v>
      </c>
      <c r="J1097" t="s">
        <v>116</v>
      </c>
      <c r="K1097" t="s">
        <v>307</v>
      </c>
      <c r="L1097" t="s">
        <v>306</v>
      </c>
      <c r="M1097">
        <v>2022</v>
      </c>
    </row>
    <row r="1098" spans="1:13" x14ac:dyDescent="0.25">
      <c r="A1098">
        <v>9290</v>
      </c>
      <c r="B1098" t="s">
        <v>13</v>
      </c>
      <c r="C1098" s="4">
        <v>45412</v>
      </c>
      <c r="D1098" t="s">
        <v>129</v>
      </c>
      <c r="E1098" t="s">
        <v>130</v>
      </c>
      <c r="F1098">
        <v>0</v>
      </c>
      <c r="G1098">
        <v>0.09</v>
      </c>
      <c r="H1098">
        <v>-0.09</v>
      </c>
      <c r="I1098" t="s">
        <v>16</v>
      </c>
      <c r="J1098" t="s">
        <v>130</v>
      </c>
      <c r="K1098" t="s">
        <v>307</v>
      </c>
      <c r="L1098" t="s">
        <v>306</v>
      </c>
      <c r="M1098">
        <v>2022</v>
      </c>
    </row>
    <row r="1099" spans="1:13" x14ac:dyDescent="0.25">
      <c r="A1099">
        <v>9289</v>
      </c>
      <c r="B1099" t="s">
        <v>13</v>
      </c>
      <c r="C1099" s="4">
        <v>45412</v>
      </c>
      <c r="D1099" t="s">
        <v>129</v>
      </c>
      <c r="E1099" t="s">
        <v>130</v>
      </c>
      <c r="F1099">
        <v>0</v>
      </c>
      <c r="G1099">
        <v>0.14000000000000001</v>
      </c>
      <c r="H1099">
        <v>-0.14000000000000001</v>
      </c>
      <c r="I1099" t="s">
        <v>16</v>
      </c>
      <c r="J1099" t="s">
        <v>130</v>
      </c>
      <c r="K1099" t="s">
        <v>307</v>
      </c>
      <c r="L1099" t="s">
        <v>306</v>
      </c>
      <c r="M1099">
        <v>2022</v>
      </c>
    </row>
    <row r="1100" spans="1:13" x14ac:dyDescent="0.25">
      <c r="A1100">
        <v>9303</v>
      </c>
      <c r="B1100" t="s">
        <v>13</v>
      </c>
      <c r="C1100" s="4">
        <v>45412</v>
      </c>
      <c r="D1100" t="s">
        <v>115</v>
      </c>
      <c r="E1100" t="s">
        <v>116</v>
      </c>
      <c r="F1100">
        <v>1.1200000000000001</v>
      </c>
      <c r="G1100">
        <v>0</v>
      </c>
      <c r="H1100">
        <v>1.1200000000000001</v>
      </c>
      <c r="I1100" t="s">
        <v>16</v>
      </c>
      <c r="J1100" t="s">
        <v>116</v>
      </c>
      <c r="K1100" t="s">
        <v>305</v>
      </c>
      <c r="L1100" t="s">
        <v>306</v>
      </c>
      <c r="M1100">
        <v>2022</v>
      </c>
    </row>
    <row r="1101" spans="1:13" x14ac:dyDescent="0.25">
      <c r="A1101">
        <v>9289</v>
      </c>
      <c r="B1101" t="s">
        <v>13</v>
      </c>
      <c r="C1101" s="4">
        <v>45412</v>
      </c>
      <c r="D1101" t="s">
        <v>115</v>
      </c>
      <c r="E1101" t="s">
        <v>116</v>
      </c>
      <c r="F1101">
        <v>0.1</v>
      </c>
      <c r="G1101">
        <v>0</v>
      </c>
      <c r="H1101">
        <v>0.1</v>
      </c>
      <c r="I1101" t="s">
        <v>16</v>
      </c>
      <c r="J1101" t="s">
        <v>116</v>
      </c>
      <c r="K1101" t="s">
        <v>307</v>
      </c>
      <c r="L1101" t="s">
        <v>306</v>
      </c>
      <c r="M1101">
        <v>2022</v>
      </c>
    </row>
    <row r="1102" spans="1:13" x14ac:dyDescent="0.25">
      <c r="A1102">
        <v>9297</v>
      </c>
      <c r="B1102" t="s">
        <v>13</v>
      </c>
      <c r="C1102" s="4">
        <v>45412</v>
      </c>
      <c r="D1102" t="s">
        <v>143</v>
      </c>
      <c r="E1102" t="s">
        <v>144</v>
      </c>
      <c r="F1102">
        <v>0.01</v>
      </c>
      <c r="G1102">
        <v>0</v>
      </c>
      <c r="H1102">
        <v>0.01</v>
      </c>
      <c r="I1102" t="s">
        <v>16</v>
      </c>
      <c r="J1102" t="s">
        <v>144</v>
      </c>
      <c r="K1102" t="s">
        <v>308</v>
      </c>
      <c r="L1102" t="s">
        <v>306</v>
      </c>
      <c r="M1102">
        <v>2022</v>
      </c>
    </row>
    <row r="1103" spans="1:13" x14ac:dyDescent="0.25">
      <c r="A1103">
        <v>9306</v>
      </c>
      <c r="B1103" t="s">
        <v>13</v>
      </c>
      <c r="C1103" s="4">
        <v>45412</v>
      </c>
      <c r="D1103" t="s">
        <v>129</v>
      </c>
      <c r="E1103" t="s">
        <v>130</v>
      </c>
      <c r="F1103">
        <v>0</v>
      </c>
      <c r="G1103">
        <v>0.14000000000000001</v>
      </c>
      <c r="H1103">
        <v>-0.14000000000000001</v>
      </c>
      <c r="I1103" t="s">
        <v>16</v>
      </c>
      <c r="J1103" t="s">
        <v>130</v>
      </c>
      <c r="K1103" t="s">
        <v>305</v>
      </c>
      <c r="L1103" t="s">
        <v>306</v>
      </c>
      <c r="M1103">
        <v>2022</v>
      </c>
    </row>
    <row r="1104" spans="1:13" hidden="1" x14ac:dyDescent="0.25">
      <c r="A1104">
        <v>9305</v>
      </c>
      <c r="B1104" t="s">
        <v>13</v>
      </c>
      <c r="C1104" s="4">
        <v>45412</v>
      </c>
      <c r="D1104" t="s">
        <v>184</v>
      </c>
      <c r="E1104" t="s">
        <v>185</v>
      </c>
      <c r="F1104">
        <v>0</v>
      </c>
      <c r="G1104">
        <v>0.02</v>
      </c>
      <c r="H1104">
        <v>-0.02</v>
      </c>
      <c r="I1104" t="s">
        <v>16</v>
      </c>
      <c r="J1104" t="s">
        <v>185</v>
      </c>
      <c r="K1104" t="s">
        <v>305</v>
      </c>
      <c r="L1104" t="s">
        <v>306</v>
      </c>
      <c r="M1104">
        <v>2023</v>
      </c>
    </row>
    <row r="1105" spans="1:13" x14ac:dyDescent="0.25">
      <c r="A1105">
        <v>9326</v>
      </c>
      <c r="B1105" t="s">
        <v>13</v>
      </c>
      <c r="C1105" s="4">
        <v>45412</v>
      </c>
      <c r="D1105" t="s">
        <v>155</v>
      </c>
      <c r="E1105" t="s">
        <v>156</v>
      </c>
      <c r="F1105">
        <v>0.42</v>
      </c>
      <c r="G1105">
        <v>0</v>
      </c>
      <c r="H1105">
        <v>0.42</v>
      </c>
      <c r="I1105" t="s">
        <v>16</v>
      </c>
      <c r="J1105" t="s">
        <v>156</v>
      </c>
      <c r="K1105" t="s">
        <v>305</v>
      </c>
      <c r="L1105" t="s">
        <v>306</v>
      </c>
      <c r="M1105">
        <v>2022</v>
      </c>
    </row>
    <row r="1106" spans="1:13" x14ac:dyDescent="0.25">
      <c r="A1106">
        <v>9325</v>
      </c>
      <c r="B1106" t="s">
        <v>13</v>
      </c>
      <c r="C1106" s="4">
        <v>45412</v>
      </c>
      <c r="D1106" t="s">
        <v>155</v>
      </c>
      <c r="E1106" t="s">
        <v>156</v>
      </c>
      <c r="F1106">
        <v>0.45</v>
      </c>
      <c r="G1106">
        <v>0</v>
      </c>
      <c r="H1106">
        <v>0.45</v>
      </c>
      <c r="I1106" t="s">
        <v>16</v>
      </c>
      <c r="J1106" t="s">
        <v>156</v>
      </c>
      <c r="K1106" t="s">
        <v>305</v>
      </c>
      <c r="L1106" t="s">
        <v>306</v>
      </c>
      <c r="M1106">
        <v>2022</v>
      </c>
    </row>
    <row r="1107" spans="1:13" x14ac:dyDescent="0.25">
      <c r="A1107">
        <v>9325</v>
      </c>
      <c r="B1107" t="s">
        <v>13</v>
      </c>
      <c r="C1107" s="4">
        <v>45412</v>
      </c>
      <c r="D1107" t="s">
        <v>117</v>
      </c>
      <c r="E1107" t="s">
        <v>118</v>
      </c>
      <c r="F1107">
        <v>0.67</v>
      </c>
      <c r="G1107">
        <v>0</v>
      </c>
      <c r="H1107">
        <v>0.67</v>
      </c>
      <c r="I1107" t="s">
        <v>16</v>
      </c>
      <c r="J1107" t="s">
        <v>118</v>
      </c>
      <c r="K1107" t="s">
        <v>305</v>
      </c>
      <c r="L1107" t="s">
        <v>306</v>
      </c>
      <c r="M1107">
        <v>2022</v>
      </c>
    </row>
    <row r="1108" spans="1:13" x14ac:dyDescent="0.25">
      <c r="A1108">
        <v>9324</v>
      </c>
      <c r="B1108" t="s">
        <v>13</v>
      </c>
      <c r="C1108" s="4">
        <v>45412</v>
      </c>
      <c r="D1108" t="s">
        <v>155</v>
      </c>
      <c r="E1108" t="s">
        <v>156</v>
      </c>
      <c r="F1108">
        <v>1.59</v>
      </c>
      <c r="G1108">
        <v>0</v>
      </c>
      <c r="H1108">
        <v>1.59</v>
      </c>
      <c r="I1108" t="s">
        <v>16</v>
      </c>
      <c r="J1108" t="s">
        <v>156</v>
      </c>
      <c r="K1108" t="s">
        <v>305</v>
      </c>
      <c r="L1108" t="s">
        <v>306</v>
      </c>
      <c r="M1108">
        <v>2022</v>
      </c>
    </row>
    <row r="1109" spans="1:13" x14ac:dyDescent="0.25">
      <c r="A1109">
        <v>9324</v>
      </c>
      <c r="B1109" t="s">
        <v>13</v>
      </c>
      <c r="C1109" s="4">
        <v>45412</v>
      </c>
      <c r="D1109" t="s">
        <v>117</v>
      </c>
      <c r="E1109" t="s">
        <v>118</v>
      </c>
      <c r="F1109">
        <v>2.39</v>
      </c>
      <c r="G1109">
        <v>0</v>
      </c>
      <c r="H1109">
        <v>2.39</v>
      </c>
      <c r="I1109" t="s">
        <v>16</v>
      </c>
      <c r="J1109" t="s">
        <v>118</v>
      </c>
      <c r="K1109" t="s">
        <v>305</v>
      </c>
      <c r="L1109" t="s">
        <v>306</v>
      </c>
      <c r="M1109">
        <v>2022</v>
      </c>
    </row>
    <row r="1110" spans="1:13" x14ac:dyDescent="0.25">
      <c r="A1110">
        <v>9323</v>
      </c>
      <c r="B1110" t="s">
        <v>13</v>
      </c>
      <c r="C1110" s="4">
        <v>45412</v>
      </c>
      <c r="D1110" t="s">
        <v>117</v>
      </c>
      <c r="E1110" t="s">
        <v>118</v>
      </c>
      <c r="F1110">
        <v>1.28</v>
      </c>
      <c r="G1110">
        <v>0</v>
      </c>
      <c r="H1110">
        <v>1.28</v>
      </c>
      <c r="I1110" t="s">
        <v>16</v>
      </c>
      <c r="J1110" t="s">
        <v>118</v>
      </c>
      <c r="K1110" t="s">
        <v>305</v>
      </c>
      <c r="L1110" t="s">
        <v>306</v>
      </c>
      <c r="M1110">
        <v>2022</v>
      </c>
    </row>
    <row r="1111" spans="1:13" x14ac:dyDescent="0.25">
      <c r="A1111">
        <v>9323</v>
      </c>
      <c r="B1111" t="s">
        <v>13</v>
      </c>
      <c r="C1111" s="4">
        <v>45412</v>
      </c>
      <c r="D1111" t="s">
        <v>155</v>
      </c>
      <c r="E1111" t="s">
        <v>156</v>
      </c>
      <c r="F1111">
        <v>0.85</v>
      </c>
      <c r="G1111">
        <v>0</v>
      </c>
      <c r="H1111">
        <v>0.85</v>
      </c>
      <c r="I1111" t="s">
        <v>16</v>
      </c>
      <c r="J1111" t="s">
        <v>156</v>
      </c>
      <c r="K1111" t="s">
        <v>305</v>
      </c>
      <c r="L1111" t="s">
        <v>306</v>
      </c>
      <c r="M1111">
        <v>2022</v>
      </c>
    </row>
    <row r="1112" spans="1:13" x14ac:dyDescent="0.25">
      <c r="A1112">
        <v>9322</v>
      </c>
      <c r="B1112" t="s">
        <v>13</v>
      </c>
      <c r="C1112" s="4">
        <v>45412</v>
      </c>
      <c r="D1112" t="s">
        <v>155</v>
      </c>
      <c r="E1112" t="s">
        <v>156</v>
      </c>
      <c r="F1112">
        <v>1.1399999999999999</v>
      </c>
      <c r="G1112">
        <v>0</v>
      </c>
      <c r="H1112">
        <v>1.1399999999999999</v>
      </c>
      <c r="I1112" t="s">
        <v>16</v>
      </c>
      <c r="J1112" t="s">
        <v>156</v>
      </c>
      <c r="K1112" t="s">
        <v>305</v>
      </c>
      <c r="L1112" t="s">
        <v>306</v>
      </c>
      <c r="M1112">
        <v>2022</v>
      </c>
    </row>
    <row r="1113" spans="1:13" x14ac:dyDescent="0.25">
      <c r="A1113">
        <v>9319</v>
      </c>
      <c r="B1113" t="s">
        <v>13</v>
      </c>
      <c r="C1113" s="4">
        <v>45412</v>
      </c>
      <c r="D1113" t="s">
        <v>155</v>
      </c>
      <c r="E1113" t="s">
        <v>156</v>
      </c>
      <c r="F1113">
        <v>0.97</v>
      </c>
      <c r="G1113">
        <v>0</v>
      </c>
      <c r="H1113">
        <v>0.97</v>
      </c>
      <c r="I1113" t="s">
        <v>16</v>
      </c>
      <c r="J1113" t="s">
        <v>156</v>
      </c>
      <c r="K1113" t="s">
        <v>305</v>
      </c>
      <c r="L1113" t="s">
        <v>306</v>
      </c>
      <c r="M1113">
        <v>2022</v>
      </c>
    </row>
    <row r="1114" spans="1:13" x14ac:dyDescent="0.25">
      <c r="A1114">
        <v>9316</v>
      </c>
      <c r="B1114" t="s">
        <v>13</v>
      </c>
      <c r="C1114" s="4">
        <v>45412</v>
      </c>
      <c r="D1114" t="s">
        <v>155</v>
      </c>
      <c r="E1114" t="s">
        <v>156</v>
      </c>
      <c r="F1114">
        <v>0.89</v>
      </c>
      <c r="G1114">
        <v>0</v>
      </c>
      <c r="H1114">
        <v>0.89</v>
      </c>
      <c r="I1114" t="s">
        <v>16</v>
      </c>
      <c r="J1114" t="s">
        <v>156</v>
      </c>
      <c r="K1114" t="s">
        <v>305</v>
      </c>
      <c r="L1114" t="s">
        <v>306</v>
      </c>
      <c r="M1114">
        <v>2022</v>
      </c>
    </row>
    <row r="1115" spans="1:13" x14ac:dyDescent="0.25">
      <c r="A1115">
        <v>9313</v>
      </c>
      <c r="B1115" t="s">
        <v>13</v>
      </c>
      <c r="C1115" s="4">
        <v>45412</v>
      </c>
      <c r="D1115" t="s">
        <v>129</v>
      </c>
      <c r="E1115" t="s">
        <v>130</v>
      </c>
      <c r="F1115">
        <v>0</v>
      </c>
      <c r="G1115">
        <v>0.14000000000000001</v>
      </c>
      <c r="H1115">
        <v>-0.14000000000000001</v>
      </c>
      <c r="I1115" t="s">
        <v>16</v>
      </c>
      <c r="J1115" t="s">
        <v>130</v>
      </c>
      <c r="K1115" t="s">
        <v>305</v>
      </c>
      <c r="L1115" t="s">
        <v>306</v>
      </c>
      <c r="M1115">
        <v>2022</v>
      </c>
    </row>
    <row r="1116" spans="1:13" x14ac:dyDescent="0.25">
      <c r="A1116">
        <v>9313</v>
      </c>
      <c r="B1116" t="s">
        <v>13</v>
      </c>
      <c r="C1116" s="4">
        <v>45412</v>
      </c>
      <c r="D1116" t="s">
        <v>115</v>
      </c>
      <c r="E1116" t="s">
        <v>116</v>
      </c>
      <c r="F1116">
        <v>1.36</v>
      </c>
      <c r="G1116">
        <v>0</v>
      </c>
      <c r="H1116">
        <v>1.36</v>
      </c>
      <c r="I1116" t="s">
        <v>16</v>
      </c>
      <c r="J1116" t="s">
        <v>116</v>
      </c>
      <c r="K1116" t="s">
        <v>305</v>
      </c>
      <c r="L1116" t="s">
        <v>306</v>
      </c>
      <c r="M1116">
        <v>2022</v>
      </c>
    </row>
    <row r="1117" spans="1:13" x14ac:dyDescent="0.25">
      <c r="A1117">
        <v>9310</v>
      </c>
      <c r="B1117" t="s">
        <v>13</v>
      </c>
      <c r="C1117" s="4">
        <v>45412</v>
      </c>
      <c r="D1117" t="s">
        <v>115</v>
      </c>
      <c r="E1117" t="s">
        <v>116</v>
      </c>
      <c r="F1117">
        <v>0.89</v>
      </c>
      <c r="G1117">
        <v>0</v>
      </c>
      <c r="H1117">
        <v>0.89</v>
      </c>
      <c r="I1117" t="s">
        <v>16</v>
      </c>
      <c r="J1117" t="s">
        <v>116</v>
      </c>
      <c r="K1117" t="s">
        <v>305</v>
      </c>
      <c r="L1117" t="s">
        <v>306</v>
      </c>
      <c r="M1117">
        <v>2022</v>
      </c>
    </row>
    <row r="1118" spans="1:13" x14ac:dyDescent="0.25">
      <c r="A1118">
        <v>9310</v>
      </c>
      <c r="B1118" t="s">
        <v>13</v>
      </c>
      <c r="C1118" s="4">
        <v>45412</v>
      </c>
      <c r="D1118" t="s">
        <v>129</v>
      </c>
      <c r="E1118" t="s">
        <v>130</v>
      </c>
      <c r="F1118">
        <v>0</v>
      </c>
      <c r="G1118">
        <v>0.14000000000000001</v>
      </c>
      <c r="H1118">
        <v>-0.14000000000000001</v>
      </c>
      <c r="I1118" t="s">
        <v>16</v>
      </c>
      <c r="J1118" t="s">
        <v>130</v>
      </c>
      <c r="K1118" t="s">
        <v>305</v>
      </c>
      <c r="L1118" t="s">
        <v>306</v>
      </c>
      <c r="M1118">
        <v>2022</v>
      </c>
    </row>
    <row r="1119" spans="1:13" x14ac:dyDescent="0.25">
      <c r="A1119">
        <v>9309</v>
      </c>
      <c r="B1119" t="s">
        <v>13</v>
      </c>
      <c r="C1119" s="4">
        <v>45412</v>
      </c>
      <c r="D1119" t="s">
        <v>129</v>
      </c>
      <c r="E1119" t="s">
        <v>130</v>
      </c>
      <c r="F1119">
        <v>0</v>
      </c>
      <c r="G1119">
        <v>0.14000000000000001</v>
      </c>
      <c r="H1119">
        <v>-0.14000000000000001</v>
      </c>
      <c r="I1119" t="s">
        <v>16</v>
      </c>
      <c r="J1119" t="s">
        <v>130</v>
      </c>
      <c r="K1119" t="s">
        <v>305</v>
      </c>
      <c r="L1119" t="s">
        <v>306</v>
      </c>
      <c r="M1119">
        <v>2022</v>
      </c>
    </row>
    <row r="1120" spans="1:13" x14ac:dyDescent="0.25">
      <c r="A1120">
        <v>9309</v>
      </c>
      <c r="B1120" t="s">
        <v>13</v>
      </c>
      <c r="C1120" s="4">
        <v>45412</v>
      </c>
      <c r="D1120" t="s">
        <v>115</v>
      </c>
      <c r="E1120" t="s">
        <v>116</v>
      </c>
      <c r="F1120">
        <v>0.8</v>
      </c>
      <c r="G1120">
        <v>0</v>
      </c>
      <c r="H1120">
        <v>0.8</v>
      </c>
      <c r="I1120" t="s">
        <v>16</v>
      </c>
      <c r="J1120" t="s">
        <v>116</v>
      </c>
      <c r="K1120" t="s">
        <v>305</v>
      </c>
      <c r="L1120" t="s">
        <v>306</v>
      </c>
      <c r="M1120">
        <v>2022</v>
      </c>
    </row>
    <row r="1121" spans="1:13" x14ac:dyDescent="0.25">
      <c r="A1121">
        <v>9308</v>
      </c>
      <c r="B1121" t="s">
        <v>13</v>
      </c>
      <c r="C1121" s="4">
        <v>45412</v>
      </c>
      <c r="D1121" t="s">
        <v>115</v>
      </c>
      <c r="E1121" t="s">
        <v>116</v>
      </c>
      <c r="F1121">
        <v>0.62</v>
      </c>
      <c r="G1121">
        <v>0</v>
      </c>
      <c r="H1121">
        <v>0.62</v>
      </c>
      <c r="I1121" t="s">
        <v>16</v>
      </c>
      <c r="J1121" t="s">
        <v>116</v>
      </c>
      <c r="K1121" t="s">
        <v>305</v>
      </c>
      <c r="L1121" t="s">
        <v>306</v>
      </c>
      <c r="M1121">
        <v>2022</v>
      </c>
    </row>
    <row r="1122" spans="1:13" x14ac:dyDescent="0.25">
      <c r="A1122">
        <v>9308</v>
      </c>
      <c r="B1122" t="s">
        <v>13</v>
      </c>
      <c r="C1122" s="4">
        <v>45412</v>
      </c>
      <c r="D1122" t="s">
        <v>129</v>
      </c>
      <c r="E1122" t="s">
        <v>130</v>
      </c>
      <c r="F1122">
        <v>0</v>
      </c>
      <c r="G1122">
        <v>0.14000000000000001</v>
      </c>
      <c r="H1122">
        <v>-0.14000000000000001</v>
      </c>
      <c r="I1122" t="s">
        <v>16</v>
      </c>
      <c r="J1122" t="s">
        <v>130</v>
      </c>
      <c r="K1122" t="s">
        <v>305</v>
      </c>
      <c r="L1122" t="s">
        <v>306</v>
      </c>
      <c r="M1122">
        <v>2022</v>
      </c>
    </row>
    <row r="1123" spans="1:13" x14ac:dyDescent="0.25">
      <c r="A1123">
        <v>9305</v>
      </c>
      <c r="B1123" t="s">
        <v>13</v>
      </c>
      <c r="C1123" s="4">
        <v>45412</v>
      </c>
      <c r="D1123" t="s">
        <v>115</v>
      </c>
      <c r="E1123" t="s">
        <v>116</v>
      </c>
      <c r="F1123">
        <v>0.38</v>
      </c>
      <c r="G1123">
        <v>0</v>
      </c>
      <c r="H1123">
        <v>0.38</v>
      </c>
      <c r="I1123" t="s">
        <v>16</v>
      </c>
      <c r="J1123" t="s">
        <v>116</v>
      </c>
      <c r="K1123" t="s">
        <v>305</v>
      </c>
      <c r="L1123" t="s">
        <v>306</v>
      </c>
      <c r="M1123">
        <v>2022</v>
      </c>
    </row>
    <row r="1124" spans="1:13" x14ac:dyDescent="0.25">
      <c r="A1124">
        <v>9327</v>
      </c>
      <c r="B1124" t="s">
        <v>13</v>
      </c>
      <c r="C1124" s="4">
        <v>45412</v>
      </c>
      <c r="D1124" t="s">
        <v>117</v>
      </c>
      <c r="E1124" t="s">
        <v>118</v>
      </c>
      <c r="F1124">
        <v>0.66</v>
      </c>
      <c r="G1124">
        <v>0</v>
      </c>
      <c r="H1124">
        <v>0.66</v>
      </c>
      <c r="I1124" t="s">
        <v>16</v>
      </c>
      <c r="J1124" t="s">
        <v>118</v>
      </c>
      <c r="K1124" t="s">
        <v>305</v>
      </c>
      <c r="L1124" t="s">
        <v>306</v>
      </c>
      <c r="M1124">
        <v>2022</v>
      </c>
    </row>
    <row r="1125" spans="1:13" x14ac:dyDescent="0.25">
      <c r="A1125">
        <v>9288</v>
      </c>
      <c r="B1125" t="s">
        <v>13</v>
      </c>
      <c r="C1125" s="4">
        <v>45412</v>
      </c>
      <c r="D1125" t="s">
        <v>115</v>
      </c>
      <c r="E1125" t="s">
        <v>116</v>
      </c>
      <c r="F1125">
        <v>0.1</v>
      </c>
      <c r="G1125">
        <v>0</v>
      </c>
      <c r="H1125">
        <v>0.1</v>
      </c>
      <c r="I1125" t="s">
        <v>16</v>
      </c>
      <c r="J1125" t="s">
        <v>116</v>
      </c>
      <c r="K1125" t="s">
        <v>307</v>
      </c>
      <c r="L1125" t="s">
        <v>306</v>
      </c>
      <c r="M1125">
        <v>2022</v>
      </c>
    </row>
    <row r="1126" spans="1:13" x14ac:dyDescent="0.25">
      <c r="A1126">
        <v>9287</v>
      </c>
      <c r="B1126" t="s">
        <v>13</v>
      </c>
      <c r="C1126" s="4">
        <v>45412</v>
      </c>
      <c r="D1126" t="s">
        <v>129</v>
      </c>
      <c r="E1126" t="s">
        <v>130</v>
      </c>
      <c r="F1126">
        <v>0</v>
      </c>
      <c r="G1126">
        <v>0.13</v>
      </c>
      <c r="H1126">
        <v>-0.13</v>
      </c>
      <c r="I1126" t="s">
        <v>16</v>
      </c>
      <c r="J1126" t="s">
        <v>130</v>
      </c>
      <c r="K1126" t="s">
        <v>307</v>
      </c>
      <c r="L1126" t="s">
        <v>306</v>
      </c>
      <c r="M1126">
        <v>2022</v>
      </c>
    </row>
    <row r="1127" spans="1:13" hidden="1" x14ac:dyDescent="0.25">
      <c r="A1127">
        <v>9095</v>
      </c>
      <c r="B1127" t="s">
        <v>13</v>
      </c>
      <c r="C1127" s="4">
        <v>45412</v>
      </c>
      <c r="D1127" t="s">
        <v>251</v>
      </c>
      <c r="E1127" t="s">
        <v>268</v>
      </c>
      <c r="F1127">
        <v>0.54</v>
      </c>
      <c r="G1127">
        <v>0</v>
      </c>
      <c r="H1127">
        <v>0.54</v>
      </c>
      <c r="I1127" t="s">
        <v>16</v>
      </c>
      <c r="J1127" t="s">
        <v>268</v>
      </c>
      <c r="K1127" t="s">
        <v>304</v>
      </c>
      <c r="L1127" t="s">
        <v>301</v>
      </c>
      <c r="M1127">
        <v>2024</v>
      </c>
    </row>
    <row r="1128" spans="1:13" hidden="1" x14ac:dyDescent="0.25">
      <c r="A1128">
        <v>9095</v>
      </c>
      <c r="B1128" t="s">
        <v>13</v>
      </c>
      <c r="C1128" s="4">
        <v>45412</v>
      </c>
      <c r="D1128" t="s">
        <v>244</v>
      </c>
      <c r="E1128" t="s">
        <v>262</v>
      </c>
      <c r="F1128">
        <v>0</v>
      </c>
      <c r="G1128">
        <v>11.95</v>
      </c>
      <c r="H1128">
        <v>-11.95</v>
      </c>
      <c r="I1128" t="s">
        <v>16</v>
      </c>
      <c r="J1128" t="s">
        <v>262</v>
      </c>
      <c r="K1128" t="s">
        <v>304</v>
      </c>
      <c r="L1128" t="s">
        <v>301</v>
      </c>
      <c r="M1128">
        <v>2024</v>
      </c>
    </row>
    <row r="1129" spans="1:13" hidden="1" x14ac:dyDescent="0.25">
      <c r="A1129">
        <v>9095</v>
      </c>
      <c r="B1129" t="s">
        <v>13</v>
      </c>
      <c r="C1129" s="4">
        <v>45412</v>
      </c>
      <c r="D1129" t="s">
        <v>245</v>
      </c>
      <c r="E1129" t="s">
        <v>273</v>
      </c>
      <c r="F1129">
        <v>0</v>
      </c>
      <c r="G1129">
        <v>11.18</v>
      </c>
      <c r="H1129">
        <v>-11.18</v>
      </c>
      <c r="I1129" t="s">
        <v>16</v>
      </c>
      <c r="J1129" t="s">
        <v>273</v>
      </c>
      <c r="K1129" t="s">
        <v>304</v>
      </c>
      <c r="L1129" t="s">
        <v>301</v>
      </c>
      <c r="M1129">
        <v>2024</v>
      </c>
    </row>
    <row r="1130" spans="1:13" hidden="1" x14ac:dyDescent="0.25">
      <c r="A1130">
        <v>9095</v>
      </c>
      <c r="B1130" t="s">
        <v>13</v>
      </c>
      <c r="C1130" s="4">
        <v>45412</v>
      </c>
      <c r="D1130" t="s">
        <v>252</v>
      </c>
      <c r="E1130" t="s">
        <v>271</v>
      </c>
      <c r="F1130">
        <v>0.49</v>
      </c>
      <c r="G1130">
        <v>0</v>
      </c>
      <c r="H1130">
        <v>0.49</v>
      </c>
      <c r="I1130" t="s">
        <v>16</v>
      </c>
      <c r="J1130" t="s">
        <v>271</v>
      </c>
      <c r="K1130" t="s">
        <v>304</v>
      </c>
      <c r="L1130" t="s">
        <v>301</v>
      </c>
      <c r="M1130">
        <v>2024</v>
      </c>
    </row>
    <row r="1131" spans="1:13" hidden="1" x14ac:dyDescent="0.25">
      <c r="A1131">
        <v>9300</v>
      </c>
      <c r="B1131" t="s">
        <v>13</v>
      </c>
      <c r="C1131" s="4">
        <v>45412</v>
      </c>
      <c r="D1131" t="s">
        <v>245</v>
      </c>
      <c r="E1131" t="s">
        <v>273</v>
      </c>
      <c r="F1131">
        <v>1.85</v>
      </c>
      <c r="G1131">
        <v>0</v>
      </c>
      <c r="H1131">
        <v>1.85</v>
      </c>
      <c r="I1131" t="s">
        <v>16</v>
      </c>
      <c r="J1131" t="s">
        <v>273</v>
      </c>
      <c r="K1131" t="s">
        <v>308</v>
      </c>
      <c r="L1131" t="s">
        <v>306</v>
      </c>
      <c r="M1131">
        <v>2024</v>
      </c>
    </row>
    <row r="1132" spans="1:13" hidden="1" x14ac:dyDescent="0.25">
      <c r="A1132">
        <v>9300</v>
      </c>
      <c r="B1132" t="s">
        <v>13</v>
      </c>
      <c r="C1132" s="4">
        <v>45412</v>
      </c>
      <c r="D1132" t="s">
        <v>252</v>
      </c>
      <c r="E1132" t="s">
        <v>271</v>
      </c>
      <c r="F1132">
        <v>0</v>
      </c>
      <c r="G1132">
        <v>0.08</v>
      </c>
      <c r="H1132">
        <v>-0.08</v>
      </c>
      <c r="I1132" t="s">
        <v>16</v>
      </c>
      <c r="J1132" t="s">
        <v>271</v>
      </c>
      <c r="K1132" t="s">
        <v>308</v>
      </c>
      <c r="L1132" t="s">
        <v>306</v>
      </c>
      <c r="M1132">
        <v>2024</v>
      </c>
    </row>
    <row r="1133" spans="1:13" hidden="1" x14ac:dyDescent="0.25">
      <c r="A1133">
        <v>9307</v>
      </c>
      <c r="B1133" t="s">
        <v>13</v>
      </c>
      <c r="C1133" s="4">
        <v>45412</v>
      </c>
      <c r="D1133" t="s">
        <v>244</v>
      </c>
      <c r="E1133" t="s">
        <v>262</v>
      </c>
      <c r="F1133">
        <v>4.29</v>
      </c>
      <c r="G1133">
        <v>0</v>
      </c>
      <c r="H1133">
        <v>4.29</v>
      </c>
      <c r="I1133" t="s">
        <v>16</v>
      </c>
      <c r="J1133" t="s">
        <v>262</v>
      </c>
      <c r="K1133" t="s">
        <v>305</v>
      </c>
      <c r="L1133" t="s">
        <v>306</v>
      </c>
      <c r="M1133">
        <v>2024</v>
      </c>
    </row>
    <row r="1134" spans="1:13" hidden="1" x14ac:dyDescent="0.25">
      <c r="A1134">
        <v>9307</v>
      </c>
      <c r="B1134" t="s">
        <v>13</v>
      </c>
      <c r="C1134" s="4">
        <v>45412</v>
      </c>
      <c r="D1134" t="s">
        <v>251</v>
      </c>
      <c r="E1134" t="s">
        <v>268</v>
      </c>
      <c r="F1134">
        <v>0</v>
      </c>
      <c r="G1134">
        <v>0.19</v>
      </c>
      <c r="H1134">
        <v>-0.19</v>
      </c>
      <c r="I1134" t="s">
        <v>16</v>
      </c>
      <c r="J1134" t="s">
        <v>268</v>
      </c>
      <c r="K1134" t="s">
        <v>305</v>
      </c>
      <c r="L1134" t="s">
        <v>306</v>
      </c>
      <c r="M1134">
        <v>2024</v>
      </c>
    </row>
    <row r="1135" spans="1:13" hidden="1" x14ac:dyDescent="0.25">
      <c r="A1135">
        <v>9316</v>
      </c>
      <c r="B1135" t="s">
        <v>13</v>
      </c>
      <c r="C1135" s="4">
        <v>45412</v>
      </c>
      <c r="D1135" t="s">
        <v>245</v>
      </c>
      <c r="E1135" t="s">
        <v>273</v>
      </c>
      <c r="F1135">
        <v>5.14</v>
      </c>
      <c r="G1135">
        <v>0</v>
      </c>
      <c r="H1135">
        <v>5.14</v>
      </c>
      <c r="I1135" t="s">
        <v>16</v>
      </c>
      <c r="J1135" t="s">
        <v>273</v>
      </c>
      <c r="K1135" t="s">
        <v>305</v>
      </c>
      <c r="L1135" t="s">
        <v>306</v>
      </c>
      <c r="M1135">
        <v>2024</v>
      </c>
    </row>
    <row r="1136" spans="1:13" hidden="1" x14ac:dyDescent="0.25">
      <c r="A1136">
        <v>9316</v>
      </c>
      <c r="B1136" t="s">
        <v>13</v>
      </c>
      <c r="C1136" s="4">
        <v>45412</v>
      </c>
      <c r="D1136" t="s">
        <v>252</v>
      </c>
      <c r="E1136" t="s">
        <v>271</v>
      </c>
      <c r="F1136">
        <v>0</v>
      </c>
      <c r="G1136">
        <v>0.22</v>
      </c>
      <c r="H1136">
        <v>-0.22</v>
      </c>
      <c r="I1136" t="s">
        <v>16</v>
      </c>
      <c r="J1136" t="s">
        <v>271</v>
      </c>
      <c r="K1136" t="s">
        <v>305</v>
      </c>
      <c r="L1136" t="s">
        <v>306</v>
      </c>
      <c r="M1136">
        <v>2024</v>
      </c>
    </row>
    <row r="1137" spans="1:13" hidden="1" x14ac:dyDescent="0.25">
      <c r="A1137">
        <v>9319</v>
      </c>
      <c r="B1137" t="s">
        <v>13</v>
      </c>
      <c r="C1137" s="4">
        <v>45412</v>
      </c>
      <c r="D1137" t="s">
        <v>252</v>
      </c>
      <c r="E1137" t="s">
        <v>271</v>
      </c>
      <c r="F1137">
        <v>0</v>
      </c>
      <c r="G1137">
        <v>0.24</v>
      </c>
      <c r="H1137">
        <v>-0.24</v>
      </c>
      <c r="I1137" t="s">
        <v>16</v>
      </c>
      <c r="J1137" t="s">
        <v>271</v>
      </c>
      <c r="K1137" t="s">
        <v>305</v>
      </c>
      <c r="L1137" t="s">
        <v>306</v>
      </c>
      <c r="M1137">
        <v>2024</v>
      </c>
    </row>
    <row r="1138" spans="1:13" hidden="1" x14ac:dyDescent="0.25">
      <c r="A1138">
        <v>9319</v>
      </c>
      <c r="B1138" t="s">
        <v>13</v>
      </c>
      <c r="C1138" s="4">
        <v>45412</v>
      </c>
      <c r="D1138" t="s">
        <v>245</v>
      </c>
      <c r="E1138" t="s">
        <v>273</v>
      </c>
      <c r="F1138">
        <v>5.56</v>
      </c>
      <c r="G1138">
        <v>0</v>
      </c>
      <c r="H1138">
        <v>5.56</v>
      </c>
      <c r="I1138" t="s">
        <v>16</v>
      </c>
      <c r="J1138" t="s">
        <v>273</v>
      </c>
      <c r="K1138" t="s">
        <v>305</v>
      </c>
      <c r="L1138" t="s">
        <v>306</v>
      </c>
      <c r="M1138">
        <v>2024</v>
      </c>
    </row>
    <row r="1139" spans="1:13" hidden="1" x14ac:dyDescent="0.25">
      <c r="A1139">
        <v>9322</v>
      </c>
      <c r="B1139" t="s">
        <v>13</v>
      </c>
      <c r="C1139" s="4">
        <v>45412</v>
      </c>
      <c r="D1139" t="s">
        <v>245</v>
      </c>
      <c r="E1139" t="s">
        <v>273</v>
      </c>
      <c r="F1139">
        <v>6.54</v>
      </c>
      <c r="G1139">
        <v>0</v>
      </c>
      <c r="H1139">
        <v>6.54</v>
      </c>
      <c r="I1139" t="s">
        <v>16</v>
      </c>
      <c r="J1139" t="s">
        <v>273</v>
      </c>
      <c r="K1139" t="s">
        <v>305</v>
      </c>
      <c r="L1139" t="s">
        <v>306</v>
      </c>
      <c r="M1139">
        <v>2024</v>
      </c>
    </row>
    <row r="1140" spans="1:13" hidden="1" x14ac:dyDescent="0.25">
      <c r="A1140">
        <v>9322</v>
      </c>
      <c r="B1140" t="s">
        <v>13</v>
      </c>
      <c r="C1140" s="4">
        <v>45412</v>
      </c>
      <c r="D1140" t="s">
        <v>252</v>
      </c>
      <c r="E1140" t="s">
        <v>271</v>
      </c>
      <c r="F1140">
        <v>0</v>
      </c>
      <c r="G1140">
        <v>0.28000000000000003</v>
      </c>
      <c r="H1140">
        <v>-0.28000000000000003</v>
      </c>
      <c r="I1140" t="s">
        <v>16</v>
      </c>
      <c r="J1140" t="s">
        <v>271</v>
      </c>
      <c r="K1140" t="s">
        <v>305</v>
      </c>
      <c r="L1140" t="s">
        <v>306</v>
      </c>
      <c r="M1140">
        <v>2024</v>
      </c>
    </row>
    <row r="1141" spans="1:13" hidden="1" x14ac:dyDescent="0.25">
      <c r="A1141">
        <v>10536</v>
      </c>
      <c r="B1141" t="s">
        <v>13</v>
      </c>
      <c r="C1141" s="4">
        <v>45412</v>
      </c>
      <c r="D1141" t="s">
        <v>246</v>
      </c>
      <c r="E1141" t="s">
        <v>275</v>
      </c>
      <c r="F1141">
        <v>0</v>
      </c>
      <c r="G1141">
        <v>62125.02</v>
      </c>
      <c r="H1141">
        <v>-62125.02</v>
      </c>
      <c r="I1141" t="s">
        <v>16</v>
      </c>
      <c r="J1141" t="s">
        <v>275</v>
      </c>
      <c r="K1141" t="s">
        <v>277</v>
      </c>
      <c r="L1141" t="s">
        <v>18</v>
      </c>
      <c r="M1141">
        <v>2024</v>
      </c>
    </row>
    <row r="1142" spans="1:13" hidden="1" x14ac:dyDescent="0.25">
      <c r="A1142">
        <v>10536</v>
      </c>
      <c r="B1142" t="s">
        <v>13</v>
      </c>
      <c r="C1142" s="4">
        <v>45412</v>
      </c>
      <c r="D1142" t="s">
        <v>244</v>
      </c>
      <c r="E1142" t="s">
        <v>262</v>
      </c>
      <c r="F1142">
        <v>0</v>
      </c>
      <c r="G1142">
        <v>41773.81</v>
      </c>
      <c r="H1142">
        <v>-41773.81</v>
      </c>
      <c r="I1142" t="s">
        <v>16</v>
      </c>
      <c r="J1142" t="s">
        <v>262</v>
      </c>
      <c r="K1142" t="s">
        <v>277</v>
      </c>
      <c r="L1142" t="s">
        <v>18</v>
      </c>
      <c r="M1142">
        <v>2024</v>
      </c>
    </row>
    <row r="1143" spans="1:13" hidden="1" x14ac:dyDescent="0.25">
      <c r="A1143">
        <v>10536</v>
      </c>
      <c r="B1143" t="s">
        <v>13</v>
      </c>
      <c r="C1143" s="4">
        <v>45412</v>
      </c>
      <c r="D1143" t="s">
        <v>245</v>
      </c>
      <c r="E1143" t="s">
        <v>273</v>
      </c>
      <c r="F1143">
        <v>0</v>
      </c>
      <c r="G1143">
        <v>20149.96</v>
      </c>
      <c r="H1143">
        <v>-20149.96</v>
      </c>
      <c r="I1143" t="s">
        <v>16</v>
      </c>
      <c r="J1143" t="s">
        <v>273</v>
      </c>
      <c r="K1143" t="s">
        <v>277</v>
      </c>
      <c r="L1143" t="s">
        <v>18</v>
      </c>
      <c r="M1143">
        <v>2024</v>
      </c>
    </row>
    <row r="1144" spans="1:13" hidden="1" x14ac:dyDescent="0.25">
      <c r="A1144">
        <v>10536</v>
      </c>
      <c r="B1144" t="s">
        <v>13</v>
      </c>
      <c r="C1144" s="4">
        <v>45412</v>
      </c>
      <c r="D1144" t="s">
        <v>247</v>
      </c>
      <c r="E1144" t="s">
        <v>272</v>
      </c>
      <c r="F1144">
        <v>0</v>
      </c>
      <c r="G1144">
        <v>10640.19</v>
      </c>
      <c r="H1144">
        <v>-10640.19</v>
      </c>
      <c r="I1144" t="s">
        <v>16</v>
      </c>
      <c r="J1144" t="s">
        <v>272</v>
      </c>
      <c r="K1144" t="s">
        <v>277</v>
      </c>
      <c r="L1144" t="s">
        <v>18</v>
      </c>
      <c r="M1144">
        <v>2024</v>
      </c>
    </row>
    <row r="1145" spans="1:13" hidden="1" x14ac:dyDescent="0.25">
      <c r="A1145">
        <v>10536</v>
      </c>
      <c r="B1145" t="s">
        <v>13</v>
      </c>
      <c r="C1145" s="4">
        <v>45412</v>
      </c>
      <c r="D1145" t="s">
        <v>248</v>
      </c>
      <c r="E1145" t="s">
        <v>274</v>
      </c>
      <c r="F1145">
        <v>0</v>
      </c>
      <c r="G1145">
        <v>351.76</v>
      </c>
      <c r="H1145">
        <v>-351.76</v>
      </c>
      <c r="I1145" t="s">
        <v>16</v>
      </c>
      <c r="J1145" t="s">
        <v>274</v>
      </c>
      <c r="K1145" t="s">
        <v>277</v>
      </c>
      <c r="L1145" t="s">
        <v>18</v>
      </c>
      <c r="M1145">
        <v>2024</v>
      </c>
    </row>
    <row r="1146" spans="1:13" hidden="1" x14ac:dyDescent="0.25">
      <c r="A1146">
        <v>8996</v>
      </c>
      <c r="B1146" t="s">
        <v>13</v>
      </c>
      <c r="C1146" s="4">
        <v>45412</v>
      </c>
      <c r="D1146" t="s">
        <v>251</v>
      </c>
      <c r="E1146" t="s">
        <v>268</v>
      </c>
      <c r="F1146">
        <v>0.14000000000000001</v>
      </c>
      <c r="G1146">
        <v>0</v>
      </c>
      <c r="H1146">
        <v>0.14000000000000001</v>
      </c>
      <c r="I1146" t="s">
        <v>16</v>
      </c>
      <c r="J1146" t="s">
        <v>268</v>
      </c>
      <c r="K1146" t="s">
        <v>304</v>
      </c>
      <c r="L1146" t="s">
        <v>301</v>
      </c>
      <c r="M1146">
        <v>2024</v>
      </c>
    </row>
    <row r="1147" spans="1:13" x14ac:dyDescent="0.25">
      <c r="A1147">
        <v>9288</v>
      </c>
      <c r="B1147" t="s">
        <v>13</v>
      </c>
      <c r="C1147" s="4">
        <v>45412</v>
      </c>
      <c r="D1147" t="s">
        <v>129</v>
      </c>
      <c r="E1147" t="s">
        <v>130</v>
      </c>
      <c r="F1147">
        <v>0</v>
      </c>
      <c r="G1147">
        <v>0.14000000000000001</v>
      </c>
      <c r="H1147">
        <v>-0.14000000000000001</v>
      </c>
      <c r="I1147" t="s">
        <v>16</v>
      </c>
      <c r="J1147" t="s">
        <v>130</v>
      </c>
      <c r="K1147" t="s">
        <v>307</v>
      </c>
      <c r="L1147" t="s">
        <v>306</v>
      </c>
      <c r="M1147">
        <v>2022</v>
      </c>
    </row>
    <row r="1148" spans="1:13" hidden="1" x14ac:dyDescent="0.25">
      <c r="A1148">
        <v>8996</v>
      </c>
      <c r="B1148" t="s">
        <v>13</v>
      </c>
      <c r="C1148" s="4">
        <v>45412</v>
      </c>
      <c r="D1148" t="s">
        <v>244</v>
      </c>
      <c r="E1148" t="s">
        <v>262</v>
      </c>
      <c r="F1148">
        <v>0</v>
      </c>
      <c r="G1148">
        <v>3.14</v>
      </c>
      <c r="H1148">
        <v>-3.14</v>
      </c>
      <c r="I1148" t="s">
        <v>16</v>
      </c>
      <c r="J1148" t="s">
        <v>262</v>
      </c>
      <c r="K1148" t="s">
        <v>304</v>
      </c>
      <c r="L1148" t="s">
        <v>301</v>
      </c>
      <c r="M1148">
        <v>2024</v>
      </c>
    </row>
    <row r="1149" spans="1:13" hidden="1" x14ac:dyDescent="0.25">
      <c r="A1149">
        <v>8995</v>
      </c>
      <c r="B1149" t="s">
        <v>13</v>
      </c>
      <c r="C1149" s="4">
        <v>45412</v>
      </c>
      <c r="D1149" t="s">
        <v>245</v>
      </c>
      <c r="E1149" t="s">
        <v>273</v>
      </c>
      <c r="F1149">
        <v>0</v>
      </c>
      <c r="G1149">
        <v>2.37</v>
      </c>
      <c r="H1149">
        <v>-2.37</v>
      </c>
      <c r="I1149" t="s">
        <v>16</v>
      </c>
      <c r="J1149" t="s">
        <v>273</v>
      </c>
      <c r="K1149" t="s">
        <v>304</v>
      </c>
      <c r="L1149" t="s">
        <v>301</v>
      </c>
      <c r="M1149">
        <v>2024</v>
      </c>
    </row>
    <row r="1150" spans="1:13" x14ac:dyDescent="0.25">
      <c r="A1150">
        <v>9287</v>
      </c>
      <c r="B1150" t="s">
        <v>13</v>
      </c>
      <c r="C1150" s="4">
        <v>45412</v>
      </c>
      <c r="D1150" t="s">
        <v>115</v>
      </c>
      <c r="E1150" t="s">
        <v>116</v>
      </c>
      <c r="F1150">
        <v>1.1399999999999999</v>
      </c>
      <c r="G1150">
        <v>0</v>
      </c>
      <c r="H1150">
        <v>1.1399999999999999</v>
      </c>
      <c r="I1150" t="s">
        <v>16</v>
      </c>
      <c r="J1150" t="s">
        <v>116</v>
      </c>
      <c r="K1150" t="s">
        <v>307</v>
      </c>
      <c r="L1150" t="s">
        <v>306</v>
      </c>
      <c r="M1150">
        <v>2022</v>
      </c>
    </row>
    <row r="1151" spans="1:13" x14ac:dyDescent="0.25">
      <c r="A1151">
        <v>9286</v>
      </c>
      <c r="B1151" t="s">
        <v>13</v>
      </c>
      <c r="C1151" s="4">
        <v>45412</v>
      </c>
      <c r="D1151" t="s">
        <v>115</v>
      </c>
      <c r="E1151" t="s">
        <v>116</v>
      </c>
      <c r="F1151">
        <v>1.58</v>
      </c>
      <c r="G1151">
        <v>0</v>
      </c>
      <c r="H1151">
        <v>1.58</v>
      </c>
      <c r="I1151" t="s">
        <v>16</v>
      </c>
      <c r="J1151" t="s">
        <v>116</v>
      </c>
      <c r="K1151" t="s">
        <v>307</v>
      </c>
      <c r="L1151" t="s">
        <v>306</v>
      </c>
      <c r="M1151">
        <v>2022</v>
      </c>
    </row>
    <row r="1152" spans="1:13" x14ac:dyDescent="0.25">
      <c r="A1152">
        <v>9286</v>
      </c>
      <c r="B1152" t="s">
        <v>13</v>
      </c>
      <c r="C1152" s="4">
        <v>45412</v>
      </c>
      <c r="D1152" t="s">
        <v>129</v>
      </c>
      <c r="E1152" t="s">
        <v>130</v>
      </c>
      <c r="F1152">
        <v>0</v>
      </c>
      <c r="G1152">
        <v>0.14000000000000001</v>
      </c>
      <c r="H1152">
        <v>-0.14000000000000001</v>
      </c>
      <c r="I1152" t="s">
        <v>16</v>
      </c>
      <c r="J1152" t="s">
        <v>130</v>
      </c>
      <c r="K1152" t="s">
        <v>307</v>
      </c>
      <c r="L1152" t="s">
        <v>306</v>
      </c>
      <c r="M1152">
        <v>2022</v>
      </c>
    </row>
    <row r="1153" spans="1:13" x14ac:dyDescent="0.25">
      <c r="A1153">
        <v>9285</v>
      </c>
      <c r="B1153" t="s">
        <v>13</v>
      </c>
      <c r="C1153" s="4">
        <v>45412</v>
      </c>
      <c r="D1153" t="s">
        <v>129</v>
      </c>
      <c r="E1153" t="s">
        <v>130</v>
      </c>
      <c r="F1153">
        <v>0</v>
      </c>
      <c r="G1153">
        <v>0.28000000000000003</v>
      </c>
      <c r="H1153">
        <v>-0.28000000000000003</v>
      </c>
      <c r="I1153" t="s">
        <v>16</v>
      </c>
      <c r="J1153" t="s">
        <v>130</v>
      </c>
      <c r="K1153" t="s">
        <v>305</v>
      </c>
      <c r="L1153" t="s">
        <v>306</v>
      </c>
      <c r="M1153">
        <v>2022</v>
      </c>
    </row>
    <row r="1154" spans="1:13" x14ac:dyDescent="0.25">
      <c r="A1154">
        <v>9285</v>
      </c>
      <c r="B1154" t="s">
        <v>13</v>
      </c>
      <c r="C1154" s="4">
        <v>45412</v>
      </c>
      <c r="D1154" t="s">
        <v>115</v>
      </c>
      <c r="E1154" t="s">
        <v>116</v>
      </c>
      <c r="F1154">
        <v>1.05</v>
      </c>
      <c r="G1154">
        <v>0</v>
      </c>
      <c r="H1154">
        <v>1.05</v>
      </c>
      <c r="I1154" t="s">
        <v>16</v>
      </c>
      <c r="J1154" t="s">
        <v>116</v>
      </c>
      <c r="K1154" t="s">
        <v>305</v>
      </c>
      <c r="L1154" t="s">
        <v>306</v>
      </c>
      <c r="M1154">
        <v>2022</v>
      </c>
    </row>
    <row r="1155" spans="1:13" x14ac:dyDescent="0.25">
      <c r="A1155">
        <v>9095</v>
      </c>
      <c r="B1155" t="s">
        <v>13</v>
      </c>
      <c r="C1155" s="4">
        <v>45412</v>
      </c>
      <c r="D1155" t="s">
        <v>155</v>
      </c>
      <c r="E1155" t="s">
        <v>156</v>
      </c>
      <c r="F1155">
        <v>0</v>
      </c>
      <c r="G1155">
        <v>1.95</v>
      </c>
      <c r="H1155">
        <v>-1.95</v>
      </c>
      <c r="I1155" t="s">
        <v>16</v>
      </c>
      <c r="J1155" t="s">
        <v>156</v>
      </c>
      <c r="K1155" t="s">
        <v>304</v>
      </c>
      <c r="L1155" t="s">
        <v>301</v>
      </c>
      <c r="M1155">
        <v>2022</v>
      </c>
    </row>
    <row r="1156" spans="1:13" x14ac:dyDescent="0.25">
      <c r="A1156">
        <v>8995</v>
      </c>
      <c r="B1156" t="s">
        <v>13</v>
      </c>
      <c r="C1156" s="4">
        <v>45412</v>
      </c>
      <c r="D1156" t="s">
        <v>155</v>
      </c>
      <c r="E1156" t="s">
        <v>156</v>
      </c>
      <c r="F1156">
        <v>0</v>
      </c>
      <c r="G1156">
        <v>0.41</v>
      </c>
      <c r="H1156">
        <v>-0.41</v>
      </c>
      <c r="I1156" t="s">
        <v>16</v>
      </c>
      <c r="J1156" t="s">
        <v>156</v>
      </c>
      <c r="K1156" t="s">
        <v>304</v>
      </c>
      <c r="L1156" t="s">
        <v>301</v>
      </c>
      <c r="M1156">
        <v>2022</v>
      </c>
    </row>
    <row r="1157" spans="1:13" x14ac:dyDescent="0.25">
      <c r="A1157">
        <v>8994</v>
      </c>
      <c r="B1157" t="s">
        <v>13</v>
      </c>
      <c r="C1157" s="4">
        <v>45412</v>
      </c>
      <c r="D1157" t="s">
        <v>155</v>
      </c>
      <c r="E1157" t="s">
        <v>156</v>
      </c>
      <c r="F1157">
        <v>0</v>
      </c>
      <c r="G1157">
        <v>199.49</v>
      </c>
      <c r="H1157">
        <v>-199.49</v>
      </c>
      <c r="I1157" t="s">
        <v>16</v>
      </c>
      <c r="J1157" t="s">
        <v>156</v>
      </c>
      <c r="K1157" t="s">
        <v>304</v>
      </c>
      <c r="L1157" t="s">
        <v>301</v>
      </c>
      <c r="M1157">
        <v>2022</v>
      </c>
    </row>
    <row r="1158" spans="1:13" hidden="1" x14ac:dyDescent="0.25">
      <c r="A1158">
        <v>10536</v>
      </c>
      <c r="B1158" t="s">
        <v>13</v>
      </c>
      <c r="C1158" s="4">
        <v>45412</v>
      </c>
      <c r="D1158" t="s">
        <v>255</v>
      </c>
      <c r="E1158" t="s">
        <v>265</v>
      </c>
      <c r="F1158">
        <v>0.94</v>
      </c>
      <c r="G1158">
        <v>0</v>
      </c>
      <c r="H1158">
        <v>0.94</v>
      </c>
      <c r="I1158" t="s">
        <v>16</v>
      </c>
      <c r="J1158" t="s">
        <v>265</v>
      </c>
      <c r="K1158" t="s">
        <v>277</v>
      </c>
      <c r="L1158" t="s">
        <v>18</v>
      </c>
      <c r="M1158">
        <v>2024</v>
      </c>
    </row>
    <row r="1159" spans="1:13" hidden="1" x14ac:dyDescent="0.25">
      <c r="A1159">
        <v>10536</v>
      </c>
      <c r="B1159" t="s">
        <v>13</v>
      </c>
      <c r="C1159" s="4">
        <v>45412</v>
      </c>
      <c r="D1159" t="s">
        <v>254</v>
      </c>
      <c r="E1159" t="s">
        <v>266</v>
      </c>
      <c r="F1159">
        <v>15.19</v>
      </c>
      <c r="G1159">
        <v>0</v>
      </c>
      <c r="H1159">
        <v>15.19</v>
      </c>
      <c r="I1159" t="s">
        <v>16</v>
      </c>
      <c r="J1159" t="s">
        <v>266</v>
      </c>
      <c r="K1159" t="s">
        <v>277</v>
      </c>
      <c r="L1159" t="s">
        <v>18</v>
      </c>
      <c r="M1159">
        <v>2024</v>
      </c>
    </row>
    <row r="1160" spans="1:13" hidden="1" x14ac:dyDescent="0.25">
      <c r="A1160">
        <v>10536</v>
      </c>
      <c r="B1160" t="s">
        <v>13</v>
      </c>
      <c r="C1160" s="4">
        <v>45412</v>
      </c>
      <c r="D1160" t="s">
        <v>253</v>
      </c>
      <c r="E1160" t="s">
        <v>267</v>
      </c>
      <c r="F1160">
        <v>1441.61</v>
      </c>
      <c r="G1160">
        <v>0</v>
      </c>
      <c r="H1160">
        <v>1441.61</v>
      </c>
      <c r="I1160" t="s">
        <v>16</v>
      </c>
      <c r="J1160" t="s">
        <v>267</v>
      </c>
      <c r="K1160" t="s">
        <v>277</v>
      </c>
      <c r="L1160" t="s">
        <v>18</v>
      </c>
      <c r="M1160">
        <v>2024</v>
      </c>
    </row>
    <row r="1161" spans="1:13" hidden="1" x14ac:dyDescent="0.25">
      <c r="A1161">
        <v>8994</v>
      </c>
      <c r="B1161" t="s">
        <v>13</v>
      </c>
      <c r="C1161" s="4">
        <v>45412</v>
      </c>
      <c r="D1161" t="s">
        <v>248</v>
      </c>
      <c r="E1161" t="s">
        <v>274</v>
      </c>
      <c r="F1161">
        <v>0</v>
      </c>
      <c r="G1161">
        <v>2.0699999999999998</v>
      </c>
      <c r="H1161">
        <v>-2.0699999999999998</v>
      </c>
      <c r="I1161" t="s">
        <v>16</v>
      </c>
      <c r="J1161" t="s">
        <v>274</v>
      </c>
      <c r="K1161" t="s">
        <v>304</v>
      </c>
      <c r="L1161" t="s">
        <v>301</v>
      </c>
      <c r="M1161">
        <v>2024</v>
      </c>
    </row>
    <row r="1162" spans="1:13" hidden="1" x14ac:dyDescent="0.25">
      <c r="A1162">
        <v>8994</v>
      </c>
      <c r="B1162" t="s">
        <v>13</v>
      </c>
      <c r="C1162" s="4">
        <v>45412</v>
      </c>
      <c r="D1162" t="s">
        <v>244</v>
      </c>
      <c r="E1162" t="s">
        <v>262</v>
      </c>
      <c r="F1162">
        <v>0</v>
      </c>
      <c r="G1162">
        <v>6938.39</v>
      </c>
      <c r="H1162">
        <v>-6938.39</v>
      </c>
      <c r="I1162" t="s">
        <v>16</v>
      </c>
      <c r="J1162" t="s">
        <v>262</v>
      </c>
      <c r="K1162" t="s">
        <v>304</v>
      </c>
      <c r="L1162" t="s">
        <v>301</v>
      </c>
      <c r="M1162">
        <v>2024</v>
      </c>
    </row>
    <row r="1163" spans="1:13" hidden="1" x14ac:dyDescent="0.25">
      <c r="A1163">
        <v>8994</v>
      </c>
      <c r="B1163" t="s">
        <v>13</v>
      </c>
      <c r="C1163" s="4">
        <v>45412</v>
      </c>
      <c r="D1163" t="s">
        <v>245</v>
      </c>
      <c r="E1163" t="s">
        <v>273</v>
      </c>
      <c r="F1163">
        <v>0</v>
      </c>
      <c r="G1163">
        <v>1147.25</v>
      </c>
      <c r="H1163">
        <v>-1147.25</v>
      </c>
      <c r="I1163" t="s">
        <v>16</v>
      </c>
      <c r="J1163" t="s">
        <v>273</v>
      </c>
      <c r="K1163" t="s">
        <v>304</v>
      </c>
      <c r="L1163" t="s">
        <v>301</v>
      </c>
      <c r="M1163">
        <v>2024</v>
      </c>
    </row>
    <row r="1164" spans="1:13" hidden="1" x14ac:dyDescent="0.25">
      <c r="A1164">
        <v>8994</v>
      </c>
      <c r="B1164" t="s">
        <v>13</v>
      </c>
      <c r="C1164" s="4">
        <v>45412</v>
      </c>
      <c r="D1164" t="s">
        <v>249</v>
      </c>
      <c r="E1164" t="s">
        <v>270</v>
      </c>
      <c r="F1164">
        <v>0</v>
      </c>
      <c r="G1164">
        <v>0.96</v>
      </c>
      <c r="H1164">
        <v>-0.96</v>
      </c>
      <c r="I1164" t="s">
        <v>16</v>
      </c>
      <c r="J1164" t="s">
        <v>270</v>
      </c>
      <c r="K1164" t="s">
        <v>304</v>
      </c>
      <c r="L1164" t="s">
        <v>301</v>
      </c>
      <c r="M1164">
        <v>2024</v>
      </c>
    </row>
    <row r="1165" spans="1:13" hidden="1" x14ac:dyDescent="0.25">
      <c r="A1165">
        <v>8994</v>
      </c>
      <c r="B1165" t="s">
        <v>13</v>
      </c>
      <c r="C1165" s="4">
        <v>45412</v>
      </c>
      <c r="D1165" t="s">
        <v>251</v>
      </c>
      <c r="E1165" t="s">
        <v>268</v>
      </c>
      <c r="F1165">
        <v>315.58999999999997</v>
      </c>
      <c r="G1165">
        <v>0</v>
      </c>
      <c r="H1165">
        <v>315.58999999999997</v>
      </c>
      <c r="I1165" t="s">
        <v>16</v>
      </c>
      <c r="J1165" t="s">
        <v>268</v>
      </c>
      <c r="K1165" t="s">
        <v>304</v>
      </c>
      <c r="L1165" t="s">
        <v>301</v>
      </c>
      <c r="M1165">
        <v>2024</v>
      </c>
    </row>
    <row r="1166" spans="1:13" hidden="1" x14ac:dyDescent="0.25">
      <c r="A1166">
        <v>8994</v>
      </c>
      <c r="B1166" t="s">
        <v>13</v>
      </c>
      <c r="C1166" s="4">
        <v>45412</v>
      </c>
      <c r="D1166" t="s">
        <v>252</v>
      </c>
      <c r="E1166" t="s">
        <v>271</v>
      </c>
      <c r="F1166">
        <v>49.89</v>
      </c>
      <c r="G1166">
        <v>0</v>
      </c>
      <c r="H1166">
        <v>49.89</v>
      </c>
      <c r="I1166" t="s">
        <v>16</v>
      </c>
      <c r="J1166" t="s">
        <v>271</v>
      </c>
      <c r="K1166" t="s">
        <v>304</v>
      </c>
      <c r="L1166" t="s">
        <v>301</v>
      </c>
      <c r="M1166">
        <v>2024</v>
      </c>
    </row>
    <row r="1167" spans="1:13" hidden="1" x14ac:dyDescent="0.25">
      <c r="A1167">
        <v>8995</v>
      </c>
      <c r="B1167" t="s">
        <v>13</v>
      </c>
      <c r="C1167" s="4">
        <v>45412</v>
      </c>
      <c r="D1167" t="s">
        <v>252</v>
      </c>
      <c r="E1167" t="s">
        <v>271</v>
      </c>
      <c r="F1167">
        <v>0.1</v>
      </c>
      <c r="G1167">
        <v>0</v>
      </c>
      <c r="H1167">
        <v>0.1</v>
      </c>
      <c r="I1167" t="s">
        <v>16</v>
      </c>
      <c r="J1167" t="s">
        <v>271</v>
      </c>
      <c r="K1167" t="s">
        <v>304</v>
      </c>
      <c r="L1167" t="s">
        <v>301</v>
      </c>
      <c r="M1167">
        <v>2024</v>
      </c>
    </row>
    <row r="1168" spans="1:13" hidden="1" x14ac:dyDescent="0.25">
      <c r="A1168">
        <v>8995</v>
      </c>
      <c r="B1168" t="s">
        <v>13</v>
      </c>
      <c r="C1168" s="4">
        <v>45412</v>
      </c>
      <c r="D1168" t="s">
        <v>251</v>
      </c>
      <c r="E1168" t="s">
        <v>268</v>
      </c>
      <c r="F1168">
        <v>2.06</v>
      </c>
      <c r="G1168">
        <v>0</v>
      </c>
      <c r="H1168">
        <v>2.06</v>
      </c>
      <c r="I1168" t="s">
        <v>16</v>
      </c>
      <c r="J1168" t="s">
        <v>268</v>
      </c>
      <c r="K1168" t="s">
        <v>304</v>
      </c>
      <c r="L1168" t="s">
        <v>301</v>
      </c>
      <c r="M1168">
        <v>2024</v>
      </c>
    </row>
    <row r="1169" spans="1:13" hidden="1" x14ac:dyDescent="0.25">
      <c r="A1169">
        <v>8995</v>
      </c>
      <c r="B1169" t="s">
        <v>13</v>
      </c>
      <c r="C1169" s="4">
        <v>45412</v>
      </c>
      <c r="D1169" t="s">
        <v>244</v>
      </c>
      <c r="E1169" t="s">
        <v>262</v>
      </c>
      <c r="F1169">
        <v>0</v>
      </c>
      <c r="G1169">
        <v>45.46</v>
      </c>
      <c r="H1169">
        <v>-45.46</v>
      </c>
      <c r="I1169" t="s">
        <v>16</v>
      </c>
      <c r="J1169" t="s">
        <v>262</v>
      </c>
      <c r="K1169" t="s">
        <v>304</v>
      </c>
      <c r="L1169" t="s">
        <v>301</v>
      </c>
      <c r="M1169">
        <v>2024</v>
      </c>
    </row>
    <row r="1170" spans="1:13" x14ac:dyDescent="0.25">
      <c r="A1170">
        <v>9327</v>
      </c>
      <c r="B1170" t="s">
        <v>13</v>
      </c>
      <c r="C1170" s="4">
        <v>45412</v>
      </c>
      <c r="D1170" t="s">
        <v>155</v>
      </c>
      <c r="E1170" t="s">
        <v>156</v>
      </c>
      <c r="F1170">
        <v>0.44</v>
      </c>
      <c r="G1170">
        <v>0</v>
      </c>
      <c r="H1170">
        <v>0.44</v>
      </c>
      <c r="I1170" t="s">
        <v>16</v>
      </c>
      <c r="J1170" t="s">
        <v>156</v>
      </c>
      <c r="K1170" t="s">
        <v>305</v>
      </c>
      <c r="L1170" t="s">
        <v>306</v>
      </c>
      <c r="M1170">
        <v>2022</v>
      </c>
    </row>
    <row r="1171" spans="1:13" x14ac:dyDescent="0.25">
      <c r="A1171">
        <v>9326</v>
      </c>
      <c r="B1171" t="s">
        <v>13</v>
      </c>
      <c r="C1171" s="4">
        <v>45412</v>
      </c>
      <c r="D1171" t="s">
        <v>117</v>
      </c>
      <c r="E1171" t="s">
        <v>118</v>
      </c>
      <c r="F1171">
        <v>0.63</v>
      </c>
      <c r="G1171">
        <v>0</v>
      </c>
      <c r="H1171">
        <v>0.63</v>
      </c>
      <c r="I1171" t="s">
        <v>16</v>
      </c>
      <c r="J1171" t="s">
        <v>118</v>
      </c>
      <c r="K1171" t="s">
        <v>305</v>
      </c>
      <c r="L1171" t="s">
        <v>306</v>
      </c>
      <c r="M1171">
        <v>2022</v>
      </c>
    </row>
    <row r="1172" spans="1:13" x14ac:dyDescent="0.25">
      <c r="A1172">
        <v>9328</v>
      </c>
      <c r="B1172" t="s">
        <v>13</v>
      </c>
      <c r="C1172" s="4">
        <v>45412</v>
      </c>
      <c r="D1172" t="s">
        <v>117</v>
      </c>
      <c r="E1172" t="s">
        <v>118</v>
      </c>
      <c r="F1172">
        <v>1.67</v>
      </c>
      <c r="G1172">
        <v>0</v>
      </c>
      <c r="H1172">
        <v>1.67</v>
      </c>
      <c r="I1172" t="s">
        <v>16</v>
      </c>
      <c r="J1172" t="s">
        <v>118</v>
      </c>
      <c r="K1172" t="s">
        <v>305</v>
      </c>
      <c r="L1172" t="s">
        <v>306</v>
      </c>
      <c r="M1172">
        <v>2022</v>
      </c>
    </row>
    <row r="1173" spans="1:13" hidden="1" x14ac:dyDescent="0.25">
      <c r="A1173">
        <v>9329</v>
      </c>
      <c r="B1173" t="s">
        <v>13</v>
      </c>
      <c r="C1173" s="4">
        <v>45412</v>
      </c>
      <c r="D1173" t="s">
        <v>186</v>
      </c>
      <c r="E1173" t="s">
        <v>187</v>
      </c>
      <c r="F1173">
        <v>0</v>
      </c>
      <c r="G1173">
        <v>0.23</v>
      </c>
      <c r="H1173">
        <v>-0.23</v>
      </c>
      <c r="I1173" t="s">
        <v>16</v>
      </c>
      <c r="J1173" t="s">
        <v>187</v>
      </c>
      <c r="K1173" t="s">
        <v>305</v>
      </c>
      <c r="L1173" t="s">
        <v>306</v>
      </c>
      <c r="M1173">
        <v>2023</v>
      </c>
    </row>
    <row r="1174" spans="1:13" hidden="1" x14ac:dyDescent="0.25">
      <c r="A1174">
        <v>9330</v>
      </c>
      <c r="B1174" t="s">
        <v>13</v>
      </c>
      <c r="C1174" s="4">
        <v>45412</v>
      </c>
      <c r="D1174" t="s">
        <v>186</v>
      </c>
      <c r="E1174" t="s">
        <v>187</v>
      </c>
      <c r="F1174">
        <v>0</v>
      </c>
      <c r="G1174">
        <v>0.43</v>
      </c>
      <c r="H1174">
        <v>-0.43</v>
      </c>
      <c r="I1174" t="s">
        <v>16</v>
      </c>
      <c r="J1174" t="s">
        <v>187</v>
      </c>
      <c r="K1174" t="s">
        <v>305</v>
      </c>
      <c r="L1174" t="s">
        <v>306</v>
      </c>
      <c r="M1174">
        <v>2023</v>
      </c>
    </row>
    <row r="1175" spans="1:13" hidden="1" x14ac:dyDescent="0.25">
      <c r="A1175">
        <v>9331</v>
      </c>
      <c r="B1175" t="s">
        <v>13</v>
      </c>
      <c r="C1175" s="4">
        <v>45412</v>
      </c>
      <c r="D1175" t="s">
        <v>186</v>
      </c>
      <c r="E1175" t="s">
        <v>187</v>
      </c>
      <c r="F1175">
        <v>0</v>
      </c>
      <c r="G1175">
        <v>0.79</v>
      </c>
      <c r="H1175">
        <v>-0.79</v>
      </c>
      <c r="I1175" t="s">
        <v>16</v>
      </c>
      <c r="J1175" t="s">
        <v>187</v>
      </c>
      <c r="K1175" t="s">
        <v>305</v>
      </c>
      <c r="L1175" t="s">
        <v>306</v>
      </c>
      <c r="M1175">
        <v>2023</v>
      </c>
    </row>
    <row r="1176" spans="1:13" hidden="1" x14ac:dyDescent="0.25">
      <c r="A1176">
        <v>9333</v>
      </c>
      <c r="B1176" t="s">
        <v>13</v>
      </c>
      <c r="C1176" s="4">
        <v>45412</v>
      </c>
      <c r="D1176" t="s">
        <v>186</v>
      </c>
      <c r="E1176" t="s">
        <v>187</v>
      </c>
      <c r="F1176">
        <v>0</v>
      </c>
      <c r="G1176">
        <v>0.8</v>
      </c>
      <c r="H1176">
        <v>-0.8</v>
      </c>
      <c r="I1176" t="s">
        <v>16</v>
      </c>
      <c r="J1176" t="s">
        <v>187</v>
      </c>
      <c r="K1176" t="s">
        <v>305</v>
      </c>
      <c r="L1176" t="s">
        <v>306</v>
      </c>
      <c r="M1176">
        <v>2023</v>
      </c>
    </row>
    <row r="1177" spans="1:13" hidden="1" x14ac:dyDescent="0.25">
      <c r="A1177">
        <v>9332</v>
      </c>
      <c r="B1177" t="s">
        <v>13</v>
      </c>
      <c r="C1177" s="4">
        <v>45412</v>
      </c>
      <c r="D1177" t="s">
        <v>186</v>
      </c>
      <c r="E1177" t="s">
        <v>187</v>
      </c>
      <c r="F1177">
        <v>0</v>
      </c>
      <c r="G1177">
        <v>1.1000000000000001</v>
      </c>
      <c r="H1177">
        <v>-1.1000000000000001</v>
      </c>
      <c r="I1177" t="s">
        <v>16</v>
      </c>
      <c r="J1177" t="s">
        <v>187</v>
      </c>
      <c r="K1177" t="s">
        <v>305</v>
      </c>
      <c r="L1177" t="s">
        <v>306</v>
      </c>
      <c r="M1177">
        <v>2023</v>
      </c>
    </row>
    <row r="1178" spans="1:13" hidden="1" x14ac:dyDescent="0.25">
      <c r="A1178">
        <v>8994</v>
      </c>
      <c r="B1178" t="s">
        <v>13</v>
      </c>
      <c r="C1178" s="4">
        <v>45412</v>
      </c>
      <c r="D1178" t="s">
        <v>255</v>
      </c>
      <c r="E1178" t="s">
        <v>265</v>
      </c>
      <c r="F1178">
        <v>0.04</v>
      </c>
      <c r="G1178">
        <v>0</v>
      </c>
      <c r="H1178">
        <v>0.04</v>
      </c>
      <c r="I1178" t="s">
        <v>16</v>
      </c>
      <c r="J1178" t="s">
        <v>265</v>
      </c>
      <c r="K1178" t="s">
        <v>304</v>
      </c>
      <c r="L1178" t="s">
        <v>301</v>
      </c>
      <c r="M1178">
        <v>2024</v>
      </c>
    </row>
    <row r="1179" spans="1:13" hidden="1" x14ac:dyDescent="0.25">
      <c r="A1179">
        <v>8994</v>
      </c>
      <c r="B1179" t="s">
        <v>13</v>
      </c>
      <c r="C1179" s="4">
        <v>45412</v>
      </c>
      <c r="D1179" t="s">
        <v>254</v>
      </c>
      <c r="E1179" t="s">
        <v>266</v>
      </c>
      <c r="F1179">
        <v>0.09</v>
      </c>
      <c r="G1179">
        <v>0</v>
      </c>
      <c r="H1179">
        <v>0.09</v>
      </c>
      <c r="I1179" t="s">
        <v>16</v>
      </c>
      <c r="J1179" t="s">
        <v>266</v>
      </c>
      <c r="K1179" t="s">
        <v>304</v>
      </c>
      <c r="L1179" t="s">
        <v>301</v>
      </c>
      <c r="M1179">
        <v>2024</v>
      </c>
    </row>
    <row r="1180" spans="1:13" hidden="1" x14ac:dyDescent="0.25">
      <c r="A1180">
        <v>10536</v>
      </c>
      <c r="B1180" t="s">
        <v>13</v>
      </c>
      <c r="C1180" s="4">
        <v>45412</v>
      </c>
      <c r="D1180" t="s">
        <v>173</v>
      </c>
      <c r="E1180" t="s">
        <v>116</v>
      </c>
      <c r="F1180">
        <v>0</v>
      </c>
      <c r="G1180">
        <v>0.27</v>
      </c>
      <c r="H1180">
        <v>-0.27</v>
      </c>
      <c r="I1180" t="s">
        <v>16</v>
      </c>
      <c r="J1180" t="s">
        <v>116</v>
      </c>
      <c r="K1180" t="s">
        <v>277</v>
      </c>
      <c r="L1180" t="s">
        <v>18</v>
      </c>
      <c r="M1180">
        <v>2023</v>
      </c>
    </row>
    <row r="1181" spans="1:13" hidden="1" x14ac:dyDescent="0.25">
      <c r="A1181">
        <v>9324</v>
      </c>
      <c r="B1181" t="s">
        <v>13</v>
      </c>
      <c r="C1181" s="4">
        <v>45412</v>
      </c>
      <c r="D1181" t="s">
        <v>186</v>
      </c>
      <c r="E1181" t="s">
        <v>187</v>
      </c>
      <c r="F1181">
        <v>0</v>
      </c>
      <c r="G1181">
        <v>0.13</v>
      </c>
      <c r="H1181">
        <v>-0.13</v>
      </c>
      <c r="I1181" t="s">
        <v>16</v>
      </c>
      <c r="J1181" t="s">
        <v>187</v>
      </c>
      <c r="K1181" t="s">
        <v>305</v>
      </c>
      <c r="L1181" t="s">
        <v>306</v>
      </c>
      <c r="M1181">
        <v>2023</v>
      </c>
    </row>
    <row r="1182" spans="1:13" hidden="1" x14ac:dyDescent="0.25">
      <c r="A1182">
        <v>9288</v>
      </c>
      <c r="B1182" t="s">
        <v>13</v>
      </c>
      <c r="C1182" s="4">
        <v>45412</v>
      </c>
      <c r="D1182" t="s">
        <v>173</v>
      </c>
      <c r="E1182" t="s">
        <v>116</v>
      </c>
      <c r="F1182">
        <v>0.05</v>
      </c>
      <c r="G1182">
        <v>0</v>
      </c>
      <c r="H1182">
        <v>0.05</v>
      </c>
      <c r="I1182" t="s">
        <v>16</v>
      </c>
      <c r="J1182" t="s">
        <v>116</v>
      </c>
      <c r="K1182" t="s">
        <v>307</v>
      </c>
      <c r="L1182" t="s">
        <v>306</v>
      </c>
      <c r="M1182">
        <v>2023</v>
      </c>
    </row>
    <row r="1183" spans="1:13" hidden="1" x14ac:dyDescent="0.25">
      <c r="A1183">
        <v>9305</v>
      </c>
      <c r="B1183" t="s">
        <v>13</v>
      </c>
      <c r="C1183" s="4">
        <v>45412</v>
      </c>
      <c r="D1183" t="s">
        <v>173</v>
      </c>
      <c r="E1183" t="s">
        <v>116</v>
      </c>
      <c r="F1183">
        <v>0.75</v>
      </c>
      <c r="G1183">
        <v>0</v>
      </c>
      <c r="H1183">
        <v>0.75</v>
      </c>
      <c r="I1183" t="s">
        <v>16</v>
      </c>
      <c r="J1183" t="s">
        <v>116</v>
      </c>
      <c r="K1183" t="s">
        <v>305</v>
      </c>
      <c r="L1183" t="s">
        <v>306</v>
      </c>
      <c r="M1183">
        <v>2023</v>
      </c>
    </row>
    <row r="1184" spans="1:13" hidden="1" x14ac:dyDescent="0.25">
      <c r="A1184">
        <v>9304</v>
      </c>
      <c r="B1184" t="s">
        <v>13</v>
      </c>
      <c r="C1184" s="4">
        <v>45412</v>
      </c>
      <c r="D1184" t="s">
        <v>173</v>
      </c>
      <c r="E1184" t="s">
        <v>116</v>
      </c>
      <c r="F1184">
        <v>1.03</v>
      </c>
      <c r="G1184">
        <v>0</v>
      </c>
      <c r="H1184">
        <v>1.03</v>
      </c>
      <c r="I1184" t="s">
        <v>16</v>
      </c>
      <c r="J1184" t="s">
        <v>116</v>
      </c>
      <c r="K1184" t="s">
        <v>305</v>
      </c>
      <c r="L1184" t="s">
        <v>306</v>
      </c>
      <c r="M1184">
        <v>2023</v>
      </c>
    </row>
    <row r="1185" spans="1:13" hidden="1" x14ac:dyDescent="0.25">
      <c r="A1185">
        <v>9291</v>
      </c>
      <c r="B1185" t="s">
        <v>13</v>
      </c>
      <c r="C1185" s="4">
        <v>45412</v>
      </c>
      <c r="D1185" t="s">
        <v>173</v>
      </c>
      <c r="E1185" t="s">
        <v>116</v>
      </c>
      <c r="F1185">
        <v>1.1499999999999999</v>
      </c>
      <c r="G1185">
        <v>0</v>
      </c>
      <c r="H1185">
        <v>1.1499999999999999</v>
      </c>
      <c r="I1185" t="s">
        <v>16</v>
      </c>
      <c r="J1185" t="s">
        <v>116</v>
      </c>
      <c r="K1185" t="s">
        <v>307</v>
      </c>
      <c r="L1185" t="s">
        <v>306</v>
      </c>
      <c r="M1185">
        <v>2023</v>
      </c>
    </row>
    <row r="1186" spans="1:13" hidden="1" x14ac:dyDescent="0.25">
      <c r="A1186">
        <v>9308</v>
      </c>
      <c r="B1186" t="s">
        <v>13</v>
      </c>
      <c r="C1186" s="4">
        <v>45412</v>
      </c>
      <c r="D1186" t="s">
        <v>173</v>
      </c>
      <c r="E1186" t="s">
        <v>116</v>
      </c>
      <c r="F1186">
        <v>1.23</v>
      </c>
      <c r="G1186">
        <v>0</v>
      </c>
      <c r="H1186">
        <v>1.23</v>
      </c>
      <c r="I1186" t="s">
        <v>16</v>
      </c>
      <c r="J1186" t="s">
        <v>116</v>
      </c>
      <c r="K1186" t="s">
        <v>305</v>
      </c>
      <c r="L1186" t="s">
        <v>306</v>
      </c>
      <c r="M1186">
        <v>2023</v>
      </c>
    </row>
    <row r="1187" spans="1:13" hidden="1" x14ac:dyDescent="0.25">
      <c r="A1187">
        <v>9294</v>
      </c>
      <c r="B1187" t="s">
        <v>13</v>
      </c>
      <c r="C1187" s="4">
        <v>45412</v>
      </c>
      <c r="D1187" t="s">
        <v>173</v>
      </c>
      <c r="E1187" t="s">
        <v>116</v>
      </c>
      <c r="F1187">
        <v>1.58</v>
      </c>
      <c r="G1187">
        <v>0</v>
      </c>
      <c r="H1187">
        <v>1.58</v>
      </c>
      <c r="I1187" t="s">
        <v>16</v>
      </c>
      <c r="J1187" t="s">
        <v>116</v>
      </c>
      <c r="K1187" t="s">
        <v>309</v>
      </c>
      <c r="L1187" t="s">
        <v>306</v>
      </c>
      <c r="M1187">
        <v>2023</v>
      </c>
    </row>
    <row r="1188" spans="1:13" hidden="1" x14ac:dyDescent="0.25">
      <c r="A1188">
        <v>9309</v>
      </c>
      <c r="B1188" t="s">
        <v>13</v>
      </c>
      <c r="C1188" s="4">
        <v>45412</v>
      </c>
      <c r="D1188" t="s">
        <v>173</v>
      </c>
      <c r="E1188" t="s">
        <v>116</v>
      </c>
      <c r="F1188">
        <v>1.59</v>
      </c>
      <c r="G1188">
        <v>0</v>
      </c>
      <c r="H1188">
        <v>1.59</v>
      </c>
      <c r="I1188" t="s">
        <v>16</v>
      </c>
      <c r="J1188" t="s">
        <v>116</v>
      </c>
      <c r="K1188" t="s">
        <v>305</v>
      </c>
      <c r="L1188" t="s">
        <v>306</v>
      </c>
      <c r="M1188">
        <v>2023</v>
      </c>
    </row>
    <row r="1189" spans="1:13" hidden="1" x14ac:dyDescent="0.25">
      <c r="A1189">
        <v>9290</v>
      </c>
      <c r="B1189" t="s">
        <v>13</v>
      </c>
      <c r="C1189" s="4">
        <v>45412</v>
      </c>
      <c r="D1189" t="s">
        <v>173</v>
      </c>
      <c r="E1189" t="s">
        <v>116</v>
      </c>
      <c r="F1189">
        <v>1.69</v>
      </c>
      <c r="G1189">
        <v>0</v>
      </c>
      <c r="H1189">
        <v>1.69</v>
      </c>
      <c r="I1189" t="s">
        <v>16</v>
      </c>
      <c r="J1189" t="s">
        <v>116</v>
      </c>
      <c r="K1189" t="s">
        <v>307</v>
      </c>
      <c r="L1189" t="s">
        <v>306</v>
      </c>
      <c r="M1189">
        <v>2023</v>
      </c>
    </row>
    <row r="1190" spans="1:13" x14ac:dyDescent="0.25">
      <c r="A1190">
        <v>9328</v>
      </c>
      <c r="B1190" t="s">
        <v>13</v>
      </c>
      <c r="C1190" s="4">
        <v>45412</v>
      </c>
      <c r="D1190" t="s">
        <v>155</v>
      </c>
      <c r="E1190" t="s">
        <v>156</v>
      </c>
      <c r="F1190">
        <v>1.1100000000000001</v>
      </c>
      <c r="G1190">
        <v>0</v>
      </c>
      <c r="H1190">
        <v>1.1100000000000001</v>
      </c>
      <c r="I1190" t="s">
        <v>16</v>
      </c>
      <c r="J1190" t="s">
        <v>156</v>
      </c>
      <c r="K1190" t="s">
        <v>305</v>
      </c>
      <c r="L1190" t="s">
        <v>306</v>
      </c>
      <c r="M1190">
        <v>2022</v>
      </c>
    </row>
    <row r="1191" spans="1:13" hidden="1" x14ac:dyDescent="0.25">
      <c r="A1191">
        <v>9289</v>
      </c>
      <c r="B1191" t="s">
        <v>13</v>
      </c>
      <c r="C1191" s="4">
        <v>45412</v>
      </c>
      <c r="D1191" t="s">
        <v>173</v>
      </c>
      <c r="E1191" t="s">
        <v>116</v>
      </c>
      <c r="F1191">
        <v>0.05</v>
      </c>
      <c r="G1191">
        <v>0</v>
      </c>
      <c r="H1191">
        <v>0.05</v>
      </c>
      <c r="I1191" t="s">
        <v>16</v>
      </c>
      <c r="J1191" t="s">
        <v>116</v>
      </c>
      <c r="K1191" t="s">
        <v>307</v>
      </c>
      <c r="L1191" t="s">
        <v>306</v>
      </c>
      <c r="M1191">
        <v>2023</v>
      </c>
    </row>
    <row r="1192" spans="1:13" hidden="1" x14ac:dyDescent="0.25">
      <c r="A1192">
        <v>9328</v>
      </c>
      <c r="B1192" t="s">
        <v>13</v>
      </c>
      <c r="C1192" s="4">
        <v>45412</v>
      </c>
      <c r="D1192" t="s">
        <v>186</v>
      </c>
      <c r="E1192" t="s">
        <v>187</v>
      </c>
      <c r="F1192">
        <v>0</v>
      </c>
      <c r="G1192">
        <v>0.09</v>
      </c>
      <c r="H1192">
        <v>-0.09</v>
      </c>
      <c r="I1192" t="s">
        <v>16</v>
      </c>
      <c r="J1192" t="s">
        <v>187</v>
      </c>
      <c r="K1192" t="s">
        <v>305</v>
      </c>
      <c r="L1192" t="s">
        <v>306</v>
      </c>
      <c r="M1192">
        <v>2023</v>
      </c>
    </row>
    <row r="1193" spans="1:13" hidden="1" x14ac:dyDescent="0.25">
      <c r="A1193">
        <v>9323</v>
      </c>
      <c r="B1193" t="s">
        <v>13</v>
      </c>
      <c r="C1193" s="4">
        <v>45412</v>
      </c>
      <c r="D1193" t="s">
        <v>186</v>
      </c>
      <c r="E1193" t="s">
        <v>187</v>
      </c>
      <c r="F1193">
        <v>0</v>
      </c>
      <c r="G1193">
        <v>7.0000000000000007E-2</v>
      </c>
      <c r="H1193">
        <v>-7.0000000000000007E-2</v>
      </c>
      <c r="I1193" t="s">
        <v>16</v>
      </c>
      <c r="J1193" t="s">
        <v>187</v>
      </c>
      <c r="K1193" t="s">
        <v>305</v>
      </c>
      <c r="L1193" t="s">
        <v>306</v>
      </c>
      <c r="M1193">
        <v>2023</v>
      </c>
    </row>
    <row r="1194" spans="1:13" hidden="1" x14ac:dyDescent="0.25">
      <c r="A1194">
        <v>9327</v>
      </c>
      <c r="B1194" t="s">
        <v>13</v>
      </c>
      <c r="C1194" s="4">
        <v>45412</v>
      </c>
      <c r="D1194" t="s">
        <v>186</v>
      </c>
      <c r="E1194" t="s">
        <v>187</v>
      </c>
      <c r="F1194">
        <v>0</v>
      </c>
      <c r="G1194">
        <v>0.04</v>
      </c>
      <c r="H1194">
        <v>-0.04</v>
      </c>
      <c r="I1194" t="s">
        <v>16</v>
      </c>
      <c r="J1194" t="s">
        <v>187</v>
      </c>
      <c r="K1194" t="s">
        <v>305</v>
      </c>
      <c r="L1194" t="s">
        <v>306</v>
      </c>
      <c r="M1194">
        <v>2023</v>
      </c>
    </row>
    <row r="1195" spans="1:13" hidden="1" x14ac:dyDescent="0.25">
      <c r="A1195">
        <v>9304</v>
      </c>
      <c r="B1195" t="s">
        <v>13</v>
      </c>
      <c r="C1195" s="4">
        <v>45412</v>
      </c>
      <c r="D1195" t="s">
        <v>184</v>
      </c>
      <c r="E1195" t="s">
        <v>185</v>
      </c>
      <c r="F1195">
        <v>0</v>
      </c>
      <c r="G1195">
        <v>0.03</v>
      </c>
      <c r="H1195">
        <v>-0.03</v>
      </c>
      <c r="I1195" t="s">
        <v>16</v>
      </c>
      <c r="J1195" t="s">
        <v>185</v>
      </c>
      <c r="K1195" t="s">
        <v>305</v>
      </c>
      <c r="L1195" t="s">
        <v>306</v>
      </c>
      <c r="M1195">
        <v>2023</v>
      </c>
    </row>
    <row r="1196" spans="1:13" hidden="1" x14ac:dyDescent="0.25">
      <c r="A1196">
        <v>9308</v>
      </c>
      <c r="B1196" t="s">
        <v>13</v>
      </c>
      <c r="C1196" s="4">
        <v>45412</v>
      </c>
      <c r="D1196" t="s">
        <v>184</v>
      </c>
      <c r="E1196" t="s">
        <v>185</v>
      </c>
      <c r="F1196">
        <v>0</v>
      </c>
      <c r="G1196">
        <v>0.03</v>
      </c>
      <c r="H1196">
        <v>-0.03</v>
      </c>
      <c r="I1196" t="s">
        <v>16</v>
      </c>
      <c r="J1196" t="s">
        <v>185</v>
      </c>
      <c r="K1196" t="s">
        <v>305</v>
      </c>
      <c r="L1196" t="s">
        <v>306</v>
      </c>
      <c r="M1196">
        <v>2023</v>
      </c>
    </row>
    <row r="1197" spans="1:13" hidden="1" x14ac:dyDescent="0.25">
      <c r="A1197">
        <v>9294</v>
      </c>
      <c r="B1197" t="s">
        <v>13</v>
      </c>
      <c r="C1197" s="4">
        <v>45412</v>
      </c>
      <c r="D1197" t="s">
        <v>184</v>
      </c>
      <c r="E1197" t="s">
        <v>185</v>
      </c>
      <c r="F1197">
        <v>0</v>
      </c>
      <c r="G1197">
        <v>0.04</v>
      </c>
      <c r="H1197">
        <v>-0.04</v>
      </c>
      <c r="I1197" t="s">
        <v>16</v>
      </c>
      <c r="J1197" t="s">
        <v>185</v>
      </c>
      <c r="K1197" t="s">
        <v>309</v>
      </c>
      <c r="L1197" t="s">
        <v>306</v>
      </c>
      <c r="M1197">
        <v>2023</v>
      </c>
    </row>
    <row r="1198" spans="1:13" hidden="1" x14ac:dyDescent="0.25">
      <c r="A1198">
        <v>9309</v>
      </c>
      <c r="B1198" t="s">
        <v>13</v>
      </c>
      <c r="C1198" s="4">
        <v>45412</v>
      </c>
      <c r="D1198" t="s">
        <v>184</v>
      </c>
      <c r="E1198" t="s">
        <v>185</v>
      </c>
      <c r="F1198">
        <v>0</v>
      </c>
      <c r="G1198">
        <v>0.04</v>
      </c>
      <c r="H1198">
        <v>-0.04</v>
      </c>
      <c r="I1198" t="s">
        <v>16</v>
      </c>
      <c r="J1198" t="s">
        <v>185</v>
      </c>
      <c r="K1198" t="s">
        <v>305</v>
      </c>
      <c r="L1198" t="s">
        <v>306</v>
      </c>
      <c r="M1198">
        <v>2023</v>
      </c>
    </row>
    <row r="1199" spans="1:13" hidden="1" x14ac:dyDescent="0.25">
      <c r="A1199">
        <v>9290</v>
      </c>
      <c r="B1199" t="s">
        <v>13</v>
      </c>
      <c r="C1199" s="4">
        <v>45412</v>
      </c>
      <c r="D1199" t="s">
        <v>184</v>
      </c>
      <c r="E1199" t="s">
        <v>185</v>
      </c>
      <c r="F1199">
        <v>0</v>
      </c>
      <c r="G1199">
        <v>0.05</v>
      </c>
      <c r="H1199">
        <v>-0.05</v>
      </c>
      <c r="I1199" t="s">
        <v>16</v>
      </c>
      <c r="J1199" t="s">
        <v>185</v>
      </c>
      <c r="K1199" t="s">
        <v>307</v>
      </c>
      <c r="L1199" t="s">
        <v>306</v>
      </c>
      <c r="M1199">
        <v>2023</v>
      </c>
    </row>
    <row r="1200" spans="1:13" hidden="1" x14ac:dyDescent="0.25">
      <c r="A1200">
        <v>9310</v>
      </c>
      <c r="B1200" t="s">
        <v>13</v>
      </c>
      <c r="C1200" s="4">
        <v>45412</v>
      </c>
      <c r="D1200" t="s">
        <v>184</v>
      </c>
      <c r="E1200" t="s">
        <v>185</v>
      </c>
      <c r="F1200">
        <v>0</v>
      </c>
      <c r="G1200">
        <v>0.05</v>
      </c>
      <c r="H1200">
        <v>-0.05</v>
      </c>
      <c r="I1200" t="s">
        <v>16</v>
      </c>
      <c r="J1200" t="s">
        <v>185</v>
      </c>
      <c r="K1200" t="s">
        <v>305</v>
      </c>
      <c r="L1200" t="s">
        <v>306</v>
      </c>
      <c r="M1200">
        <v>2023</v>
      </c>
    </row>
    <row r="1201" spans="1:13" hidden="1" x14ac:dyDescent="0.25">
      <c r="A1201">
        <v>9285</v>
      </c>
      <c r="B1201" t="s">
        <v>13</v>
      </c>
      <c r="C1201" s="4">
        <v>45412</v>
      </c>
      <c r="D1201" t="s">
        <v>184</v>
      </c>
      <c r="E1201" t="s">
        <v>185</v>
      </c>
      <c r="F1201">
        <v>0</v>
      </c>
      <c r="G1201">
        <v>0.06</v>
      </c>
      <c r="H1201">
        <v>-0.06</v>
      </c>
      <c r="I1201" t="s">
        <v>16</v>
      </c>
      <c r="J1201" t="s">
        <v>185</v>
      </c>
      <c r="K1201" t="s">
        <v>305</v>
      </c>
      <c r="L1201" t="s">
        <v>306</v>
      </c>
      <c r="M1201">
        <v>2023</v>
      </c>
    </row>
    <row r="1202" spans="1:13" hidden="1" x14ac:dyDescent="0.25">
      <c r="A1202">
        <v>9287</v>
      </c>
      <c r="B1202" t="s">
        <v>13</v>
      </c>
      <c r="C1202" s="4">
        <v>45412</v>
      </c>
      <c r="D1202" t="s">
        <v>184</v>
      </c>
      <c r="E1202" t="s">
        <v>185</v>
      </c>
      <c r="F1202">
        <v>0</v>
      </c>
      <c r="G1202">
        <v>0.06</v>
      </c>
      <c r="H1202">
        <v>-0.06</v>
      </c>
      <c r="I1202" t="s">
        <v>16</v>
      </c>
      <c r="J1202" t="s">
        <v>185</v>
      </c>
      <c r="K1202" t="s">
        <v>307</v>
      </c>
      <c r="L1202" t="s">
        <v>306</v>
      </c>
      <c r="M1202">
        <v>2023</v>
      </c>
    </row>
    <row r="1203" spans="1:13" hidden="1" x14ac:dyDescent="0.25">
      <c r="A1203">
        <v>9303</v>
      </c>
      <c r="B1203" t="s">
        <v>13</v>
      </c>
      <c r="C1203" s="4">
        <v>45412</v>
      </c>
      <c r="D1203" t="s">
        <v>184</v>
      </c>
      <c r="E1203" t="s">
        <v>185</v>
      </c>
      <c r="F1203">
        <v>0</v>
      </c>
      <c r="G1203">
        <v>0.06</v>
      </c>
      <c r="H1203">
        <v>-0.06</v>
      </c>
      <c r="I1203" t="s">
        <v>16</v>
      </c>
      <c r="J1203" t="s">
        <v>185</v>
      </c>
      <c r="K1203" t="s">
        <v>305</v>
      </c>
      <c r="L1203" t="s">
        <v>306</v>
      </c>
      <c r="M1203">
        <v>2023</v>
      </c>
    </row>
    <row r="1204" spans="1:13" hidden="1" x14ac:dyDescent="0.25">
      <c r="A1204">
        <v>9313</v>
      </c>
      <c r="B1204" t="s">
        <v>13</v>
      </c>
      <c r="C1204" s="4">
        <v>45412</v>
      </c>
      <c r="D1204" t="s">
        <v>184</v>
      </c>
      <c r="E1204" t="s">
        <v>185</v>
      </c>
      <c r="F1204">
        <v>0</v>
      </c>
      <c r="G1204">
        <v>7.0000000000000007E-2</v>
      </c>
      <c r="H1204">
        <v>-7.0000000000000007E-2</v>
      </c>
      <c r="I1204" t="s">
        <v>16</v>
      </c>
      <c r="J1204" t="s">
        <v>185</v>
      </c>
      <c r="K1204" t="s">
        <v>305</v>
      </c>
      <c r="L1204" t="s">
        <v>306</v>
      </c>
      <c r="M1204">
        <v>2023</v>
      </c>
    </row>
    <row r="1205" spans="1:13" hidden="1" x14ac:dyDescent="0.25">
      <c r="A1205">
        <v>9286</v>
      </c>
      <c r="B1205" t="s">
        <v>13</v>
      </c>
      <c r="C1205" s="4">
        <v>45412</v>
      </c>
      <c r="D1205" t="s">
        <v>184</v>
      </c>
      <c r="E1205" t="s">
        <v>185</v>
      </c>
      <c r="F1205">
        <v>0</v>
      </c>
      <c r="G1205">
        <v>0.09</v>
      </c>
      <c r="H1205">
        <v>-0.09</v>
      </c>
      <c r="I1205" t="s">
        <v>16</v>
      </c>
      <c r="J1205" t="s">
        <v>185</v>
      </c>
      <c r="K1205" t="s">
        <v>307</v>
      </c>
      <c r="L1205" t="s">
        <v>306</v>
      </c>
      <c r="M1205">
        <v>2023</v>
      </c>
    </row>
    <row r="1206" spans="1:13" hidden="1" x14ac:dyDescent="0.25">
      <c r="A1206">
        <v>9295</v>
      </c>
      <c r="B1206" t="s">
        <v>13</v>
      </c>
      <c r="C1206" s="4">
        <v>45412</v>
      </c>
      <c r="D1206" t="s">
        <v>184</v>
      </c>
      <c r="E1206" t="s">
        <v>185</v>
      </c>
      <c r="F1206">
        <v>0</v>
      </c>
      <c r="G1206">
        <v>0.09</v>
      </c>
      <c r="H1206">
        <v>-0.09</v>
      </c>
      <c r="I1206" t="s">
        <v>16</v>
      </c>
      <c r="J1206" t="s">
        <v>185</v>
      </c>
      <c r="K1206" t="s">
        <v>308</v>
      </c>
      <c r="L1206" t="s">
        <v>306</v>
      </c>
      <c r="M1206">
        <v>2023</v>
      </c>
    </row>
    <row r="1207" spans="1:13" hidden="1" x14ac:dyDescent="0.25">
      <c r="A1207">
        <v>9296</v>
      </c>
      <c r="B1207" t="s">
        <v>13</v>
      </c>
      <c r="C1207" s="4">
        <v>45412</v>
      </c>
      <c r="D1207" t="s">
        <v>184</v>
      </c>
      <c r="E1207" t="s">
        <v>185</v>
      </c>
      <c r="F1207">
        <v>0</v>
      </c>
      <c r="G1207">
        <v>0.09</v>
      </c>
      <c r="H1207">
        <v>-0.09</v>
      </c>
      <c r="I1207" t="s">
        <v>16</v>
      </c>
      <c r="J1207" t="s">
        <v>185</v>
      </c>
      <c r="K1207" t="s">
        <v>308</v>
      </c>
      <c r="L1207" t="s">
        <v>306</v>
      </c>
      <c r="M1207">
        <v>2023</v>
      </c>
    </row>
    <row r="1208" spans="1:13" hidden="1" x14ac:dyDescent="0.25">
      <c r="A1208">
        <v>10536</v>
      </c>
      <c r="B1208" t="s">
        <v>13</v>
      </c>
      <c r="C1208" s="4">
        <v>45412</v>
      </c>
      <c r="D1208" t="s">
        <v>184</v>
      </c>
      <c r="E1208" t="s">
        <v>185</v>
      </c>
      <c r="F1208">
        <v>0.01</v>
      </c>
      <c r="G1208">
        <v>0</v>
      </c>
      <c r="H1208">
        <v>0.01</v>
      </c>
      <c r="I1208" t="s">
        <v>16</v>
      </c>
      <c r="J1208" t="s">
        <v>185</v>
      </c>
      <c r="K1208" t="s">
        <v>277</v>
      </c>
      <c r="L1208" t="s">
        <v>18</v>
      </c>
      <c r="M1208">
        <v>2023</v>
      </c>
    </row>
    <row r="1209" spans="1:13" hidden="1" x14ac:dyDescent="0.25">
      <c r="A1209">
        <v>9297</v>
      </c>
      <c r="B1209" t="s">
        <v>13</v>
      </c>
      <c r="C1209" s="4">
        <v>45412</v>
      </c>
      <c r="D1209" t="s">
        <v>186</v>
      </c>
      <c r="E1209" t="s">
        <v>187</v>
      </c>
      <c r="F1209">
        <v>0</v>
      </c>
      <c r="G1209">
        <v>0.01</v>
      </c>
      <c r="H1209">
        <v>-0.01</v>
      </c>
      <c r="I1209" t="s">
        <v>16</v>
      </c>
      <c r="J1209" t="s">
        <v>187</v>
      </c>
      <c r="K1209" t="s">
        <v>308</v>
      </c>
      <c r="L1209" t="s">
        <v>306</v>
      </c>
      <c r="M1209">
        <v>2023</v>
      </c>
    </row>
    <row r="1210" spans="1:13" hidden="1" x14ac:dyDescent="0.25">
      <c r="A1210">
        <v>9298</v>
      </c>
      <c r="B1210" t="s">
        <v>13</v>
      </c>
      <c r="C1210" s="4">
        <v>45412</v>
      </c>
      <c r="D1210" t="s">
        <v>186</v>
      </c>
      <c r="E1210" t="s">
        <v>187</v>
      </c>
      <c r="F1210">
        <v>0</v>
      </c>
      <c r="G1210">
        <v>0.03</v>
      </c>
      <c r="H1210">
        <v>-0.03</v>
      </c>
      <c r="I1210" t="s">
        <v>16</v>
      </c>
      <c r="J1210" t="s">
        <v>187</v>
      </c>
      <c r="K1210" t="s">
        <v>308</v>
      </c>
      <c r="L1210" t="s">
        <v>306</v>
      </c>
      <c r="M1210">
        <v>2023</v>
      </c>
    </row>
    <row r="1211" spans="1:13" hidden="1" x14ac:dyDescent="0.25">
      <c r="A1211">
        <v>9299</v>
      </c>
      <c r="B1211" t="s">
        <v>13</v>
      </c>
      <c r="C1211" s="4">
        <v>45412</v>
      </c>
      <c r="D1211" t="s">
        <v>186</v>
      </c>
      <c r="E1211" t="s">
        <v>187</v>
      </c>
      <c r="F1211">
        <v>0</v>
      </c>
      <c r="G1211">
        <v>0.03</v>
      </c>
      <c r="H1211">
        <v>-0.03</v>
      </c>
      <c r="I1211" t="s">
        <v>16</v>
      </c>
      <c r="J1211" t="s">
        <v>187</v>
      </c>
      <c r="K1211" t="s">
        <v>308</v>
      </c>
      <c r="L1211" t="s">
        <v>306</v>
      </c>
      <c r="M1211">
        <v>2023</v>
      </c>
    </row>
    <row r="1212" spans="1:13" hidden="1" x14ac:dyDescent="0.25">
      <c r="A1212">
        <v>9326</v>
      </c>
      <c r="B1212" t="s">
        <v>13</v>
      </c>
      <c r="C1212" s="4">
        <v>45412</v>
      </c>
      <c r="D1212" t="s">
        <v>186</v>
      </c>
      <c r="E1212" t="s">
        <v>187</v>
      </c>
      <c r="F1212">
        <v>0</v>
      </c>
      <c r="G1212">
        <v>0.03</v>
      </c>
      <c r="H1212">
        <v>-0.03</v>
      </c>
      <c r="I1212" t="s">
        <v>16</v>
      </c>
      <c r="J1212" t="s">
        <v>187</v>
      </c>
      <c r="K1212" t="s">
        <v>305</v>
      </c>
      <c r="L1212" t="s">
        <v>306</v>
      </c>
      <c r="M1212">
        <v>2023</v>
      </c>
    </row>
    <row r="1213" spans="1:13" hidden="1" x14ac:dyDescent="0.25">
      <c r="A1213">
        <v>9325</v>
      </c>
      <c r="B1213" t="s">
        <v>13</v>
      </c>
      <c r="C1213" s="4">
        <v>45412</v>
      </c>
      <c r="D1213" t="s">
        <v>186</v>
      </c>
      <c r="E1213" t="s">
        <v>187</v>
      </c>
      <c r="F1213">
        <v>0</v>
      </c>
      <c r="G1213">
        <v>0.04</v>
      </c>
      <c r="H1213">
        <v>-0.04</v>
      </c>
      <c r="I1213" t="s">
        <v>16</v>
      </c>
      <c r="J1213" t="s">
        <v>187</v>
      </c>
      <c r="K1213" t="s">
        <v>305</v>
      </c>
      <c r="L1213" t="s">
        <v>306</v>
      </c>
      <c r="M1213">
        <v>2023</v>
      </c>
    </row>
    <row r="1214" spans="1:13" hidden="1" x14ac:dyDescent="0.25">
      <c r="A1214">
        <v>9285</v>
      </c>
      <c r="B1214" t="s">
        <v>13</v>
      </c>
      <c r="C1214" s="4">
        <v>45412</v>
      </c>
      <c r="D1214" t="s">
        <v>173</v>
      </c>
      <c r="E1214" t="s">
        <v>116</v>
      </c>
      <c r="F1214">
        <v>2.1</v>
      </c>
      <c r="G1214">
        <v>0</v>
      </c>
      <c r="H1214">
        <v>2.1</v>
      </c>
      <c r="I1214" t="s">
        <v>16</v>
      </c>
      <c r="J1214" t="s">
        <v>116</v>
      </c>
      <c r="K1214" t="s">
        <v>305</v>
      </c>
      <c r="L1214" t="s">
        <v>306</v>
      </c>
      <c r="M1214">
        <v>2023</v>
      </c>
    </row>
    <row r="1215" spans="1:13" hidden="1" x14ac:dyDescent="0.25">
      <c r="A1215">
        <v>9303</v>
      </c>
      <c r="B1215" t="s">
        <v>13</v>
      </c>
      <c r="C1215" s="4">
        <v>45412</v>
      </c>
      <c r="D1215" t="s">
        <v>173</v>
      </c>
      <c r="E1215" t="s">
        <v>116</v>
      </c>
      <c r="F1215">
        <v>2.2400000000000002</v>
      </c>
      <c r="G1215">
        <v>0</v>
      </c>
      <c r="H1215">
        <v>2.2400000000000002</v>
      </c>
      <c r="I1215" t="s">
        <v>16</v>
      </c>
      <c r="J1215" t="s">
        <v>116</v>
      </c>
      <c r="K1215" t="s">
        <v>305</v>
      </c>
      <c r="L1215" t="s">
        <v>306</v>
      </c>
      <c r="M1215">
        <v>2023</v>
      </c>
    </row>
    <row r="1216" spans="1:13" hidden="1" x14ac:dyDescent="0.25">
      <c r="A1216">
        <v>9310</v>
      </c>
      <c r="B1216" t="s">
        <v>13</v>
      </c>
      <c r="C1216" s="4">
        <v>45412</v>
      </c>
      <c r="D1216" t="s">
        <v>173</v>
      </c>
      <c r="E1216" t="s">
        <v>116</v>
      </c>
      <c r="F1216">
        <v>1.79</v>
      </c>
      <c r="G1216">
        <v>0</v>
      </c>
      <c r="H1216">
        <v>1.79</v>
      </c>
      <c r="I1216" t="s">
        <v>16</v>
      </c>
      <c r="J1216" t="s">
        <v>116</v>
      </c>
      <c r="K1216" t="s">
        <v>305</v>
      </c>
      <c r="L1216" t="s">
        <v>306</v>
      </c>
      <c r="M1216">
        <v>2023</v>
      </c>
    </row>
    <row r="1217" spans="1:13" hidden="1" x14ac:dyDescent="0.25">
      <c r="A1217">
        <v>9313</v>
      </c>
      <c r="B1217" t="s">
        <v>13</v>
      </c>
      <c r="C1217" s="4">
        <v>45412</v>
      </c>
      <c r="D1217" t="s">
        <v>173</v>
      </c>
      <c r="E1217" t="s">
        <v>116</v>
      </c>
      <c r="F1217">
        <v>2.7</v>
      </c>
      <c r="G1217">
        <v>0</v>
      </c>
      <c r="H1217">
        <v>2.7</v>
      </c>
      <c r="I1217" t="s">
        <v>16</v>
      </c>
      <c r="J1217" t="s">
        <v>116</v>
      </c>
      <c r="K1217" t="s">
        <v>305</v>
      </c>
      <c r="L1217" t="s">
        <v>306</v>
      </c>
      <c r="M1217">
        <v>2023</v>
      </c>
    </row>
    <row r="1218" spans="1:13" hidden="1" x14ac:dyDescent="0.25">
      <c r="A1218">
        <v>9330</v>
      </c>
      <c r="B1218" t="s">
        <v>13</v>
      </c>
      <c r="C1218" s="4">
        <v>45412</v>
      </c>
      <c r="D1218" t="s">
        <v>174</v>
      </c>
      <c r="E1218" t="s">
        <v>118</v>
      </c>
      <c r="F1218">
        <v>15.91</v>
      </c>
      <c r="G1218">
        <v>0</v>
      </c>
      <c r="H1218">
        <v>15.91</v>
      </c>
      <c r="I1218" t="s">
        <v>16</v>
      </c>
      <c r="J1218" t="s">
        <v>118</v>
      </c>
      <c r="K1218" t="s">
        <v>305</v>
      </c>
      <c r="L1218" t="s">
        <v>306</v>
      </c>
      <c r="M1218">
        <v>2023</v>
      </c>
    </row>
    <row r="1219" spans="1:13" hidden="1" x14ac:dyDescent="0.25">
      <c r="A1219">
        <v>9287</v>
      </c>
      <c r="B1219" t="s">
        <v>13</v>
      </c>
      <c r="C1219" s="4">
        <v>45412</v>
      </c>
      <c r="D1219" t="s">
        <v>173</v>
      </c>
      <c r="E1219" t="s">
        <v>116</v>
      </c>
      <c r="F1219">
        <v>2.27</v>
      </c>
      <c r="G1219">
        <v>0</v>
      </c>
      <c r="H1219">
        <v>2.27</v>
      </c>
      <c r="I1219" t="s">
        <v>16</v>
      </c>
      <c r="J1219" t="s">
        <v>116</v>
      </c>
      <c r="K1219" t="s">
        <v>307</v>
      </c>
      <c r="L1219" t="s">
        <v>306</v>
      </c>
      <c r="M1219">
        <v>2023</v>
      </c>
    </row>
    <row r="1220" spans="1:13" hidden="1" x14ac:dyDescent="0.25">
      <c r="A1220">
        <v>9333</v>
      </c>
      <c r="B1220" t="s">
        <v>13</v>
      </c>
      <c r="C1220" s="4">
        <v>45412</v>
      </c>
      <c r="D1220" t="s">
        <v>174</v>
      </c>
      <c r="E1220" t="s">
        <v>118</v>
      </c>
      <c r="F1220">
        <v>29.43</v>
      </c>
      <c r="G1220">
        <v>0</v>
      </c>
      <c r="H1220">
        <v>29.43</v>
      </c>
      <c r="I1220" t="s">
        <v>16</v>
      </c>
      <c r="J1220" t="s">
        <v>118</v>
      </c>
      <c r="K1220" t="s">
        <v>305</v>
      </c>
      <c r="L1220" t="s">
        <v>306</v>
      </c>
      <c r="M1220">
        <v>2023</v>
      </c>
    </row>
    <row r="1221" spans="1:13" hidden="1" x14ac:dyDescent="0.25">
      <c r="A1221">
        <v>9332</v>
      </c>
      <c r="B1221" t="s">
        <v>13</v>
      </c>
      <c r="C1221" s="4">
        <v>45412</v>
      </c>
      <c r="D1221" t="s">
        <v>174</v>
      </c>
      <c r="E1221" t="s">
        <v>118</v>
      </c>
      <c r="F1221">
        <v>40.799999999999997</v>
      </c>
      <c r="G1221">
        <v>0</v>
      </c>
      <c r="H1221">
        <v>40.799999999999997</v>
      </c>
      <c r="I1221" t="s">
        <v>16</v>
      </c>
      <c r="J1221" t="s">
        <v>118</v>
      </c>
      <c r="K1221" t="s">
        <v>305</v>
      </c>
      <c r="L1221" t="s">
        <v>306</v>
      </c>
      <c r="M1221">
        <v>2023</v>
      </c>
    </row>
    <row r="1222" spans="1:13" hidden="1" x14ac:dyDescent="0.25">
      <c r="A1222">
        <v>10536</v>
      </c>
      <c r="B1222" t="s">
        <v>13</v>
      </c>
      <c r="C1222" s="4">
        <v>45412</v>
      </c>
      <c r="D1222" t="s">
        <v>252</v>
      </c>
      <c r="E1222" t="s">
        <v>271</v>
      </c>
      <c r="F1222">
        <v>876.05</v>
      </c>
      <c r="G1222">
        <v>0</v>
      </c>
      <c r="H1222">
        <v>876.05</v>
      </c>
      <c r="I1222" t="s">
        <v>16</v>
      </c>
      <c r="J1222" t="s">
        <v>271</v>
      </c>
      <c r="K1222" t="s">
        <v>277</v>
      </c>
      <c r="L1222" t="s">
        <v>18</v>
      </c>
      <c r="M1222">
        <v>2024</v>
      </c>
    </row>
    <row r="1223" spans="1:13" hidden="1" x14ac:dyDescent="0.25">
      <c r="A1223">
        <v>10536</v>
      </c>
      <c r="B1223" t="s">
        <v>13</v>
      </c>
      <c r="C1223" s="4">
        <v>45412</v>
      </c>
      <c r="D1223" t="s">
        <v>250</v>
      </c>
      <c r="E1223" t="s">
        <v>269</v>
      </c>
      <c r="F1223">
        <v>0</v>
      </c>
      <c r="G1223">
        <v>613.5</v>
      </c>
      <c r="H1223">
        <v>-613.5</v>
      </c>
      <c r="I1223" t="s">
        <v>16</v>
      </c>
      <c r="J1223" t="s">
        <v>269</v>
      </c>
      <c r="K1223" t="s">
        <v>277</v>
      </c>
      <c r="L1223" t="s">
        <v>18</v>
      </c>
      <c r="M1223">
        <v>2024</v>
      </c>
    </row>
    <row r="1224" spans="1:13" hidden="1" x14ac:dyDescent="0.25">
      <c r="A1224">
        <v>10536</v>
      </c>
      <c r="B1224" t="s">
        <v>13</v>
      </c>
      <c r="C1224" s="4">
        <v>45412</v>
      </c>
      <c r="D1224" t="s">
        <v>251</v>
      </c>
      <c r="E1224" t="s">
        <v>268</v>
      </c>
      <c r="F1224">
        <v>1898.94</v>
      </c>
      <c r="G1224">
        <v>0</v>
      </c>
      <c r="H1224">
        <v>1898.94</v>
      </c>
      <c r="I1224" t="s">
        <v>16</v>
      </c>
      <c r="J1224" t="s">
        <v>268</v>
      </c>
      <c r="K1224" t="s">
        <v>277</v>
      </c>
      <c r="L1224" t="s">
        <v>18</v>
      </c>
      <c r="M1224">
        <v>2024</v>
      </c>
    </row>
    <row r="1225" spans="1:13" x14ac:dyDescent="0.25">
      <c r="A1225">
        <v>9333</v>
      </c>
      <c r="B1225" t="s">
        <v>13</v>
      </c>
      <c r="C1225" s="4">
        <v>45412</v>
      </c>
      <c r="D1225" t="s">
        <v>155</v>
      </c>
      <c r="E1225" t="s">
        <v>156</v>
      </c>
      <c r="F1225">
        <v>9.5399999999999991</v>
      </c>
      <c r="G1225">
        <v>0</v>
      </c>
      <c r="H1225">
        <v>9.5399999999999991</v>
      </c>
      <c r="I1225" t="s">
        <v>16</v>
      </c>
      <c r="J1225" t="s">
        <v>156</v>
      </c>
      <c r="K1225" t="s">
        <v>305</v>
      </c>
      <c r="L1225" t="s">
        <v>306</v>
      </c>
      <c r="M1225">
        <v>2022</v>
      </c>
    </row>
    <row r="1226" spans="1:13" x14ac:dyDescent="0.25">
      <c r="A1226">
        <v>9333</v>
      </c>
      <c r="B1226" t="s">
        <v>13</v>
      </c>
      <c r="C1226" s="4">
        <v>45412</v>
      </c>
      <c r="D1226" t="s">
        <v>117</v>
      </c>
      <c r="E1226" t="s">
        <v>118</v>
      </c>
      <c r="F1226">
        <v>14.32</v>
      </c>
      <c r="G1226">
        <v>0</v>
      </c>
      <c r="H1226">
        <v>14.32</v>
      </c>
      <c r="I1226" t="s">
        <v>16</v>
      </c>
      <c r="J1226" t="s">
        <v>118</v>
      </c>
      <c r="K1226" t="s">
        <v>305</v>
      </c>
      <c r="L1226" t="s">
        <v>306</v>
      </c>
      <c r="M1226">
        <v>2022</v>
      </c>
    </row>
    <row r="1227" spans="1:13" x14ac:dyDescent="0.25">
      <c r="A1227">
        <v>9332</v>
      </c>
      <c r="B1227" t="s">
        <v>13</v>
      </c>
      <c r="C1227" s="4">
        <v>45412</v>
      </c>
      <c r="D1227" t="s">
        <v>117</v>
      </c>
      <c r="E1227" t="s">
        <v>118</v>
      </c>
      <c r="F1227">
        <v>19.850000000000001</v>
      </c>
      <c r="G1227">
        <v>0</v>
      </c>
      <c r="H1227">
        <v>19.850000000000001</v>
      </c>
      <c r="I1227" t="s">
        <v>16</v>
      </c>
      <c r="J1227" t="s">
        <v>118</v>
      </c>
      <c r="K1227" t="s">
        <v>305</v>
      </c>
      <c r="L1227" t="s">
        <v>306</v>
      </c>
      <c r="M1227">
        <v>2022</v>
      </c>
    </row>
    <row r="1228" spans="1:13" x14ac:dyDescent="0.25">
      <c r="A1228">
        <v>9332</v>
      </c>
      <c r="B1228" t="s">
        <v>13</v>
      </c>
      <c r="C1228" s="4">
        <v>45412</v>
      </c>
      <c r="D1228" t="s">
        <v>155</v>
      </c>
      <c r="E1228" t="s">
        <v>156</v>
      </c>
      <c r="F1228">
        <v>13.23</v>
      </c>
      <c r="G1228">
        <v>0</v>
      </c>
      <c r="H1228">
        <v>13.23</v>
      </c>
      <c r="I1228" t="s">
        <v>16</v>
      </c>
      <c r="J1228" t="s">
        <v>156</v>
      </c>
      <c r="K1228" t="s">
        <v>305</v>
      </c>
      <c r="L1228" t="s">
        <v>306</v>
      </c>
      <c r="M1228">
        <v>2022</v>
      </c>
    </row>
    <row r="1229" spans="1:13" x14ac:dyDescent="0.25">
      <c r="A1229">
        <v>9331</v>
      </c>
      <c r="B1229" t="s">
        <v>13</v>
      </c>
      <c r="C1229" s="4">
        <v>45412</v>
      </c>
      <c r="D1229" t="s">
        <v>155</v>
      </c>
      <c r="E1229" t="s">
        <v>156</v>
      </c>
      <c r="F1229">
        <v>9.51</v>
      </c>
      <c r="G1229">
        <v>0</v>
      </c>
      <c r="H1229">
        <v>9.51</v>
      </c>
      <c r="I1229" t="s">
        <v>16</v>
      </c>
      <c r="J1229" t="s">
        <v>156</v>
      </c>
      <c r="K1229" t="s">
        <v>305</v>
      </c>
      <c r="L1229" t="s">
        <v>306</v>
      </c>
      <c r="M1229">
        <v>2022</v>
      </c>
    </row>
    <row r="1230" spans="1:13" x14ac:dyDescent="0.25">
      <c r="A1230">
        <v>9331</v>
      </c>
      <c r="B1230" t="s">
        <v>13</v>
      </c>
      <c r="C1230" s="4">
        <v>45412</v>
      </c>
      <c r="D1230" t="s">
        <v>117</v>
      </c>
      <c r="E1230" t="s">
        <v>118</v>
      </c>
      <c r="F1230">
        <v>14.27</v>
      </c>
      <c r="G1230">
        <v>0</v>
      </c>
      <c r="H1230">
        <v>14.27</v>
      </c>
      <c r="I1230" t="s">
        <v>16</v>
      </c>
      <c r="J1230" t="s">
        <v>118</v>
      </c>
      <c r="K1230" t="s">
        <v>305</v>
      </c>
      <c r="L1230" t="s">
        <v>306</v>
      </c>
      <c r="M1230">
        <v>2022</v>
      </c>
    </row>
    <row r="1231" spans="1:13" x14ac:dyDescent="0.25">
      <c r="A1231">
        <v>9330</v>
      </c>
      <c r="B1231" t="s">
        <v>13</v>
      </c>
      <c r="C1231" s="4">
        <v>45412</v>
      </c>
      <c r="D1231" t="s">
        <v>117</v>
      </c>
      <c r="E1231" t="s">
        <v>118</v>
      </c>
      <c r="F1231">
        <v>7.74</v>
      </c>
      <c r="G1231">
        <v>0</v>
      </c>
      <c r="H1231">
        <v>7.74</v>
      </c>
      <c r="I1231" t="s">
        <v>16</v>
      </c>
      <c r="J1231" t="s">
        <v>118</v>
      </c>
      <c r="K1231" t="s">
        <v>305</v>
      </c>
      <c r="L1231" t="s">
        <v>306</v>
      </c>
      <c r="M1231">
        <v>2022</v>
      </c>
    </row>
    <row r="1232" spans="1:13" x14ac:dyDescent="0.25">
      <c r="A1232">
        <v>9330</v>
      </c>
      <c r="B1232" t="s">
        <v>13</v>
      </c>
      <c r="C1232" s="4">
        <v>45412</v>
      </c>
      <c r="D1232" t="s">
        <v>155</v>
      </c>
      <c r="E1232" t="s">
        <v>156</v>
      </c>
      <c r="F1232">
        <v>5.16</v>
      </c>
      <c r="G1232">
        <v>0</v>
      </c>
      <c r="H1232">
        <v>5.16</v>
      </c>
      <c r="I1232" t="s">
        <v>16</v>
      </c>
      <c r="J1232" t="s">
        <v>156</v>
      </c>
      <c r="K1232" t="s">
        <v>305</v>
      </c>
      <c r="L1232" t="s">
        <v>306</v>
      </c>
      <c r="M1232">
        <v>2022</v>
      </c>
    </row>
    <row r="1233" spans="1:13" x14ac:dyDescent="0.25">
      <c r="A1233">
        <v>9329</v>
      </c>
      <c r="B1233" t="s">
        <v>13</v>
      </c>
      <c r="C1233" s="4">
        <v>45412</v>
      </c>
      <c r="D1233" t="s">
        <v>155</v>
      </c>
      <c r="E1233" t="s">
        <v>156</v>
      </c>
      <c r="F1233">
        <v>2.76</v>
      </c>
      <c r="G1233">
        <v>0</v>
      </c>
      <c r="H1233">
        <v>2.76</v>
      </c>
      <c r="I1233" t="s">
        <v>16</v>
      </c>
      <c r="J1233" t="s">
        <v>156</v>
      </c>
      <c r="K1233" t="s">
        <v>305</v>
      </c>
      <c r="L1233" t="s">
        <v>306</v>
      </c>
      <c r="M1233">
        <v>2022</v>
      </c>
    </row>
    <row r="1234" spans="1:13" x14ac:dyDescent="0.25">
      <c r="A1234">
        <v>9329</v>
      </c>
      <c r="B1234" t="s">
        <v>13</v>
      </c>
      <c r="C1234" s="4">
        <v>45412</v>
      </c>
      <c r="D1234" t="s">
        <v>117</v>
      </c>
      <c r="E1234" t="s">
        <v>118</v>
      </c>
      <c r="F1234">
        <v>4.1500000000000004</v>
      </c>
      <c r="G1234">
        <v>0</v>
      </c>
      <c r="H1234">
        <v>4.1500000000000004</v>
      </c>
      <c r="I1234" t="s">
        <v>16</v>
      </c>
      <c r="J1234" t="s">
        <v>118</v>
      </c>
      <c r="K1234" t="s">
        <v>305</v>
      </c>
      <c r="L1234" t="s">
        <v>306</v>
      </c>
      <c r="M1234">
        <v>2022</v>
      </c>
    </row>
    <row r="1235" spans="1:13" hidden="1" x14ac:dyDescent="0.25">
      <c r="A1235">
        <v>9329</v>
      </c>
      <c r="B1235" t="s">
        <v>13</v>
      </c>
      <c r="C1235" s="4">
        <v>45412</v>
      </c>
      <c r="D1235" t="s">
        <v>174</v>
      </c>
      <c r="E1235" t="s">
        <v>118</v>
      </c>
      <c r="F1235">
        <v>8.52</v>
      </c>
      <c r="G1235">
        <v>0</v>
      </c>
      <c r="H1235">
        <v>8.52</v>
      </c>
      <c r="I1235" t="s">
        <v>16</v>
      </c>
      <c r="J1235" t="s">
        <v>118</v>
      </c>
      <c r="K1235" t="s">
        <v>305</v>
      </c>
      <c r="L1235" t="s">
        <v>306</v>
      </c>
      <c r="M1235">
        <v>2023</v>
      </c>
    </row>
    <row r="1236" spans="1:13" hidden="1" x14ac:dyDescent="0.25">
      <c r="A1236">
        <v>9324</v>
      </c>
      <c r="B1236" t="s">
        <v>13</v>
      </c>
      <c r="C1236" s="4">
        <v>45412</v>
      </c>
      <c r="D1236" t="s">
        <v>174</v>
      </c>
      <c r="E1236" t="s">
        <v>118</v>
      </c>
      <c r="F1236">
        <v>4.91</v>
      </c>
      <c r="G1236">
        <v>0</v>
      </c>
      <c r="H1236">
        <v>4.91</v>
      </c>
      <c r="I1236" t="s">
        <v>16</v>
      </c>
      <c r="J1236" t="s">
        <v>118</v>
      </c>
      <c r="K1236" t="s">
        <v>305</v>
      </c>
      <c r="L1236" t="s">
        <v>306</v>
      </c>
      <c r="M1236">
        <v>2023</v>
      </c>
    </row>
    <row r="1237" spans="1:13" hidden="1" x14ac:dyDescent="0.25">
      <c r="A1237">
        <v>9331</v>
      </c>
      <c r="B1237" t="s">
        <v>13</v>
      </c>
      <c r="C1237" s="4">
        <v>45412</v>
      </c>
      <c r="D1237" t="s">
        <v>174</v>
      </c>
      <c r="E1237" t="s">
        <v>118</v>
      </c>
      <c r="F1237">
        <v>29.33</v>
      </c>
      <c r="G1237">
        <v>0</v>
      </c>
      <c r="H1237">
        <v>29.33</v>
      </c>
      <c r="I1237" t="s">
        <v>16</v>
      </c>
      <c r="J1237" t="s">
        <v>118</v>
      </c>
      <c r="K1237" t="s">
        <v>305</v>
      </c>
      <c r="L1237" t="s">
        <v>306</v>
      </c>
      <c r="M1237">
        <v>2023</v>
      </c>
    </row>
    <row r="1238" spans="1:13" x14ac:dyDescent="0.25">
      <c r="A1238">
        <v>10536</v>
      </c>
      <c r="B1238" t="s">
        <v>13</v>
      </c>
      <c r="C1238" s="4">
        <v>45412</v>
      </c>
      <c r="D1238" t="s">
        <v>157</v>
      </c>
      <c r="E1238" t="s">
        <v>158</v>
      </c>
      <c r="F1238">
        <v>0</v>
      </c>
      <c r="G1238">
        <v>10317.86</v>
      </c>
      <c r="H1238">
        <v>-10317.86</v>
      </c>
      <c r="I1238" t="s">
        <v>16</v>
      </c>
      <c r="J1238" t="s">
        <v>158</v>
      </c>
      <c r="K1238" t="s">
        <v>277</v>
      </c>
      <c r="L1238" t="s">
        <v>18</v>
      </c>
      <c r="M1238">
        <v>2022</v>
      </c>
    </row>
    <row r="1239" spans="1:13" x14ac:dyDescent="0.25">
      <c r="A1239">
        <v>10536</v>
      </c>
      <c r="B1239" t="s">
        <v>13</v>
      </c>
      <c r="C1239" s="4">
        <v>45412</v>
      </c>
      <c r="D1239" t="s">
        <v>129</v>
      </c>
      <c r="E1239" t="s">
        <v>130</v>
      </c>
      <c r="F1239">
        <v>0.08</v>
      </c>
      <c r="G1239">
        <v>0</v>
      </c>
      <c r="H1239">
        <v>0.08</v>
      </c>
      <c r="I1239" t="s">
        <v>16</v>
      </c>
      <c r="J1239" t="s">
        <v>130</v>
      </c>
      <c r="K1239" t="s">
        <v>277</v>
      </c>
      <c r="L1239" t="s">
        <v>18</v>
      </c>
      <c r="M1239">
        <v>2022</v>
      </c>
    </row>
    <row r="1240" spans="1:13" x14ac:dyDescent="0.25">
      <c r="A1240">
        <v>10536</v>
      </c>
      <c r="B1240" t="s">
        <v>13</v>
      </c>
      <c r="C1240" s="4">
        <v>45412</v>
      </c>
      <c r="D1240" t="s">
        <v>115</v>
      </c>
      <c r="E1240" t="s">
        <v>116</v>
      </c>
      <c r="F1240">
        <v>0</v>
      </c>
      <c r="G1240">
        <v>0.14000000000000001</v>
      </c>
      <c r="H1240">
        <v>-0.14000000000000001</v>
      </c>
      <c r="I1240" t="s">
        <v>16</v>
      </c>
      <c r="J1240" t="s">
        <v>116</v>
      </c>
      <c r="K1240" t="s">
        <v>277</v>
      </c>
      <c r="L1240" t="s">
        <v>18</v>
      </c>
      <c r="M1240">
        <v>2022</v>
      </c>
    </row>
    <row r="1241" spans="1:13" x14ac:dyDescent="0.25">
      <c r="A1241">
        <v>10536</v>
      </c>
      <c r="B1241" t="s">
        <v>13</v>
      </c>
      <c r="C1241" s="4">
        <v>45412</v>
      </c>
      <c r="D1241" t="s">
        <v>159</v>
      </c>
      <c r="E1241" t="s">
        <v>160</v>
      </c>
      <c r="F1241">
        <v>0</v>
      </c>
      <c r="G1241">
        <v>1424.54</v>
      </c>
      <c r="H1241">
        <v>-1424.54</v>
      </c>
      <c r="I1241" t="s">
        <v>16</v>
      </c>
      <c r="J1241" t="s">
        <v>160</v>
      </c>
      <c r="K1241" t="s">
        <v>277</v>
      </c>
      <c r="L1241" t="s">
        <v>18</v>
      </c>
      <c r="M1241">
        <v>2022</v>
      </c>
    </row>
    <row r="1242" spans="1:13" hidden="1" x14ac:dyDescent="0.25">
      <c r="A1242">
        <v>9328</v>
      </c>
      <c r="B1242" t="s">
        <v>13</v>
      </c>
      <c r="C1242" s="4">
        <v>45412</v>
      </c>
      <c r="D1242" t="s">
        <v>174</v>
      </c>
      <c r="E1242" t="s">
        <v>118</v>
      </c>
      <c r="F1242">
        <v>3.43</v>
      </c>
      <c r="G1242">
        <v>0</v>
      </c>
      <c r="H1242">
        <v>3.43</v>
      </c>
      <c r="I1242" t="s">
        <v>16</v>
      </c>
      <c r="J1242" t="s">
        <v>118</v>
      </c>
      <c r="K1242" t="s">
        <v>305</v>
      </c>
      <c r="L1242" t="s">
        <v>306</v>
      </c>
      <c r="M1242">
        <v>2023</v>
      </c>
    </row>
    <row r="1243" spans="1:13" x14ac:dyDescent="0.25">
      <c r="A1243">
        <v>10536</v>
      </c>
      <c r="B1243" t="s">
        <v>13</v>
      </c>
      <c r="C1243" s="4">
        <v>45412</v>
      </c>
      <c r="D1243" t="s">
        <v>155</v>
      </c>
      <c r="E1243" t="s">
        <v>156</v>
      </c>
      <c r="F1243">
        <v>0</v>
      </c>
      <c r="G1243">
        <v>3504.32</v>
      </c>
      <c r="H1243">
        <v>-3504.32</v>
      </c>
      <c r="I1243" t="s">
        <v>16</v>
      </c>
      <c r="J1243" t="s">
        <v>156</v>
      </c>
      <c r="K1243" t="s">
        <v>277</v>
      </c>
      <c r="L1243" t="s">
        <v>18</v>
      </c>
      <c r="M1243">
        <v>2022</v>
      </c>
    </row>
    <row r="1244" spans="1:13" hidden="1" x14ac:dyDescent="0.25">
      <c r="A1244">
        <v>9297</v>
      </c>
      <c r="B1244" t="s">
        <v>13</v>
      </c>
      <c r="C1244" s="4">
        <v>45412</v>
      </c>
      <c r="D1244" t="s">
        <v>174</v>
      </c>
      <c r="E1244" t="s">
        <v>118</v>
      </c>
      <c r="F1244">
        <v>0.23</v>
      </c>
      <c r="G1244">
        <v>0</v>
      </c>
      <c r="H1244">
        <v>0.23</v>
      </c>
      <c r="I1244" t="s">
        <v>16</v>
      </c>
      <c r="J1244" t="s">
        <v>118</v>
      </c>
      <c r="K1244" t="s">
        <v>308</v>
      </c>
      <c r="L1244" t="s">
        <v>306</v>
      </c>
      <c r="M1244">
        <v>2023</v>
      </c>
    </row>
    <row r="1245" spans="1:13" hidden="1" x14ac:dyDescent="0.25">
      <c r="A1245">
        <v>9296</v>
      </c>
      <c r="B1245" t="s">
        <v>13</v>
      </c>
      <c r="C1245" s="4">
        <v>45412</v>
      </c>
      <c r="D1245" t="s">
        <v>173</v>
      </c>
      <c r="E1245" t="s">
        <v>116</v>
      </c>
      <c r="F1245">
        <v>3.35</v>
      </c>
      <c r="G1245">
        <v>0</v>
      </c>
      <c r="H1245">
        <v>3.35</v>
      </c>
      <c r="I1245" t="s">
        <v>16</v>
      </c>
      <c r="J1245" t="s">
        <v>116</v>
      </c>
      <c r="K1245" t="s">
        <v>308</v>
      </c>
      <c r="L1245" t="s">
        <v>306</v>
      </c>
      <c r="M1245">
        <v>2023</v>
      </c>
    </row>
    <row r="1246" spans="1:13" hidden="1" x14ac:dyDescent="0.25">
      <c r="A1246">
        <v>9298</v>
      </c>
      <c r="B1246" t="s">
        <v>13</v>
      </c>
      <c r="C1246" s="4">
        <v>45412</v>
      </c>
      <c r="D1246" t="s">
        <v>174</v>
      </c>
      <c r="E1246" t="s">
        <v>118</v>
      </c>
      <c r="F1246">
        <v>0.98</v>
      </c>
      <c r="G1246">
        <v>0</v>
      </c>
      <c r="H1246">
        <v>0.98</v>
      </c>
      <c r="I1246" t="s">
        <v>16</v>
      </c>
      <c r="J1246" t="s">
        <v>118</v>
      </c>
      <c r="K1246" t="s">
        <v>308</v>
      </c>
      <c r="L1246" t="s">
        <v>306</v>
      </c>
      <c r="M1246">
        <v>2023</v>
      </c>
    </row>
    <row r="1247" spans="1:13" hidden="1" x14ac:dyDescent="0.25">
      <c r="A1247">
        <v>9295</v>
      </c>
      <c r="B1247" t="s">
        <v>13</v>
      </c>
      <c r="C1247" s="4">
        <v>45412</v>
      </c>
      <c r="D1247" t="s">
        <v>173</v>
      </c>
      <c r="E1247" t="s">
        <v>116</v>
      </c>
      <c r="F1247">
        <v>3.21</v>
      </c>
      <c r="G1247">
        <v>0</v>
      </c>
      <c r="H1247">
        <v>3.21</v>
      </c>
      <c r="I1247" t="s">
        <v>16</v>
      </c>
      <c r="J1247" t="s">
        <v>116</v>
      </c>
      <c r="K1247" t="s">
        <v>308</v>
      </c>
      <c r="L1247" t="s">
        <v>306</v>
      </c>
      <c r="M1247">
        <v>2023</v>
      </c>
    </row>
    <row r="1248" spans="1:13" hidden="1" x14ac:dyDescent="0.25">
      <c r="A1248">
        <v>9299</v>
      </c>
      <c r="B1248" t="s">
        <v>13</v>
      </c>
      <c r="C1248" s="4">
        <v>45412</v>
      </c>
      <c r="D1248" t="s">
        <v>174</v>
      </c>
      <c r="E1248" t="s">
        <v>118</v>
      </c>
      <c r="F1248">
        <v>1.1100000000000001</v>
      </c>
      <c r="G1248">
        <v>0</v>
      </c>
      <c r="H1248">
        <v>1.1100000000000001</v>
      </c>
      <c r="I1248" t="s">
        <v>16</v>
      </c>
      <c r="J1248" t="s">
        <v>118</v>
      </c>
      <c r="K1248" t="s">
        <v>308</v>
      </c>
      <c r="L1248" t="s">
        <v>306</v>
      </c>
      <c r="M1248">
        <v>2023</v>
      </c>
    </row>
    <row r="1249" spans="1:13" hidden="1" x14ac:dyDescent="0.25">
      <c r="A1249">
        <v>9326</v>
      </c>
      <c r="B1249" t="s">
        <v>13</v>
      </c>
      <c r="C1249" s="4">
        <v>45412</v>
      </c>
      <c r="D1249" t="s">
        <v>174</v>
      </c>
      <c r="E1249" t="s">
        <v>118</v>
      </c>
      <c r="F1249">
        <v>1.29</v>
      </c>
      <c r="G1249">
        <v>0</v>
      </c>
      <c r="H1249">
        <v>1.29</v>
      </c>
      <c r="I1249" t="s">
        <v>16</v>
      </c>
      <c r="J1249" t="s">
        <v>118</v>
      </c>
      <c r="K1249" t="s">
        <v>305</v>
      </c>
      <c r="L1249" t="s">
        <v>306</v>
      </c>
      <c r="M1249">
        <v>2023</v>
      </c>
    </row>
    <row r="1250" spans="1:13" hidden="1" x14ac:dyDescent="0.25">
      <c r="A1250">
        <v>9327</v>
      </c>
      <c r="B1250" t="s">
        <v>13</v>
      </c>
      <c r="C1250" s="4">
        <v>45412</v>
      </c>
      <c r="D1250" t="s">
        <v>174</v>
      </c>
      <c r="E1250" t="s">
        <v>118</v>
      </c>
      <c r="F1250">
        <v>1.35</v>
      </c>
      <c r="G1250">
        <v>0</v>
      </c>
      <c r="H1250">
        <v>1.35</v>
      </c>
      <c r="I1250" t="s">
        <v>16</v>
      </c>
      <c r="J1250" t="s">
        <v>118</v>
      </c>
      <c r="K1250" t="s">
        <v>305</v>
      </c>
      <c r="L1250" t="s">
        <v>306</v>
      </c>
      <c r="M1250">
        <v>2023</v>
      </c>
    </row>
    <row r="1251" spans="1:13" hidden="1" x14ac:dyDescent="0.25">
      <c r="A1251">
        <v>9325</v>
      </c>
      <c r="B1251" t="s">
        <v>13</v>
      </c>
      <c r="C1251" s="4">
        <v>45412</v>
      </c>
      <c r="D1251" t="s">
        <v>174</v>
      </c>
      <c r="E1251" t="s">
        <v>118</v>
      </c>
      <c r="F1251">
        <v>1.39</v>
      </c>
      <c r="G1251">
        <v>0</v>
      </c>
      <c r="H1251">
        <v>1.39</v>
      </c>
      <c r="I1251" t="s">
        <v>16</v>
      </c>
      <c r="J1251" t="s">
        <v>118</v>
      </c>
      <c r="K1251" t="s">
        <v>305</v>
      </c>
      <c r="L1251" t="s">
        <v>306</v>
      </c>
      <c r="M1251">
        <v>2023</v>
      </c>
    </row>
    <row r="1252" spans="1:13" hidden="1" x14ac:dyDescent="0.25">
      <c r="A1252">
        <v>9286</v>
      </c>
      <c r="B1252" t="s">
        <v>13</v>
      </c>
      <c r="C1252" s="4">
        <v>45412</v>
      </c>
      <c r="D1252" t="s">
        <v>173</v>
      </c>
      <c r="E1252" t="s">
        <v>116</v>
      </c>
      <c r="F1252">
        <v>3.16</v>
      </c>
      <c r="G1252">
        <v>0</v>
      </c>
      <c r="H1252">
        <v>3.16</v>
      </c>
      <c r="I1252" t="s">
        <v>16</v>
      </c>
      <c r="J1252" t="s">
        <v>116</v>
      </c>
      <c r="K1252" t="s">
        <v>307</v>
      </c>
      <c r="L1252" t="s">
        <v>306</v>
      </c>
      <c r="M1252">
        <v>2023</v>
      </c>
    </row>
    <row r="1253" spans="1:13" hidden="1" x14ac:dyDescent="0.25">
      <c r="A1253">
        <v>9323</v>
      </c>
      <c r="B1253" t="s">
        <v>13</v>
      </c>
      <c r="C1253" s="4">
        <v>45412</v>
      </c>
      <c r="D1253" t="s">
        <v>174</v>
      </c>
      <c r="E1253" t="s">
        <v>118</v>
      </c>
      <c r="F1253">
        <v>2.62</v>
      </c>
      <c r="G1253">
        <v>0</v>
      </c>
      <c r="H1253">
        <v>2.62</v>
      </c>
      <c r="I1253" t="s">
        <v>16</v>
      </c>
      <c r="J1253" t="s">
        <v>118</v>
      </c>
      <c r="K1253" t="s">
        <v>305</v>
      </c>
      <c r="L1253" t="s">
        <v>306</v>
      </c>
      <c r="M1253">
        <v>2023</v>
      </c>
    </row>
    <row r="1254" spans="1:13" hidden="1" x14ac:dyDescent="0.25">
      <c r="A1254">
        <v>10536</v>
      </c>
      <c r="B1254" t="s">
        <v>13</v>
      </c>
      <c r="C1254" s="4">
        <v>45413</v>
      </c>
      <c r="D1254" t="s">
        <v>247</v>
      </c>
      <c r="E1254" t="s">
        <v>272</v>
      </c>
      <c r="F1254">
        <v>10640.19</v>
      </c>
      <c r="G1254">
        <v>0</v>
      </c>
      <c r="H1254">
        <v>10640.19</v>
      </c>
      <c r="I1254" t="s">
        <v>16</v>
      </c>
      <c r="J1254" t="s">
        <v>272</v>
      </c>
      <c r="K1254" t="s">
        <v>277</v>
      </c>
      <c r="L1254" t="s">
        <v>18</v>
      </c>
      <c r="M1254">
        <v>2024</v>
      </c>
    </row>
    <row r="1255" spans="1:13" hidden="1" x14ac:dyDescent="0.25">
      <c r="A1255">
        <v>10536</v>
      </c>
      <c r="B1255" t="s">
        <v>13</v>
      </c>
      <c r="C1255" s="4">
        <v>45413</v>
      </c>
      <c r="D1255" t="s">
        <v>248</v>
      </c>
      <c r="E1255" t="s">
        <v>274</v>
      </c>
      <c r="F1255">
        <v>351.76</v>
      </c>
      <c r="G1255">
        <v>0</v>
      </c>
      <c r="H1255">
        <v>351.76</v>
      </c>
      <c r="I1255" t="s">
        <v>16</v>
      </c>
      <c r="J1255" t="s">
        <v>274</v>
      </c>
      <c r="K1255" t="s">
        <v>277</v>
      </c>
      <c r="L1255" t="s">
        <v>18</v>
      </c>
      <c r="M1255">
        <v>2024</v>
      </c>
    </row>
    <row r="1256" spans="1:13" hidden="1" x14ac:dyDescent="0.25">
      <c r="A1256">
        <v>10536</v>
      </c>
      <c r="B1256" t="s">
        <v>13</v>
      </c>
      <c r="C1256" s="4">
        <v>45413</v>
      </c>
      <c r="D1256" t="s">
        <v>245</v>
      </c>
      <c r="E1256" t="s">
        <v>273</v>
      </c>
      <c r="F1256">
        <v>20149.96</v>
      </c>
      <c r="G1256">
        <v>0</v>
      </c>
      <c r="H1256">
        <v>20149.96</v>
      </c>
      <c r="I1256" t="s">
        <v>16</v>
      </c>
      <c r="J1256" t="s">
        <v>273</v>
      </c>
      <c r="K1256" t="s">
        <v>277</v>
      </c>
      <c r="L1256" t="s">
        <v>18</v>
      </c>
      <c r="M1256">
        <v>2024</v>
      </c>
    </row>
    <row r="1257" spans="1:13" hidden="1" x14ac:dyDescent="0.25">
      <c r="A1257">
        <v>10536</v>
      </c>
      <c r="B1257" t="s">
        <v>13</v>
      </c>
      <c r="C1257" s="4">
        <v>45413</v>
      </c>
      <c r="D1257" t="s">
        <v>173</v>
      </c>
      <c r="E1257" t="s">
        <v>116</v>
      </c>
      <c r="F1257">
        <v>0.27</v>
      </c>
      <c r="G1257">
        <v>0</v>
      </c>
      <c r="H1257">
        <v>0.27</v>
      </c>
      <c r="I1257" t="s">
        <v>16</v>
      </c>
      <c r="J1257" t="s">
        <v>116</v>
      </c>
      <c r="K1257" t="s">
        <v>277</v>
      </c>
      <c r="L1257" t="s">
        <v>18</v>
      </c>
      <c r="M1257">
        <v>2023</v>
      </c>
    </row>
    <row r="1258" spans="1:13" x14ac:dyDescent="0.25">
      <c r="A1258">
        <v>10536</v>
      </c>
      <c r="B1258" t="s">
        <v>13</v>
      </c>
      <c r="C1258" s="4">
        <v>45413</v>
      </c>
      <c r="D1258" t="s">
        <v>163</v>
      </c>
      <c r="E1258" t="s">
        <v>164</v>
      </c>
      <c r="F1258">
        <v>4.05</v>
      </c>
      <c r="G1258">
        <v>0</v>
      </c>
      <c r="H1258">
        <v>4.05</v>
      </c>
      <c r="I1258" t="s">
        <v>16</v>
      </c>
      <c r="J1258" t="s">
        <v>164</v>
      </c>
      <c r="K1258" t="s">
        <v>277</v>
      </c>
      <c r="L1258" t="s">
        <v>18</v>
      </c>
      <c r="M1258">
        <v>2022</v>
      </c>
    </row>
    <row r="1259" spans="1:13" hidden="1" x14ac:dyDescent="0.25">
      <c r="A1259">
        <v>10536</v>
      </c>
      <c r="B1259" t="s">
        <v>13</v>
      </c>
      <c r="C1259" s="4">
        <v>45413</v>
      </c>
      <c r="D1259" t="s">
        <v>246</v>
      </c>
      <c r="E1259" t="s">
        <v>275</v>
      </c>
      <c r="F1259">
        <v>62125.02</v>
      </c>
      <c r="G1259">
        <v>0</v>
      </c>
      <c r="H1259">
        <v>62125.02</v>
      </c>
      <c r="I1259" t="s">
        <v>16</v>
      </c>
      <c r="J1259" t="s">
        <v>275</v>
      </c>
      <c r="K1259" t="s">
        <v>277</v>
      </c>
      <c r="L1259" t="s">
        <v>18</v>
      </c>
      <c r="M1259">
        <v>2024</v>
      </c>
    </row>
    <row r="1260" spans="1:13" hidden="1" x14ac:dyDescent="0.25">
      <c r="A1260">
        <v>10536</v>
      </c>
      <c r="B1260" t="s">
        <v>13</v>
      </c>
      <c r="C1260" s="4">
        <v>45413</v>
      </c>
      <c r="D1260" t="s">
        <v>252</v>
      </c>
      <c r="E1260" t="s">
        <v>271</v>
      </c>
      <c r="F1260">
        <v>0</v>
      </c>
      <c r="G1260">
        <v>876.05</v>
      </c>
      <c r="H1260">
        <v>-876.05</v>
      </c>
      <c r="I1260" t="s">
        <v>16</v>
      </c>
      <c r="J1260" t="s">
        <v>271</v>
      </c>
      <c r="K1260" t="s">
        <v>277</v>
      </c>
      <c r="L1260" t="s">
        <v>18</v>
      </c>
      <c r="M1260">
        <v>2024</v>
      </c>
    </row>
    <row r="1261" spans="1:13" hidden="1" x14ac:dyDescent="0.25">
      <c r="A1261">
        <v>10536</v>
      </c>
      <c r="B1261" t="s">
        <v>13</v>
      </c>
      <c r="C1261" s="4">
        <v>45413</v>
      </c>
      <c r="D1261" t="s">
        <v>251</v>
      </c>
      <c r="E1261" t="s">
        <v>268</v>
      </c>
      <c r="F1261">
        <v>0</v>
      </c>
      <c r="G1261">
        <v>1898.94</v>
      </c>
      <c r="H1261">
        <v>-1898.94</v>
      </c>
      <c r="I1261" t="s">
        <v>16</v>
      </c>
      <c r="J1261" t="s">
        <v>268</v>
      </c>
      <c r="K1261" t="s">
        <v>277</v>
      </c>
      <c r="L1261" t="s">
        <v>18</v>
      </c>
      <c r="M1261">
        <v>2024</v>
      </c>
    </row>
    <row r="1262" spans="1:13" hidden="1" x14ac:dyDescent="0.25">
      <c r="A1262">
        <v>10536</v>
      </c>
      <c r="B1262" t="s">
        <v>13</v>
      </c>
      <c r="C1262" s="4">
        <v>45413</v>
      </c>
      <c r="D1262" t="s">
        <v>250</v>
      </c>
      <c r="E1262" t="s">
        <v>269</v>
      </c>
      <c r="F1262">
        <v>613.5</v>
      </c>
      <c r="G1262">
        <v>0</v>
      </c>
      <c r="H1262">
        <v>613.5</v>
      </c>
      <c r="I1262" t="s">
        <v>16</v>
      </c>
      <c r="J1262" t="s">
        <v>269</v>
      </c>
      <c r="K1262" t="s">
        <v>277</v>
      </c>
      <c r="L1262" t="s">
        <v>18</v>
      </c>
      <c r="M1262">
        <v>2024</v>
      </c>
    </row>
    <row r="1263" spans="1:13" hidden="1" x14ac:dyDescent="0.25">
      <c r="A1263">
        <v>10536</v>
      </c>
      <c r="B1263" t="s">
        <v>13</v>
      </c>
      <c r="C1263" s="4">
        <v>45413</v>
      </c>
      <c r="D1263" t="s">
        <v>184</v>
      </c>
      <c r="E1263" t="s">
        <v>185</v>
      </c>
      <c r="F1263">
        <v>0</v>
      </c>
      <c r="G1263">
        <v>0.01</v>
      </c>
      <c r="H1263">
        <v>-0.01</v>
      </c>
      <c r="I1263" t="s">
        <v>16</v>
      </c>
      <c r="J1263" t="s">
        <v>185</v>
      </c>
      <c r="K1263" t="s">
        <v>277</v>
      </c>
      <c r="L1263" t="s">
        <v>18</v>
      </c>
      <c r="M1263">
        <v>2023</v>
      </c>
    </row>
    <row r="1264" spans="1:13" x14ac:dyDescent="0.25">
      <c r="A1264">
        <v>10536</v>
      </c>
      <c r="B1264" t="s">
        <v>13</v>
      </c>
      <c r="C1264" s="4">
        <v>45413</v>
      </c>
      <c r="D1264" t="s">
        <v>165</v>
      </c>
      <c r="E1264" t="s">
        <v>166</v>
      </c>
      <c r="F1264">
        <v>106.94</v>
      </c>
      <c r="G1264">
        <v>0</v>
      </c>
      <c r="H1264">
        <v>106.94</v>
      </c>
      <c r="I1264" t="s">
        <v>16</v>
      </c>
      <c r="J1264" t="s">
        <v>166</v>
      </c>
      <c r="K1264" t="s">
        <v>277</v>
      </c>
      <c r="L1264" t="s">
        <v>18</v>
      </c>
      <c r="M1264">
        <v>2022</v>
      </c>
    </row>
    <row r="1265" spans="1:13" x14ac:dyDescent="0.25">
      <c r="A1265">
        <v>10536</v>
      </c>
      <c r="B1265" t="s">
        <v>13</v>
      </c>
      <c r="C1265" s="4">
        <v>45413</v>
      </c>
      <c r="D1265" t="s">
        <v>161</v>
      </c>
      <c r="E1265" t="s">
        <v>162</v>
      </c>
      <c r="F1265">
        <v>60.46</v>
      </c>
      <c r="G1265">
        <v>0</v>
      </c>
      <c r="H1265">
        <v>60.46</v>
      </c>
      <c r="I1265" t="s">
        <v>16</v>
      </c>
      <c r="J1265" t="s">
        <v>162</v>
      </c>
      <c r="K1265" t="s">
        <v>277</v>
      </c>
      <c r="L1265" t="s">
        <v>18</v>
      </c>
      <c r="M1265">
        <v>2022</v>
      </c>
    </row>
    <row r="1266" spans="1:13" hidden="1" x14ac:dyDescent="0.25">
      <c r="A1266">
        <v>10536</v>
      </c>
      <c r="B1266" t="s">
        <v>13</v>
      </c>
      <c r="C1266" s="4">
        <v>45413</v>
      </c>
      <c r="D1266" t="s">
        <v>244</v>
      </c>
      <c r="E1266" t="s">
        <v>262</v>
      </c>
      <c r="F1266">
        <v>41773.81</v>
      </c>
      <c r="G1266">
        <v>0</v>
      </c>
      <c r="H1266">
        <v>41773.81</v>
      </c>
      <c r="I1266" t="s">
        <v>16</v>
      </c>
      <c r="J1266" t="s">
        <v>262</v>
      </c>
      <c r="K1266" t="s">
        <v>277</v>
      </c>
      <c r="L1266" t="s">
        <v>18</v>
      </c>
      <c r="M1266">
        <v>2024</v>
      </c>
    </row>
    <row r="1267" spans="1:13" hidden="1" x14ac:dyDescent="0.25">
      <c r="A1267">
        <v>10536</v>
      </c>
      <c r="B1267" t="s">
        <v>13</v>
      </c>
      <c r="C1267" s="4">
        <v>45413</v>
      </c>
      <c r="D1267" t="s">
        <v>256</v>
      </c>
      <c r="E1267" t="s">
        <v>264</v>
      </c>
      <c r="F1267">
        <v>0</v>
      </c>
      <c r="G1267">
        <v>22.02</v>
      </c>
      <c r="H1267">
        <v>-22.02</v>
      </c>
      <c r="I1267" t="s">
        <v>16</v>
      </c>
      <c r="J1267" t="s">
        <v>264</v>
      </c>
      <c r="K1267" t="s">
        <v>277</v>
      </c>
      <c r="L1267" t="s">
        <v>18</v>
      </c>
      <c r="M1267">
        <v>2024</v>
      </c>
    </row>
    <row r="1268" spans="1:13" hidden="1" x14ac:dyDescent="0.25">
      <c r="A1268">
        <v>10536</v>
      </c>
      <c r="B1268" t="s">
        <v>13</v>
      </c>
      <c r="C1268" s="4">
        <v>45413</v>
      </c>
      <c r="D1268" t="s">
        <v>249</v>
      </c>
      <c r="E1268" t="s">
        <v>270</v>
      </c>
      <c r="F1268">
        <v>25.21</v>
      </c>
      <c r="G1268">
        <v>0</v>
      </c>
      <c r="H1268">
        <v>25.21</v>
      </c>
      <c r="I1268" t="s">
        <v>16</v>
      </c>
      <c r="J1268" t="s">
        <v>270</v>
      </c>
      <c r="K1268" t="s">
        <v>277</v>
      </c>
      <c r="L1268" t="s">
        <v>18</v>
      </c>
      <c r="M1268">
        <v>2024</v>
      </c>
    </row>
    <row r="1269" spans="1:13" x14ac:dyDescent="0.25">
      <c r="A1269">
        <v>10536</v>
      </c>
      <c r="B1269" t="s">
        <v>13</v>
      </c>
      <c r="C1269" s="4">
        <v>45413</v>
      </c>
      <c r="D1269" t="s">
        <v>115</v>
      </c>
      <c r="E1269" t="s">
        <v>116</v>
      </c>
      <c r="F1269">
        <v>0.14000000000000001</v>
      </c>
      <c r="G1269">
        <v>0</v>
      </c>
      <c r="H1269">
        <v>0.14000000000000001</v>
      </c>
      <c r="I1269" t="s">
        <v>16</v>
      </c>
      <c r="J1269" t="s">
        <v>116</v>
      </c>
      <c r="K1269" t="s">
        <v>277</v>
      </c>
      <c r="L1269" t="s">
        <v>18</v>
      </c>
      <c r="M1269">
        <v>2022</v>
      </c>
    </row>
    <row r="1270" spans="1:13" x14ac:dyDescent="0.25">
      <c r="A1270">
        <v>10536</v>
      </c>
      <c r="B1270" t="s">
        <v>13</v>
      </c>
      <c r="C1270" s="4">
        <v>45413</v>
      </c>
      <c r="D1270" t="s">
        <v>159</v>
      </c>
      <c r="E1270" t="s">
        <v>160</v>
      </c>
      <c r="F1270">
        <v>1424.54</v>
      </c>
      <c r="G1270">
        <v>0</v>
      </c>
      <c r="H1270">
        <v>1424.54</v>
      </c>
      <c r="I1270" t="s">
        <v>16</v>
      </c>
      <c r="J1270" t="s">
        <v>160</v>
      </c>
      <c r="K1270" t="s">
        <v>277</v>
      </c>
      <c r="L1270" t="s">
        <v>18</v>
      </c>
      <c r="M1270">
        <v>2022</v>
      </c>
    </row>
    <row r="1271" spans="1:13" x14ac:dyDescent="0.25">
      <c r="A1271">
        <v>10536</v>
      </c>
      <c r="B1271" t="s">
        <v>13</v>
      </c>
      <c r="C1271" s="4">
        <v>45413</v>
      </c>
      <c r="D1271" t="s">
        <v>129</v>
      </c>
      <c r="E1271" t="s">
        <v>130</v>
      </c>
      <c r="F1271">
        <v>0</v>
      </c>
      <c r="G1271">
        <v>0.08</v>
      </c>
      <c r="H1271">
        <v>-0.08</v>
      </c>
      <c r="I1271" t="s">
        <v>16</v>
      </c>
      <c r="J1271" t="s">
        <v>130</v>
      </c>
      <c r="K1271" t="s">
        <v>277</v>
      </c>
      <c r="L1271" t="s">
        <v>18</v>
      </c>
      <c r="M1271">
        <v>2022</v>
      </c>
    </row>
    <row r="1272" spans="1:13" x14ac:dyDescent="0.25">
      <c r="A1272">
        <v>10536</v>
      </c>
      <c r="B1272" t="s">
        <v>13</v>
      </c>
      <c r="C1272" s="4">
        <v>45413</v>
      </c>
      <c r="D1272" t="s">
        <v>155</v>
      </c>
      <c r="E1272" t="s">
        <v>156</v>
      </c>
      <c r="F1272">
        <v>3504.32</v>
      </c>
      <c r="G1272">
        <v>0</v>
      </c>
      <c r="H1272">
        <v>3504.32</v>
      </c>
      <c r="I1272" t="s">
        <v>16</v>
      </c>
      <c r="J1272" t="s">
        <v>156</v>
      </c>
      <c r="K1272" t="s">
        <v>277</v>
      </c>
      <c r="L1272" t="s">
        <v>18</v>
      </c>
      <c r="M1272">
        <v>2022</v>
      </c>
    </row>
    <row r="1273" spans="1:13" x14ac:dyDescent="0.25">
      <c r="A1273">
        <v>10536</v>
      </c>
      <c r="B1273" t="s">
        <v>13</v>
      </c>
      <c r="C1273" s="4">
        <v>45413</v>
      </c>
      <c r="D1273" t="s">
        <v>153</v>
      </c>
      <c r="E1273" t="s">
        <v>154</v>
      </c>
      <c r="F1273">
        <v>7595.09</v>
      </c>
      <c r="G1273">
        <v>0</v>
      </c>
      <c r="H1273">
        <v>7595.09</v>
      </c>
      <c r="I1273" t="s">
        <v>16</v>
      </c>
      <c r="J1273" t="s">
        <v>154</v>
      </c>
      <c r="K1273" t="s">
        <v>277</v>
      </c>
      <c r="L1273" t="s">
        <v>18</v>
      </c>
      <c r="M1273">
        <v>2022</v>
      </c>
    </row>
    <row r="1274" spans="1:13" x14ac:dyDescent="0.25">
      <c r="A1274">
        <v>10536</v>
      </c>
      <c r="B1274" t="s">
        <v>13</v>
      </c>
      <c r="C1274" s="4">
        <v>45413</v>
      </c>
      <c r="D1274" t="s">
        <v>157</v>
      </c>
      <c r="E1274" t="s">
        <v>158</v>
      </c>
      <c r="F1274">
        <v>10317.86</v>
      </c>
      <c r="G1274">
        <v>0</v>
      </c>
      <c r="H1274">
        <v>10317.86</v>
      </c>
      <c r="I1274" t="s">
        <v>16</v>
      </c>
      <c r="J1274" t="s">
        <v>158</v>
      </c>
      <c r="K1274" t="s">
        <v>277</v>
      </c>
      <c r="L1274" t="s">
        <v>18</v>
      </c>
      <c r="M1274">
        <v>2022</v>
      </c>
    </row>
    <row r="1275" spans="1:13" hidden="1" x14ac:dyDescent="0.25">
      <c r="A1275">
        <v>10536</v>
      </c>
      <c r="B1275" t="s">
        <v>13</v>
      </c>
      <c r="C1275" s="4">
        <v>45413</v>
      </c>
      <c r="D1275" t="s">
        <v>253</v>
      </c>
      <c r="E1275" t="s">
        <v>267</v>
      </c>
      <c r="F1275">
        <v>0</v>
      </c>
      <c r="G1275">
        <v>1441.61</v>
      </c>
      <c r="H1275">
        <v>-1441.61</v>
      </c>
      <c r="I1275" t="s">
        <v>16</v>
      </c>
      <c r="J1275" t="s">
        <v>267</v>
      </c>
      <c r="K1275" t="s">
        <v>277</v>
      </c>
      <c r="L1275" t="s">
        <v>18</v>
      </c>
      <c r="M1275">
        <v>2024</v>
      </c>
    </row>
    <row r="1276" spans="1:13" hidden="1" x14ac:dyDescent="0.25">
      <c r="A1276">
        <v>10536</v>
      </c>
      <c r="B1276" t="s">
        <v>13</v>
      </c>
      <c r="C1276" s="4">
        <v>45413</v>
      </c>
      <c r="D1276" t="s">
        <v>255</v>
      </c>
      <c r="E1276" t="s">
        <v>265</v>
      </c>
      <c r="F1276">
        <v>0</v>
      </c>
      <c r="G1276">
        <v>0.94</v>
      </c>
      <c r="H1276">
        <v>-0.94</v>
      </c>
      <c r="I1276" t="s">
        <v>16</v>
      </c>
      <c r="J1276" t="s">
        <v>265</v>
      </c>
      <c r="K1276" t="s">
        <v>277</v>
      </c>
      <c r="L1276" t="s">
        <v>18</v>
      </c>
      <c r="M1276">
        <v>2024</v>
      </c>
    </row>
    <row r="1277" spans="1:13" hidden="1" x14ac:dyDescent="0.25">
      <c r="A1277">
        <v>10536</v>
      </c>
      <c r="B1277" t="s">
        <v>13</v>
      </c>
      <c r="C1277" s="4">
        <v>45413</v>
      </c>
      <c r="D1277" t="s">
        <v>254</v>
      </c>
      <c r="E1277" t="s">
        <v>266</v>
      </c>
      <c r="F1277">
        <v>0</v>
      </c>
      <c r="G1277">
        <v>15.19</v>
      </c>
      <c r="H1277">
        <v>-15.19</v>
      </c>
      <c r="I1277" t="s">
        <v>16</v>
      </c>
      <c r="J1277" t="s">
        <v>266</v>
      </c>
      <c r="K1277" t="s">
        <v>277</v>
      </c>
      <c r="L1277" t="s">
        <v>18</v>
      </c>
      <c r="M1277">
        <v>2024</v>
      </c>
    </row>
    <row r="1278" spans="1:13" hidden="1" x14ac:dyDescent="0.25">
      <c r="A1278">
        <v>9197</v>
      </c>
      <c r="B1278" t="s">
        <v>13</v>
      </c>
      <c r="C1278" s="4">
        <v>45414</v>
      </c>
      <c r="D1278" t="s">
        <v>244</v>
      </c>
      <c r="E1278" t="s">
        <v>262</v>
      </c>
      <c r="F1278">
        <v>0</v>
      </c>
      <c r="G1278">
        <v>3.49</v>
      </c>
      <c r="H1278">
        <v>-3.49</v>
      </c>
      <c r="I1278" t="s">
        <v>16</v>
      </c>
      <c r="J1278" t="s">
        <v>262</v>
      </c>
      <c r="K1278" t="s">
        <v>310</v>
      </c>
      <c r="L1278" t="s">
        <v>301</v>
      </c>
      <c r="M1278">
        <v>2024</v>
      </c>
    </row>
    <row r="1279" spans="1:13" hidden="1" x14ac:dyDescent="0.25">
      <c r="A1279">
        <v>9197</v>
      </c>
      <c r="B1279" t="s">
        <v>13</v>
      </c>
      <c r="C1279" s="4">
        <v>45414</v>
      </c>
      <c r="D1279" t="s">
        <v>173</v>
      </c>
      <c r="E1279" t="s">
        <v>116</v>
      </c>
      <c r="F1279">
        <v>0</v>
      </c>
      <c r="G1279">
        <v>2.86</v>
      </c>
      <c r="H1279">
        <v>-2.86</v>
      </c>
      <c r="I1279" t="s">
        <v>16</v>
      </c>
      <c r="J1279" t="s">
        <v>116</v>
      </c>
      <c r="K1279" t="s">
        <v>310</v>
      </c>
      <c r="L1279" t="s">
        <v>301</v>
      </c>
      <c r="M1279">
        <v>2023</v>
      </c>
    </row>
    <row r="1280" spans="1:13" x14ac:dyDescent="0.25">
      <c r="A1280">
        <v>9197</v>
      </c>
      <c r="B1280" t="s">
        <v>13</v>
      </c>
      <c r="C1280" s="4">
        <v>45414</v>
      </c>
      <c r="D1280" t="s">
        <v>153</v>
      </c>
      <c r="E1280" t="s">
        <v>154</v>
      </c>
      <c r="F1280">
        <v>0</v>
      </c>
      <c r="G1280">
        <v>1.59</v>
      </c>
      <c r="H1280">
        <v>-1.59</v>
      </c>
      <c r="I1280" t="s">
        <v>16</v>
      </c>
      <c r="J1280" t="s">
        <v>154</v>
      </c>
      <c r="K1280" t="s">
        <v>310</v>
      </c>
      <c r="L1280" t="s">
        <v>301</v>
      </c>
      <c r="M1280">
        <v>2022</v>
      </c>
    </row>
    <row r="1281" spans="1:13" hidden="1" x14ac:dyDescent="0.25">
      <c r="A1281">
        <v>9197</v>
      </c>
      <c r="B1281" t="s">
        <v>13</v>
      </c>
      <c r="C1281" s="4">
        <v>45414</v>
      </c>
      <c r="D1281" t="s">
        <v>184</v>
      </c>
      <c r="E1281" t="s">
        <v>185</v>
      </c>
      <c r="F1281">
        <v>0.08</v>
      </c>
      <c r="G1281">
        <v>0</v>
      </c>
      <c r="H1281">
        <v>0.08</v>
      </c>
      <c r="I1281" t="s">
        <v>16</v>
      </c>
      <c r="J1281" t="s">
        <v>185</v>
      </c>
      <c r="K1281" t="s">
        <v>310</v>
      </c>
      <c r="L1281" t="s">
        <v>301</v>
      </c>
      <c r="M1281">
        <v>2023</v>
      </c>
    </row>
    <row r="1282" spans="1:13" x14ac:dyDescent="0.25">
      <c r="A1282">
        <v>9197</v>
      </c>
      <c r="B1282" t="s">
        <v>13</v>
      </c>
      <c r="C1282" s="4">
        <v>45414</v>
      </c>
      <c r="D1282" t="s">
        <v>115</v>
      </c>
      <c r="E1282" t="s">
        <v>116</v>
      </c>
      <c r="F1282">
        <v>0</v>
      </c>
      <c r="G1282">
        <v>1.43</v>
      </c>
      <c r="H1282">
        <v>-1.43</v>
      </c>
      <c r="I1282" t="s">
        <v>16</v>
      </c>
      <c r="J1282" t="s">
        <v>116</v>
      </c>
      <c r="K1282" t="s">
        <v>310</v>
      </c>
      <c r="L1282" t="s">
        <v>301</v>
      </c>
      <c r="M1282">
        <v>2022</v>
      </c>
    </row>
    <row r="1283" spans="1:13" x14ac:dyDescent="0.25">
      <c r="A1283">
        <v>9197</v>
      </c>
      <c r="B1283" t="s">
        <v>13</v>
      </c>
      <c r="C1283" s="4">
        <v>45414</v>
      </c>
      <c r="D1283" t="s">
        <v>129</v>
      </c>
      <c r="E1283" t="s">
        <v>130</v>
      </c>
      <c r="F1283">
        <v>0.98</v>
      </c>
      <c r="G1283">
        <v>0</v>
      </c>
      <c r="H1283">
        <v>0.98</v>
      </c>
      <c r="I1283" t="s">
        <v>16</v>
      </c>
      <c r="J1283" t="s">
        <v>130</v>
      </c>
      <c r="K1283" t="s">
        <v>310</v>
      </c>
      <c r="L1283" t="s">
        <v>301</v>
      </c>
      <c r="M1283">
        <v>2022</v>
      </c>
    </row>
    <row r="1284" spans="1:13" x14ac:dyDescent="0.25">
      <c r="A1284">
        <v>9229</v>
      </c>
      <c r="B1284" t="s">
        <v>13</v>
      </c>
      <c r="C1284" s="4">
        <v>45415</v>
      </c>
      <c r="D1284" t="s">
        <v>131</v>
      </c>
      <c r="E1284" t="s">
        <v>132</v>
      </c>
      <c r="F1284">
        <v>0.11</v>
      </c>
      <c r="G1284">
        <v>0</v>
      </c>
      <c r="H1284">
        <v>0.11</v>
      </c>
      <c r="I1284" t="s">
        <v>16</v>
      </c>
      <c r="J1284" t="s">
        <v>132</v>
      </c>
      <c r="K1284" t="s">
        <v>310</v>
      </c>
      <c r="L1284" t="s">
        <v>301</v>
      </c>
      <c r="M1284">
        <v>2022</v>
      </c>
    </row>
    <row r="1285" spans="1:13" x14ac:dyDescent="0.25">
      <c r="A1285">
        <v>9226</v>
      </c>
      <c r="B1285" t="s">
        <v>13</v>
      </c>
      <c r="C1285" s="4">
        <v>45415</v>
      </c>
      <c r="D1285" t="s">
        <v>143</v>
      </c>
      <c r="E1285" t="s">
        <v>144</v>
      </c>
      <c r="F1285">
        <v>0</v>
      </c>
      <c r="G1285">
        <v>0.19</v>
      </c>
      <c r="H1285">
        <v>-0.19</v>
      </c>
      <c r="I1285" t="s">
        <v>16</v>
      </c>
      <c r="J1285" t="s">
        <v>144</v>
      </c>
      <c r="K1285" t="s">
        <v>310</v>
      </c>
      <c r="L1285" t="s">
        <v>301</v>
      </c>
      <c r="M1285">
        <v>2022</v>
      </c>
    </row>
    <row r="1286" spans="1:13" x14ac:dyDescent="0.25">
      <c r="A1286">
        <v>9223</v>
      </c>
      <c r="B1286" t="s">
        <v>13</v>
      </c>
      <c r="C1286" s="4">
        <v>45415</v>
      </c>
      <c r="D1286" t="s">
        <v>143</v>
      </c>
      <c r="E1286" t="s">
        <v>144</v>
      </c>
      <c r="F1286">
        <v>0</v>
      </c>
      <c r="G1286">
        <v>0.46</v>
      </c>
      <c r="H1286">
        <v>-0.46</v>
      </c>
      <c r="I1286" t="s">
        <v>16</v>
      </c>
      <c r="J1286" t="s">
        <v>144</v>
      </c>
      <c r="K1286" t="s">
        <v>310</v>
      </c>
      <c r="L1286" t="s">
        <v>301</v>
      </c>
      <c r="M1286">
        <v>2022</v>
      </c>
    </row>
    <row r="1287" spans="1:13" hidden="1" x14ac:dyDescent="0.25">
      <c r="A1287">
        <v>9216</v>
      </c>
      <c r="B1287" t="s">
        <v>13</v>
      </c>
      <c r="C1287" s="4">
        <v>45415</v>
      </c>
      <c r="D1287" t="s">
        <v>186</v>
      </c>
      <c r="E1287" t="s">
        <v>187</v>
      </c>
      <c r="F1287">
        <v>1.1000000000000001</v>
      </c>
      <c r="G1287">
        <v>0</v>
      </c>
      <c r="H1287">
        <v>1.1000000000000001</v>
      </c>
      <c r="I1287" t="s">
        <v>16</v>
      </c>
      <c r="J1287" t="s">
        <v>187</v>
      </c>
      <c r="K1287" t="s">
        <v>310</v>
      </c>
      <c r="L1287" t="s">
        <v>301</v>
      </c>
      <c r="M1287">
        <v>2023</v>
      </c>
    </row>
    <row r="1288" spans="1:13" hidden="1" x14ac:dyDescent="0.25">
      <c r="A1288">
        <v>9217</v>
      </c>
      <c r="B1288" t="s">
        <v>13</v>
      </c>
      <c r="C1288" s="4">
        <v>45415</v>
      </c>
      <c r="D1288" t="s">
        <v>186</v>
      </c>
      <c r="E1288" t="s">
        <v>187</v>
      </c>
      <c r="F1288">
        <v>0.79</v>
      </c>
      <c r="G1288">
        <v>0</v>
      </c>
      <c r="H1288">
        <v>0.79</v>
      </c>
      <c r="I1288" t="s">
        <v>16</v>
      </c>
      <c r="J1288" t="s">
        <v>187</v>
      </c>
      <c r="K1288" t="s">
        <v>310</v>
      </c>
      <c r="L1288" t="s">
        <v>301</v>
      </c>
      <c r="M1288">
        <v>2023</v>
      </c>
    </row>
    <row r="1289" spans="1:13" hidden="1" x14ac:dyDescent="0.25">
      <c r="A1289">
        <v>9220</v>
      </c>
      <c r="B1289" t="s">
        <v>13</v>
      </c>
      <c r="C1289" s="4">
        <v>45415</v>
      </c>
      <c r="D1289" t="s">
        <v>186</v>
      </c>
      <c r="E1289" t="s">
        <v>187</v>
      </c>
      <c r="F1289">
        <v>0.43</v>
      </c>
      <c r="G1289">
        <v>0</v>
      </c>
      <c r="H1289">
        <v>0.43</v>
      </c>
      <c r="I1289" t="s">
        <v>16</v>
      </c>
      <c r="J1289" t="s">
        <v>187</v>
      </c>
      <c r="K1289" t="s">
        <v>310</v>
      </c>
      <c r="L1289" t="s">
        <v>301</v>
      </c>
      <c r="M1289">
        <v>2023</v>
      </c>
    </row>
    <row r="1290" spans="1:13" hidden="1" x14ac:dyDescent="0.25">
      <c r="A1290">
        <v>9223</v>
      </c>
      <c r="B1290" t="s">
        <v>13</v>
      </c>
      <c r="C1290" s="4">
        <v>45415</v>
      </c>
      <c r="D1290" t="s">
        <v>186</v>
      </c>
      <c r="E1290" t="s">
        <v>187</v>
      </c>
      <c r="F1290">
        <v>0.23</v>
      </c>
      <c r="G1290">
        <v>0</v>
      </c>
      <c r="H1290">
        <v>0.23</v>
      </c>
      <c r="I1290" t="s">
        <v>16</v>
      </c>
      <c r="J1290" t="s">
        <v>187</v>
      </c>
      <c r="K1290" t="s">
        <v>310</v>
      </c>
      <c r="L1290" t="s">
        <v>301</v>
      </c>
      <c r="M1290">
        <v>2023</v>
      </c>
    </row>
    <row r="1291" spans="1:13" hidden="1" x14ac:dyDescent="0.25">
      <c r="A1291">
        <v>9226</v>
      </c>
      <c r="B1291" t="s">
        <v>13</v>
      </c>
      <c r="C1291" s="4">
        <v>45415</v>
      </c>
      <c r="D1291" t="s">
        <v>186</v>
      </c>
      <c r="E1291" t="s">
        <v>187</v>
      </c>
      <c r="F1291">
        <v>0.09</v>
      </c>
      <c r="G1291">
        <v>0</v>
      </c>
      <c r="H1291">
        <v>0.09</v>
      </c>
      <c r="I1291" t="s">
        <v>16</v>
      </c>
      <c r="J1291" t="s">
        <v>187</v>
      </c>
      <c r="K1291" t="s">
        <v>310</v>
      </c>
      <c r="L1291" t="s">
        <v>301</v>
      </c>
      <c r="M1291">
        <v>2023</v>
      </c>
    </row>
    <row r="1292" spans="1:13" hidden="1" x14ac:dyDescent="0.25">
      <c r="A1292">
        <v>9229</v>
      </c>
      <c r="B1292" t="s">
        <v>13</v>
      </c>
      <c r="C1292" s="4">
        <v>45415</v>
      </c>
      <c r="D1292" t="s">
        <v>186</v>
      </c>
      <c r="E1292" t="s">
        <v>187</v>
      </c>
      <c r="F1292">
        <v>0.04</v>
      </c>
      <c r="G1292">
        <v>0</v>
      </c>
      <c r="H1292">
        <v>0.04</v>
      </c>
      <c r="I1292" t="s">
        <v>16</v>
      </c>
      <c r="J1292" t="s">
        <v>187</v>
      </c>
      <c r="K1292" t="s">
        <v>310</v>
      </c>
      <c r="L1292" t="s">
        <v>301</v>
      </c>
      <c r="M1292">
        <v>2023</v>
      </c>
    </row>
    <row r="1293" spans="1:13" hidden="1" x14ac:dyDescent="0.25">
      <c r="A1293">
        <v>9227</v>
      </c>
      <c r="B1293" t="s">
        <v>13</v>
      </c>
      <c r="C1293" s="4">
        <v>45415</v>
      </c>
      <c r="D1293" t="s">
        <v>186</v>
      </c>
      <c r="E1293" t="s">
        <v>187</v>
      </c>
      <c r="F1293">
        <v>0.04</v>
      </c>
      <c r="G1293">
        <v>0</v>
      </c>
      <c r="H1293">
        <v>0.04</v>
      </c>
      <c r="I1293" t="s">
        <v>16</v>
      </c>
      <c r="J1293" t="s">
        <v>187</v>
      </c>
      <c r="K1293" t="s">
        <v>310</v>
      </c>
      <c r="L1293" t="s">
        <v>301</v>
      </c>
      <c r="M1293">
        <v>2023</v>
      </c>
    </row>
    <row r="1294" spans="1:13" hidden="1" x14ac:dyDescent="0.25">
      <c r="A1294">
        <v>9228</v>
      </c>
      <c r="B1294" t="s">
        <v>13</v>
      </c>
      <c r="C1294" s="4">
        <v>45415</v>
      </c>
      <c r="D1294" t="s">
        <v>186</v>
      </c>
      <c r="E1294" t="s">
        <v>187</v>
      </c>
      <c r="F1294">
        <v>0.03</v>
      </c>
      <c r="G1294">
        <v>0</v>
      </c>
      <c r="H1294">
        <v>0.03</v>
      </c>
      <c r="I1294" t="s">
        <v>16</v>
      </c>
      <c r="J1294" t="s">
        <v>187</v>
      </c>
      <c r="K1294" t="s">
        <v>310</v>
      </c>
      <c r="L1294" t="s">
        <v>301</v>
      </c>
      <c r="M1294">
        <v>2023</v>
      </c>
    </row>
    <row r="1295" spans="1:13" x14ac:dyDescent="0.25">
      <c r="A1295">
        <v>9223</v>
      </c>
      <c r="B1295" t="s">
        <v>13</v>
      </c>
      <c r="C1295" s="4">
        <v>45415</v>
      </c>
      <c r="D1295" t="s">
        <v>131</v>
      </c>
      <c r="E1295" t="s">
        <v>132</v>
      </c>
      <c r="F1295">
        <v>0.69</v>
      </c>
      <c r="G1295">
        <v>0</v>
      </c>
      <c r="H1295">
        <v>0.69</v>
      </c>
      <c r="I1295" t="s">
        <v>16</v>
      </c>
      <c r="J1295" t="s">
        <v>132</v>
      </c>
      <c r="K1295" t="s">
        <v>310</v>
      </c>
      <c r="L1295" t="s">
        <v>301</v>
      </c>
      <c r="M1295">
        <v>2022</v>
      </c>
    </row>
    <row r="1296" spans="1:13" x14ac:dyDescent="0.25">
      <c r="A1296">
        <v>9220</v>
      </c>
      <c r="B1296" t="s">
        <v>13</v>
      </c>
      <c r="C1296" s="4">
        <v>45415</v>
      </c>
      <c r="D1296" t="s">
        <v>131</v>
      </c>
      <c r="E1296" t="s">
        <v>132</v>
      </c>
      <c r="F1296">
        <v>1.29</v>
      </c>
      <c r="G1296">
        <v>0</v>
      </c>
      <c r="H1296">
        <v>1.29</v>
      </c>
      <c r="I1296" t="s">
        <v>16</v>
      </c>
      <c r="J1296" t="s">
        <v>132</v>
      </c>
      <c r="K1296" t="s">
        <v>310</v>
      </c>
      <c r="L1296" t="s">
        <v>301</v>
      </c>
      <c r="M1296">
        <v>2022</v>
      </c>
    </row>
    <row r="1297" spans="1:13" x14ac:dyDescent="0.25">
      <c r="A1297">
        <v>9220</v>
      </c>
      <c r="B1297" t="s">
        <v>13</v>
      </c>
      <c r="C1297" s="4">
        <v>45415</v>
      </c>
      <c r="D1297" t="s">
        <v>143</v>
      </c>
      <c r="E1297" t="s">
        <v>144</v>
      </c>
      <c r="F1297">
        <v>0</v>
      </c>
      <c r="G1297">
        <v>0.86</v>
      </c>
      <c r="H1297">
        <v>-0.86</v>
      </c>
      <c r="I1297" t="s">
        <v>16</v>
      </c>
      <c r="J1297" t="s">
        <v>144</v>
      </c>
      <c r="K1297" t="s">
        <v>310</v>
      </c>
      <c r="L1297" t="s">
        <v>301</v>
      </c>
      <c r="M1297">
        <v>2022</v>
      </c>
    </row>
    <row r="1298" spans="1:13" x14ac:dyDescent="0.25">
      <c r="A1298">
        <v>9216</v>
      </c>
      <c r="B1298" t="s">
        <v>13</v>
      </c>
      <c r="C1298" s="4">
        <v>45415</v>
      </c>
      <c r="D1298" t="s">
        <v>143</v>
      </c>
      <c r="E1298" t="s">
        <v>144</v>
      </c>
      <c r="F1298">
        <v>0</v>
      </c>
      <c r="G1298">
        <v>2.21</v>
      </c>
      <c r="H1298">
        <v>-2.21</v>
      </c>
      <c r="I1298" t="s">
        <v>16</v>
      </c>
      <c r="J1298" t="s">
        <v>144</v>
      </c>
      <c r="K1298" t="s">
        <v>310</v>
      </c>
      <c r="L1298" t="s">
        <v>301</v>
      </c>
      <c r="M1298">
        <v>2022</v>
      </c>
    </row>
    <row r="1299" spans="1:13" x14ac:dyDescent="0.25">
      <c r="A1299">
        <v>9216</v>
      </c>
      <c r="B1299" t="s">
        <v>13</v>
      </c>
      <c r="C1299" s="4">
        <v>45415</v>
      </c>
      <c r="D1299" t="s">
        <v>131</v>
      </c>
      <c r="E1299" t="s">
        <v>132</v>
      </c>
      <c r="F1299">
        <v>3.31</v>
      </c>
      <c r="G1299">
        <v>0</v>
      </c>
      <c r="H1299">
        <v>3.31</v>
      </c>
      <c r="I1299" t="s">
        <v>16</v>
      </c>
      <c r="J1299" t="s">
        <v>132</v>
      </c>
      <c r="K1299" t="s">
        <v>310</v>
      </c>
      <c r="L1299" t="s">
        <v>301</v>
      </c>
      <c r="M1299">
        <v>2022</v>
      </c>
    </row>
    <row r="1300" spans="1:13" x14ac:dyDescent="0.25">
      <c r="A1300">
        <v>9217</v>
      </c>
      <c r="B1300" t="s">
        <v>13</v>
      </c>
      <c r="C1300" s="4">
        <v>45415</v>
      </c>
      <c r="D1300" t="s">
        <v>143</v>
      </c>
      <c r="E1300" t="s">
        <v>144</v>
      </c>
      <c r="F1300">
        <v>0</v>
      </c>
      <c r="G1300">
        <v>1.59</v>
      </c>
      <c r="H1300">
        <v>-1.59</v>
      </c>
      <c r="I1300" t="s">
        <v>16</v>
      </c>
      <c r="J1300" t="s">
        <v>144</v>
      </c>
      <c r="K1300" t="s">
        <v>310</v>
      </c>
      <c r="L1300" t="s">
        <v>301</v>
      </c>
      <c r="M1300">
        <v>2022</v>
      </c>
    </row>
    <row r="1301" spans="1:13" x14ac:dyDescent="0.25">
      <c r="A1301">
        <v>9217</v>
      </c>
      <c r="B1301" t="s">
        <v>13</v>
      </c>
      <c r="C1301" s="4">
        <v>45415</v>
      </c>
      <c r="D1301" t="s">
        <v>131</v>
      </c>
      <c r="E1301" t="s">
        <v>132</v>
      </c>
      <c r="F1301">
        <v>2.38</v>
      </c>
      <c r="G1301">
        <v>0</v>
      </c>
      <c r="H1301">
        <v>2.38</v>
      </c>
      <c r="I1301" t="s">
        <v>16</v>
      </c>
      <c r="J1301" t="s">
        <v>132</v>
      </c>
      <c r="K1301" t="s">
        <v>310</v>
      </c>
      <c r="L1301" t="s">
        <v>301</v>
      </c>
      <c r="M1301">
        <v>2022</v>
      </c>
    </row>
    <row r="1302" spans="1:13" hidden="1" x14ac:dyDescent="0.25">
      <c r="A1302">
        <v>9227</v>
      </c>
      <c r="B1302" t="s">
        <v>13</v>
      </c>
      <c r="C1302" s="4">
        <v>45415</v>
      </c>
      <c r="D1302" t="s">
        <v>174</v>
      </c>
      <c r="E1302" t="s">
        <v>118</v>
      </c>
      <c r="F1302">
        <v>0</v>
      </c>
      <c r="G1302">
        <v>1.35</v>
      </c>
      <c r="H1302">
        <v>-1.35</v>
      </c>
      <c r="I1302" t="s">
        <v>16</v>
      </c>
      <c r="J1302" t="s">
        <v>118</v>
      </c>
      <c r="K1302" t="s">
        <v>310</v>
      </c>
      <c r="L1302" t="s">
        <v>301</v>
      </c>
      <c r="M1302">
        <v>2023</v>
      </c>
    </row>
    <row r="1303" spans="1:13" x14ac:dyDescent="0.25">
      <c r="A1303">
        <v>9226</v>
      </c>
      <c r="B1303" t="s">
        <v>13</v>
      </c>
      <c r="C1303" s="4">
        <v>45415</v>
      </c>
      <c r="D1303" t="s">
        <v>131</v>
      </c>
      <c r="E1303" t="s">
        <v>132</v>
      </c>
      <c r="F1303">
        <v>0.28000000000000003</v>
      </c>
      <c r="G1303">
        <v>0</v>
      </c>
      <c r="H1303">
        <v>0.28000000000000003</v>
      </c>
      <c r="I1303" t="s">
        <v>16</v>
      </c>
      <c r="J1303" t="s">
        <v>132</v>
      </c>
      <c r="K1303" t="s">
        <v>310</v>
      </c>
      <c r="L1303" t="s">
        <v>301</v>
      </c>
      <c r="M1303">
        <v>2022</v>
      </c>
    </row>
    <row r="1304" spans="1:13" x14ac:dyDescent="0.25">
      <c r="A1304">
        <v>9216</v>
      </c>
      <c r="B1304" t="s">
        <v>13</v>
      </c>
      <c r="C1304" s="4">
        <v>45415</v>
      </c>
      <c r="D1304" t="s">
        <v>117</v>
      </c>
      <c r="E1304" t="s">
        <v>118</v>
      </c>
      <c r="F1304">
        <v>0</v>
      </c>
      <c r="G1304">
        <v>19.850000000000001</v>
      </c>
      <c r="H1304">
        <v>-19.850000000000001</v>
      </c>
      <c r="I1304" t="s">
        <v>16</v>
      </c>
      <c r="J1304" t="s">
        <v>118</v>
      </c>
      <c r="K1304" t="s">
        <v>310</v>
      </c>
      <c r="L1304" t="s">
        <v>301</v>
      </c>
      <c r="M1304">
        <v>2022</v>
      </c>
    </row>
    <row r="1305" spans="1:13" x14ac:dyDescent="0.25">
      <c r="A1305">
        <v>9216</v>
      </c>
      <c r="B1305" t="s">
        <v>13</v>
      </c>
      <c r="C1305" s="4">
        <v>45415</v>
      </c>
      <c r="D1305" t="s">
        <v>155</v>
      </c>
      <c r="E1305" t="s">
        <v>156</v>
      </c>
      <c r="F1305">
        <v>0</v>
      </c>
      <c r="G1305">
        <v>13.23</v>
      </c>
      <c r="H1305">
        <v>-13.23</v>
      </c>
      <c r="I1305" t="s">
        <v>16</v>
      </c>
      <c r="J1305" t="s">
        <v>156</v>
      </c>
      <c r="K1305" t="s">
        <v>310</v>
      </c>
      <c r="L1305" t="s">
        <v>301</v>
      </c>
      <c r="M1305">
        <v>2022</v>
      </c>
    </row>
    <row r="1306" spans="1:13" x14ac:dyDescent="0.25">
      <c r="A1306">
        <v>9217</v>
      </c>
      <c r="B1306" t="s">
        <v>13</v>
      </c>
      <c r="C1306" s="4">
        <v>45415</v>
      </c>
      <c r="D1306" t="s">
        <v>155</v>
      </c>
      <c r="E1306" t="s">
        <v>156</v>
      </c>
      <c r="F1306">
        <v>0</v>
      </c>
      <c r="G1306">
        <v>9.51</v>
      </c>
      <c r="H1306">
        <v>-9.51</v>
      </c>
      <c r="I1306" t="s">
        <v>16</v>
      </c>
      <c r="J1306" t="s">
        <v>156</v>
      </c>
      <c r="K1306" t="s">
        <v>310</v>
      </c>
      <c r="L1306" t="s">
        <v>301</v>
      </c>
      <c r="M1306">
        <v>2022</v>
      </c>
    </row>
    <row r="1307" spans="1:13" x14ac:dyDescent="0.25">
      <c r="A1307">
        <v>9217</v>
      </c>
      <c r="B1307" t="s">
        <v>13</v>
      </c>
      <c r="C1307" s="4">
        <v>45415</v>
      </c>
      <c r="D1307" t="s">
        <v>117</v>
      </c>
      <c r="E1307" t="s">
        <v>118</v>
      </c>
      <c r="F1307">
        <v>0</v>
      </c>
      <c r="G1307">
        <v>14.27</v>
      </c>
      <c r="H1307">
        <v>-14.27</v>
      </c>
      <c r="I1307" t="s">
        <v>16</v>
      </c>
      <c r="J1307" t="s">
        <v>118</v>
      </c>
      <c r="K1307" t="s">
        <v>310</v>
      </c>
      <c r="L1307" t="s">
        <v>301</v>
      </c>
      <c r="M1307">
        <v>2022</v>
      </c>
    </row>
    <row r="1308" spans="1:13" x14ac:dyDescent="0.25">
      <c r="A1308">
        <v>9220</v>
      </c>
      <c r="B1308" t="s">
        <v>13</v>
      </c>
      <c r="C1308" s="4">
        <v>45415</v>
      </c>
      <c r="D1308" t="s">
        <v>117</v>
      </c>
      <c r="E1308" t="s">
        <v>118</v>
      </c>
      <c r="F1308">
        <v>0</v>
      </c>
      <c r="G1308">
        <v>7.74</v>
      </c>
      <c r="H1308">
        <v>-7.74</v>
      </c>
      <c r="I1308" t="s">
        <v>16</v>
      </c>
      <c r="J1308" t="s">
        <v>118</v>
      </c>
      <c r="K1308" t="s">
        <v>310</v>
      </c>
      <c r="L1308" t="s">
        <v>301</v>
      </c>
      <c r="M1308">
        <v>2022</v>
      </c>
    </row>
    <row r="1309" spans="1:13" x14ac:dyDescent="0.25">
      <c r="A1309">
        <v>9220</v>
      </c>
      <c r="B1309" t="s">
        <v>13</v>
      </c>
      <c r="C1309" s="4">
        <v>45415</v>
      </c>
      <c r="D1309" t="s">
        <v>155</v>
      </c>
      <c r="E1309" t="s">
        <v>156</v>
      </c>
      <c r="F1309">
        <v>0</v>
      </c>
      <c r="G1309">
        <v>5.16</v>
      </c>
      <c r="H1309">
        <v>-5.16</v>
      </c>
      <c r="I1309" t="s">
        <v>16</v>
      </c>
      <c r="J1309" t="s">
        <v>156</v>
      </c>
      <c r="K1309" t="s">
        <v>310</v>
      </c>
      <c r="L1309" t="s">
        <v>301</v>
      </c>
      <c r="M1309">
        <v>2022</v>
      </c>
    </row>
    <row r="1310" spans="1:13" x14ac:dyDescent="0.25">
      <c r="A1310">
        <v>9223</v>
      </c>
      <c r="B1310" t="s">
        <v>13</v>
      </c>
      <c r="C1310" s="4">
        <v>45415</v>
      </c>
      <c r="D1310" t="s">
        <v>117</v>
      </c>
      <c r="E1310" t="s">
        <v>118</v>
      </c>
      <c r="F1310">
        <v>0</v>
      </c>
      <c r="G1310">
        <v>4.1500000000000004</v>
      </c>
      <c r="H1310">
        <v>-4.1500000000000004</v>
      </c>
      <c r="I1310" t="s">
        <v>16</v>
      </c>
      <c r="J1310" t="s">
        <v>118</v>
      </c>
      <c r="K1310" t="s">
        <v>310</v>
      </c>
      <c r="L1310" t="s">
        <v>301</v>
      </c>
      <c r="M1310">
        <v>2022</v>
      </c>
    </row>
    <row r="1311" spans="1:13" x14ac:dyDescent="0.25">
      <c r="A1311">
        <v>9223</v>
      </c>
      <c r="B1311" t="s">
        <v>13</v>
      </c>
      <c r="C1311" s="4">
        <v>45415</v>
      </c>
      <c r="D1311" t="s">
        <v>155</v>
      </c>
      <c r="E1311" t="s">
        <v>156</v>
      </c>
      <c r="F1311">
        <v>0</v>
      </c>
      <c r="G1311">
        <v>2.76</v>
      </c>
      <c r="H1311">
        <v>-2.76</v>
      </c>
      <c r="I1311" t="s">
        <v>16</v>
      </c>
      <c r="J1311" t="s">
        <v>156</v>
      </c>
      <c r="K1311" t="s">
        <v>310</v>
      </c>
      <c r="L1311" t="s">
        <v>301</v>
      </c>
      <c r="M1311">
        <v>2022</v>
      </c>
    </row>
    <row r="1312" spans="1:13" x14ac:dyDescent="0.25">
      <c r="A1312">
        <v>9226</v>
      </c>
      <c r="B1312" t="s">
        <v>13</v>
      </c>
      <c r="C1312" s="4">
        <v>45415</v>
      </c>
      <c r="D1312" t="s">
        <v>117</v>
      </c>
      <c r="E1312" t="s">
        <v>118</v>
      </c>
      <c r="F1312">
        <v>0</v>
      </c>
      <c r="G1312">
        <v>1.67</v>
      </c>
      <c r="H1312">
        <v>-1.67</v>
      </c>
      <c r="I1312" t="s">
        <v>16</v>
      </c>
      <c r="J1312" t="s">
        <v>118</v>
      </c>
      <c r="K1312" t="s">
        <v>310</v>
      </c>
      <c r="L1312" t="s">
        <v>301</v>
      </c>
      <c r="M1312">
        <v>2022</v>
      </c>
    </row>
    <row r="1313" spans="1:13" x14ac:dyDescent="0.25">
      <c r="A1313">
        <v>9226</v>
      </c>
      <c r="B1313" t="s">
        <v>13</v>
      </c>
      <c r="C1313" s="4">
        <v>45415</v>
      </c>
      <c r="D1313" t="s">
        <v>155</v>
      </c>
      <c r="E1313" t="s">
        <v>156</v>
      </c>
      <c r="F1313">
        <v>0</v>
      </c>
      <c r="G1313">
        <v>1.1100000000000001</v>
      </c>
      <c r="H1313">
        <v>-1.1100000000000001</v>
      </c>
      <c r="I1313" t="s">
        <v>16</v>
      </c>
      <c r="J1313" t="s">
        <v>156</v>
      </c>
      <c r="K1313" t="s">
        <v>310</v>
      </c>
      <c r="L1313" t="s">
        <v>301</v>
      </c>
      <c r="M1313">
        <v>2022</v>
      </c>
    </row>
    <row r="1314" spans="1:13" hidden="1" x14ac:dyDescent="0.25">
      <c r="A1314">
        <v>9228</v>
      </c>
      <c r="B1314" t="s">
        <v>13</v>
      </c>
      <c r="C1314" s="4">
        <v>45415</v>
      </c>
      <c r="D1314" t="s">
        <v>174</v>
      </c>
      <c r="E1314" t="s">
        <v>118</v>
      </c>
      <c r="F1314">
        <v>0</v>
      </c>
      <c r="G1314">
        <v>1.29</v>
      </c>
      <c r="H1314">
        <v>-1.29</v>
      </c>
      <c r="I1314" t="s">
        <v>16</v>
      </c>
      <c r="J1314" t="s">
        <v>118</v>
      </c>
      <c r="K1314" t="s">
        <v>310</v>
      </c>
      <c r="L1314" t="s">
        <v>301</v>
      </c>
      <c r="M1314">
        <v>2023</v>
      </c>
    </row>
    <row r="1315" spans="1:13" x14ac:dyDescent="0.25">
      <c r="A1315">
        <v>9227</v>
      </c>
      <c r="B1315" t="s">
        <v>13</v>
      </c>
      <c r="C1315" s="4">
        <v>45415</v>
      </c>
      <c r="D1315" t="s">
        <v>155</v>
      </c>
      <c r="E1315" t="s">
        <v>156</v>
      </c>
      <c r="F1315">
        <v>0</v>
      </c>
      <c r="G1315">
        <v>0.44</v>
      </c>
      <c r="H1315">
        <v>-0.44</v>
      </c>
      <c r="I1315" t="s">
        <v>16</v>
      </c>
      <c r="J1315" t="s">
        <v>156</v>
      </c>
      <c r="K1315" t="s">
        <v>310</v>
      </c>
      <c r="L1315" t="s">
        <v>301</v>
      </c>
      <c r="M1315">
        <v>2022</v>
      </c>
    </row>
    <row r="1316" spans="1:13" x14ac:dyDescent="0.25">
      <c r="A1316">
        <v>9228</v>
      </c>
      <c r="B1316" t="s">
        <v>13</v>
      </c>
      <c r="C1316" s="4">
        <v>45415</v>
      </c>
      <c r="D1316" t="s">
        <v>117</v>
      </c>
      <c r="E1316" t="s">
        <v>118</v>
      </c>
      <c r="F1316">
        <v>0</v>
      </c>
      <c r="G1316">
        <v>0.63</v>
      </c>
      <c r="H1316">
        <v>-0.63</v>
      </c>
      <c r="I1316" t="s">
        <v>16</v>
      </c>
      <c r="J1316" t="s">
        <v>118</v>
      </c>
      <c r="K1316" t="s">
        <v>310</v>
      </c>
      <c r="L1316" t="s">
        <v>301</v>
      </c>
      <c r="M1316">
        <v>2022</v>
      </c>
    </row>
    <row r="1317" spans="1:13" x14ac:dyDescent="0.25">
      <c r="A1317">
        <v>9228</v>
      </c>
      <c r="B1317" t="s">
        <v>13</v>
      </c>
      <c r="C1317" s="4">
        <v>45415</v>
      </c>
      <c r="D1317" t="s">
        <v>155</v>
      </c>
      <c r="E1317" t="s">
        <v>156</v>
      </c>
      <c r="F1317">
        <v>0</v>
      </c>
      <c r="G1317">
        <v>0.42</v>
      </c>
      <c r="H1317">
        <v>-0.42</v>
      </c>
      <c r="I1317" t="s">
        <v>16</v>
      </c>
      <c r="J1317" t="s">
        <v>156</v>
      </c>
      <c r="K1317" t="s">
        <v>310</v>
      </c>
      <c r="L1317" t="s">
        <v>301</v>
      </c>
      <c r="M1317">
        <v>2022</v>
      </c>
    </row>
    <row r="1318" spans="1:13" x14ac:dyDescent="0.25">
      <c r="A1318">
        <v>9229</v>
      </c>
      <c r="B1318" t="s">
        <v>13</v>
      </c>
      <c r="C1318" s="4">
        <v>45415</v>
      </c>
      <c r="D1318" t="s">
        <v>155</v>
      </c>
      <c r="E1318" t="s">
        <v>156</v>
      </c>
      <c r="F1318">
        <v>0</v>
      </c>
      <c r="G1318">
        <v>0.45</v>
      </c>
      <c r="H1318">
        <v>-0.45</v>
      </c>
      <c r="I1318" t="s">
        <v>16</v>
      </c>
      <c r="J1318" t="s">
        <v>156</v>
      </c>
      <c r="K1318" t="s">
        <v>310</v>
      </c>
      <c r="L1318" t="s">
        <v>301</v>
      </c>
      <c r="M1318">
        <v>2022</v>
      </c>
    </row>
    <row r="1319" spans="1:13" x14ac:dyDescent="0.25">
      <c r="A1319">
        <v>9229</v>
      </c>
      <c r="B1319" t="s">
        <v>13</v>
      </c>
      <c r="C1319" s="4">
        <v>45415</v>
      </c>
      <c r="D1319" t="s">
        <v>117</v>
      </c>
      <c r="E1319" t="s">
        <v>118</v>
      </c>
      <c r="F1319">
        <v>0</v>
      </c>
      <c r="G1319">
        <v>0.67</v>
      </c>
      <c r="H1319">
        <v>-0.67</v>
      </c>
      <c r="I1319" t="s">
        <v>16</v>
      </c>
      <c r="J1319" t="s">
        <v>118</v>
      </c>
      <c r="K1319" t="s">
        <v>310</v>
      </c>
      <c r="L1319" t="s">
        <v>301</v>
      </c>
      <c r="M1319">
        <v>2022</v>
      </c>
    </row>
    <row r="1320" spans="1:13" hidden="1" x14ac:dyDescent="0.25">
      <c r="A1320">
        <v>9216</v>
      </c>
      <c r="B1320" t="s">
        <v>13</v>
      </c>
      <c r="C1320" s="4">
        <v>45415</v>
      </c>
      <c r="D1320" t="s">
        <v>174</v>
      </c>
      <c r="E1320" t="s">
        <v>118</v>
      </c>
      <c r="F1320">
        <v>0</v>
      </c>
      <c r="G1320">
        <v>40.799999999999997</v>
      </c>
      <c r="H1320">
        <v>-40.799999999999997</v>
      </c>
      <c r="I1320" t="s">
        <v>16</v>
      </c>
      <c r="J1320" t="s">
        <v>118</v>
      </c>
      <c r="K1320" t="s">
        <v>310</v>
      </c>
      <c r="L1320" t="s">
        <v>301</v>
      </c>
      <c r="M1320">
        <v>2023</v>
      </c>
    </row>
    <row r="1321" spans="1:13" hidden="1" x14ac:dyDescent="0.25">
      <c r="A1321">
        <v>9217</v>
      </c>
      <c r="B1321" t="s">
        <v>13</v>
      </c>
      <c r="C1321" s="4">
        <v>45415</v>
      </c>
      <c r="D1321" t="s">
        <v>174</v>
      </c>
      <c r="E1321" t="s">
        <v>118</v>
      </c>
      <c r="F1321">
        <v>0</v>
      </c>
      <c r="G1321">
        <v>29.33</v>
      </c>
      <c r="H1321">
        <v>-29.33</v>
      </c>
      <c r="I1321" t="s">
        <v>16</v>
      </c>
      <c r="J1321" t="s">
        <v>118</v>
      </c>
      <c r="K1321" t="s">
        <v>310</v>
      </c>
      <c r="L1321" t="s">
        <v>301</v>
      </c>
      <c r="M1321">
        <v>2023</v>
      </c>
    </row>
    <row r="1322" spans="1:13" hidden="1" x14ac:dyDescent="0.25">
      <c r="A1322">
        <v>9220</v>
      </c>
      <c r="B1322" t="s">
        <v>13</v>
      </c>
      <c r="C1322" s="4">
        <v>45415</v>
      </c>
      <c r="D1322" t="s">
        <v>174</v>
      </c>
      <c r="E1322" t="s">
        <v>118</v>
      </c>
      <c r="F1322">
        <v>0</v>
      </c>
      <c r="G1322">
        <v>15.91</v>
      </c>
      <c r="H1322">
        <v>-15.91</v>
      </c>
      <c r="I1322" t="s">
        <v>16</v>
      </c>
      <c r="J1322" t="s">
        <v>118</v>
      </c>
      <c r="K1322" t="s">
        <v>310</v>
      </c>
      <c r="L1322" t="s">
        <v>301</v>
      </c>
      <c r="M1322">
        <v>2023</v>
      </c>
    </row>
    <row r="1323" spans="1:13" hidden="1" x14ac:dyDescent="0.25">
      <c r="A1323">
        <v>9223</v>
      </c>
      <c r="B1323" t="s">
        <v>13</v>
      </c>
      <c r="C1323" s="4">
        <v>45415</v>
      </c>
      <c r="D1323" t="s">
        <v>174</v>
      </c>
      <c r="E1323" t="s">
        <v>118</v>
      </c>
      <c r="F1323">
        <v>0</v>
      </c>
      <c r="G1323">
        <v>8.52</v>
      </c>
      <c r="H1323">
        <v>-8.52</v>
      </c>
      <c r="I1323" t="s">
        <v>16</v>
      </c>
      <c r="J1323" t="s">
        <v>118</v>
      </c>
      <c r="K1323" t="s">
        <v>310</v>
      </c>
      <c r="L1323" t="s">
        <v>301</v>
      </c>
      <c r="M1323">
        <v>2023</v>
      </c>
    </row>
    <row r="1324" spans="1:13" hidden="1" x14ac:dyDescent="0.25">
      <c r="A1324">
        <v>9226</v>
      </c>
      <c r="B1324" t="s">
        <v>13</v>
      </c>
      <c r="C1324" s="4">
        <v>45415</v>
      </c>
      <c r="D1324" t="s">
        <v>174</v>
      </c>
      <c r="E1324" t="s">
        <v>118</v>
      </c>
      <c r="F1324">
        <v>0</v>
      </c>
      <c r="G1324">
        <v>3.43</v>
      </c>
      <c r="H1324">
        <v>-3.43</v>
      </c>
      <c r="I1324" t="s">
        <v>16</v>
      </c>
      <c r="J1324" t="s">
        <v>118</v>
      </c>
      <c r="K1324" t="s">
        <v>310</v>
      </c>
      <c r="L1324" t="s">
        <v>301</v>
      </c>
      <c r="M1324">
        <v>2023</v>
      </c>
    </row>
    <row r="1325" spans="1:13" hidden="1" x14ac:dyDescent="0.25">
      <c r="A1325">
        <v>9229</v>
      </c>
      <c r="B1325" t="s">
        <v>13</v>
      </c>
      <c r="C1325" s="4">
        <v>45415</v>
      </c>
      <c r="D1325" t="s">
        <v>174</v>
      </c>
      <c r="E1325" t="s">
        <v>118</v>
      </c>
      <c r="F1325">
        <v>0</v>
      </c>
      <c r="G1325">
        <v>1.39</v>
      </c>
      <c r="H1325">
        <v>-1.39</v>
      </c>
      <c r="I1325" t="s">
        <v>16</v>
      </c>
      <c r="J1325" t="s">
        <v>118</v>
      </c>
      <c r="K1325" t="s">
        <v>310</v>
      </c>
      <c r="L1325" t="s">
        <v>301</v>
      </c>
      <c r="M1325">
        <v>2023</v>
      </c>
    </row>
    <row r="1326" spans="1:13" x14ac:dyDescent="0.25">
      <c r="A1326">
        <v>9227</v>
      </c>
      <c r="B1326" t="s">
        <v>13</v>
      </c>
      <c r="C1326" s="4">
        <v>45415</v>
      </c>
      <c r="D1326" t="s">
        <v>117</v>
      </c>
      <c r="E1326" t="s">
        <v>118</v>
      </c>
      <c r="F1326">
        <v>0</v>
      </c>
      <c r="G1326">
        <v>0.66</v>
      </c>
      <c r="H1326">
        <v>-0.66</v>
      </c>
      <c r="I1326" t="s">
        <v>16</v>
      </c>
      <c r="J1326" t="s">
        <v>118</v>
      </c>
      <c r="K1326" t="s">
        <v>310</v>
      </c>
      <c r="L1326" t="s">
        <v>301</v>
      </c>
      <c r="M1326">
        <v>2022</v>
      </c>
    </row>
    <row r="1327" spans="1:13" x14ac:dyDescent="0.25">
      <c r="A1327">
        <v>9227</v>
      </c>
      <c r="B1327" t="s">
        <v>13</v>
      </c>
      <c r="C1327" s="4">
        <v>45415</v>
      </c>
      <c r="D1327" t="s">
        <v>131</v>
      </c>
      <c r="E1327" t="s">
        <v>132</v>
      </c>
      <c r="F1327">
        <v>0.11</v>
      </c>
      <c r="G1327">
        <v>0</v>
      </c>
      <c r="H1327">
        <v>0.11</v>
      </c>
      <c r="I1327" t="s">
        <v>16</v>
      </c>
      <c r="J1327" t="s">
        <v>132</v>
      </c>
      <c r="K1327" t="s">
        <v>310</v>
      </c>
      <c r="L1327" t="s">
        <v>301</v>
      </c>
      <c r="M1327">
        <v>2022</v>
      </c>
    </row>
    <row r="1328" spans="1:13" x14ac:dyDescent="0.25">
      <c r="A1328">
        <v>9229</v>
      </c>
      <c r="B1328" t="s">
        <v>13</v>
      </c>
      <c r="C1328" s="4">
        <v>45415</v>
      </c>
      <c r="D1328" t="s">
        <v>143</v>
      </c>
      <c r="E1328" t="s">
        <v>144</v>
      </c>
      <c r="F1328">
        <v>0</v>
      </c>
      <c r="G1328">
        <v>7.0000000000000007E-2</v>
      </c>
      <c r="H1328">
        <v>-7.0000000000000007E-2</v>
      </c>
      <c r="I1328" t="s">
        <v>16</v>
      </c>
      <c r="J1328" t="s">
        <v>144</v>
      </c>
      <c r="K1328" t="s">
        <v>310</v>
      </c>
      <c r="L1328" t="s">
        <v>301</v>
      </c>
      <c r="M1328">
        <v>2022</v>
      </c>
    </row>
    <row r="1329" spans="1:13" x14ac:dyDescent="0.25">
      <c r="A1329">
        <v>9228</v>
      </c>
      <c r="B1329" t="s">
        <v>13</v>
      </c>
      <c r="C1329" s="4">
        <v>45415</v>
      </c>
      <c r="D1329" t="s">
        <v>143</v>
      </c>
      <c r="E1329" t="s">
        <v>144</v>
      </c>
      <c r="F1329">
        <v>0</v>
      </c>
      <c r="G1329">
        <v>7.0000000000000007E-2</v>
      </c>
      <c r="H1329">
        <v>-7.0000000000000007E-2</v>
      </c>
      <c r="I1329" t="s">
        <v>16</v>
      </c>
      <c r="J1329" t="s">
        <v>144</v>
      </c>
      <c r="K1329" t="s">
        <v>310</v>
      </c>
      <c r="L1329" t="s">
        <v>301</v>
      </c>
      <c r="M1329">
        <v>2022</v>
      </c>
    </row>
    <row r="1330" spans="1:13" x14ac:dyDescent="0.25">
      <c r="A1330">
        <v>9227</v>
      </c>
      <c r="B1330" t="s">
        <v>13</v>
      </c>
      <c r="C1330" s="4">
        <v>45415</v>
      </c>
      <c r="D1330" t="s">
        <v>143</v>
      </c>
      <c r="E1330" t="s">
        <v>144</v>
      </c>
      <c r="F1330">
        <v>0</v>
      </c>
      <c r="G1330">
        <v>7.0000000000000007E-2</v>
      </c>
      <c r="H1330">
        <v>-7.0000000000000007E-2</v>
      </c>
      <c r="I1330" t="s">
        <v>16</v>
      </c>
      <c r="J1330" t="s">
        <v>144</v>
      </c>
      <c r="K1330" t="s">
        <v>310</v>
      </c>
      <c r="L1330" t="s">
        <v>301</v>
      </c>
      <c r="M1330">
        <v>2022</v>
      </c>
    </row>
    <row r="1331" spans="1:13" x14ac:dyDescent="0.25">
      <c r="A1331">
        <v>9228</v>
      </c>
      <c r="B1331" t="s">
        <v>13</v>
      </c>
      <c r="C1331" s="4">
        <v>45415</v>
      </c>
      <c r="D1331" t="s">
        <v>131</v>
      </c>
      <c r="E1331" t="s">
        <v>132</v>
      </c>
      <c r="F1331">
        <v>0.1</v>
      </c>
      <c r="G1331">
        <v>0</v>
      </c>
      <c r="H1331">
        <v>0.1</v>
      </c>
      <c r="I1331" t="s">
        <v>16</v>
      </c>
      <c r="J1331" t="s">
        <v>132</v>
      </c>
      <c r="K1331" t="s">
        <v>310</v>
      </c>
      <c r="L1331" t="s">
        <v>301</v>
      </c>
      <c r="M1331">
        <v>2022</v>
      </c>
    </row>
    <row r="1332" spans="1:13" hidden="1" x14ac:dyDescent="0.25">
      <c r="A1332">
        <v>9230</v>
      </c>
      <c r="B1332" t="s">
        <v>13</v>
      </c>
      <c r="C1332" s="4">
        <v>45416</v>
      </c>
      <c r="D1332" t="s">
        <v>174</v>
      </c>
      <c r="E1332" t="s">
        <v>118</v>
      </c>
      <c r="F1332">
        <v>0</v>
      </c>
      <c r="G1332">
        <v>29.43</v>
      </c>
      <c r="H1332">
        <v>-29.43</v>
      </c>
      <c r="I1332" t="s">
        <v>16</v>
      </c>
      <c r="J1332" t="s">
        <v>118</v>
      </c>
      <c r="K1332" t="s">
        <v>310</v>
      </c>
      <c r="L1332" t="s">
        <v>301</v>
      </c>
      <c r="M1332">
        <v>2023</v>
      </c>
    </row>
    <row r="1333" spans="1:13" hidden="1" x14ac:dyDescent="0.25">
      <c r="A1333">
        <v>9231</v>
      </c>
      <c r="B1333" t="s">
        <v>13</v>
      </c>
      <c r="C1333" s="4">
        <v>45416</v>
      </c>
      <c r="D1333" t="s">
        <v>174</v>
      </c>
      <c r="E1333" t="s">
        <v>118</v>
      </c>
      <c r="F1333">
        <v>0</v>
      </c>
      <c r="G1333">
        <v>40.799999999999997</v>
      </c>
      <c r="H1333">
        <v>-40.799999999999997</v>
      </c>
      <c r="I1333" t="s">
        <v>16</v>
      </c>
      <c r="J1333" t="s">
        <v>118</v>
      </c>
      <c r="K1333" t="s">
        <v>310</v>
      </c>
      <c r="L1333" t="s">
        <v>301</v>
      </c>
      <c r="M1333">
        <v>2023</v>
      </c>
    </row>
    <row r="1334" spans="1:13" x14ac:dyDescent="0.25">
      <c r="A1334">
        <v>9230</v>
      </c>
      <c r="B1334" t="s">
        <v>13</v>
      </c>
      <c r="C1334" s="4">
        <v>45416</v>
      </c>
      <c r="D1334" t="s">
        <v>117</v>
      </c>
      <c r="E1334" t="s">
        <v>118</v>
      </c>
      <c r="F1334">
        <v>0</v>
      </c>
      <c r="G1334">
        <v>14.32</v>
      </c>
      <c r="H1334">
        <v>-14.32</v>
      </c>
      <c r="I1334" t="s">
        <v>16</v>
      </c>
      <c r="J1334" t="s">
        <v>118</v>
      </c>
      <c r="K1334" t="s">
        <v>310</v>
      </c>
      <c r="L1334" t="s">
        <v>301</v>
      </c>
      <c r="M1334">
        <v>2022</v>
      </c>
    </row>
    <row r="1335" spans="1:13" x14ac:dyDescent="0.25">
      <c r="A1335">
        <v>9230</v>
      </c>
      <c r="B1335" t="s">
        <v>13</v>
      </c>
      <c r="C1335" s="4">
        <v>45416</v>
      </c>
      <c r="D1335" t="s">
        <v>155</v>
      </c>
      <c r="E1335" t="s">
        <v>156</v>
      </c>
      <c r="F1335">
        <v>0</v>
      </c>
      <c r="G1335">
        <v>9.5399999999999991</v>
      </c>
      <c r="H1335">
        <v>-9.5399999999999991</v>
      </c>
      <c r="I1335" t="s">
        <v>16</v>
      </c>
      <c r="J1335" t="s">
        <v>156</v>
      </c>
      <c r="K1335" t="s">
        <v>310</v>
      </c>
      <c r="L1335" t="s">
        <v>301</v>
      </c>
      <c r="M1335">
        <v>2022</v>
      </c>
    </row>
    <row r="1336" spans="1:13" x14ac:dyDescent="0.25">
      <c r="A1336">
        <v>9231</v>
      </c>
      <c r="B1336" t="s">
        <v>13</v>
      </c>
      <c r="C1336" s="4">
        <v>45416</v>
      </c>
      <c r="D1336" t="s">
        <v>117</v>
      </c>
      <c r="E1336" t="s">
        <v>118</v>
      </c>
      <c r="F1336">
        <v>0</v>
      </c>
      <c r="G1336">
        <v>19.850000000000001</v>
      </c>
      <c r="H1336">
        <v>-19.850000000000001</v>
      </c>
      <c r="I1336" t="s">
        <v>16</v>
      </c>
      <c r="J1336" t="s">
        <v>118</v>
      </c>
      <c r="K1336" t="s">
        <v>310</v>
      </c>
      <c r="L1336" t="s">
        <v>301</v>
      </c>
      <c r="M1336">
        <v>2022</v>
      </c>
    </row>
    <row r="1337" spans="1:13" x14ac:dyDescent="0.25">
      <c r="A1337">
        <v>9231</v>
      </c>
      <c r="B1337" t="s">
        <v>13</v>
      </c>
      <c r="C1337" s="4">
        <v>45416</v>
      </c>
      <c r="D1337" t="s">
        <v>155</v>
      </c>
      <c r="E1337" t="s">
        <v>156</v>
      </c>
      <c r="F1337">
        <v>0</v>
      </c>
      <c r="G1337">
        <v>13.23</v>
      </c>
      <c r="H1337">
        <v>-13.23</v>
      </c>
      <c r="I1337" t="s">
        <v>16</v>
      </c>
      <c r="J1337" t="s">
        <v>156</v>
      </c>
      <c r="K1337" t="s">
        <v>310</v>
      </c>
      <c r="L1337" t="s">
        <v>301</v>
      </c>
      <c r="M1337">
        <v>2022</v>
      </c>
    </row>
    <row r="1338" spans="1:13" x14ac:dyDescent="0.25">
      <c r="A1338">
        <v>9232</v>
      </c>
      <c r="B1338" t="s">
        <v>13</v>
      </c>
      <c r="C1338" s="4">
        <v>45416</v>
      </c>
      <c r="D1338" t="s">
        <v>117</v>
      </c>
      <c r="E1338" t="s">
        <v>118</v>
      </c>
      <c r="F1338">
        <v>0</v>
      </c>
      <c r="G1338">
        <v>14.27</v>
      </c>
      <c r="H1338">
        <v>-14.27</v>
      </c>
      <c r="I1338" t="s">
        <v>16</v>
      </c>
      <c r="J1338" t="s">
        <v>118</v>
      </c>
      <c r="K1338" t="s">
        <v>310</v>
      </c>
      <c r="L1338" t="s">
        <v>301</v>
      </c>
      <c r="M1338">
        <v>2022</v>
      </c>
    </row>
    <row r="1339" spans="1:13" x14ac:dyDescent="0.25">
      <c r="A1339">
        <v>9233</v>
      </c>
      <c r="B1339" t="s">
        <v>13</v>
      </c>
      <c r="C1339" s="4">
        <v>45416</v>
      </c>
      <c r="D1339" t="s">
        <v>117</v>
      </c>
      <c r="E1339" t="s">
        <v>118</v>
      </c>
      <c r="F1339">
        <v>0</v>
      </c>
      <c r="G1339">
        <v>7.74</v>
      </c>
      <c r="H1339">
        <v>-7.74</v>
      </c>
      <c r="I1339" t="s">
        <v>16</v>
      </c>
      <c r="J1339" t="s">
        <v>118</v>
      </c>
      <c r="K1339" t="s">
        <v>310</v>
      </c>
      <c r="L1339" t="s">
        <v>301</v>
      </c>
      <c r="M1339">
        <v>2022</v>
      </c>
    </row>
    <row r="1340" spans="1:13" x14ac:dyDescent="0.25">
      <c r="A1340">
        <v>9233</v>
      </c>
      <c r="B1340" t="s">
        <v>13</v>
      </c>
      <c r="C1340" s="4">
        <v>45416</v>
      </c>
      <c r="D1340" t="s">
        <v>155</v>
      </c>
      <c r="E1340" t="s">
        <v>156</v>
      </c>
      <c r="F1340">
        <v>0</v>
      </c>
      <c r="G1340">
        <v>5.16</v>
      </c>
      <c r="H1340">
        <v>-5.16</v>
      </c>
      <c r="I1340" t="s">
        <v>16</v>
      </c>
      <c r="J1340" t="s">
        <v>156</v>
      </c>
      <c r="K1340" t="s">
        <v>310</v>
      </c>
      <c r="L1340" t="s">
        <v>301</v>
      </c>
      <c r="M1340">
        <v>2022</v>
      </c>
    </row>
    <row r="1341" spans="1:13" x14ac:dyDescent="0.25">
      <c r="A1341">
        <v>9234</v>
      </c>
      <c r="B1341" t="s">
        <v>13</v>
      </c>
      <c r="C1341" s="4">
        <v>45416</v>
      </c>
      <c r="D1341" t="s">
        <v>155</v>
      </c>
      <c r="E1341" t="s">
        <v>156</v>
      </c>
      <c r="F1341">
        <v>0</v>
      </c>
      <c r="G1341">
        <v>2.76</v>
      </c>
      <c r="H1341">
        <v>-2.76</v>
      </c>
      <c r="I1341" t="s">
        <v>16</v>
      </c>
      <c r="J1341" t="s">
        <v>156</v>
      </c>
      <c r="K1341" t="s">
        <v>310</v>
      </c>
      <c r="L1341" t="s">
        <v>301</v>
      </c>
      <c r="M1341">
        <v>2022</v>
      </c>
    </row>
    <row r="1342" spans="1:13" x14ac:dyDescent="0.25">
      <c r="A1342">
        <v>9234</v>
      </c>
      <c r="B1342" t="s">
        <v>13</v>
      </c>
      <c r="C1342" s="4">
        <v>45416</v>
      </c>
      <c r="D1342" t="s">
        <v>117</v>
      </c>
      <c r="E1342" t="s">
        <v>118</v>
      </c>
      <c r="F1342">
        <v>0</v>
      </c>
      <c r="G1342">
        <v>4.1500000000000004</v>
      </c>
      <c r="H1342">
        <v>-4.1500000000000004</v>
      </c>
      <c r="I1342" t="s">
        <v>16</v>
      </c>
      <c r="J1342" t="s">
        <v>118</v>
      </c>
      <c r="K1342" t="s">
        <v>310</v>
      </c>
      <c r="L1342" t="s">
        <v>301</v>
      </c>
      <c r="M1342">
        <v>2022</v>
      </c>
    </row>
    <row r="1343" spans="1:13" x14ac:dyDescent="0.25">
      <c r="A1343">
        <v>9235</v>
      </c>
      <c r="B1343" t="s">
        <v>13</v>
      </c>
      <c r="C1343" s="4">
        <v>45416</v>
      </c>
      <c r="D1343" t="s">
        <v>117</v>
      </c>
      <c r="E1343" t="s">
        <v>118</v>
      </c>
      <c r="F1343">
        <v>0</v>
      </c>
      <c r="G1343">
        <v>1.67</v>
      </c>
      <c r="H1343">
        <v>-1.67</v>
      </c>
      <c r="I1343" t="s">
        <v>16</v>
      </c>
      <c r="J1343" t="s">
        <v>118</v>
      </c>
      <c r="K1343" t="s">
        <v>310</v>
      </c>
      <c r="L1343" t="s">
        <v>301</v>
      </c>
      <c r="M1343">
        <v>2022</v>
      </c>
    </row>
    <row r="1344" spans="1:13" x14ac:dyDescent="0.25">
      <c r="A1344">
        <v>9236</v>
      </c>
      <c r="B1344" t="s">
        <v>13</v>
      </c>
      <c r="C1344" s="4">
        <v>45416</v>
      </c>
      <c r="D1344" t="s">
        <v>117</v>
      </c>
      <c r="E1344" t="s">
        <v>118</v>
      </c>
      <c r="F1344">
        <v>0</v>
      </c>
      <c r="G1344">
        <v>0.66</v>
      </c>
      <c r="H1344">
        <v>-0.66</v>
      </c>
      <c r="I1344" t="s">
        <v>16</v>
      </c>
      <c r="J1344" t="s">
        <v>118</v>
      </c>
      <c r="K1344" t="s">
        <v>310</v>
      </c>
      <c r="L1344" t="s">
        <v>301</v>
      </c>
      <c r="M1344">
        <v>2022</v>
      </c>
    </row>
    <row r="1345" spans="1:13" hidden="1" x14ac:dyDescent="0.25">
      <c r="A1345">
        <v>9232</v>
      </c>
      <c r="B1345" t="s">
        <v>13</v>
      </c>
      <c r="C1345" s="4">
        <v>45416</v>
      </c>
      <c r="D1345" t="s">
        <v>174</v>
      </c>
      <c r="E1345" t="s">
        <v>118</v>
      </c>
      <c r="F1345">
        <v>0</v>
      </c>
      <c r="G1345">
        <v>29.33</v>
      </c>
      <c r="H1345">
        <v>-29.33</v>
      </c>
      <c r="I1345" t="s">
        <v>16</v>
      </c>
      <c r="J1345" t="s">
        <v>118</v>
      </c>
      <c r="K1345" t="s">
        <v>310</v>
      </c>
      <c r="L1345" t="s">
        <v>301</v>
      </c>
      <c r="M1345">
        <v>2023</v>
      </c>
    </row>
    <row r="1346" spans="1:13" x14ac:dyDescent="0.25">
      <c r="A1346">
        <v>9236</v>
      </c>
      <c r="B1346" t="s">
        <v>13</v>
      </c>
      <c r="C1346" s="4">
        <v>45416</v>
      </c>
      <c r="D1346" t="s">
        <v>155</v>
      </c>
      <c r="E1346" t="s">
        <v>156</v>
      </c>
      <c r="F1346">
        <v>0</v>
      </c>
      <c r="G1346">
        <v>0.44</v>
      </c>
      <c r="H1346">
        <v>-0.44</v>
      </c>
      <c r="I1346" t="s">
        <v>16</v>
      </c>
      <c r="J1346" t="s">
        <v>156</v>
      </c>
      <c r="K1346" t="s">
        <v>310</v>
      </c>
      <c r="L1346" t="s">
        <v>301</v>
      </c>
      <c r="M1346">
        <v>2022</v>
      </c>
    </row>
    <row r="1347" spans="1:13" x14ac:dyDescent="0.25">
      <c r="A1347">
        <v>9237</v>
      </c>
      <c r="B1347" t="s">
        <v>13</v>
      </c>
      <c r="C1347" s="4">
        <v>45416</v>
      </c>
      <c r="D1347" t="s">
        <v>117</v>
      </c>
      <c r="E1347" t="s">
        <v>118</v>
      </c>
      <c r="F1347">
        <v>0</v>
      </c>
      <c r="G1347">
        <v>0.63</v>
      </c>
      <c r="H1347">
        <v>-0.63</v>
      </c>
      <c r="I1347" t="s">
        <v>16</v>
      </c>
      <c r="J1347" t="s">
        <v>118</v>
      </c>
      <c r="K1347" t="s">
        <v>310</v>
      </c>
      <c r="L1347" t="s">
        <v>301</v>
      </c>
      <c r="M1347">
        <v>2022</v>
      </c>
    </row>
    <row r="1348" spans="1:13" x14ac:dyDescent="0.25">
      <c r="A1348">
        <v>9237</v>
      </c>
      <c r="B1348" t="s">
        <v>13</v>
      </c>
      <c r="C1348" s="4">
        <v>45416</v>
      </c>
      <c r="D1348" t="s">
        <v>155</v>
      </c>
      <c r="E1348" t="s">
        <v>156</v>
      </c>
      <c r="F1348">
        <v>0</v>
      </c>
      <c r="G1348">
        <v>0.42</v>
      </c>
      <c r="H1348">
        <v>-0.42</v>
      </c>
      <c r="I1348" t="s">
        <v>16</v>
      </c>
      <c r="J1348" t="s">
        <v>156</v>
      </c>
      <c r="K1348" t="s">
        <v>310</v>
      </c>
      <c r="L1348" t="s">
        <v>301</v>
      </c>
      <c r="M1348">
        <v>2022</v>
      </c>
    </row>
    <row r="1349" spans="1:13" x14ac:dyDescent="0.25">
      <c r="A1349">
        <v>9238</v>
      </c>
      <c r="B1349" t="s">
        <v>13</v>
      </c>
      <c r="C1349" s="4">
        <v>45416</v>
      </c>
      <c r="D1349" t="s">
        <v>155</v>
      </c>
      <c r="E1349" t="s">
        <v>156</v>
      </c>
      <c r="F1349">
        <v>0</v>
      </c>
      <c r="G1349">
        <v>0.45</v>
      </c>
      <c r="H1349">
        <v>-0.45</v>
      </c>
      <c r="I1349" t="s">
        <v>16</v>
      </c>
      <c r="J1349" t="s">
        <v>156</v>
      </c>
      <c r="K1349" t="s">
        <v>310</v>
      </c>
      <c r="L1349" t="s">
        <v>301</v>
      </c>
      <c r="M1349">
        <v>2022</v>
      </c>
    </row>
    <row r="1350" spans="1:13" x14ac:dyDescent="0.25">
      <c r="A1350">
        <v>9238</v>
      </c>
      <c r="B1350" t="s">
        <v>13</v>
      </c>
      <c r="C1350" s="4">
        <v>45416</v>
      </c>
      <c r="D1350" t="s">
        <v>117</v>
      </c>
      <c r="E1350" t="s">
        <v>118</v>
      </c>
      <c r="F1350">
        <v>0</v>
      </c>
      <c r="G1350">
        <v>0.67</v>
      </c>
      <c r="H1350">
        <v>-0.67</v>
      </c>
      <c r="I1350" t="s">
        <v>16</v>
      </c>
      <c r="J1350" t="s">
        <v>118</v>
      </c>
      <c r="K1350" t="s">
        <v>310</v>
      </c>
      <c r="L1350" t="s">
        <v>301</v>
      </c>
      <c r="M1350">
        <v>2022</v>
      </c>
    </row>
    <row r="1351" spans="1:13" hidden="1" x14ac:dyDescent="0.25">
      <c r="A1351">
        <v>9235</v>
      </c>
      <c r="B1351" t="s">
        <v>13</v>
      </c>
      <c r="C1351" s="4">
        <v>45416</v>
      </c>
      <c r="D1351" t="s">
        <v>186</v>
      </c>
      <c r="E1351" t="s">
        <v>187</v>
      </c>
      <c r="F1351">
        <v>0.09</v>
      </c>
      <c r="G1351">
        <v>0</v>
      </c>
      <c r="H1351">
        <v>0.09</v>
      </c>
      <c r="I1351" t="s">
        <v>16</v>
      </c>
      <c r="J1351" t="s">
        <v>187</v>
      </c>
      <c r="K1351" t="s">
        <v>310</v>
      </c>
      <c r="L1351" t="s">
        <v>301</v>
      </c>
      <c r="M1351">
        <v>2023</v>
      </c>
    </row>
    <row r="1352" spans="1:13" hidden="1" x14ac:dyDescent="0.25">
      <c r="A1352">
        <v>9234</v>
      </c>
      <c r="B1352" t="s">
        <v>13</v>
      </c>
      <c r="C1352" s="4">
        <v>45416</v>
      </c>
      <c r="D1352" t="s">
        <v>186</v>
      </c>
      <c r="E1352" t="s">
        <v>187</v>
      </c>
      <c r="F1352">
        <v>0.23</v>
      </c>
      <c r="G1352">
        <v>0</v>
      </c>
      <c r="H1352">
        <v>0.23</v>
      </c>
      <c r="I1352" t="s">
        <v>16</v>
      </c>
      <c r="J1352" t="s">
        <v>187</v>
      </c>
      <c r="K1352" t="s">
        <v>310</v>
      </c>
      <c r="L1352" t="s">
        <v>301</v>
      </c>
      <c r="M1352">
        <v>2023</v>
      </c>
    </row>
    <row r="1353" spans="1:13" hidden="1" x14ac:dyDescent="0.25">
      <c r="A1353">
        <v>9233</v>
      </c>
      <c r="B1353" t="s">
        <v>13</v>
      </c>
      <c r="C1353" s="4">
        <v>45416</v>
      </c>
      <c r="D1353" t="s">
        <v>186</v>
      </c>
      <c r="E1353" t="s">
        <v>187</v>
      </c>
      <c r="F1353">
        <v>0.43</v>
      </c>
      <c r="G1353">
        <v>0</v>
      </c>
      <c r="H1353">
        <v>0.43</v>
      </c>
      <c r="I1353" t="s">
        <v>16</v>
      </c>
      <c r="J1353" t="s">
        <v>187</v>
      </c>
      <c r="K1353" t="s">
        <v>310</v>
      </c>
      <c r="L1353" t="s">
        <v>301</v>
      </c>
      <c r="M1353">
        <v>2023</v>
      </c>
    </row>
    <row r="1354" spans="1:13" hidden="1" x14ac:dyDescent="0.25">
      <c r="A1354">
        <v>9232</v>
      </c>
      <c r="B1354" t="s">
        <v>13</v>
      </c>
      <c r="C1354" s="4">
        <v>45416</v>
      </c>
      <c r="D1354" t="s">
        <v>186</v>
      </c>
      <c r="E1354" t="s">
        <v>187</v>
      </c>
      <c r="F1354">
        <v>0.79</v>
      </c>
      <c r="G1354">
        <v>0</v>
      </c>
      <c r="H1354">
        <v>0.79</v>
      </c>
      <c r="I1354" t="s">
        <v>16</v>
      </c>
      <c r="J1354" t="s">
        <v>187</v>
      </c>
      <c r="K1354" t="s">
        <v>310</v>
      </c>
      <c r="L1354" t="s">
        <v>301</v>
      </c>
      <c r="M1354">
        <v>2023</v>
      </c>
    </row>
    <row r="1355" spans="1:13" hidden="1" x14ac:dyDescent="0.25">
      <c r="A1355">
        <v>9230</v>
      </c>
      <c r="B1355" t="s">
        <v>13</v>
      </c>
      <c r="C1355" s="4">
        <v>45416</v>
      </c>
      <c r="D1355" t="s">
        <v>186</v>
      </c>
      <c r="E1355" t="s">
        <v>187</v>
      </c>
      <c r="F1355">
        <v>0.8</v>
      </c>
      <c r="G1355">
        <v>0</v>
      </c>
      <c r="H1355">
        <v>0.8</v>
      </c>
      <c r="I1355" t="s">
        <v>16</v>
      </c>
      <c r="J1355" t="s">
        <v>187</v>
      </c>
      <c r="K1355" t="s">
        <v>310</v>
      </c>
      <c r="L1355" t="s">
        <v>301</v>
      </c>
      <c r="M1355">
        <v>2023</v>
      </c>
    </row>
    <row r="1356" spans="1:13" hidden="1" x14ac:dyDescent="0.25">
      <c r="A1356">
        <v>9231</v>
      </c>
      <c r="B1356" t="s">
        <v>13</v>
      </c>
      <c r="C1356" s="4">
        <v>45416</v>
      </c>
      <c r="D1356" t="s">
        <v>186</v>
      </c>
      <c r="E1356" t="s">
        <v>187</v>
      </c>
      <c r="F1356">
        <v>1.1000000000000001</v>
      </c>
      <c r="G1356">
        <v>0</v>
      </c>
      <c r="H1356">
        <v>1.1000000000000001</v>
      </c>
      <c r="I1356" t="s">
        <v>16</v>
      </c>
      <c r="J1356" t="s">
        <v>187</v>
      </c>
      <c r="K1356" t="s">
        <v>310</v>
      </c>
      <c r="L1356" t="s">
        <v>301</v>
      </c>
      <c r="M1356">
        <v>2023</v>
      </c>
    </row>
    <row r="1357" spans="1:13" x14ac:dyDescent="0.25">
      <c r="A1357">
        <v>9235</v>
      </c>
      <c r="B1357" t="s">
        <v>13</v>
      </c>
      <c r="C1357" s="4">
        <v>45416</v>
      </c>
      <c r="D1357" t="s">
        <v>155</v>
      </c>
      <c r="E1357" t="s">
        <v>156</v>
      </c>
      <c r="F1357">
        <v>0</v>
      </c>
      <c r="G1357">
        <v>1.1100000000000001</v>
      </c>
      <c r="H1357">
        <v>-1.1100000000000001</v>
      </c>
      <c r="I1357" t="s">
        <v>16</v>
      </c>
      <c r="J1357" t="s">
        <v>156</v>
      </c>
      <c r="K1357" t="s">
        <v>310</v>
      </c>
      <c r="L1357" t="s">
        <v>301</v>
      </c>
      <c r="M1357">
        <v>2022</v>
      </c>
    </row>
    <row r="1358" spans="1:13" hidden="1" x14ac:dyDescent="0.25">
      <c r="A1358">
        <v>9233</v>
      </c>
      <c r="B1358" t="s">
        <v>13</v>
      </c>
      <c r="C1358" s="4">
        <v>45416</v>
      </c>
      <c r="D1358" t="s">
        <v>174</v>
      </c>
      <c r="E1358" t="s">
        <v>118</v>
      </c>
      <c r="F1358">
        <v>0</v>
      </c>
      <c r="G1358">
        <v>15.91</v>
      </c>
      <c r="H1358">
        <v>-15.91</v>
      </c>
      <c r="I1358" t="s">
        <v>16</v>
      </c>
      <c r="J1358" t="s">
        <v>118</v>
      </c>
      <c r="K1358" t="s">
        <v>310</v>
      </c>
      <c r="L1358" t="s">
        <v>301</v>
      </c>
      <c r="M1358">
        <v>2023</v>
      </c>
    </row>
    <row r="1359" spans="1:13" x14ac:dyDescent="0.25">
      <c r="A1359">
        <v>9232</v>
      </c>
      <c r="B1359" t="s">
        <v>13</v>
      </c>
      <c r="C1359" s="4">
        <v>45416</v>
      </c>
      <c r="D1359" t="s">
        <v>155</v>
      </c>
      <c r="E1359" t="s">
        <v>156</v>
      </c>
      <c r="F1359">
        <v>0</v>
      </c>
      <c r="G1359">
        <v>9.51</v>
      </c>
      <c r="H1359">
        <v>-9.51</v>
      </c>
      <c r="I1359" t="s">
        <v>16</v>
      </c>
      <c r="J1359" t="s">
        <v>156</v>
      </c>
      <c r="K1359" t="s">
        <v>310</v>
      </c>
      <c r="L1359" t="s">
        <v>301</v>
      </c>
      <c r="M1359">
        <v>2022</v>
      </c>
    </row>
    <row r="1360" spans="1:13" x14ac:dyDescent="0.25">
      <c r="A1360">
        <v>9238</v>
      </c>
      <c r="B1360" t="s">
        <v>13</v>
      </c>
      <c r="C1360" s="4">
        <v>45416</v>
      </c>
      <c r="D1360" t="s">
        <v>143</v>
      </c>
      <c r="E1360" t="s">
        <v>144</v>
      </c>
      <c r="F1360">
        <v>0</v>
      </c>
      <c r="G1360">
        <v>7.0000000000000007E-2</v>
      </c>
      <c r="H1360">
        <v>-7.0000000000000007E-2</v>
      </c>
      <c r="I1360" t="s">
        <v>16</v>
      </c>
      <c r="J1360" t="s">
        <v>144</v>
      </c>
      <c r="K1360" t="s">
        <v>310</v>
      </c>
      <c r="L1360" t="s">
        <v>301</v>
      </c>
      <c r="M1360">
        <v>2022</v>
      </c>
    </row>
    <row r="1361" spans="1:13" hidden="1" x14ac:dyDescent="0.25">
      <c r="A1361">
        <v>9235</v>
      </c>
      <c r="B1361" t="s">
        <v>13</v>
      </c>
      <c r="C1361" s="4">
        <v>45416</v>
      </c>
      <c r="D1361" t="s">
        <v>174</v>
      </c>
      <c r="E1361" t="s">
        <v>118</v>
      </c>
      <c r="F1361">
        <v>0</v>
      </c>
      <c r="G1361">
        <v>3.43</v>
      </c>
      <c r="H1361">
        <v>-3.43</v>
      </c>
      <c r="I1361" t="s">
        <v>16</v>
      </c>
      <c r="J1361" t="s">
        <v>118</v>
      </c>
      <c r="K1361" t="s">
        <v>310</v>
      </c>
      <c r="L1361" t="s">
        <v>301</v>
      </c>
      <c r="M1361">
        <v>2023</v>
      </c>
    </row>
    <row r="1362" spans="1:13" hidden="1" x14ac:dyDescent="0.25">
      <c r="A1362">
        <v>9238</v>
      </c>
      <c r="B1362" t="s">
        <v>13</v>
      </c>
      <c r="C1362" s="4">
        <v>45416</v>
      </c>
      <c r="D1362" t="s">
        <v>174</v>
      </c>
      <c r="E1362" t="s">
        <v>118</v>
      </c>
      <c r="F1362">
        <v>0</v>
      </c>
      <c r="G1362">
        <v>1.39</v>
      </c>
      <c r="H1362">
        <v>-1.39</v>
      </c>
      <c r="I1362" t="s">
        <v>16</v>
      </c>
      <c r="J1362" t="s">
        <v>118</v>
      </c>
      <c r="K1362" t="s">
        <v>310</v>
      </c>
      <c r="L1362" t="s">
        <v>301</v>
      </c>
      <c r="M1362">
        <v>2023</v>
      </c>
    </row>
    <row r="1363" spans="1:13" hidden="1" x14ac:dyDescent="0.25">
      <c r="A1363">
        <v>9236</v>
      </c>
      <c r="B1363" t="s">
        <v>13</v>
      </c>
      <c r="C1363" s="4">
        <v>45416</v>
      </c>
      <c r="D1363" t="s">
        <v>174</v>
      </c>
      <c r="E1363" t="s">
        <v>118</v>
      </c>
      <c r="F1363">
        <v>0</v>
      </c>
      <c r="G1363">
        <v>1.35</v>
      </c>
      <c r="H1363">
        <v>-1.35</v>
      </c>
      <c r="I1363" t="s">
        <v>16</v>
      </c>
      <c r="J1363" t="s">
        <v>118</v>
      </c>
      <c r="K1363" t="s">
        <v>310</v>
      </c>
      <c r="L1363" t="s">
        <v>301</v>
      </c>
      <c r="M1363">
        <v>2023</v>
      </c>
    </row>
    <row r="1364" spans="1:13" hidden="1" x14ac:dyDescent="0.25">
      <c r="A1364">
        <v>9237</v>
      </c>
      <c r="B1364" t="s">
        <v>13</v>
      </c>
      <c r="C1364" s="4">
        <v>45416</v>
      </c>
      <c r="D1364" t="s">
        <v>174</v>
      </c>
      <c r="E1364" t="s">
        <v>118</v>
      </c>
      <c r="F1364">
        <v>0</v>
      </c>
      <c r="G1364">
        <v>1.29</v>
      </c>
      <c r="H1364">
        <v>-1.29</v>
      </c>
      <c r="I1364" t="s">
        <v>16</v>
      </c>
      <c r="J1364" t="s">
        <v>118</v>
      </c>
      <c r="K1364" t="s">
        <v>310</v>
      </c>
      <c r="L1364" t="s">
        <v>301</v>
      </c>
      <c r="M1364">
        <v>2023</v>
      </c>
    </row>
    <row r="1365" spans="1:13" x14ac:dyDescent="0.25">
      <c r="A1365">
        <v>9238</v>
      </c>
      <c r="B1365" t="s">
        <v>13</v>
      </c>
      <c r="C1365" s="4">
        <v>45416</v>
      </c>
      <c r="D1365" t="s">
        <v>131</v>
      </c>
      <c r="E1365" t="s">
        <v>132</v>
      </c>
      <c r="F1365">
        <v>0.11</v>
      </c>
      <c r="G1365">
        <v>0</v>
      </c>
      <c r="H1365">
        <v>0.11</v>
      </c>
      <c r="I1365" t="s">
        <v>16</v>
      </c>
      <c r="J1365" t="s">
        <v>132</v>
      </c>
      <c r="K1365" t="s">
        <v>310</v>
      </c>
      <c r="L1365" t="s">
        <v>301</v>
      </c>
      <c r="M1365">
        <v>2022</v>
      </c>
    </row>
    <row r="1366" spans="1:13" hidden="1" x14ac:dyDescent="0.25">
      <c r="A1366">
        <v>9237</v>
      </c>
      <c r="B1366" t="s">
        <v>13</v>
      </c>
      <c r="C1366" s="4">
        <v>45416</v>
      </c>
      <c r="D1366" t="s">
        <v>186</v>
      </c>
      <c r="E1366" t="s">
        <v>187</v>
      </c>
      <c r="F1366">
        <v>0.03</v>
      </c>
      <c r="G1366">
        <v>0</v>
      </c>
      <c r="H1366">
        <v>0.03</v>
      </c>
      <c r="I1366" t="s">
        <v>16</v>
      </c>
      <c r="J1366" t="s">
        <v>187</v>
      </c>
      <c r="K1366" t="s">
        <v>310</v>
      </c>
      <c r="L1366" t="s">
        <v>301</v>
      </c>
      <c r="M1366">
        <v>2023</v>
      </c>
    </row>
    <row r="1367" spans="1:13" hidden="1" x14ac:dyDescent="0.25">
      <c r="A1367">
        <v>9236</v>
      </c>
      <c r="B1367" t="s">
        <v>13</v>
      </c>
      <c r="C1367" s="4">
        <v>45416</v>
      </c>
      <c r="D1367" t="s">
        <v>186</v>
      </c>
      <c r="E1367" t="s">
        <v>187</v>
      </c>
      <c r="F1367">
        <v>0.04</v>
      </c>
      <c r="G1367">
        <v>0</v>
      </c>
      <c r="H1367">
        <v>0.04</v>
      </c>
      <c r="I1367" t="s">
        <v>16</v>
      </c>
      <c r="J1367" t="s">
        <v>187</v>
      </c>
      <c r="K1367" t="s">
        <v>310</v>
      </c>
      <c r="L1367" t="s">
        <v>301</v>
      </c>
      <c r="M1367">
        <v>2023</v>
      </c>
    </row>
    <row r="1368" spans="1:13" hidden="1" x14ac:dyDescent="0.25">
      <c r="A1368">
        <v>9238</v>
      </c>
      <c r="B1368" t="s">
        <v>13</v>
      </c>
      <c r="C1368" s="4">
        <v>45416</v>
      </c>
      <c r="D1368" t="s">
        <v>186</v>
      </c>
      <c r="E1368" t="s">
        <v>187</v>
      </c>
      <c r="F1368">
        <v>0.04</v>
      </c>
      <c r="G1368">
        <v>0</v>
      </c>
      <c r="H1368">
        <v>0.04</v>
      </c>
      <c r="I1368" t="s">
        <v>16</v>
      </c>
      <c r="J1368" t="s">
        <v>187</v>
      </c>
      <c r="K1368" t="s">
        <v>310</v>
      </c>
      <c r="L1368" t="s">
        <v>301</v>
      </c>
      <c r="M1368">
        <v>2023</v>
      </c>
    </row>
    <row r="1369" spans="1:13" x14ac:dyDescent="0.25">
      <c r="A1369">
        <v>9230</v>
      </c>
      <c r="B1369" t="s">
        <v>13</v>
      </c>
      <c r="C1369" s="4">
        <v>45416</v>
      </c>
      <c r="D1369" t="s">
        <v>143</v>
      </c>
      <c r="E1369" t="s">
        <v>144</v>
      </c>
      <c r="F1369">
        <v>0</v>
      </c>
      <c r="G1369">
        <v>1.59</v>
      </c>
      <c r="H1369">
        <v>-1.59</v>
      </c>
      <c r="I1369" t="s">
        <v>16</v>
      </c>
      <c r="J1369" t="s">
        <v>144</v>
      </c>
      <c r="K1369" t="s">
        <v>310</v>
      </c>
      <c r="L1369" t="s">
        <v>301</v>
      </c>
      <c r="M1369">
        <v>2022</v>
      </c>
    </row>
    <row r="1370" spans="1:13" x14ac:dyDescent="0.25">
      <c r="A1370">
        <v>9231</v>
      </c>
      <c r="B1370" t="s">
        <v>13</v>
      </c>
      <c r="C1370" s="4">
        <v>45416</v>
      </c>
      <c r="D1370" t="s">
        <v>131</v>
      </c>
      <c r="E1370" t="s">
        <v>132</v>
      </c>
      <c r="F1370">
        <v>3.31</v>
      </c>
      <c r="G1370">
        <v>0</v>
      </c>
      <c r="H1370">
        <v>3.31</v>
      </c>
      <c r="I1370" t="s">
        <v>16</v>
      </c>
      <c r="J1370" t="s">
        <v>132</v>
      </c>
      <c r="K1370" t="s">
        <v>310</v>
      </c>
      <c r="L1370" t="s">
        <v>301</v>
      </c>
      <c r="M1370">
        <v>2022</v>
      </c>
    </row>
    <row r="1371" spans="1:13" x14ac:dyDescent="0.25">
      <c r="A1371">
        <v>9231</v>
      </c>
      <c r="B1371" t="s">
        <v>13</v>
      </c>
      <c r="C1371" s="4">
        <v>45416</v>
      </c>
      <c r="D1371" t="s">
        <v>143</v>
      </c>
      <c r="E1371" t="s">
        <v>144</v>
      </c>
      <c r="F1371">
        <v>0</v>
      </c>
      <c r="G1371">
        <v>2.21</v>
      </c>
      <c r="H1371">
        <v>-2.21</v>
      </c>
      <c r="I1371" t="s">
        <v>16</v>
      </c>
      <c r="J1371" t="s">
        <v>144</v>
      </c>
      <c r="K1371" t="s">
        <v>310</v>
      </c>
      <c r="L1371" t="s">
        <v>301</v>
      </c>
      <c r="M1371">
        <v>2022</v>
      </c>
    </row>
    <row r="1372" spans="1:13" x14ac:dyDescent="0.25">
      <c r="A1372">
        <v>9232</v>
      </c>
      <c r="B1372" t="s">
        <v>13</v>
      </c>
      <c r="C1372" s="4">
        <v>45416</v>
      </c>
      <c r="D1372" t="s">
        <v>143</v>
      </c>
      <c r="E1372" t="s">
        <v>144</v>
      </c>
      <c r="F1372">
        <v>0</v>
      </c>
      <c r="G1372">
        <v>1.59</v>
      </c>
      <c r="H1372">
        <v>-1.59</v>
      </c>
      <c r="I1372" t="s">
        <v>16</v>
      </c>
      <c r="J1372" t="s">
        <v>144</v>
      </c>
      <c r="K1372" t="s">
        <v>310</v>
      </c>
      <c r="L1372" t="s">
        <v>301</v>
      </c>
      <c r="M1372">
        <v>2022</v>
      </c>
    </row>
    <row r="1373" spans="1:13" x14ac:dyDescent="0.25">
      <c r="A1373">
        <v>9230</v>
      </c>
      <c r="B1373" t="s">
        <v>13</v>
      </c>
      <c r="C1373" s="4">
        <v>45416</v>
      </c>
      <c r="D1373" t="s">
        <v>131</v>
      </c>
      <c r="E1373" t="s">
        <v>132</v>
      </c>
      <c r="F1373">
        <v>2.39</v>
      </c>
      <c r="G1373">
        <v>0</v>
      </c>
      <c r="H1373">
        <v>2.39</v>
      </c>
      <c r="I1373" t="s">
        <v>16</v>
      </c>
      <c r="J1373" t="s">
        <v>132</v>
      </c>
      <c r="K1373" t="s">
        <v>310</v>
      </c>
      <c r="L1373" t="s">
        <v>301</v>
      </c>
      <c r="M1373">
        <v>2022</v>
      </c>
    </row>
    <row r="1374" spans="1:13" x14ac:dyDescent="0.25">
      <c r="A1374">
        <v>9233</v>
      </c>
      <c r="B1374" t="s">
        <v>13</v>
      </c>
      <c r="C1374" s="4">
        <v>45416</v>
      </c>
      <c r="D1374" t="s">
        <v>131</v>
      </c>
      <c r="E1374" t="s">
        <v>132</v>
      </c>
      <c r="F1374">
        <v>1.29</v>
      </c>
      <c r="G1374">
        <v>0</v>
      </c>
      <c r="H1374">
        <v>1.29</v>
      </c>
      <c r="I1374" t="s">
        <v>16</v>
      </c>
      <c r="J1374" t="s">
        <v>132</v>
      </c>
      <c r="K1374" t="s">
        <v>310</v>
      </c>
      <c r="L1374" t="s">
        <v>301</v>
      </c>
      <c r="M1374">
        <v>2022</v>
      </c>
    </row>
    <row r="1375" spans="1:13" x14ac:dyDescent="0.25">
      <c r="A1375">
        <v>9237</v>
      </c>
      <c r="B1375" t="s">
        <v>13</v>
      </c>
      <c r="C1375" s="4">
        <v>45416</v>
      </c>
      <c r="D1375" t="s">
        <v>143</v>
      </c>
      <c r="E1375" t="s">
        <v>144</v>
      </c>
      <c r="F1375">
        <v>0</v>
      </c>
      <c r="G1375">
        <v>7.0000000000000007E-2</v>
      </c>
      <c r="H1375">
        <v>-7.0000000000000007E-2</v>
      </c>
      <c r="I1375" t="s">
        <v>16</v>
      </c>
      <c r="J1375" t="s">
        <v>144</v>
      </c>
      <c r="K1375" t="s">
        <v>310</v>
      </c>
      <c r="L1375" t="s">
        <v>301</v>
      </c>
      <c r="M1375">
        <v>2022</v>
      </c>
    </row>
    <row r="1376" spans="1:13" x14ac:dyDescent="0.25">
      <c r="A1376">
        <v>9237</v>
      </c>
      <c r="B1376" t="s">
        <v>13</v>
      </c>
      <c r="C1376" s="4">
        <v>45416</v>
      </c>
      <c r="D1376" t="s">
        <v>131</v>
      </c>
      <c r="E1376" t="s">
        <v>132</v>
      </c>
      <c r="F1376">
        <v>0.1</v>
      </c>
      <c r="G1376">
        <v>0</v>
      </c>
      <c r="H1376">
        <v>0.1</v>
      </c>
      <c r="I1376" t="s">
        <v>16</v>
      </c>
      <c r="J1376" t="s">
        <v>132</v>
      </c>
      <c r="K1376" t="s">
        <v>310</v>
      </c>
      <c r="L1376" t="s">
        <v>301</v>
      </c>
      <c r="M1376">
        <v>2022</v>
      </c>
    </row>
    <row r="1377" spans="1:13" x14ac:dyDescent="0.25">
      <c r="A1377">
        <v>9236</v>
      </c>
      <c r="B1377" t="s">
        <v>13</v>
      </c>
      <c r="C1377" s="4">
        <v>45416</v>
      </c>
      <c r="D1377" t="s">
        <v>131</v>
      </c>
      <c r="E1377" t="s">
        <v>132</v>
      </c>
      <c r="F1377">
        <v>0.11</v>
      </c>
      <c r="G1377">
        <v>0</v>
      </c>
      <c r="H1377">
        <v>0.11</v>
      </c>
      <c r="I1377" t="s">
        <v>16</v>
      </c>
      <c r="J1377" t="s">
        <v>132</v>
      </c>
      <c r="K1377" t="s">
        <v>310</v>
      </c>
      <c r="L1377" t="s">
        <v>301</v>
      </c>
      <c r="M1377">
        <v>2022</v>
      </c>
    </row>
    <row r="1378" spans="1:13" x14ac:dyDescent="0.25">
      <c r="A1378">
        <v>9236</v>
      </c>
      <c r="B1378" t="s">
        <v>13</v>
      </c>
      <c r="C1378" s="4">
        <v>45416</v>
      </c>
      <c r="D1378" t="s">
        <v>143</v>
      </c>
      <c r="E1378" t="s">
        <v>144</v>
      </c>
      <c r="F1378">
        <v>0</v>
      </c>
      <c r="G1378">
        <v>7.0000000000000007E-2</v>
      </c>
      <c r="H1378">
        <v>-7.0000000000000007E-2</v>
      </c>
      <c r="I1378" t="s">
        <v>16</v>
      </c>
      <c r="J1378" t="s">
        <v>144</v>
      </c>
      <c r="K1378" t="s">
        <v>310</v>
      </c>
      <c r="L1378" t="s">
        <v>301</v>
      </c>
      <c r="M1378">
        <v>2022</v>
      </c>
    </row>
    <row r="1379" spans="1:13" x14ac:dyDescent="0.25">
      <c r="A1379">
        <v>9232</v>
      </c>
      <c r="B1379" t="s">
        <v>13</v>
      </c>
      <c r="C1379" s="4">
        <v>45416</v>
      </c>
      <c r="D1379" t="s">
        <v>131</v>
      </c>
      <c r="E1379" t="s">
        <v>132</v>
      </c>
      <c r="F1379">
        <v>2.38</v>
      </c>
      <c r="G1379">
        <v>0</v>
      </c>
      <c r="H1379">
        <v>2.38</v>
      </c>
      <c r="I1379" t="s">
        <v>16</v>
      </c>
      <c r="J1379" t="s">
        <v>132</v>
      </c>
      <c r="K1379" t="s">
        <v>310</v>
      </c>
      <c r="L1379" t="s">
        <v>301</v>
      </c>
      <c r="M1379">
        <v>2022</v>
      </c>
    </row>
    <row r="1380" spans="1:13" x14ac:dyDescent="0.25">
      <c r="A1380">
        <v>9235</v>
      </c>
      <c r="B1380" t="s">
        <v>13</v>
      </c>
      <c r="C1380" s="4">
        <v>45416</v>
      </c>
      <c r="D1380" t="s">
        <v>143</v>
      </c>
      <c r="E1380" t="s">
        <v>144</v>
      </c>
      <c r="F1380">
        <v>0</v>
      </c>
      <c r="G1380">
        <v>0.19</v>
      </c>
      <c r="H1380">
        <v>-0.19</v>
      </c>
      <c r="I1380" t="s">
        <v>16</v>
      </c>
      <c r="J1380" t="s">
        <v>144</v>
      </c>
      <c r="K1380" t="s">
        <v>310</v>
      </c>
      <c r="L1380" t="s">
        <v>301</v>
      </c>
      <c r="M1380">
        <v>2022</v>
      </c>
    </row>
    <row r="1381" spans="1:13" x14ac:dyDescent="0.25">
      <c r="A1381">
        <v>9234</v>
      </c>
      <c r="B1381" t="s">
        <v>13</v>
      </c>
      <c r="C1381" s="4">
        <v>45416</v>
      </c>
      <c r="D1381" t="s">
        <v>131</v>
      </c>
      <c r="E1381" t="s">
        <v>132</v>
      </c>
      <c r="F1381">
        <v>0.69</v>
      </c>
      <c r="G1381">
        <v>0</v>
      </c>
      <c r="H1381">
        <v>0.69</v>
      </c>
      <c r="I1381" t="s">
        <v>16</v>
      </c>
      <c r="J1381" t="s">
        <v>132</v>
      </c>
      <c r="K1381" t="s">
        <v>310</v>
      </c>
      <c r="L1381" t="s">
        <v>301</v>
      </c>
      <c r="M1381">
        <v>2022</v>
      </c>
    </row>
    <row r="1382" spans="1:13" x14ac:dyDescent="0.25">
      <c r="A1382">
        <v>9234</v>
      </c>
      <c r="B1382" t="s">
        <v>13</v>
      </c>
      <c r="C1382" s="4">
        <v>45416</v>
      </c>
      <c r="D1382" t="s">
        <v>143</v>
      </c>
      <c r="E1382" t="s">
        <v>144</v>
      </c>
      <c r="F1382">
        <v>0</v>
      </c>
      <c r="G1382">
        <v>0.46</v>
      </c>
      <c r="H1382">
        <v>-0.46</v>
      </c>
      <c r="I1382" t="s">
        <v>16</v>
      </c>
      <c r="J1382" t="s">
        <v>144</v>
      </c>
      <c r="K1382" t="s">
        <v>310</v>
      </c>
      <c r="L1382" t="s">
        <v>301</v>
      </c>
      <c r="M1382">
        <v>2022</v>
      </c>
    </row>
    <row r="1383" spans="1:13" x14ac:dyDescent="0.25">
      <c r="A1383">
        <v>9233</v>
      </c>
      <c r="B1383" t="s">
        <v>13</v>
      </c>
      <c r="C1383" s="4">
        <v>45416</v>
      </c>
      <c r="D1383" t="s">
        <v>143</v>
      </c>
      <c r="E1383" t="s">
        <v>144</v>
      </c>
      <c r="F1383">
        <v>0</v>
      </c>
      <c r="G1383">
        <v>0.86</v>
      </c>
      <c r="H1383">
        <v>-0.86</v>
      </c>
      <c r="I1383" t="s">
        <v>16</v>
      </c>
      <c r="J1383" t="s">
        <v>144</v>
      </c>
      <c r="K1383" t="s">
        <v>310</v>
      </c>
      <c r="L1383" t="s">
        <v>301</v>
      </c>
      <c r="M1383">
        <v>2022</v>
      </c>
    </row>
    <row r="1384" spans="1:13" x14ac:dyDescent="0.25">
      <c r="A1384">
        <v>9235</v>
      </c>
      <c r="B1384" t="s">
        <v>13</v>
      </c>
      <c r="C1384" s="4">
        <v>45416</v>
      </c>
      <c r="D1384" t="s">
        <v>131</v>
      </c>
      <c r="E1384" t="s">
        <v>132</v>
      </c>
      <c r="F1384">
        <v>0.28000000000000003</v>
      </c>
      <c r="G1384">
        <v>0</v>
      </c>
      <c r="H1384">
        <v>0.28000000000000003</v>
      </c>
      <c r="I1384" t="s">
        <v>16</v>
      </c>
      <c r="J1384" t="s">
        <v>132</v>
      </c>
      <c r="K1384" t="s">
        <v>310</v>
      </c>
      <c r="L1384" t="s">
        <v>301</v>
      </c>
      <c r="M1384">
        <v>2022</v>
      </c>
    </row>
    <row r="1385" spans="1:13" hidden="1" x14ac:dyDescent="0.25">
      <c r="A1385">
        <v>9234</v>
      </c>
      <c r="B1385" t="s">
        <v>13</v>
      </c>
      <c r="C1385" s="4">
        <v>45416</v>
      </c>
      <c r="D1385" t="s">
        <v>174</v>
      </c>
      <c r="E1385" t="s">
        <v>118</v>
      </c>
      <c r="F1385">
        <v>0</v>
      </c>
      <c r="G1385">
        <v>8.52</v>
      </c>
      <c r="H1385">
        <v>-8.52</v>
      </c>
      <c r="I1385" t="s">
        <v>16</v>
      </c>
      <c r="J1385" t="s">
        <v>118</v>
      </c>
      <c r="K1385" t="s">
        <v>310</v>
      </c>
      <c r="L1385" t="s">
        <v>301</v>
      </c>
      <c r="M1385">
        <v>2023</v>
      </c>
    </row>
    <row r="1386" spans="1:13" x14ac:dyDescent="0.25">
      <c r="A1386">
        <v>9247</v>
      </c>
      <c r="B1386" t="s">
        <v>13</v>
      </c>
      <c r="C1386" s="4">
        <v>45417</v>
      </c>
      <c r="D1386" t="s">
        <v>143</v>
      </c>
      <c r="E1386" t="s">
        <v>144</v>
      </c>
      <c r="F1386">
        <v>0</v>
      </c>
      <c r="G1386">
        <v>7.0000000000000007E-2</v>
      </c>
      <c r="H1386">
        <v>-7.0000000000000007E-2</v>
      </c>
      <c r="I1386" t="s">
        <v>16</v>
      </c>
      <c r="J1386" t="s">
        <v>144</v>
      </c>
      <c r="K1386" t="s">
        <v>310</v>
      </c>
      <c r="L1386" t="s">
        <v>301</v>
      </c>
      <c r="M1386">
        <v>2022</v>
      </c>
    </row>
    <row r="1387" spans="1:13" x14ac:dyDescent="0.25">
      <c r="A1387">
        <v>9242</v>
      </c>
      <c r="B1387" t="s">
        <v>13</v>
      </c>
      <c r="C1387" s="4">
        <v>45417</v>
      </c>
      <c r="D1387" t="s">
        <v>131</v>
      </c>
      <c r="E1387" t="s">
        <v>132</v>
      </c>
      <c r="F1387">
        <v>1.29</v>
      </c>
      <c r="G1387">
        <v>0</v>
      </c>
      <c r="H1387">
        <v>1.29</v>
      </c>
      <c r="I1387" t="s">
        <v>16</v>
      </c>
      <c r="J1387" t="s">
        <v>132</v>
      </c>
      <c r="K1387" t="s">
        <v>310</v>
      </c>
      <c r="L1387" t="s">
        <v>301</v>
      </c>
      <c r="M1387">
        <v>2022</v>
      </c>
    </row>
    <row r="1388" spans="1:13" hidden="1" x14ac:dyDescent="0.25">
      <c r="A1388">
        <v>9240</v>
      </c>
      <c r="B1388" t="s">
        <v>13</v>
      </c>
      <c r="C1388" s="4">
        <v>45417</v>
      </c>
      <c r="D1388" t="s">
        <v>186</v>
      </c>
      <c r="E1388" t="s">
        <v>187</v>
      </c>
      <c r="F1388">
        <v>1.1000000000000001</v>
      </c>
      <c r="G1388">
        <v>0</v>
      </c>
      <c r="H1388">
        <v>1.1000000000000001</v>
      </c>
      <c r="I1388" t="s">
        <v>16</v>
      </c>
      <c r="J1388" t="s">
        <v>187</v>
      </c>
      <c r="K1388" t="s">
        <v>310</v>
      </c>
      <c r="L1388" t="s">
        <v>301</v>
      </c>
      <c r="M1388">
        <v>2023</v>
      </c>
    </row>
    <row r="1389" spans="1:13" x14ac:dyDescent="0.25">
      <c r="A1389">
        <v>9242</v>
      </c>
      <c r="B1389" t="s">
        <v>13</v>
      </c>
      <c r="C1389" s="4">
        <v>45417</v>
      </c>
      <c r="D1389" t="s">
        <v>143</v>
      </c>
      <c r="E1389" t="s">
        <v>144</v>
      </c>
      <c r="F1389">
        <v>0</v>
      </c>
      <c r="G1389">
        <v>0.86</v>
      </c>
      <c r="H1389">
        <v>-0.86</v>
      </c>
      <c r="I1389" t="s">
        <v>16</v>
      </c>
      <c r="J1389" t="s">
        <v>144</v>
      </c>
      <c r="K1389" t="s">
        <v>310</v>
      </c>
      <c r="L1389" t="s">
        <v>301</v>
      </c>
      <c r="M1389">
        <v>2022</v>
      </c>
    </row>
    <row r="1390" spans="1:13" x14ac:dyDescent="0.25">
      <c r="A1390">
        <v>9246</v>
      </c>
      <c r="B1390" t="s">
        <v>13</v>
      </c>
      <c r="C1390" s="4">
        <v>45417</v>
      </c>
      <c r="D1390" t="s">
        <v>143</v>
      </c>
      <c r="E1390" t="s">
        <v>144</v>
      </c>
      <c r="F1390">
        <v>0</v>
      </c>
      <c r="G1390">
        <v>7.0000000000000007E-2</v>
      </c>
      <c r="H1390">
        <v>-7.0000000000000007E-2</v>
      </c>
      <c r="I1390" t="s">
        <v>16</v>
      </c>
      <c r="J1390" t="s">
        <v>144</v>
      </c>
      <c r="K1390" t="s">
        <v>310</v>
      </c>
      <c r="L1390" t="s">
        <v>301</v>
      </c>
      <c r="M1390">
        <v>2022</v>
      </c>
    </row>
    <row r="1391" spans="1:13" x14ac:dyDescent="0.25">
      <c r="A1391">
        <v>9247</v>
      </c>
      <c r="B1391" t="s">
        <v>13</v>
      </c>
      <c r="C1391" s="4">
        <v>45417</v>
      </c>
      <c r="D1391" t="s">
        <v>131</v>
      </c>
      <c r="E1391" t="s">
        <v>132</v>
      </c>
      <c r="F1391">
        <v>0.11</v>
      </c>
      <c r="G1391">
        <v>0</v>
      </c>
      <c r="H1391">
        <v>0.11</v>
      </c>
      <c r="I1391" t="s">
        <v>16</v>
      </c>
      <c r="J1391" t="s">
        <v>132</v>
      </c>
      <c r="K1391" t="s">
        <v>310</v>
      </c>
      <c r="L1391" t="s">
        <v>301</v>
      </c>
      <c r="M1391">
        <v>2022</v>
      </c>
    </row>
    <row r="1392" spans="1:13" x14ac:dyDescent="0.25">
      <c r="A1392">
        <v>9246</v>
      </c>
      <c r="B1392" t="s">
        <v>13</v>
      </c>
      <c r="C1392" s="4">
        <v>45417</v>
      </c>
      <c r="D1392" t="s">
        <v>131</v>
      </c>
      <c r="E1392" t="s">
        <v>132</v>
      </c>
      <c r="F1392">
        <v>0.1</v>
      </c>
      <c r="G1392">
        <v>0</v>
      </c>
      <c r="H1392">
        <v>0.1</v>
      </c>
      <c r="I1392" t="s">
        <v>16</v>
      </c>
      <c r="J1392" t="s">
        <v>132</v>
      </c>
      <c r="K1392" t="s">
        <v>310</v>
      </c>
      <c r="L1392" t="s">
        <v>301</v>
      </c>
      <c r="M1392">
        <v>2022</v>
      </c>
    </row>
    <row r="1393" spans="1:13" hidden="1" x14ac:dyDescent="0.25">
      <c r="A1393">
        <v>9247</v>
      </c>
      <c r="B1393" t="s">
        <v>13</v>
      </c>
      <c r="C1393" s="4">
        <v>45417</v>
      </c>
      <c r="D1393" t="s">
        <v>174</v>
      </c>
      <c r="E1393" t="s">
        <v>118</v>
      </c>
      <c r="F1393">
        <v>0</v>
      </c>
      <c r="G1393">
        <v>1.39</v>
      </c>
      <c r="H1393">
        <v>-1.39</v>
      </c>
      <c r="I1393" t="s">
        <v>16</v>
      </c>
      <c r="J1393" t="s">
        <v>118</v>
      </c>
      <c r="K1393" t="s">
        <v>310</v>
      </c>
      <c r="L1393" t="s">
        <v>301</v>
      </c>
      <c r="M1393">
        <v>2023</v>
      </c>
    </row>
    <row r="1394" spans="1:13" x14ac:dyDescent="0.25">
      <c r="A1394">
        <v>9245</v>
      </c>
      <c r="B1394" t="s">
        <v>13</v>
      </c>
      <c r="C1394" s="4">
        <v>45417</v>
      </c>
      <c r="D1394" t="s">
        <v>131</v>
      </c>
      <c r="E1394" t="s">
        <v>132</v>
      </c>
      <c r="F1394">
        <v>0.11</v>
      </c>
      <c r="G1394">
        <v>0</v>
      </c>
      <c r="H1394">
        <v>0.11</v>
      </c>
      <c r="I1394" t="s">
        <v>16</v>
      </c>
      <c r="J1394" t="s">
        <v>132</v>
      </c>
      <c r="K1394" t="s">
        <v>310</v>
      </c>
      <c r="L1394" t="s">
        <v>301</v>
      </c>
      <c r="M1394">
        <v>2022</v>
      </c>
    </row>
    <row r="1395" spans="1:13" x14ac:dyDescent="0.25">
      <c r="A1395">
        <v>9244</v>
      </c>
      <c r="B1395" t="s">
        <v>13</v>
      </c>
      <c r="C1395" s="4">
        <v>45417</v>
      </c>
      <c r="D1395" t="s">
        <v>131</v>
      </c>
      <c r="E1395" t="s">
        <v>132</v>
      </c>
      <c r="F1395">
        <v>0.28000000000000003</v>
      </c>
      <c r="G1395">
        <v>0</v>
      </c>
      <c r="H1395">
        <v>0.28000000000000003</v>
      </c>
      <c r="I1395" t="s">
        <v>16</v>
      </c>
      <c r="J1395" t="s">
        <v>132</v>
      </c>
      <c r="K1395" t="s">
        <v>310</v>
      </c>
      <c r="L1395" t="s">
        <v>301</v>
      </c>
      <c r="M1395">
        <v>2022</v>
      </c>
    </row>
    <row r="1396" spans="1:13" x14ac:dyDescent="0.25">
      <c r="A1396">
        <v>9244</v>
      </c>
      <c r="B1396" t="s">
        <v>13</v>
      </c>
      <c r="C1396" s="4">
        <v>45417</v>
      </c>
      <c r="D1396" t="s">
        <v>143</v>
      </c>
      <c r="E1396" t="s">
        <v>144</v>
      </c>
      <c r="F1396">
        <v>0</v>
      </c>
      <c r="G1396">
        <v>0.19</v>
      </c>
      <c r="H1396">
        <v>-0.19</v>
      </c>
      <c r="I1396" t="s">
        <v>16</v>
      </c>
      <c r="J1396" t="s">
        <v>144</v>
      </c>
      <c r="K1396" t="s">
        <v>310</v>
      </c>
      <c r="L1396" t="s">
        <v>301</v>
      </c>
      <c r="M1396">
        <v>2022</v>
      </c>
    </row>
    <row r="1397" spans="1:13" hidden="1" x14ac:dyDescent="0.25">
      <c r="A1397">
        <v>9240</v>
      </c>
      <c r="B1397" t="s">
        <v>13</v>
      </c>
      <c r="C1397" s="4">
        <v>45417</v>
      </c>
      <c r="D1397" t="s">
        <v>174</v>
      </c>
      <c r="E1397" t="s">
        <v>118</v>
      </c>
      <c r="F1397">
        <v>0</v>
      </c>
      <c r="G1397">
        <v>40.799999999999997</v>
      </c>
      <c r="H1397">
        <v>-40.799999999999997</v>
      </c>
      <c r="I1397" t="s">
        <v>16</v>
      </c>
      <c r="J1397" t="s">
        <v>118</v>
      </c>
      <c r="K1397" t="s">
        <v>310</v>
      </c>
      <c r="L1397" t="s">
        <v>301</v>
      </c>
      <c r="M1397">
        <v>2023</v>
      </c>
    </row>
    <row r="1398" spans="1:13" hidden="1" x14ac:dyDescent="0.25">
      <c r="A1398">
        <v>9241</v>
      </c>
      <c r="B1398" t="s">
        <v>13</v>
      </c>
      <c r="C1398" s="4">
        <v>45417</v>
      </c>
      <c r="D1398" t="s">
        <v>174</v>
      </c>
      <c r="E1398" t="s">
        <v>118</v>
      </c>
      <c r="F1398">
        <v>0</v>
      </c>
      <c r="G1398">
        <v>29.33</v>
      </c>
      <c r="H1398">
        <v>-29.33</v>
      </c>
      <c r="I1398" t="s">
        <v>16</v>
      </c>
      <c r="J1398" t="s">
        <v>118</v>
      </c>
      <c r="K1398" t="s">
        <v>310</v>
      </c>
      <c r="L1398" t="s">
        <v>301</v>
      </c>
      <c r="M1398">
        <v>2023</v>
      </c>
    </row>
    <row r="1399" spans="1:13" hidden="1" x14ac:dyDescent="0.25">
      <c r="A1399">
        <v>9242</v>
      </c>
      <c r="B1399" t="s">
        <v>13</v>
      </c>
      <c r="C1399" s="4">
        <v>45417</v>
      </c>
      <c r="D1399" t="s">
        <v>174</v>
      </c>
      <c r="E1399" t="s">
        <v>118</v>
      </c>
      <c r="F1399">
        <v>0</v>
      </c>
      <c r="G1399">
        <v>15.91</v>
      </c>
      <c r="H1399">
        <v>-15.91</v>
      </c>
      <c r="I1399" t="s">
        <v>16</v>
      </c>
      <c r="J1399" t="s">
        <v>118</v>
      </c>
      <c r="K1399" t="s">
        <v>310</v>
      </c>
      <c r="L1399" t="s">
        <v>301</v>
      </c>
      <c r="M1399">
        <v>2023</v>
      </c>
    </row>
    <row r="1400" spans="1:13" hidden="1" x14ac:dyDescent="0.25">
      <c r="A1400">
        <v>9243</v>
      </c>
      <c r="B1400" t="s">
        <v>13</v>
      </c>
      <c r="C1400" s="4">
        <v>45417</v>
      </c>
      <c r="D1400" t="s">
        <v>174</v>
      </c>
      <c r="E1400" t="s">
        <v>118</v>
      </c>
      <c r="F1400">
        <v>0</v>
      </c>
      <c r="G1400">
        <v>8.52</v>
      </c>
      <c r="H1400">
        <v>-8.52</v>
      </c>
      <c r="I1400" t="s">
        <v>16</v>
      </c>
      <c r="J1400" t="s">
        <v>118</v>
      </c>
      <c r="K1400" t="s">
        <v>310</v>
      </c>
      <c r="L1400" t="s">
        <v>301</v>
      </c>
      <c r="M1400">
        <v>2023</v>
      </c>
    </row>
    <row r="1401" spans="1:13" hidden="1" x14ac:dyDescent="0.25">
      <c r="A1401">
        <v>9244</v>
      </c>
      <c r="B1401" t="s">
        <v>13</v>
      </c>
      <c r="C1401" s="4">
        <v>45417</v>
      </c>
      <c r="D1401" t="s">
        <v>174</v>
      </c>
      <c r="E1401" t="s">
        <v>118</v>
      </c>
      <c r="F1401">
        <v>0</v>
      </c>
      <c r="G1401">
        <v>3.43</v>
      </c>
      <c r="H1401">
        <v>-3.43</v>
      </c>
      <c r="I1401" t="s">
        <v>16</v>
      </c>
      <c r="J1401" t="s">
        <v>118</v>
      </c>
      <c r="K1401" t="s">
        <v>310</v>
      </c>
      <c r="L1401" t="s">
        <v>301</v>
      </c>
      <c r="M1401">
        <v>2023</v>
      </c>
    </row>
    <row r="1402" spans="1:13" hidden="1" x14ac:dyDescent="0.25">
      <c r="A1402">
        <v>9245</v>
      </c>
      <c r="B1402" t="s">
        <v>13</v>
      </c>
      <c r="C1402" s="4">
        <v>45417</v>
      </c>
      <c r="D1402" t="s">
        <v>174</v>
      </c>
      <c r="E1402" t="s">
        <v>118</v>
      </c>
      <c r="F1402">
        <v>0</v>
      </c>
      <c r="G1402">
        <v>1.35</v>
      </c>
      <c r="H1402">
        <v>-1.35</v>
      </c>
      <c r="I1402" t="s">
        <v>16</v>
      </c>
      <c r="J1402" t="s">
        <v>118</v>
      </c>
      <c r="K1402" t="s">
        <v>310</v>
      </c>
      <c r="L1402" t="s">
        <v>301</v>
      </c>
      <c r="M1402">
        <v>2023</v>
      </c>
    </row>
    <row r="1403" spans="1:13" hidden="1" x14ac:dyDescent="0.25">
      <c r="A1403">
        <v>9246</v>
      </c>
      <c r="B1403" t="s">
        <v>13</v>
      </c>
      <c r="C1403" s="4">
        <v>45417</v>
      </c>
      <c r="D1403" t="s">
        <v>174</v>
      </c>
      <c r="E1403" t="s">
        <v>118</v>
      </c>
      <c r="F1403">
        <v>0</v>
      </c>
      <c r="G1403">
        <v>1.29</v>
      </c>
      <c r="H1403">
        <v>-1.29</v>
      </c>
      <c r="I1403" t="s">
        <v>16</v>
      </c>
      <c r="J1403" t="s">
        <v>118</v>
      </c>
      <c r="K1403" t="s">
        <v>310</v>
      </c>
      <c r="L1403" t="s">
        <v>301</v>
      </c>
      <c r="M1403">
        <v>2023</v>
      </c>
    </row>
    <row r="1404" spans="1:13" hidden="1" x14ac:dyDescent="0.25">
      <c r="A1404">
        <v>9241</v>
      </c>
      <c r="B1404" t="s">
        <v>13</v>
      </c>
      <c r="C1404" s="4">
        <v>45417</v>
      </c>
      <c r="D1404" t="s">
        <v>186</v>
      </c>
      <c r="E1404" t="s">
        <v>187</v>
      </c>
      <c r="F1404">
        <v>0.79</v>
      </c>
      <c r="G1404">
        <v>0</v>
      </c>
      <c r="H1404">
        <v>0.79</v>
      </c>
      <c r="I1404" t="s">
        <v>16</v>
      </c>
      <c r="J1404" t="s">
        <v>187</v>
      </c>
      <c r="K1404" t="s">
        <v>310</v>
      </c>
      <c r="L1404" t="s">
        <v>301</v>
      </c>
      <c r="M1404">
        <v>2023</v>
      </c>
    </row>
    <row r="1405" spans="1:13" x14ac:dyDescent="0.25">
      <c r="A1405">
        <v>9245</v>
      </c>
      <c r="B1405" t="s">
        <v>13</v>
      </c>
      <c r="C1405" s="4">
        <v>45417</v>
      </c>
      <c r="D1405" t="s">
        <v>143</v>
      </c>
      <c r="E1405" t="s">
        <v>144</v>
      </c>
      <c r="F1405">
        <v>0</v>
      </c>
      <c r="G1405">
        <v>7.0000000000000007E-2</v>
      </c>
      <c r="H1405">
        <v>-7.0000000000000007E-2</v>
      </c>
      <c r="I1405" t="s">
        <v>16</v>
      </c>
      <c r="J1405" t="s">
        <v>144</v>
      </c>
      <c r="K1405" t="s">
        <v>310</v>
      </c>
      <c r="L1405" t="s">
        <v>301</v>
      </c>
      <c r="M1405">
        <v>2022</v>
      </c>
    </row>
    <row r="1406" spans="1:13" hidden="1" x14ac:dyDescent="0.25">
      <c r="A1406">
        <v>9242</v>
      </c>
      <c r="B1406" t="s">
        <v>13</v>
      </c>
      <c r="C1406" s="4">
        <v>45417</v>
      </c>
      <c r="D1406" t="s">
        <v>186</v>
      </c>
      <c r="E1406" t="s">
        <v>187</v>
      </c>
      <c r="F1406">
        <v>0.43</v>
      </c>
      <c r="G1406">
        <v>0</v>
      </c>
      <c r="H1406">
        <v>0.43</v>
      </c>
      <c r="I1406" t="s">
        <v>16</v>
      </c>
      <c r="J1406" t="s">
        <v>187</v>
      </c>
      <c r="K1406" t="s">
        <v>310</v>
      </c>
      <c r="L1406" t="s">
        <v>301</v>
      </c>
      <c r="M1406">
        <v>2023</v>
      </c>
    </row>
    <row r="1407" spans="1:13" x14ac:dyDescent="0.25">
      <c r="A1407">
        <v>9245</v>
      </c>
      <c r="B1407" t="s">
        <v>13</v>
      </c>
      <c r="C1407" s="4">
        <v>45417</v>
      </c>
      <c r="D1407" t="s">
        <v>155</v>
      </c>
      <c r="E1407" t="s">
        <v>156</v>
      </c>
      <c r="F1407">
        <v>0</v>
      </c>
      <c r="G1407">
        <v>0.44</v>
      </c>
      <c r="H1407">
        <v>-0.44</v>
      </c>
      <c r="I1407" t="s">
        <v>16</v>
      </c>
      <c r="J1407" t="s">
        <v>156</v>
      </c>
      <c r="K1407" t="s">
        <v>310</v>
      </c>
      <c r="L1407" t="s">
        <v>301</v>
      </c>
      <c r="M1407">
        <v>2022</v>
      </c>
    </row>
    <row r="1408" spans="1:13" hidden="1" x14ac:dyDescent="0.25">
      <c r="A1408">
        <v>9244</v>
      </c>
      <c r="B1408" t="s">
        <v>13</v>
      </c>
      <c r="C1408" s="4">
        <v>45417</v>
      </c>
      <c r="D1408" t="s">
        <v>186</v>
      </c>
      <c r="E1408" t="s">
        <v>187</v>
      </c>
      <c r="F1408">
        <v>0.09</v>
      </c>
      <c r="G1408">
        <v>0</v>
      </c>
      <c r="H1408">
        <v>0.09</v>
      </c>
      <c r="I1408" t="s">
        <v>16</v>
      </c>
      <c r="J1408" t="s">
        <v>187</v>
      </c>
      <c r="K1408" t="s">
        <v>310</v>
      </c>
      <c r="L1408" t="s">
        <v>301</v>
      </c>
      <c r="M1408">
        <v>2023</v>
      </c>
    </row>
    <row r="1409" spans="1:13" x14ac:dyDescent="0.25">
      <c r="A1409">
        <v>9245</v>
      </c>
      <c r="B1409" t="s">
        <v>13</v>
      </c>
      <c r="C1409" s="4">
        <v>45417</v>
      </c>
      <c r="D1409" t="s">
        <v>117</v>
      </c>
      <c r="E1409" t="s">
        <v>118</v>
      </c>
      <c r="F1409">
        <v>0</v>
      </c>
      <c r="G1409">
        <v>0.66</v>
      </c>
      <c r="H1409">
        <v>-0.66</v>
      </c>
      <c r="I1409" t="s">
        <v>16</v>
      </c>
      <c r="J1409" t="s">
        <v>118</v>
      </c>
      <c r="K1409" t="s">
        <v>310</v>
      </c>
      <c r="L1409" t="s">
        <v>301</v>
      </c>
      <c r="M1409">
        <v>2022</v>
      </c>
    </row>
    <row r="1410" spans="1:13" hidden="1" x14ac:dyDescent="0.25">
      <c r="A1410">
        <v>9243</v>
      </c>
      <c r="B1410" t="s">
        <v>13</v>
      </c>
      <c r="C1410" s="4">
        <v>45417</v>
      </c>
      <c r="D1410" t="s">
        <v>186</v>
      </c>
      <c r="E1410" t="s">
        <v>187</v>
      </c>
      <c r="F1410">
        <v>0.23</v>
      </c>
      <c r="G1410">
        <v>0</v>
      </c>
      <c r="H1410">
        <v>0.23</v>
      </c>
      <c r="I1410" t="s">
        <v>16</v>
      </c>
      <c r="J1410" t="s">
        <v>187</v>
      </c>
      <c r="K1410" t="s">
        <v>310</v>
      </c>
      <c r="L1410" t="s">
        <v>301</v>
      </c>
      <c r="M1410">
        <v>2023</v>
      </c>
    </row>
    <row r="1411" spans="1:13" x14ac:dyDescent="0.25">
      <c r="A1411">
        <v>9244</v>
      </c>
      <c r="B1411" t="s">
        <v>13</v>
      </c>
      <c r="C1411" s="4">
        <v>45417</v>
      </c>
      <c r="D1411" t="s">
        <v>155</v>
      </c>
      <c r="E1411" t="s">
        <v>156</v>
      </c>
      <c r="F1411">
        <v>0</v>
      </c>
      <c r="G1411">
        <v>1.1100000000000001</v>
      </c>
      <c r="H1411">
        <v>-1.1100000000000001</v>
      </c>
      <c r="I1411" t="s">
        <v>16</v>
      </c>
      <c r="J1411" t="s">
        <v>156</v>
      </c>
      <c r="K1411" t="s">
        <v>310</v>
      </c>
      <c r="L1411" t="s">
        <v>301</v>
      </c>
      <c r="M1411">
        <v>2022</v>
      </c>
    </row>
    <row r="1412" spans="1:13" x14ac:dyDescent="0.25">
      <c r="A1412">
        <v>9244</v>
      </c>
      <c r="B1412" t="s">
        <v>13</v>
      </c>
      <c r="C1412" s="4">
        <v>45417</v>
      </c>
      <c r="D1412" t="s">
        <v>117</v>
      </c>
      <c r="E1412" t="s">
        <v>118</v>
      </c>
      <c r="F1412">
        <v>0</v>
      </c>
      <c r="G1412">
        <v>1.67</v>
      </c>
      <c r="H1412">
        <v>-1.67</v>
      </c>
      <c r="I1412" t="s">
        <v>16</v>
      </c>
      <c r="J1412" t="s">
        <v>118</v>
      </c>
      <c r="K1412" t="s">
        <v>310</v>
      </c>
      <c r="L1412" t="s">
        <v>301</v>
      </c>
      <c r="M1412">
        <v>2022</v>
      </c>
    </row>
    <row r="1413" spans="1:13" x14ac:dyDescent="0.25">
      <c r="A1413">
        <v>9243</v>
      </c>
      <c r="B1413" t="s">
        <v>13</v>
      </c>
      <c r="C1413" s="4">
        <v>45417</v>
      </c>
      <c r="D1413" t="s">
        <v>155</v>
      </c>
      <c r="E1413" t="s">
        <v>156</v>
      </c>
      <c r="F1413">
        <v>0</v>
      </c>
      <c r="G1413">
        <v>2.76</v>
      </c>
      <c r="H1413">
        <v>-2.76</v>
      </c>
      <c r="I1413" t="s">
        <v>16</v>
      </c>
      <c r="J1413" t="s">
        <v>156</v>
      </c>
      <c r="K1413" t="s">
        <v>310</v>
      </c>
      <c r="L1413" t="s">
        <v>301</v>
      </c>
      <c r="M1413">
        <v>2022</v>
      </c>
    </row>
    <row r="1414" spans="1:13" x14ac:dyDescent="0.25">
      <c r="A1414">
        <v>9243</v>
      </c>
      <c r="B1414" t="s">
        <v>13</v>
      </c>
      <c r="C1414" s="4">
        <v>45417</v>
      </c>
      <c r="D1414" t="s">
        <v>117</v>
      </c>
      <c r="E1414" t="s">
        <v>118</v>
      </c>
      <c r="F1414">
        <v>0</v>
      </c>
      <c r="G1414">
        <v>4.1500000000000004</v>
      </c>
      <c r="H1414">
        <v>-4.1500000000000004</v>
      </c>
      <c r="I1414" t="s">
        <v>16</v>
      </c>
      <c r="J1414" t="s">
        <v>118</v>
      </c>
      <c r="K1414" t="s">
        <v>310</v>
      </c>
      <c r="L1414" t="s">
        <v>301</v>
      </c>
      <c r="M1414">
        <v>2022</v>
      </c>
    </row>
    <row r="1415" spans="1:13" x14ac:dyDescent="0.25">
      <c r="A1415">
        <v>9242</v>
      </c>
      <c r="B1415" t="s">
        <v>13</v>
      </c>
      <c r="C1415" s="4">
        <v>45417</v>
      </c>
      <c r="D1415" t="s">
        <v>155</v>
      </c>
      <c r="E1415" t="s">
        <v>156</v>
      </c>
      <c r="F1415">
        <v>0</v>
      </c>
      <c r="G1415">
        <v>5.16</v>
      </c>
      <c r="H1415">
        <v>-5.16</v>
      </c>
      <c r="I1415" t="s">
        <v>16</v>
      </c>
      <c r="J1415" t="s">
        <v>156</v>
      </c>
      <c r="K1415" t="s">
        <v>310</v>
      </c>
      <c r="L1415" t="s">
        <v>301</v>
      </c>
      <c r="M1415">
        <v>2022</v>
      </c>
    </row>
    <row r="1416" spans="1:13" x14ac:dyDescent="0.25">
      <c r="A1416">
        <v>9246</v>
      </c>
      <c r="B1416" t="s">
        <v>13</v>
      </c>
      <c r="C1416" s="4">
        <v>45417</v>
      </c>
      <c r="D1416" t="s">
        <v>117</v>
      </c>
      <c r="E1416" t="s">
        <v>118</v>
      </c>
      <c r="F1416">
        <v>0</v>
      </c>
      <c r="G1416">
        <v>0.63</v>
      </c>
      <c r="H1416">
        <v>-0.63</v>
      </c>
      <c r="I1416" t="s">
        <v>16</v>
      </c>
      <c r="J1416" t="s">
        <v>118</v>
      </c>
      <c r="K1416" t="s">
        <v>310</v>
      </c>
      <c r="L1416" t="s">
        <v>301</v>
      </c>
      <c r="M1416">
        <v>2022</v>
      </c>
    </row>
    <row r="1417" spans="1:13" x14ac:dyDescent="0.25">
      <c r="A1417">
        <v>9242</v>
      </c>
      <c r="B1417" t="s">
        <v>13</v>
      </c>
      <c r="C1417" s="4">
        <v>45417</v>
      </c>
      <c r="D1417" t="s">
        <v>117</v>
      </c>
      <c r="E1417" t="s">
        <v>118</v>
      </c>
      <c r="F1417">
        <v>0</v>
      </c>
      <c r="G1417">
        <v>7.74</v>
      </c>
      <c r="H1417">
        <v>-7.74</v>
      </c>
      <c r="I1417" t="s">
        <v>16</v>
      </c>
      <c r="J1417" t="s">
        <v>118</v>
      </c>
      <c r="K1417" t="s">
        <v>310</v>
      </c>
      <c r="L1417" t="s">
        <v>301</v>
      </c>
      <c r="M1417">
        <v>2022</v>
      </c>
    </row>
    <row r="1418" spans="1:13" x14ac:dyDescent="0.25">
      <c r="A1418">
        <v>9241</v>
      </c>
      <c r="B1418" t="s">
        <v>13</v>
      </c>
      <c r="C1418" s="4">
        <v>45417</v>
      </c>
      <c r="D1418" t="s">
        <v>155</v>
      </c>
      <c r="E1418" t="s">
        <v>156</v>
      </c>
      <c r="F1418">
        <v>0</v>
      </c>
      <c r="G1418">
        <v>9.51</v>
      </c>
      <c r="H1418">
        <v>-9.51</v>
      </c>
      <c r="I1418" t="s">
        <v>16</v>
      </c>
      <c r="J1418" t="s">
        <v>156</v>
      </c>
      <c r="K1418" t="s">
        <v>310</v>
      </c>
      <c r="L1418" t="s">
        <v>301</v>
      </c>
      <c r="M1418">
        <v>2022</v>
      </c>
    </row>
    <row r="1419" spans="1:13" x14ac:dyDescent="0.25">
      <c r="A1419">
        <v>9240</v>
      </c>
      <c r="B1419" t="s">
        <v>13</v>
      </c>
      <c r="C1419" s="4">
        <v>45417</v>
      </c>
      <c r="D1419" t="s">
        <v>155</v>
      </c>
      <c r="E1419" t="s">
        <v>156</v>
      </c>
      <c r="F1419">
        <v>0</v>
      </c>
      <c r="G1419">
        <v>13.23</v>
      </c>
      <c r="H1419">
        <v>-13.23</v>
      </c>
      <c r="I1419" t="s">
        <v>16</v>
      </c>
      <c r="J1419" t="s">
        <v>156</v>
      </c>
      <c r="K1419" t="s">
        <v>310</v>
      </c>
      <c r="L1419" t="s">
        <v>301</v>
      </c>
      <c r="M1419">
        <v>2022</v>
      </c>
    </row>
    <row r="1420" spans="1:13" x14ac:dyDescent="0.25">
      <c r="A1420">
        <v>9240</v>
      </c>
      <c r="B1420" t="s">
        <v>13</v>
      </c>
      <c r="C1420" s="4">
        <v>45417</v>
      </c>
      <c r="D1420" t="s">
        <v>117</v>
      </c>
      <c r="E1420" t="s">
        <v>118</v>
      </c>
      <c r="F1420">
        <v>0</v>
      </c>
      <c r="G1420">
        <v>19.850000000000001</v>
      </c>
      <c r="H1420">
        <v>-19.850000000000001</v>
      </c>
      <c r="I1420" t="s">
        <v>16</v>
      </c>
      <c r="J1420" t="s">
        <v>118</v>
      </c>
      <c r="K1420" t="s">
        <v>310</v>
      </c>
      <c r="L1420" t="s">
        <v>301</v>
      </c>
      <c r="M1420">
        <v>2022</v>
      </c>
    </row>
    <row r="1421" spans="1:13" x14ac:dyDescent="0.25">
      <c r="A1421">
        <v>9241</v>
      </c>
      <c r="B1421" t="s">
        <v>13</v>
      </c>
      <c r="C1421" s="4">
        <v>45417</v>
      </c>
      <c r="D1421" t="s">
        <v>143</v>
      </c>
      <c r="E1421" t="s">
        <v>144</v>
      </c>
      <c r="F1421">
        <v>0</v>
      </c>
      <c r="G1421">
        <v>1.59</v>
      </c>
      <c r="H1421">
        <v>-1.59</v>
      </c>
      <c r="I1421" t="s">
        <v>16</v>
      </c>
      <c r="J1421" t="s">
        <v>144</v>
      </c>
      <c r="K1421" t="s">
        <v>310</v>
      </c>
      <c r="L1421" t="s">
        <v>301</v>
      </c>
      <c r="M1421">
        <v>2022</v>
      </c>
    </row>
    <row r="1422" spans="1:13" x14ac:dyDescent="0.25">
      <c r="A1422">
        <v>9241</v>
      </c>
      <c r="B1422" t="s">
        <v>13</v>
      </c>
      <c r="C1422" s="4">
        <v>45417</v>
      </c>
      <c r="D1422" t="s">
        <v>131</v>
      </c>
      <c r="E1422" t="s">
        <v>132</v>
      </c>
      <c r="F1422">
        <v>2.38</v>
      </c>
      <c r="G1422">
        <v>0</v>
      </c>
      <c r="H1422">
        <v>2.38</v>
      </c>
      <c r="I1422" t="s">
        <v>16</v>
      </c>
      <c r="J1422" t="s">
        <v>132</v>
      </c>
      <c r="K1422" t="s">
        <v>310</v>
      </c>
      <c r="L1422" t="s">
        <v>301</v>
      </c>
      <c r="M1422">
        <v>2022</v>
      </c>
    </row>
    <row r="1423" spans="1:13" x14ac:dyDescent="0.25">
      <c r="A1423">
        <v>9240</v>
      </c>
      <c r="B1423" t="s">
        <v>13</v>
      </c>
      <c r="C1423" s="4">
        <v>45417</v>
      </c>
      <c r="D1423" t="s">
        <v>143</v>
      </c>
      <c r="E1423" t="s">
        <v>144</v>
      </c>
      <c r="F1423">
        <v>0</v>
      </c>
      <c r="G1423">
        <v>2.21</v>
      </c>
      <c r="H1423">
        <v>-2.21</v>
      </c>
      <c r="I1423" t="s">
        <v>16</v>
      </c>
      <c r="J1423" t="s">
        <v>144</v>
      </c>
      <c r="K1423" t="s">
        <v>310</v>
      </c>
      <c r="L1423" t="s">
        <v>301</v>
      </c>
      <c r="M1423">
        <v>2022</v>
      </c>
    </row>
    <row r="1424" spans="1:13" x14ac:dyDescent="0.25">
      <c r="A1424">
        <v>9240</v>
      </c>
      <c r="B1424" t="s">
        <v>13</v>
      </c>
      <c r="C1424" s="4">
        <v>45417</v>
      </c>
      <c r="D1424" t="s">
        <v>131</v>
      </c>
      <c r="E1424" t="s">
        <v>132</v>
      </c>
      <c r="F1424">
        <v>3.31</v>
      </c>
      <c r="G1424">
        <v>0</v>
      </c>
      <c r="H1424">
        <v>3.31</v>
      </c>
      <c r="I1424" t="s">
        <v>16</v>
      </c>
      <c r="J1424" t="s">
        <v>132</v>
      </c>
      <c r="K1424" t="s">
        <v>310</v>
      </c>
      <c r="L1424" t="s">
        <v>301</v>
      </c>
      <c r="M1424">
        <v>2022</v>
      </c>
    </row>
    <row r="1425" spans="1:13" x14ac:dyDescent="0.25">
      <c r="A1425">
        <v>9241</v>
      </c>
      <c r="B1425" t="s">
        <v>13</v>
      </c>
      <c r="C1425" s="4">
        <v>45417</v>
      </c>
      <c r="D1425" t="s">
        <v>117</v>
      </c>
      <c r="E1425" t="s">
        <v>118</v>
      </c>
      <c r="F1425">
        <v>0</v>
      </c>
      <c r="G1425">
        <v>14.27</v>
      </c>
      <c r="H1425">
        <v>-14.27</v>
      </c>
      <c r="I1425" t="s">
        <v>16</v>
      </c>
      <c r="J1425" t="s">
        <v>118</v>
      </c>
      <c r="K1425" t="s">
        <v>310</v>
      </c>
      <c r="L1425" t="s">
        <v>301</v>
      </c>
      <c r="M1425">
        <v>2022</v>
      </c>
    </row>
    <row r="1426" spans="1:13" x14ac:dyDescent="0.25">
      <c r="A1426">
        <v>9246</v>
      </c>
      <c r="B1426" t="s">
        <v>13</v>
      </c>
      <c r="C1426" s="4">
        <v>45417</v>
      </c>
      <c r="D1426" t="s">
        <v>155</v>
      </c>
      <c r="E1426" t="s">
        <v>156</v>
      </c>
      <c r="F1426">
        <v>0</v>
      </c>
      <c r="G1426">
        <v>0.42</v>
      </c>
      <c r="H1426">
        <v>-0.42</v>
      </c>
      <c r="I1426" t="s">
        <v>16</v>
      </c>
      <c r="J1426" t="s">
        <v>156</v>
      </c>
      <c r="K1426" t="s">
        <v>310</v>
      </c>
      <c r="L1426" t="s">
        <v>301</v>
      </c>
      <c r="M1426">
        <v>2022</v>
      </c>
    </row>
    <row r="1427" spans="1:13" x14ac:dyDescent="0.25">
      <c r="A1427">
        <v>9243</v>
      </c>
      <c r="B1427" t="s">
        <v>13</v>
      </c>
      <c r="C1427" s="4">
        <v>45417</v>
      </c>
      <c r="D1427" t="s">
        <v>131</v>
      </c>
      <c r="E1427" t="s">
        <v>132</v>
      </c>
      <c r="F1427">
        <v>0.69</v>
      </c>
      <c r="G1427">
        <v>0</v>
      </c>
      <c r="H1427">
        <v>0.69</v>
      </c>
      <c r="I1427" t="s">
        <v>16</v>
      </c>
      <c r="J1427" t="s">
        <v>132</v>
      </c>
      <c r="K1427" t="s">
        <v>310</v>
      </c>
      <c r="L1427" t="s">
        <v>301</v>
      </c>
      <c r="M1427">
        <v>2022</v>
      </c>
    </row>
    <row r="1428" spans="1:13" x14ac:dyDescent="0.25">
      <c r="A1428">
        <v>9247</v>
      </c>
      <c r="B1428" t="s">
        <v>13</v>
      </c>
      <c r="C1428" s="4">
        <v>45417</v>
      </c>
      <c r="D1428" t="s">
        <v>117</v>
      </c>
      <c r="E1428" t="s">
        <v>118</v>
      </c>
      <c r="F1428">
        <v>0</v>
      </c>
      <c r="G1428">
        <v>0.67</v>
      </c>
      <c r="H1428">
        <v>-0.67</v>
      </c>
      <c r="I1428" t="s">
        <v>16</v>
      </c>
      <c r="J1428" t="s">
        <v>118</v>
      </c>
      <c r="K1428" t="s">
        <v>310</v>
      </c>
      <c r="L1428" t="s">
        <v>301</v>
      </c>
      <c r="M1428">
        <v>2022</v>
      </c>
    </row>
    <row r="1429" spans="1:13" hidden="1" x14ac:dyDescent="0.25">
      <c r="A1429">
        <v>9247</v>
      </c>
      <c r="B1429" t="s">
        <v>13</v>
      </c>
      <c r="C1429" s="4">
        <v>45417</v>
      </c>
      <c r="D1429" t="s">
        <v>186</v>
      </c>
      <c r="E1429" t="s">
        <v>187</v>
      </c>
      <c r="F1429">
        <v>0.04</v>
      </c>
      <c r="G1429">
        <v>0</v>
      </c>
      <c r="H1429">
        <v>0.04</v>
      </c>
      <c r="I1429" t="s">
        <v>16</v>
      </c>
      <c r="J1429" t="s">
        <v>187</v>
      </c>
      <c r="K1429" t="s">
        <v>310</v>
      </c>
      <c r="L1429" t="s">
        <v>301</v>
      </c>
      <c r="M1429">
        <v>2023</v>
      </c>
    </row>
    <row r="1430" spans="1:13" hidden="1" x14ac:dyDescent="0.25">
      <c r="A1430">
        <v>9245</v>
      </c>
      <c r="B1430" t="s">
        <v>13</v>
      </c>
      <c r="C1430" s="4">
        <v>45417</v>
      </c>
      <c r="D1430" t="s">
        <v>186</v>
      </c>
      <c r="E1430" t="s">
        <v>187</v>
      </c>
      <c r="F1430">
        <v>0.04</v>
      </c>
      <c r="G1430">
        <v>0</v>
      </c>
      <c r="H1430">
        <v>0.04</v>
      </c>
      <c r="I1430" t="s">
        <v>16</v>
      </c>
      <c r="J1430" t="s">
        <v>187</v>
      </c>
      <c r="K1430" t="s">
        <v>310</v>
      </c>
      <c r="L1430" t="s">
        <v>301</v>
      </c>
      <c r="M1430">
        <v>2023</v>
      </c>
    </row>
    <row r="1431" spans="1:13" x14ac:dyDescent="0.25">
      <c r="A1431">
        <v>9247</v>
      </c>
      <c r="B1431" t="s">
        <v>13</v>
      </c>
      <c r="C1431" s="4">
        <v>45417</v>
      </c>
      <c r="D1431" t="s">
        <v>155</v>
      </c>
      <c r="E1431" t="s">
        <v>156</v>
      </c>
      <c r="F1431">
        <v>0</v>
      </c>
      <c r="G1431">
        <v>0.45</v>
      </c>
      <c r="H1431">
        <v>-0.45</v>
      </c>
      <c r="I1431" t="s">
        <v>16</v>
      </c>
      <c r="J1431" t="s">
        <v>156</v>
      </c>
      <c r="K1431" t="s">
        <v>310</v>
      </c>
      <c r="L1431" t="s">
        <v>301</v>
      </c>
      <c r="M1431">
        <v>2022</v>
      </c>
    </row>
    <row r="1432" spans="1:13" x14ac:dyDescent="0.25">
      <c r="A1432">
        <v>9243</v>
      </c>
      <c r="B1432" t="s">
        <v>13</v>
      </c>
      <c r="C1432" s="4">
        <v>45417</v>
      </c>
      <c r="D1432" t="s">
        <v>143</v>
      </c>
      <c r="E1432" t="s">
        <v>144</v>
      </c>
      <c r="F1432">
        <v>0</v>
      </c>
      <c r="G1432">
        <v>0.46</v>
      </c>
      <c r="H1432">
        <v>-0.46</v>
      </c>
      <c r="I1432" t="s">
        <v>16</v>
      </c>
      <c r="J1432" t="s">
        <v>144</v>
      </c>
      <c r="K1432" t="s">
        <v>310</v>
      </c>
      <c r="L1432" t="s">
        <v>301</v>
      </c>
      <c r="M1432">
        <v>2022</v>
      </c>
    </row>
    <row r="1433" spans="1:13" hidden="1" x14ac:dyDescent="0.25">
      <c r="A1433">
        <v>9246</v>
      </c>
      <c r="B1433" t="s">
        <v>13</v>
      </c>
      <c r="C1433" s="4">
        <v>45417</v>
      </c>
      <c r="D1433" t="s">
        <v>186</v>
      </c>
      <c r="E1433" t="s">
        <v>187</v>
      </c>
      <c r="F1433">
        <v>0.03</v>
      </c>
      <c r="G1433">
        <v>0</v>
      </c>
      <c r="H1433">
        <v>0.03</v>
      </c>
      <c r="I1433" t="s">
        <v>16</v>
      </c>
      <c r="J1433" t="s">
        <v>187</v>
      </c>
      <c r="K1433" t="s">
        <v>310</v>
      </c>
      <c r="L1433" t="s">
        <v>301</v>
      </c>
      <c r="M1433">
        <v>2023</v>
      </c>
    </row>
    <row r="1434" spans="1:13" hidden="1" x14ac:dyDescent="0.25">
      <c r="A1434">
        <v>9248</v>
      </c>
      <c r="B1434" t="s">
        <v>13</v>
      </c>
      <c r="C1434" s="4">
        <v>45418</v>
      </c>
      <c r="D1434" t="s">
        <v>186</v>
      </c>
      <c r="E1434" t="s">
        <v>187</v>
      </c>
      <c r="F1434">
        <v>0.8</v>
      </c>
      <c r="G1434">
        <v>0</v>
      </c>
      <c r="H1434">
        <v>0.8</v>
      </c>
      <c r="I1434" t="s">
        <v>16</v>
      </c>
      <c r="J1434" t="s">
        <v>187</v>
      </c>
      <c r="K1434" t="s">
        <v>310</v>
      </c>
      <c r="L1434" t="s">
        <v>301</v>
      </c>
      <c r="M1434">
        <v>2023</v>
      </c>
    </row>
    <row r="1435" spans="1:13" x14ac:dyDescent="0.25">
      <c r="A1435">
        <v>9259</v>
      </c>
      <c r="B1435" t="s">
        <v>13</v>
      </c>
      <c r="C1435" s="4">
        <v>45418</v>
      </c>
      <c r="D1435" t="s">
        <v>131</v>
      </c>
      <c r="E1435" t="s">
        <v>132</v>
      </c>
      <c r="F1435">
        <v>0.69</v>
      </c>
      <c r="G1435">
        <v>0</v>
      </c>
      <c r="H1435">
        <v>0.69</v>
      </c>
      <c r="I1435" t="s">
        <v>16</v>
      </c>
      <c r="J1435" t="s">
        <v>132</v>
      </c>
      <c r="K1435" t="s">
        <v>310</v>
      </c>
      <c r="L1435" t="s">
        <v>301</v>
      </c>
      <c r="M1435">
        <v>2022</v>
      </c>
    </row>
    <row r="1436" spans="1:13" x14ac:dyDescent="0.25">
      <c r="A1436">
        <v>9255</v>
      </c>
      <c r="B1436" t="s">
        <v>13</v>
      </c>
      <c r="C1436" s="4">
        <v>45418</v>
      </c>
      <c r="D1436" t="s">
        <v>131</v>
      </c>
      <c r="E1436" t="s">
        <v>132</v>
      </c>
      <c r="F1436">
        <v>1.29</v>
      </c>
      <c r="G1436">
        <v>0</v>
      </c>
      <c r="H1436">
        <v>1.29</v>
      </c>
      <c r="I1436" t="s">
        <v>16</v>
      </c>
      <c r="J1436" t="s">
        <v>132</v>
      </c>
      <c r="K1436" t="s">
        <v>310</v>
      </c>
      <c r="L1436" t="s">
        <v>301</v>
      </c>
      <c r="M1436">
        <v>2022</v>
      </c>
    </row>
    <row r="1437" spans="1:13" x14ac:dyDescent="0.25">
      <c r="A1437">
        <v>9255</v>
      </c>
      <c r="B1437" t="s">
        <v>13</v>
      </c>
      <c r="C1437" s="4">
        <v>45418</v>
      </c>
      <c r="D1437" t="s">
        <v>143</v>
      </c>
      <c r="E1437" t="s">
        <v>144</v>
      </c>
      <c r="F1437">
        <v>0</v>
      </c>
      <c r="G1437">
        <v>0.86</v>
      </c>
      <c r="H1437">
        <v>-0.86</v>
      </c>
      <c r="I1437" t="s">
        <v>16</v>
      </c>
      <c r="J1437" t="s">
        <v>144</v>
      </c>
      <c r="K1437" t="s">
        <v>310</v>
      </c>
      <c r="L1437" t="s">
        <v>301</v>
      </c>
      <c r="M1437">
        <v>2022</v>
      </c>
    </row>
    <row r="1438" spans="1:13" x14ac:dyDescent="0.25">
      <c r="A1438">
        <v>9252</v>
      </c>
      <c r="B1438" t="s">
        <v>13</v>
      </c>
      <c r="C1438" s="4">
        <v>45418</v>
      </c>
      <c r="D1438" t="s">
        <v>143</v>
      </c>
      <c r="E1438" t="s">
        <v>144</v>
      </c>
      <c r="F1438">
        <v>0</v>
      </c>
      <c r="G1438">
        <v>1.59</v>
      </c>
      <c r="H1438">
        <v>-1.59</v>
      </c>
      <c r="I1438" t="s">
        <v>16</v>
      </c>
      <c r="J1438" t="s">
        <v>144</v>
      </c>
      <c r="K1438" t="s">
        <v>310</v>
      </c>
      <c r="L1438" t="s">
        <v>301</v>
      </c>
      <c r="M1438">
        <v>2022</v>
      </c>
    </row>
    <row r="1439" spans="1:13" x14ac:dyDescent="0.25">
      <c r="A1439">
        <v>9252</v>
      </c>
      <c r="B1439" t="s">
        <v>13</v>
      </c>
      <c r="C1439" s="4">
        <v>45418</v>
      </c>
      <c r="D1439" t="s">
        <v>131</v>
      </c>
      <c r="E1439" t="s">
        <v>132</v>
      </c>
      <c r="F1439">
        <v>2.38</v>
      </c>
      <c r="G1439">
        <v>0</v>
      </c>
      <c r="H1439">
        <v>2.38</v>
      </c>
      <c r="I1439" t="s">
        <v>16</v>
      </c>
      <c r="J1439" t="s">
        <v>132</v>
      </c>
      <c r="K1439" t="s">
        <v>310</v>
      </c>
      <c r="L1439" t="s">
        <v>301</v>
      </c>
      <c r="M1439">
        <v>2022</v>
      </c>
    </row>
    <row r="1440" spans="1:13" x14ac:dyDescent="0.25">
      <c r="A1440">
        <v>9249</v>
      </c>
      <c r="B1440" t="s">
        <v>13</v>
      </c>
      <c r="C1440" s="4">
        <v>45418</v>
      </c>
      <c r="D1440" t="s">
        <v>131</v>
      </c>
      <c r="E1440" t="s">
        <v>132</v>
      </c>
      <c r="F1440">
        <v>3.31</v>
      </c>
      <c r="G1440">
        <v>0</v>
      </c>
      <c r="H1440">
        <v>3.31</v>
      </c>
      <c r="I1440" t="s">
        <v>16</v>
      </c>
      <c r="J1440" t="s">
        <v>132</v>
      </c>
      <c r="K1440" t="s">
        <v>310</v>
      </c>
      <c r="L1440" t="s">
        <v>301</v>
      </c>
      <c r="M1440">
        <v>2022</v>
      </c>
    </row>
    <row r="1441" spans="1:13" x14ac:dyDescent="0.25">
      <c r="A1441">
        <v>9249</v>
      </c>
      <c r="B1441" t="s">
        <v>13</v>
      </c>
      <c r="C1441" s="4">
        <v>45418</v>
      </c>
      <c r="D1441" t="s">
        <v>143</v>
      </c>
      <c r="E1441" t="s">
        <v>144</v>
      </c>
      <c r="F1441">
        <v>0</v>
      </c>
      <c r="G1441">
        <v>2.21</v>
      </c>
      <c r="H1441">
        <v>-2.21</v>
      </c>
      <c r="I1441" t="s">
        <v>16</v>
      </c>
      <c r="J1441" t="s">
        <v>144</v>
      </c>
      <c r="K1441" t="s">
        <v>310</v>
      </c>
      <c r="L1441" t="s">
        <v>301</v>
      </c>
      <c r="M1441">
        <v>2022</v>
      </c>
    </row>
    <row r="1442" spans="1:13" hidden="1" x14ac:dyDescent="0.25">
      <c r="A1442">
        <v>9249</v>
      </c>
      <c r="B1442" t="s">
        <v>13</v>
      </c>
      <c r="C1442" s="4">
        <v>45418</v>
      </c>
      <c r="D1442" t="s">
        <v>186</v>
      </c>
      <c r="E1442" t="s">
        <v>187</v>
      </c>
      <c r="F1442">
        <v>1.1000000000000001</v>
      </c>
      <c r="G1442">
        <v>0</v>
      </c>
      <c r="H1442">
        <v>1.1000000000000001</v>
      </c>
      <c r="I1442" t="s">
        <v>16</v>
      </c>
      <c r="J1442" t="s">
        <v>187</v>
      </c>
      <c r="K1442" t="s">
        <v>310</v>
      </c>
      <c r="L1442" t="s">
        <v>301</v>
      </c>
      <c r="M1442">
        <v>2023</v>
      </c>
    </row>
    <row r="1443" spans="1:13" x14ac:dyDescent="0.25">
      <c r="A1443">
        <v>9248</v>
      </c>
      <c r="B1443" t="s">
        <v>13</v>
      </c>
      <c r="C1443" s="4">
        <v>45418</v>
      </c>
      <c r="D1443" t="s">
        <v>131</v>
      </c>
      <c r="E1443" t="s">
        <v>132</v>
      </c>
      <c r="F1443">
        <v>2.39</v>
      </c>
      <c r="G1443">
        <v>0</v>
      </c>
      <c r="H1443">
        <v>2.39</v>
      </c>
      <c r="I1443" t="s">
        <v>16</v>
      </c>
      <c r="J1443" t="s">
        <v>132</v>
      </c>
      <c r="K1443" t="s">
        <v>310</v>
      </c>
      <c r="L1443" t="s">
        <v>301</v>
      </c>
      <c r="M1443">
        <v>2022</v>
      </c>
    </row>
    <row r="1444" spans="1:13" hidden="1" x14ac:dyDescent="0.25">
      <c r="A1444">
        <v>9267</v>
      </c>
      <c r="B1444" t="s">
        <v>13</v>
      </c>
      <c r="C1444" s="4">
        <v>45418</v>
      </c>
      <c r="D1444" t="s">
        <v>186</v>
      </c>
      <c r="E1444" t="s">
        <v>187</v>
      </c>
      <c r="F1444">
        <v>0.04</v>
      </c>
      <c r="G1444">
        <v>0</v>
      </c>
      <c r="H1444">
        <v>0.04</v>
      </c>
      <c r="I1444" t="s">
        <v>16</v>
      </c>
      <c r="J1444" t="s">
        <v>187</v>
      </c>
      <c r="K1444" t="s">
        <v>310</v>
      </c>
      <c r="L1444" t="s">
        <v>301</v>
      </c>
      <c r="M1444">
        <v>2023</v>
      </c>
    </row>
    <row r="1445" spans="1:13" x14ac:dyDescent="0.25">
      <c r="A1445">
        <v>9248</v>
      </c>
      <c r="B1445" t="s">
        <v>13</v>
      </c>
      <c r="C1445" s="4">
        <v>45418</v>
      </c>
      <c r="D1445" t="s">
        <v>143</v>
      </c>
      <c r="E1445" t="s">
        <v>144</v>
      </c>
      <c r="F1445">
        <v>0</v>
      </c>
      <c r="G1445">
        <v>1.59</v>
      </c>
      <c r="H1445">
        <v>-1.59</v>
      </c>
      <c r="I1445" t="s">
        <v>16</v>
      </c>
      <c r="J1445" t="s">
        <v>144</v>
      </c>
      <c r="K1445" t="s">
        <v>310</v>
      </c>
      <c r="L1445" t="s">
        <v>301</v>
      </c>
      <c r="M1445">
        <v>2022</v>
      </c>
    </row>
    <row r="1446" spans="1:13" hidden="1" x14ac:dyDescent="0.25">
      <c r="A1446">
        <v>9277</v>
      </c>
      <c r="B1446" t="s">
        <v>13</v>
      </c>
      <c r="C1446" s="4">
        <v>45418</v>
      </c>
      <c r="D1446" t="s">
        <v>186</v>
      </c>
      <c r="E1446" t="s">
        <v>187</v>
      </c>
      <c r="F1446">
        <v>7.0000000000000007E-2</v>
      </c>
      <c r="G1446">
        <v>0</v>
      </c>
      <c r="H1446">
        <v>7.0000000000000007E-2</v>
      </c>
      <c r="I1446" t="s">
        <v>16</v>
      </c>
      <c r="J1446" t="s">
        <v>187</v>
      </c>
      <c r="K1446" t="s">
        <v>310</v>
      </c>
      <c r="L1446" t="s">
        <v>301</v>
      </c>
      <c r="M1446">
        <v>2023</v>
      </c>
    </row>
    <row r="1447" spans="1:13" hidden="1" x14ac:dyDescent="0.25">
      <c r="A1447">
        <v>9263</v>
      </c>
      <c r="B1447" t="s">
        <v>13</v>
      </c>
      <c r="C1447" s="4">
        <v>45418</v>
      </c>
      <c r="D1447" t="s">
        <v>186</v>
      </c>
      <c r="E1447" t="s">
        <v>187</v>
      </c>
      <c r="F1447">
        <v>0.09</v>
      </c>
      <c r="G1447">
        <v>0</v>
      </c>
      <c r="H1447">
        <v>0.09</v>
      </c>
      <c r="I1447" t="s">
        <v>16</v>
      </c>
      <c r="J1447" t="s">
        <v>187</v>
      </c>
      <c r="K1447" t="s">
        <v>310</v>
      </c>
      <c r="L1447" t="s">
        <v>301</v>
      </c>
      <c r="M1447">
        <v>2023</v>
      </c>
    </row>
    <row r="1448" spans="1:13" hidden="1" x14ac:dyDescent="0.25">
      <c r="A1448">
        <v>9276</v>
      </c>
      <c r="B1448" t="s">
        <v>13</v>
      </c>
      <c r="C1448" s="4">
        <v>45418</v>
      </c>
      <c r="D1448" t="s">
        <v>186</v>
      </c>
      <c r="E1448" t="s">
        <v>187</v>
      </c>
      <c r="F1448">
        <v>0.13</v>
      </c>
      <c r="G1448">
        <v>0</v>
      </c>
      <c r="H1448">
        <v>0.13</v>
      </c>
      <c r="I1448" t="s">
        <v>16</v>
      </c>
      <c r="J1448" t="s">
        <v>187</v>
      </c>
      <c r="K1448" t="s">
        <v>310</v>
      </c>
      <c r="L1448" t="s">
        <v>301</v>
      </c>
      <c r="M1448">
        <v>2023</v>
      </c>
    </row>
    <row r="1449" spans="1:13" hidden="1" x14ac:dyDescent="0.25">
      <c r="A1449">
        <v>9259</v>
      </c>
      <c r="B1449" t="s">
        <v>13</v>
      </c>
      <c r="C1449" s="4">
        <v>45418</v>
      </c>
      <c r="D1449" t="s">
        <v>186</v>
      </c>
      <c r="E1449" t="s">
        <v>187</v>
      </c>
      <c r="F1449">
        <v>0.23</v>
      </c>
      <c r="G1449">
        <v>0</v>
      </c>
      <c r="H1449">
        <v>0.23</v>
      </c>
      <c r="I1449" t="s">
        <v>16</v>
      </c>
      <c r="J1449" t="s">
        <v>187</v>
      </c>
      <c r="K1449" t="s">
        <v>310</v>
      </c>
      <c r="L1449" t="s">
        <v>301</v>
      </c>
      <c r="M1449">
        <v>2023</v>
      </c>
    </row>
    <row r="1450" spans="1:13" hidden="1" x14ac:dyDescent="0.25">
      <c r="A1450">
        <v>9255</v>
      </c>
      <c r="B1450" t="s">
        <v>13</v>
      </c>
      <c r="C1450" s="4">
        <v>45418</v>
      </c>
      <c r="D1450" t="s">
        <v>186</v>
      </c>
      <c r="E1450" t="s">
        <v>187</v>
      </c>
      <c r="F1450">
        <v>0.43</v>
      </c>
      <c r="G1450">
        <v>0</v>
      </c>
      <c r="H1450">
        <v>0.43</v>
      </c>
      <c r="I1450" t="s">
        <v>16</v>
      </c>
      <c r="J1450" t="s">
        <v>187</v>
      </c>
      <c r="K1450" t="s">
        <v>310</v>
      </c>
      <c r="L1450" t="s">
        <v>301</v>
      </c>
      <c r="M1450">
        <v>2023</v>
      </c>
    </row>
    <row r="1451" spans="1:13" hidden="1" x14ac:dyDescent="0.25">
      <c r="A1451">
        <v>9252</v>
      </c>
      <c r="B1451" t="s">
        <v>13</v>
      </c>
      <c r="C1451" s="4">
        <v>45418</v>
      </c>
      <c r="D1451" t="s">
        <v>186</v>
      </c>
      <c r="E1451" t="s">
        <v>187</v>
      </c>
      <c r="F1451">
        <v>0.79</v>
      </c>
      <c r="G1451">
        <v>0</v>
      </c>
      <c r="H1451">
        <v>0.79</v>
      </c>
      <c r="I1451" t="s">
        <v>16</v>
      </c>
      <c r="J1451" t="s">
        <v>187</v>
      </c>
      <c r="K1451" t="s">
        <v>310</v>
      </c>
      <c r="L1451" t="s">
        <v>301</v>
      </c>
      <c r="M1451">
        <v>2023</v>
      </c>
    </row>
    <row r="1452" spans="1:13" hidden="1" x14ac:dyDescent="0.25">
      <c r="A1452">
        <v>9270</v>
      </c>
      <c r="B1452" t="s">
        <v>13</v>
      </c>
      <c r="C1452" s="4">
        <v>45418</v>
      </c>
      <c r="D1452" t="s">
        <v>186</v>
      </c>
      <c r="E1452" t="s">
        <v>187</v>
      </c>
      <c r="F1452">
        <v>0.03</v>
      </c>
      <c r="G1452">
        <v>0</v>
      </c>
      <c r="H1452">
        <v>0.03</v>
      </c>
      <c r="I1452" t="s">
        <v>16</v>
      </c>
      <c r="J1452" t="s">
        <v>187</v>
      </c>
      <c r="K1452" t="s">
        <v>310</v>
      </c>
      <c r="L1452" t="s">
        <v>301</v>
      </c>
      <c r="M1452">
        <v>2023</v>
      </c>
    </row>
    <row r="1453" spans="1:13" hidden="1" x14ac:dyDescent="0.25">
      <c r="A1453">
        <v>9274</v>
      </c>
      <c r="B1453" t="s">
        <v>13</v>
      </c>
      <c r="C1453" s="4">
        <v>45418</v>
      </c>
      <c r="D1453" t="s">
        <v>186</v>
      </c>
      <c r="E1453" t="s">
        <v>187</v>
      </c>
      <c r="F1453">
        <v>0.04</v>
      </c>
      <c r="G1453">
        <v>0</v>
      </c>
      <c r="H1453">
        <v>0.04</v>
      </c>
      <c r="I1453" t="s">
        <v>16</v>
      </c>
      <c r="J1453" t="s">
        <v>187</v>
      </c>
      <c r="K1453" t="s">
        <v>310</v>
      </c>
      <c r="L1453" t="s">
        <v>301</v>
      </c>
      <c r="M1453">
        <v>2023</v>
      </c>
    </row>
    <row r="1454" spans="1:13" x14ac:dyDescent="0.25">
      <c r="A1454">
        <v>9276</v>
      </c>
      <c r="B1454" t="s">
        <v>13</v>
      </c>
      <c r="C1454" s="4">
        <v>45418</v>
      </c>
      <c r="D1454" t="s">
        <v>117</v>
      </c>
      <c r="E1454" t="s">
        <v>118</v>
      </c>
      <c r="F1454">
        <v>0</v>
      </c>
      <c r="G1454">
        <v>2.39</v>
      </c>
      <c r="H1454">
        <v>-2.39</v>
      </c>
      <c r="I1454" t="s">
        <v>16</v>
      </c>
      <c r="J1454" t="s">
        <v>118</v>
      </c>
      <c r="K1454" t="s">
        <v>310</v>
      </c>
      <c r="L1454" t="s">
        <v>301</v>
      </c>
      <c r="M1454">
        <v>2022</v>
      </c>
    </row>
    <row r="1455" spans="1:13" hidden="1" x14ac:dyDescent="0.25">
      <c r="A1455">
        <v>9267</v>
      </c>
      <c r="B1455" t="s">
        <v>13</v>
      </c>
      <c r="C1455" s="4">
        <v>45418</v>
      </c>
      <c r="D1455" t="s">
        <v>174</v>
      </c>
      <c r="E1455" t="s">
        <v>118</v>
      </c>
      <c r="F1455">
        <v>0</v>
      </c>
      <c r="G1455">
        <v>1.35</v>
      </c>
      <c r="H1455">
        <v>-1.35</v>
      </c>
      <c r="I1455" t="s">
        <v>16</v>
      </c>
      <c r="J1455" t="s">
        <v>118</v>
      </c>
      <c r="K1455" t="s">
        <v>310</v>
      </c>
      <c r="L1455" t="s">
        <v>301</v>
      </c>
      <c r="M1455">
        <v>2023</v>
      </c>
    </row>
    <row r="1456" spans="1:13" x14ac:dyDescent="0.25">
      <c r="A1456">
        <v>9259</v>
      </c>
      <c r="B1456" t="s">
        <v>13</v>
      </c>
      <c r="C1456" s="4">
        <v>45418</v>
      </c>
      <c r="D1456" t="s">
        <v>155</v>
      </c>
      <c r="E1456" t="s">
        <v>156</v>
      </c>
      <c r="F1456">
        <v>0</v>
      </c>
      <c r="G1456">
        <v>2.76</v>
      </c>
      <c r="H1456">
        <v>-2.76</v>
      </c>
      <c r="I1456" t="s">
        <v>16</v>
      </c>
      <c r="J1456" t="s">
        <v>156</v>
      </c>
      <c r="K1456" t="s">
        <v>310</v>
      </c>
      <c r="L1456" t="s">
        <v>301</v>
      </c>
      <c r="M1456">
        <v>2022</v>
      </c>
    </row>
    <row r="1457" spans="1:13" x14ac:dyDescent="0.25">
      <c r="A1457">
        <v>9259</v>
      </c>
      <c r="B1457" t="s">
        <v>13</v>
      </c>
      <c r="C1457" s="4">
        <v>45418</v>
      </c>
      <c r="D1457" t="s">
        <v>117</v>
      </c>
      <c r="E1457" t="s">
        <v>118</v>
      </c>
      <c r="F1457">
        <v>0</v>
      </c>
      <c r="G1457">
        <v>4.1500000000000004</v>
      </c>
      <c r="H1457">
        <v>-4.1500000000000004</v>
      </c>
      <c r="I1457" t="s">
        <v>16</v>
      </c>
      <c r="J1457" t="s">
        <v>118</v>
      </c>
      <c r="K1457" t="s">
        <v>310</v>
      </c>
      <c r="L1457" t="s">
        <v>301</v>
      </c>
      <c r="M1457">
        <v>2022</v>
      </c>
    </row>
    <row r="1458" spans="1:13" x14ac:dyDescent="0.25">
      <c r="A1458">
        <v>9255</v>
      </c>
      <c r="B1458" t="s">
        <v>13</v>
      </c>
      <c r="C1458" s="4">
        <v>45418</v>
      </c>
      <c r="D1458" t="s">
        <v>117</v>
      </c>
      <c r="E1458" t="s">
        <v>118</v>
      </c>
      <c r="F1458">
        <v>0</v>
      </c>
      <c r="G1458">
        <v>7.74</v>
      </c>
      <c r="H1458">
        <v>-7.74</v>
      </c>
      <c r="I1458" t="s">
        <v>16</v>
      </c>
      <c r="J1458" t="s">
        <v>118</v>
      </c>
      <c r="K1458" t="s">
        <v>310</v>
      </c>
      <c r="L1458" t="s">
        <v>301</v>
      </c>
      <c r="M1458">
        <v>2022</v>
      </c>
    </row>
    <row r="1459" spans="1:13" x14ac:dyDescent="0.25">
      <c r="A1459">
        <v>9255</v>
      </c>
      <c r="B1459" t="s">
        <v>13</v>
      </c>
      <c r="C1459" s="4">
        <v>45418</v>
      </c>
      <c r="D1459" t="s">
        <v>155</v>
      </c>
      <c r="E1459" t="s">
        <v>156</v>
      </c>
      <c r="F1459">
        <v>0</v>
      </c>
      <c r="G1459">
        <v>5.16</v>
      </c>
      <c r="H1459">
        <v>-5.16</v>
      </c>
      <c r="I1459" t="s">
        <v>16</v>
      </c>
      <c r="J1459" t="s">
        <v>156</v>
      </c>
      <c r="K1459" t="s">
        <v>310</v>
      </c>
      <c r="L1459" t="s">
        <v>301</v>
      </c>
      <c r="M1459">
        <v>2022</v>
      </c>
    </row>
    <row r="1460" spans="1:13" x14ac:dyDescent="0.25">
      <c r="A1460">
        <v>9252</v>
      </c>
      <c r="B1460" t="s">
        <v>13</v>
      </c>
      <c r="C1460" s="4">
        <v>45418</v>
      </c>
      <c r="D1460" t="s">
        <v>155</v>
      </c>
      <c r="E1460" t="s">
        <v>156</v>
      </c>
      <c r="F1460">
        <v>0</v>
      </c>
      <c r="G1460">
        <v>9.51</v>
      </c>
      <c r="H1460">
        <v>-9.51</v>
      </c>
      <c r="I1460" t="s">
        <v>16</v>
      </c>
      <c r="J1460" t="s">
        <v>156</v>
      </c>
      <c r="K1460" t="s">
        <v>310</v>
      </c>
      <c r="L1460" t="s">
        <v>301</v>
      </c>
      <c r="M1460">
        <v>2022</v>
      </c>
    </row>
    <row r="1461" spans="1:13" x14ac:dyDescent="0.25">
      <c r="A1461">
        <v>9252</v>
      </c>
      <c r="B1461" t="s">
        <v>13</v>
      </c>
      <c r="C1461" s="4">
        <v>45418</v>
      </c>
      <c r="D1461" t="s">
        <v>117</v>
      </c>
      <c r="E1461" t="s">
        <v>118</v>
      </c>
      <c r="F1461">
        <v>0</v>
      </c>
      <c r="G1461">
        <v>14.27</v>
      </c>
      <c r="H1461">
        <v>-14.27</v>
      </c>
      <c r="I1461" t="s">
        <v>16</v>
      </c>
      <c r="J1461" t="s">
        <v>118</v>
      </c>
      <c r="K1461" t="s">
        <v>310</v>
      </c>
      <c r="L1461" t="s">
        <v>301</v>
      </c>
      <c r="M1461">
        <v>2022</v>
      </c>
    </row>
    <row r="1462" spans="1:13" x14ac:dyDescent="0.25">
      <c r="A1462">
        <v>9249</v>
      </c>
      <c r="B1462" t="s">
        <v>13</v>
      </c>
      <c r="C1462" s="4">
        <v>45418</v>
      </c>
      <c r="D1462" t="s">
        <v>155</v>
      </c>
      <c r="E1462" t="s">
        <v>156</v>
      </c>
      <c r="F1462">
        <v>0</v>
      </c>
      <c r="G1462">
        <v>13.23</v>
      </c>
      <c r="H1462">
        <v>-13.23</v>
      </c>
      <c r="I1462" t="s">
        <v>16</v>
      </c>
      <c r="J1462" t="s">
        <v>156</v>
      </c>
      <c r="K1462" t="s">
        <v>310</v>
      </c>
      <c r="L1462" t="s">
        <v>301</v>
      </c>
      <c r="M1462">
        <v>2022</v>
      </c>
    </row>
    <row r="1463" spans="1:13" x14ac:dyDescent="0.25">
      <c r="A1463">
        <v>9249</v>
      </c>
      <c r="B1463" t="s">
        <v>13</v>
      </c>
      <c r="C1463" s="4">
        <v>45418</v>
      </c>
      <c r="D1463" t="s">
        <v>117</v>
      </c>
      <c r="E1463" t="s">
        <v>118</v>
      </c>
      <c r="F1463">
        <v>0</v>
      </c>
      <c r="G1463">
        <v>19.850000000000001</v>
      </c>
      <c r="H1463">
        <v>-19.850000000000001</v>
      </c>
      <c r="I1463" t="s">
        <v>16</v>
      </c>
      <c r="J1463" t="s">
        <v>118</v>
      </c>
      <c r="K1463" t="s">
        <v>310</v>
      </c>
      <c r="L1463" t="s">
        <v>301</v>
      </c>
      <c r="M1463">
        <v>2022</v>
      </c>
    </row>
    <row r="1464" spans="1:13" x14ac:dyDescent="0.25">
      <c r="A1464">
        <v>9248</v>
      </c>
      <c r="B1464" t="s">
        <v>13</v>
      </c>
      <c r="C1464" s="4">
        <v>45418</v>
      </c>
      <c r="D1464" t="s">
        <v>155</v>
      </c>
      <c r="E1464" t="s">
        <v>156</v>
      </c>
      <c r="F1464">
        <v>0</v>
      </c>
      <c r="G1464">
        <v>9.5399999999999991</v>
      </c>
      <c r="H1464">
        <v>-9.5399999999999991</v>
      </c>
      <c r="I1464" t="s">
        <v>16</v>
      </c>
      <c r="J1464" t="s">
        <v>156</v>
      </c>
      <c r="K1464" t="s">
        <v>310</v>
      </c>
      <c r="L1464" t="s">
        <v>301</v>
      </c>
      <c r="M1464">
        <v>2022</v>
      </c>
    </row>
    <row r="1465" spans="1:13" x14ac:dyDescent="0.25">
      <c r="A1465">
        <v>9263</v>
      </c>
      <c r="B1465" t="s">
        <v>13</v>
      </c>
      <c r="C1465" s="4">
        <v>45418</v>
      </c>
      <c r="D1465" t="s">
        <v>155</v>
      </c>
      <c r="E1465" t="s">
        <v>156</v>
      </c>
      <c r="F1465">
        <v>0</v>
      </c>
      <c r="G1465">
        <v>1.1100000000000001</v>
      </c>
      <c r="H1465">
        <v>-1.1100000000000001</v>
      </c>
      <c r="I1465" t="s">
        <v>16</v>
      </c>
      <c r="J1465" t="s">
        <v>156</v>
      </c>
      <c r="K1465" t="s">
        <v>310</v>
      </c>
      <c r="L1465" t="s">
        <v>301</v>
      </c>
      <c r="M1465">
        <v>2022</v>
      </c>
    </row>
    <row r="1466" spans="1:13" x14ac:dyDescent="0.25">
      <c r="A1466">
        <v>9248</v>
      </c>
      <c r="B1466" t="s">
        <v>13</v>
      </c>
      <c r="C1466" s="4">
        <v>45418</v>
      </c>
      <c r="D1466" t="s">
        <v>117</v>
      </c>
      <c r="E1466" t="s">
        <v>118</v>
      </c>
      <c r="F1466">
        <v>0</v>
      </c>
      <c r="G1466">
        <v>14.32</v>
      </c>
      <c r="H1466">
        <v>-14.32</v>
      </c>
      <c r="I1466" t="s">
        <v>16</v>
      </c>
      <c r="J1466" t="s">
        <v>118</v>
      </c>
      <c r="K1466" t="s">
        <v>310</v>
      </c>
      <c r="L1466" t="s">
        <v>301</v>
      </c>
      <c r="M1466">
        <v>2022</v>
      </c>
    </row>
    <row r="1467" spans="1:13" hidden="1" x14ac:dyDescent="0.25">
      <c r="A1467">
        <v>9278</v>
      </c>
      <c r="B1467" t="s">
        <v>13</v>
      </c>
      <c r="C1467" s="4">
        <v>45418</v>
      </c>
      <c r="D1467" t="s">
        <v>252</v>
      </c>
      <c r="E1467" t="s">
        <v>271</v>
      </c>
      <c r="F1467">
        <v>0.28000000000000003</v>
      </c>
      <c r="G1467">
        <v>0</v>
      </c>
      <c r="H1467">
        <v>0.28000000000000003</v>
      </c>
      <c r="I1467" t="s">
        <v>16</v>
      </c>
      <c r="J1467" t="s">
        <v>271</v>
      </c>
      <c r="K1467" t="s">
        <v>310</v>
      </c>
      <c r="L1467" t="s">
        <v>301</v>
      </c>
      <c r="M1467">
        <v>2024</v>
      </c>
    </row>
    <row r="1468" spans="1:13" hidden="1" x14ac:dyDescent="0.25">
      <c r="A1468">
        <v>9279</v>
      </c>
      <c r="B1468" t="s">
        <v>13</v>
      </c>
      <c r="C1468" s="4">
        <v>45418</v>
      </c>
      <c r="D1468" t="s">
        <v>244</v>
      </c>
      <c r="E1468" t="s">
        <v>262</v>
      </c>
      <c r="F1468">
        <v>0</v>
      </c>
      <c r="G1468">
        <v>1.96</v>
      </c>
      <c r="H1468">
        <v>-1.96</v>
      </c>
      <c r="I1468" t="s">
        <v>16</v>
      </c>
      <c r="J1468" t="s">
        <v>262</v>
      </c>
      <c r="K1468" t="s">
        <v>310</v>
      </c>
      <c r="L1468" t="s">
        <v>301</v>
      </c>
      <c r="M1468">
        <v>2024</v>
      </c>
    </row>
    <row r="1469" spans="1:13" hidden="1" x14ac:dyDescent="0.25">
      <c r="A1469">
        <v>9279</v>
      </c>
      <c r="B1469" t="s">
        <v>13</v>
      </c>
      <c r="C1469" s="4">
        <v>45418</v>
      </c>
      <c r="D1469" t="s">
        <v>251</v>
      </c>
      <c r="E1469" t="s">
        <v>268</v>
      </c>
      <c r="F1469">
        <v>0.09</v>
      </c>
      <c r="G1469">
        <v>0</v>
      </c>
      <c r="H1469">
        <v>0.09</v>
      </c>
      <c r="I1469" t="s">
        <v>16</v>
      </c>
      <c r="J1469" t="s">
        <v>268</v>
      </c>
      <c r="K1469" t="s">
        <v>310</v>
      </c>
      <c r="L1469" t="s">
        <v>301</v>
      </c>
      <c r="M1469">
        <v>2024</v>
      </c>
    </row>
    <row r="1470" spans="1:13" hidden="1" x14ac:dyDescent="0.25">
      <c r="A1470">
        <v>9280</v>
      </c>
      <c r="B1470" t="s">
        <v>13</v>
      </c>
      <c r="C1470" s="4">
        <v>45418</v>
      </c>
      <c r="D1470" t="s">
        <v>245</v>
      </c>
      <c r="E1470" t="s">
        <v>273</v>
      </c>
      <c r="F1470">
        <v>0</v>
      </c>
      <c r="G1470">
        <v>5.56</v>
      </c>
      <c r="H1470">
        <v>-5.56</v>
      </c>
      <c r="I1470" t="s">
        <v>16</v>
      </c>
      <c r="J1470" t="s">
        <v>273</v>
      </c>
      <c r="K1470" t="s">
        <v>310</v>
      </c>
      <c r="L1470" t="s">
        <v>301</v>
      </c>
      <c r="M1470">
        <v>2024</v>
      </c>
    </row>
    <row r="1471" spans="1:13" hidden="1" x14ac:dyDescent="0.25">
      <c r="A1471">
        <v>9280</v>
      </c>
      <c r="B1471" t="s">
        <v>13</v>
      </c>
      <c r="C1471" s="4">
        <v>45418</v>
      </c>
      <c r="D1471" t="s">
        <v>252</v>
      </c>
      <c r="E1471" t="s">
        <v>271</v>
      </c>
      <c r="F1471">
        <v>0.24</v>
      </c>
      <c r="G1471">
        <v>0</v>
      </c>
      <c r="H1471">
        <v>0.24</v>
      </c>
      <c r="I1471" t="s">
        <v>16</v>
      </c>
      <c r="J1471" t="s">
        <v>271</v>
      </c>
      <c r="K1471" t="s">
        <v>310</v>
      </c>
      <c r="L1471" t="s">
        <v>301</v>
      </c>
      <c r="M1471">
        <v>2024</v>
      </c>
    </row>
    <row r="1472" spans="1:13" hidden="1" x14ac:dyDescent="0.25">
      <c r="A1472">
        <v>9281</v>
      </c>
      <c r="B1472" t="s">
        <v>13</v>
      </c>
      <c r="C1472" s="4">
        <v>45418</v>
      </c>
      <c r="D1472" t="s">
        <v>252</v>
      </c>
      <c r="E1472" t="s">
        <v>271</v>
      </c>
      <c r="F1472">
        <v>0.22</v>
      </c>
      <c r="G1472">
        <v>0</v>
      </c>
      <c r="H1472">
        <v>0.22</v>
      </c>
      <c r="I1472" t="s">
        <v>16</v>
      </c>
      <c r="J1472" t="s">
        <v>271</v>
      </c>
      <c r="K1472" t="s">
        <v>310</v>
      </c>
      <c r="L1472" t="s">
        <v>301</v>
      </c>
      <c r="M1472">
        <v>2024</v>
      </c>
    </row>
    <row r="1473" spans="1:13" hidden="1" x14ac:dyDescent="0.25">
      <c r="A1473">
        <v>9281</v>
      </c>
      <c r="B1473" t="s">
        <v>13</v>
      </c>
      <c r="C1473" s="4">
        <v>45418</v>
      </c>
      <c r="D1473" t="s">
        <v>245</v>
      </c>
      <c r="E1473" t="s">
        <v>273</v>
      </c>
      <c r="F1473">
        <v>0</v>
      </c>
      <c r="G1473">
        <v>5.14</v>
      </c>
      <c r="H1473">
        <v>-5.14</v>
      </c>
      <c r="I1473" t="s">
        <v>16</v>
      </c>
      <c r="J1473" t="s">
        <v>273</v>
      </c>
      <c r="K1473" t="s">
        <v>310</v>
      </c>
      <c r="L1473" t="s">
        <v>301</v>
      </c>
      <c r="M1473">
        <v>2024</v>
      </c>
    </row>
    <row r="1474" spans="1:13" hidden="1" x14ac:dyDescent="0.25">
      <c r="A1474">
        <v>9282</v>
      </c>
      <c r="B1474" t="s">
        <v>13</v>
      </c>
      <c r="C1474" s="4">
        <v>45418</v>
      </c>
      <c r="D1474" t="s">
        <v>244</v>
      </c>
      <c r="E1474" t="s">
        <v>262</v>
      </c>
      <c r="F1474">
        <v>0</v>
      </c>
      <c r="G1474">
        <v>49.23</v>
      </c>
      <c r="H1474">
        <v>-49.23</v>
      </c>
      <c r="I1474" t="s">
        <v>16</v>
      </c>
      <c r="J1474" t="s">
        <v>262</v>
      </c>
      <c r="K1474" t="s">
        <v>310</v>
      </c>
      <c r="L1474" t="s">
        <v>301</v>
      </c>
      <c r="M1474">
        <v>2024</v>
      </c>
    </row>
    <row r="1475" spans="1:13" hidden="1" x14ac:dyDescent="0.25">
      <c r="A1475">
        <v>9282</v>
      </c>
      <c r="B1475" t="s">
        <v>13</v>
      </c>
      <c r="C1475" s="4">
        <v>45418</v>
      </c>
      <c r="D1475" t="s">
        <v>251</v>
      </c>
      <c r="E1475" t="s">
        <v>268</v>
      </c>
      <c r="F1475">
        <v>2.23</v>
      </c>
      <c r="G1475">
        <v>0</v>
      </c>
      <c r="H1475">
        <v>2.23</v>
      </c>
      <c r="I1475" t="s">
        <v>16</v>
      </c>
      <c r="J1475" t="s">
        <v>268</v>
      </c>
      <c r="K1475" t="s">
        <v>310</v>
      </c>
      <c r="L1475" t="s">
        <v>301</v>
      </c>
      <c r="M1475">
        <v>2024</v>
      </c>
    </row>
    <row r="1476" spans="1:13" hidden="1" x14ac:dyDescent="0.25">
      <c r="A1476">
        <v>9278</v>
      </c>
      <c r="B1476" t="s">
        <v>13</v>
      </c>
      <c r="C1476" s="4">
        <v>45418</v>
      </c>
      <c r="D1476" t="s">
        <v>245</v>
      </c>
      <c r="E1476" t="s">
        <v>273</v>
      </c>
      <c r="F1476">
        <v>0</v>
      </c>
      <c r="G1476">
        <v>6.54</v>
      </c>
      <c r="H1476">
        <v>-6.54</v>
      </c>
      <c r="I1476" t="s">
        <v>16</v>
      </c>
      <c r="J1476" t="s">
        <v>273</v>
      </c>
      <c r="K1476" t="s">
        <v>310</v>
      </c>
      <c r="L1476" t="s">
        <v>301</v>
      </c>
      <c r="M1476">
        <v>2024</v>
      </c>
    </row>
    <row r="1477" spans="1:13" hidden="1" x14ac:dyDescent="0.25">
      <c r="A1477">
        <v>9270</v>
      </c>
      <c r="B1477" t="s">
        <v>13</v>
      </c>
      <c r="C1477" s="4">
        <v>45418</v>
      </c>
      <c r="D1477" t="s">
        <v>174</v>
      </c>
      <c r="E1477" t="s">
        <v>118</v>
      </c>
      <c r="F1477">
        <v>0</v>
      </c>
      <c r="G1477">
        <v>1.29</v>
      </c>
      <c r="H1477">
        <v>-1.29</v>
      </c>
      <c r="I1477" t="s">
        <v>16</v>
      </c>
      <c r="J1477" t="s">
        <v>118</v>
      </c>
      <c r="K1477" t="s">
        <v>310</v>
      </c>
      <c r="L1477" t="s">
        <v>301</v>
      </c>
      <c r="M1477">
        <v>2023</v>
      </c>
    </row>
    <row r="1478" spans="1:13" x14ac:dyDescent="0.25">
      <c r="A1478">
        <v>9263</v>
      </c>
      <c r="B1478" t="s">
        <v>13</v>
      </c>
      <c r="C1478" s="4">
        <v>45418</v>
      </c>
      <c r="D1478" t="s">
        <v>117</v>
      </c>
      <c r="E1478" t="s">
        <v>118</v>
      </c>
      <c r="F1478">
        <v>0</v>
      </c>
      <c r="G1478">
        <v>1.67</v>
      </c>
      <c r="H1478">
        <v>-1.67</v>
      </c>
      <c r="I1478" t="s">
        <v>16</v>
      </c>
      <c r="J1478" t="s">
        <v>118</v>
      </c>
      <c r="K1478" t="s">
        <v>310</v>
      </c>
      <c r="L1478" t="s">
        <v>301</v>
      </c>
      <c r="M1478">
        <v>2022</v>
      </c>
    </row>
    <row r="1479" spans="1:13" x14ac:dyDescent="0.25">
      <c r="A1479">
        <v>9267</v>
      </c>
      <c r="B1479" t="s">
        <v>13</v>
      </c>
      <c r="C1479" s="4">
        <v>45418</v>
      </c>
      <c r="D1479" t="s">
        <v>155</v>
      </c>
      <c r="E1479" t="s">
        <v>156</v>
      </c>
      <c r="F1479">
        <v>0</v>
      </c>
      <c r="G1479">
        <v>0.44</v>
      </c>
      <c r="H1479">
        <v>-0.44</v>
      </c>
      <c r="I1479" t="s">
        <v>16</v>
      </c>
      <c r="J1479" t="s">
        <v>156</v>
      </c>
      <c r="K1479" t="s">
        <v>310</v>
      </c>
      <c r="L1479" t="s">
        <v>301</v>
      </c>
      <c r="M1479">
        <v>2022</v>
      </c>
    </row>
    <row r="1480" spans="1:13" hidden="1" x14ac:dyDescent="0.25">
      <c r="A1480">
        <v>9274</v>
      </c>
      <c r="B1480" t="s">
        <v>13</v>
      </c>
      <c r="C1480" s="4">
        <v>45418</v>
      </c>
      <c r="D1480" t="s">
        <v>174</v>
      </c>
      <c r="E1480" t="s">
        <v>118</v>
      </c>
      <c r="F1480">
        <v>0</v>
      </c>
      <c r="G1480">
        <v>1.39</v>
      </c>
      <c r="H1480">
        <v>-1.39</v>
      </c>
      <c r="I1480" t="s">
        <v>16</v>
      </c>
      <c r="J1480" t="s">
        <v>118</v>
      </c>
      <c r="K1480" t="s">
        <v>310</v>
      </c>
      <c r="L1480" t="s">
        <v>301</v>
      </c>
      <c r="M1480">
        <v>2023</v>
      </c>
    </row>
    <row r="1481" spans="1:13" hidden="1" x14ac:dyDescent="0.25">
      <c r="A1481">
        <v>9277</v>
      </c>
      <c r="B1481" t="s">
        <v>13</v>
      </c>
      <c r="C1481" s="4">
        <v>45418</v>
      </c>
      <c r="D1481" t="s">
        <v>174</v>
      </c>
      <c r="E1481" t="s">
        <v>118</v>
      </c>
      <c r="F1481">
        <v>0</v>
      </c>
      <c r="G1481">
        <v>2.62</v>
      </c>
      <c r="H1481">
        <v>-2.62</v>
      </c>
      <c r="I1481" t="s">
        <v>16</v>
      </c>
      <c r="J1481" t="s">
        <v>118</v>
      </c>
      <c r="K1481" t="s">
        <v>310</v>
      </c>
      <c r="L1481" t="s">
        <v>301</v>
      </c>
      <c r="M1481">
        <v>2023</v>
      </c>
    </row>
    <row r="1482" spans="1:13" hidden="1" x14ac:dyDescent="0.25">
      <c r="A1482">
        <v>9263</v>
      </c>
      <c r="B1482" t="s">
        <v>13</v>
      </c>
      <c r="C1482" s="4">
        <v>45418</v>
      </c>
      <c r="D1482" t="s">
        <v>174</v>
      </c>
      <c r="E1482" t="s">
        <v>118</v>
      </c>
      <c r="F1482">
        <v>0</v>
      </c>
      <c r="G1482">
        <v>3.43</v>
      </c>
      <c r="H1482">
        <v>-3.43</v>
      </c>
      <c r="I1482" t="s">
        <v>16</v>
      </c>
      <c r="J1482" t="s">
        <v>118</v>
      </c>
      <c r="K1482" t="s">
        <v>310</v>
      </c>
      <c r="L1482" t="s">
        <v>301</v>
      </c>
      <c r="M1482">
        <v>2023</v>
      </c>
    </row>
    <row r="1483" spans="1:13" hidden="1" x14ac:dyDescent="0.25">
      <c r="A1483">
        <v>9276</v>
      </c>
      <c r="B1483" t="s">
        <v>13</v>
      </c>
      <c r="C1483" s="4">
        <v>45418</v>
      </c>
      <c r="D1483" t="s">
        <v>174</v>
      </c>
      <c r="E1483" t="s">
        <v>118</v>
      </c>
      <c r="F1483">
        <v>0</v>
      </c>
      <c r="G1483">
        <v>4.91</v>
      </c>
      <c r="H1483">
        <v>-4.91</v>
      </c>
      <c r="I1483" t="s">
        <v>16</v>
      </c>
      <c r="J1483" t="s">
        <v>118</v>
      </c>
      <c r="K1483" t="s">
        <v>310</v>
      </c>
      <c r="L1483" t="s">
        <v>301</v>
      </c>
      <c r="M1483">
        <v>2023</v>
      </c>
    </row>
    <row r="1484" spans="1:13" hidden="1" x14ac:dyDescent="0.25">
      <c r="A1484">
        <v>9259</v>
      </c>
      <c r="B1484" t="s">
        <v>13</v>
      </c>
      <c r="C1484" s="4">
        <v>45418</v>
      </c>
      <c r="D1484" t="s">
        <v>174</v>
      </c>
      <c r="E1484" t="s">
        <v>118</v>
      </c>
      <c r="F1484">
        <v>0</v>
      </c>
      <c r="G1484">
        <v>8.52</v>
      </c>
      <c r="H1484">
        <v>-8.52</v>
      </c>
      <c r="I1484" t="s">
        <v>16</v>
      </c>
      <c r="J1484" t="s">
        <v>118</v>
      </c>
      <c r="K1484" t="s">
        <v>310</v>
      </c>
      <c r="L1484" t="s">
        <v>301</v>
      </c>
      <c r="M1484">
        <v>2023</v>
      </c>
    </row>
    <row r="1485" spans="1:13" hidden="1" x14ac:dyDescent="0.25">
      <c r="A1485">
        <v>9255</v>
      </c>
      <c r="B1485" t="s">
        <v>13</v>
      </c>
      <c r="C1485" s="4">
        <v>45418</v>
      </c>
      <c r="D1485" t="s">
        <v>174</v>
      </c>
      <c r="E1485" t="s">
        <v>118</v>
      </c>
      <c r="F1485">
        <v>0</v>
      </c>
      <c r="G1485">
        <v>15.91</v>
      </c>
      <c r="H1485">
        <v>-15.91</v>
      </c>
      <c r="I1485" t="s">
        <v>16</v>
      </c>
      <c r="J1485" t="s">
        <v>118</v>
      </c>
      <c r="K1485" t="s">
        <v>310</v>
      </c>
      <c r="L1485" t="s">
        <v>301</v>
      </c>
      <c r="M1485">
        <v>2023</v>
      </c>
    </row>
    <row r="1486" spans="1:13" hidden="1" x14ac:dyDescent="0.25">
      <c r="A1486">
        <v>9252</v>
      </c>
      <c r="B1486" t="s">
        <v>13</v>
      </c>
      <c r="C1486" s="4">
        <v>45418</v>
      </c>
      <c r="D1486" t="s">
        <v>174</v>
      </c>
      <c r="E1486" t="s">
        <v>118</v>
      </c>
      <c r="F1486">
        <v>0</v>
      </c>
      <c r="G1486">
        <v>29.33</v>
      </c>
      <c r="H1486">
        <v>-29.33</v>
      </c>
      <c r="I1486" t="s">
        <v>16</v>
      </c>
      <c r="J1486" t="s">
        <v>118</v>
      </c>
      <c r="K1486" t="s">
        <v>310</v>
      </c>
      <c r="L1486" t="s">
        <v>301</v>
      </c>
      <c r="M1486">
        <v>2023</v>
      </c>
    </row>
    <row r="1487" spans="1:13" hidden="1" x14ac:dyDescent="0.25">
      <c r="A1487">
        <v>9248</v>
      </c>
      <c r="B1487" t="s">
        <v>13</v>
      </c>
      <c r="C1487" s="4">
        <v>45418</v>
      </c>
      <c r="D1487" t="s">
        <v>174</v>
      </c>
      <c r="E1487" t="s">
        <v>118</v>
      </c>
      <c r="F1487">
        <v>0</v>
      </c>
      <c r="G1487">
        <v>29.43</v>
      </c>
      <c r="H1487">
        <v>-29.43</v>
      </c>
      <c r="I1487" t="s">
        <v>16</v>
      </c>
      <c r="J1487" t="s">
        <v>118</v>
      </c>
      <c r="K1487" t="s">
        <v>310</v>
      </c>
      <c r="L1487" t="s">
        <v>301</v>
      </c>
      <c r="M1487">
        <v>2023</v>
      </c>
    </row>
    <row r="1488" spans="1:13" hidden="1" x14ac:dyDescent="0.25">
      <c r="A1488">
        <v>9249</v>
      </c>
      <c r="B1488" t="s">
        <v>13</v>
      </c>
      <c r="C1488" s="4">
        <v>45418</v>
      </c>
      <c r="D1488" t="s">
        <v>174</v>
      </c>
      <c r="E1488" t="s">
        <v>118</v>
      </c>
      <c r="F1488">
        <v>0</v>
      </c>
      <c r="G1488">
        <v>40.799999999999997</v>
      </c>
      <c r="H1488">
        <v>-40.799999999999997</v>
      </c>
      <c r="I1488" t="s">
        <v>16</v>
      </c>
      <c r="J1488" t="s">
        <v>118</v>
      </c>
      <c r="K1488" t="s">
        <v>310</v>
      </c>
      <c r="L1488" t="s">
        <v>301</v>
      </c>
      <c r="M1488">
        <v>2023</v>
      </c>
    </row>
    <row r="1489" spans="1:13" x14ac:dyDescent="0.25">
      <c r="A1489">
        <v>9267</v>
      </c>
      <c r="B1489" t="s">
        <v>13</v>
      </c>
      <c r="C1489" s="4">
        <v>45418</v>
      </c>
      <c r="D1489" t="s">
        <v>117</v>
      </c>
      <c r="E1489" t="s">
        <v>118</v>
      </c>
      <c r="F1489">
        <v>0</v>
      </c>
      <c r="G1489">
        <v>0.66</v>
      </c>
      <c r="H1489">
        <v>-0.66</v>
      </c>
      <c r="I1489" t="s">
        <v>16</v>
      </c>
      <c r="J1489" t="s">
        <v>118</v>
      </c>
      <c r="K1489" t="s">
        <v>310</v>
      </c>
      <c r="L1489" t="s">
        <v>301</v>
      </c>
      <c r="M1489">
        <v>2022</v>
      </c>
    </row>
    <row r="1490" spans="1:13" x14ac:dyDescent="0.25">
      <c r="A1490">
        <v>9281</v>
      </c>
      <c r="B1490" t="s">
        <v>13</v>
      </c>
      <c r="C1490" s="4">
        <v>45418</v>
      </c>
      <c r="D1490" t="s">
        <v>155</v>
      </c>
      <c r="E1490" t="s">
        <v>156</v>
      </c>
      <c r="F1490">
        <v>0</v>
      </c>
      <c r="G1490">
        <v>0.89</v>
      </c>
      <c r="H1490">
        <v>-0.89</v>
      </c>
      <c r="I1490" t="s">
        <v>16</v>
      </c>
      <c r="J1490" t="s">
        <v>156</v>
      </c>
      <c r="K1490" t="s">
        <v>310</v>
      </c>
      <c r="L1490" t="s">
        <v>301</v>
      </c>
      <c r="M1490">
        <v>2022</v>
      </c>
    </row>
    <row r="1491" spans="1:13" x14ac:dyDescent="0.25">
      <c r="A1491">
        <v>9278</v>
      </c>
      <c r="B1491" t="s">
        <v>13</v>
      </c>
      <c r="C1491" s="4">
        <v>45418</v>
      </c>
      <c r="D1491" t="s">
        <v>155</v>
      </c>
      <c r="E1491" t="s">
        <v>156</v>
      </c>
      <c r="F1491">
        <v>0</v>
      </c>
      <c r="G1491">
        <v>1.1399999999999999</v>
      </c>
      <c r="H1491">
        <v>-1.1399999999999999</v>
      </c>
      <c r="I1491" t="s">
        <v>16</v>
      </c>
      <c r="J1491" t="s">
        <v>156</v>
      </c>
      <c r="K1491" t="s">
        <v>310</v>
      </c>
      <c r="L1491" t="s">
        <v>301</v>
      </c>
      <c r="M1491">
        <v>2022</v>
      </c>
    </row>
    <row r="1492" spans="1:13" x14ac:dyDescent="0.25">
      <c r="A1492">
        <v>9277</v>
      </c>
      <c r="B1492" t="s">
        <v>13</v>
      </c>
      <c r="C1492" s="4">
        <v>45418</v>
      </c>
      <c r="D1492" t="s">
        <v>155</v>
      </c>
      <c r="E1492" t="s">
        <v>156</v>
      </c>
      <c r="F1492">
        <v>0</v>
      </c>
      <c r="G1492">
        <v>0.85</v>
      </c>
      <c r="H1492">
        <v>-0.85</v>
      </c>
      <c r="I1492" t="s">
        <v>16</v>
      </c>
      <c r="J1492" t="s">
        <v>156</v>
      </c>
      <c r="K1492" t="s">
        <v>310</v>
      </c>
      <c r="L1492" t="s">
        <v>301</v>
      </c>
      <c r="M1492">
        <v>2022</v>
      </c>
    </row>
    <row r="1493" spans="1:13" x14ac:dyDescent="0.25">
      <c r="A1493">
        <v>9277</v>
      </c>
      <c r="B1493" t="s">
        <v>13</v>
      </c>
      <c r="C1493" s="4">
        <v>45418</v>
      </c>
      <c r="D1493" t="s">
        <v>117</v>
      </c>
      <c r="E1493" t="s">
        <v>118</v>
      </c>
      <c r="F1493">
        <v>0</v>
      </c>
      <c r="G1493">
        <v>1.28</v>
      </c>
      <c r="H1493">
        <v>-1.28</v>
      </c>
      <c r="I1493" t="s">
        <v>16</v>
      </c>
      <c r="J1493" t="s">
        <v>118</v>
      </c>
      <c r="K1493" t="s">
        <v>310</v>
      </c>
      <c r="L1493" t="s">
        <v>301</v>
      </c>
      <c r="M1493">
        <v>2022</v>
      </c>
    </row>
    <row r="1494" spans="1:13" x14ac:dyDescent="0.25">
      <c r="A1494">
        <v>9276</v>
      </c>
      <c r="B1494" t="s">
        <v>13</v>
      </c>
      <c r="C1494" s="4">
        <v>45418</v>
      </c>
      <c r="D1494" t="s">
        <v>155</v>
      </c>
      <c r="E1494" t="s">
        <v>156</v>
      </c>
      <c r="F1494">
        <v>0</v>
      </c>
      <c r="G1494">
        <v>1.59</v>
      </c>
      <c r="H1494">
        <v>-1.59</v>
      </c>
      <c r="I1494" t="s">
        <v>16</v>
      </c>
      <c r="J1494" t="s">
        <v>156</v>
      </c>
      <c r="K1494" t="s">
        <v>310</v>
      </c>
      <c r="L1494" t="s">
        <v>301</v>
      </c>
      <c r="M1494">
        <v>2022</v>
      </c>
    </row>
    <row r="1495" spans="1:13" x14ac:dyDescent="0.25">
      <c r="A1495">
        <v>9259</v>
      </c>
      <c r="B1495" t="s">
        <v>13</v>
      </c>
      <c r="C1495" s="4">
        <v>45418</v>
      </c>
      <c r="D1495" t="s">
        <v>143</v>
      </c>
      <c r="E1495" t="s">
        <v>144</v>
      </c>
      <c r="F1495">
        <v>0</v>
      </c>
      <c r="G1495">
        <v>0.46</v>
      </c>
      <c r="H1495">
        <v>-0.46</v>
      </c>
      <c r="I1495" t="s">
        <v>16</v>
      </c>
      <c r="J1495" t="s">
        <v>144</v>
      </c>
      <c r="K1495" t="s">
        <v>310</v>
      </c>
      <c r="L1495" t="s">
        <v>301</v>
      </c>
      <c r="M1495">
        <v>2022</v>
      </c>
    </row>
    <row r="1496" spans="1:13" x14ac:dyDescent="0.25">
      <c r="A1496">
        <v>9274</v>
      </c>
      <c r="B1496" t="s">
        <v>13</v>
      </c>
      <c r="C1496" s="4">
        <v>45418</v>
      </c>
      <c r="D1496" t="s">
        <v>117</v>
      </c>
      <c r="E1496" t="s">
        <v>118</v>
      </c>
      <c r="F1496">
        <v>0</v>
      </c>
      <c r="G1496">
        <v>0.67</v>
      </c>
      <c r="H1496">
        <v>-0.67</v>
      </c>
      <c r="I1496" t="s">
        <v>16</v>
      </c>
      <c r="J1496" t="s">
        <v>118</v>
      </c>
      <c r="K1496" t="s">
        <v>310</v>
      </c>
      <c r="L1496" t="s">
        <v>301</v>
      </c>
      <c r="M1496">
        <v>2022</v>
      </c>
    </row>
    <row r="1497" spans="1:13" x14ac:dyDescent="0.25">
      <c r="A1497">
        <v>9274</v>
      </c>
      <c r="B1497" t="s">
        <v>13</v>
      </c>
      <c r="C1497" s="4">
        <v>45418</v>
      </c>
      <c r="D1497" t="s">
        <v>155</v>
      </c>
      <c r="E1497" t="s">
        <v>156</v>
      </c>
      <c r="F1497">
        <v>0</v>
      </c>
      <c r="G1497">
        <v>0.45</v>
      </c>
      <c r="H1497">
        <v>-0.45</v>
      </c>
      <c r="I1497" t="s">
        <v>16</v>
      </c>
      <c r="J1497" t="s">
        <v>156</v>
      </c>
      <c r="K1497" t="s">
        <v>310</v>
      </c>
      <c r="L1497" t="s">
        <v>301</v>
      </c>
      <c r="M1497">
        <v>2022</v>
      </c>
    </row>
    <row r="1498" spans="1:13" x14ac:dyDescent="0.25">
      <c r="A1498">
        <v>9270</v>
      </c>
      <c r="B1498" t="s">
        <v>13</v>
      </c>
      <c r="C1498" s="4">
        <v>45418</v>
      </c>
      <c r="D1498" t="s">
        <v>155</v>
      </c>
      <c r="E1498" t="s">
        <v>156</v>
      </c>
      <c r="F1498">
        <v>0</v>
      </c>
      <c r="G1498">
        <v>0.42</v>
      </c>
      <c r="H1498">
        <v>-0.42</v>
      </c>
      <c r="I1498" t="s">
        <v>16</v>
      </c>
      <c r="J1498" t="s">
        <v>156</v>
      </c>
      <c r="K1498" t="s">
        <v>310</v>
      </c>
      <c r="L1498" t="s">
        <v>301</v>
      </c>
      <c r="M1498">
        <v>2022</v>
      </c>
    </row>
    <row r="1499" spans="1:13" x14ac:dyDescent="0.25">
      <c r="A1499">
        <v>9270</v>
      </c>
      <c r="B1499" t="s">
        <v>13</v>
      </c>
      <c r="C1499" s="4">
        <v>45418</v>
      </c>
      <c r="D1499" t="s">
        <v>117</v>
      </c>
      <c r="E1499" t="s">
        <v>118</v>
      </c>
      <c r="F1499">
        <v>0</v>
      </c>
      <c r="G1499">
        <v>0.63</v>
      </c>
      <c r="H1499">
        <v>-0.63</v>
      </c>
      <c r="I1499" t="s">
        <v>16</v>
      </c>
      <c r="J1499" t="s">
        <v>118</v>
      </c>
      <c r="K1499" t="s">
        <v>310</v>
      </c>
      <c r="L1499" t="s">
        <v>301</v>
      </c>
      <c r="M1499">
        <v>2022</v>
      </c>
    </row>
    <row r="1500" spans="1:13" x14ac:dyDescent="0.25">
      <c r="A1500">
        <v>9280</v>
      </c>
      <c r="B1500" t="s">
        <v>13</v>
      </c>
      <c r="C1500" s="4">
        <v>45418</v>
      </c>
      <c r="D1500" t="s">
        <v>155</v>
      </c>
      <c r="E1500" t="s">
        <v>156</v>
      </c>
      <c r="F1500">
        <v>0</v>
      </c>
      <c r="G1500">
        <v>0.97</v>
      </c>
      <c r="H1500">
        <v>-0.97</v>
      </c>
      <c r="I1500" t="s">
        <v>16</v>
      </c>
      <c r="J1500" t="s">
        <v>156</v>
      </c>
      <c r="K1500" t="s">
        <v>310</v>
      </c>
      <c r="L1500" t="s">
        <v>301</v>
      </c>
      <c r="M1500">
        <v>2022</v>
      </c>
    </row>
    <row r="1501" spans="1:13" x14ac:dyDescent="0.25">
      <c r="A1501">
        <v>9263</v>
      </c>
      <c r="B1501" t="s">
        <v>13</v>
      </c>
      <c r="C1501" s="4">
        <v>45418</v>
      </c>
      <c r="D1501" t="s">
        <v>143</v>
      </c>
      <c r="E1501" t="s">
        <v>144</v>
      </c>
      <c r="F1501">
        <v>0</v>
      </c>
      <c r="G1501">
        <v>0.19</v>
      </c>
      <c r="H1501">
        <v>-0.19</v>
      </c>
      <c r="I1501" t="s">
        <v>16</v>
      </c>
      <c r="J1501" t="s">
        <v>144</v>
      </c>
      <c r="K1501" t="s">
        <v>310</v>
      </c>
      <c r="L1501" t="s">
        <v>301</v>
      </c>
      <c r="M1501">
        <v>2022</v>
      </c>
    </row>
    <row r="1502" spans="1:13" x14ac:dyDescent="0.25">
      <c r="A1502">
        <v>9267</v>
      </c>
      <c r="B1502" t="s">
        <v>13</v>
      </c>
      <c r="C1502" s="4">
        <v>45418</v>
      </c>
      <c r="D1502" t="s">
        <v>131</v>
      </c>
      <c r="E1502" t="s">
        <v>132</v>
      </c>
      <c r="F1502">
        <v>0.11</v>
      </c>
      <c r="G1502">
        <v>0</v>
      </c>
      <c r="H1502">
        <v>0.11</v>
      </c>
      <c r="I1502" t="s">
        <v>16</v>
      </c>
      <c r="J1502" t="s">
        <v>132</v>
      </c>
      <c r="K1502" t="s">
        <v>310</v>
      </c>
      <c r="L1502" t="s">
        <v>301</v>
      </c>
      <c r="M1502">
        <v>2022</v>
      </c>
    </row>
    <row r="1503" spans="1:13" x14ac:dyDescent="0.25">
      <c r="A1503">
        <v>9277</v>
      </c>
      <c r="B1503" t="s">
        <v>13</v>
      </c>
      <c r="C1503" s="4">
        <v>45418</v>
      </c>
      <c r="D1503" t="s">
        <v>143</v>
      </c>
      <c r="E1503" t="s">
        <v>144</v>
      </c>
      <c r="F1503">
        <v>0</v>
      </c>
      <c r="G1503">
        <v>0.14000000000000001</v>
      </c>
      <c r="H1503">
        <v>-0.14000000000000001</v>
      </c>
      <c r="I1503" t="s">
        <v>16</v>
      </c>
      <c r="J1503" t="s">
        <v>144</v>
      </c>
      <c r="K1503" t="s">
        <v>310</v>
      </c>
      <c r="L1503" t="s">
        <v>301</v>
      </c>
      <c r="M1503">
        <v>2022</v>
      </c>
    </row>
    <row r="1504" spans="1:13" x14ac:dyDescent="0.25">
      <c r="A1504">
        <v>9276</v>
      </c>
      <c r="B1504" t="s">
        <v>13</v>
      </c>
      <c r="C1504" s="4">
        <v>45418</v>
      </c>
      <c r="D1504" t="s">
        <v>143</v>
      </c>
      <c r="E1504" t="s">
        <v>144</v>
      </c>
      <c r="F1504">
        <v>0</v>
      </c>
      <c r="G1504">
        <v>0.27</v>
      </c>
      <c r="H1504">
        <v>-0.27</v>
      </c>
      <c r="I1504" t="s">
        <v>16</v>
      </c>
      <c r="J1504" t="s">
        <v>144</v>
      </c>
      <c r="K1504" t="s">
        <v>310</v>
      </c>
      <c r="L1504" t="s">
        <v>301</v>
      </c>
      <c r="M1504">
        <v>2022</v>
      </c>
    </row>
    <row r="1505" spans="1:13" x14ac:dyDescent="0.25">
      <c r="A1505">
        <v>9276</v>
      </c>
      <c r="B1505" t="s">
        <v>13</v>
      </c>
      <c r="C1505" s="4">
        <v>45418</v>
      </c>
      <c r="D1505" t="s">
        <v>131</v>
      </c>
      <c r="E1505" t="s">
        <v>132</v>
      </c>
      <c r="F1505">
        <v>0.4</v>
      </c>
      <c r="G1505">
        <v>0</v>
      </c>
      <c r="H1505">
        <v>0.4</v>
      </c>
      <c r="I1505" t="s">
        <v>16</v>
      </c>
      <c r="J1505" t="s">
        <v>132</v>
      </c>
      <c r="K1505" t="s">
        <v>310</v>
      </c>
      <c r="L1505" t="s">
        <v>301</v>
      </c>
      <c r="M1505">
        <v>2022</v>
      </c>
    </row>
    <row r="1506" spans="1:13" x14ac:dyDescent="0.25">
      <c r="A1506">
        <v>9274</v>
      </c>
      <c r="B1506" t="s">
        <v>13</v>
      </c>
      <c r="C1506" s="4">
        <v>45418</v>
      </c>
      <c r="D1506" t="s">
        <v>143</v>
      </c>
      <c r="E1506" t="s">
        <v>144</v>
      </c>
      <c r="F1506">
        <v>0</v>
      </c>
      <c r="G1506">
        <v>7.0000000000000007E-2</v>
      </c>
      <c r="H1506">
        <v>-7.0000000000000007E-2</v>
      </c>
      <c r="I1506" t="s">
        <v>16</v>
      </c>
      <c r="J1506" t="s">
        <v>144</v>
      </c>
      <c r="K1506" t="s">
        <v>310</v>
      </c>
      <c r="L1506" t="s">
        <v>301</v>
      </c>
      <c r="M1506">
        <v>2022</v>
      </c>
    </row>
    <row r="1507" spans="1:13" x14ac:dyDescent="0.25">
      <c r="A1507">
        <v>9274</v>
      </c>
      <c r="B1507" t="s">
        <v>13</v>
      </c>
      <c r="C1507" s="4">
        <v>45418</v>
      </c>
      <c r="D1507" t="s">
        <v>131</v>
      </c>
      <c r="E1507" t="s">
        <v>132</v>
      </c>
      <c r="F1507">
        <v>0.11</v>
      </c>
      <c r="G1507">
        <v>0</v>
      </c>
      <c r="H1507">
        <v>0.11</v>
      </c>
      <c r="I1507" t="s">
        <v>16</v>
      </c>
      <c r="J1507" t="s">
        <v>132</v>
      </c>
      <c r="K1507" t="s">
        <v>310</v>
      </c>
      <c r="L1507" t="s">
        <v>301</v>
      </c>
      <c r="M1507">
        <v>2022</v>
      </c>
    </row>
    <row r="1508" spans="1:13" x14ac:dyDescent="0.25">
      <c r="A1508">
        <v>9270</v>
      </c>
      <c r="B1508" t="s">
        <v>13</v>
      </c>
      <c r="C1508" s="4">
        <v>45418</v>
      </c>
      <c r="D1508" t="s">
        <v>131</v>
      </c>
      <c r="E1508" t="s">
        <v>132</v>
      </c>
      <c r="F1508">
        <v>0.1</v>
      </c>
      <c r="G1508">
        <v>0</v>
      </c>
      <c r="H1508">
        <v>0.1</v>
      </c>
      <c r="I1508" t="s">
        <v>16</v>
      </c>
      <c r="J1508" t="s">
        <v>132</v>
      </c>
      <c r="K1508" t="s">
        <v>310</v>
      </c>
      <c r="L1508" t="s">
        <v>301</v>
      </c>
      <c r="M1508">
        <v>2022</v>
      </c>
    </row>
    <row r="1509" spans="1:13" x14ac:dyDescent="0.25">
      <c r="A1509">
        <v>9270</v>
      </c>
      <c r="B1509" t="s">
        <v>13</v>
      </c>
      <c r="C1509" s="4">
        <v>45418</v>
      </c>
      <c r="D1509" t="s">
        <v>143</v>
      </c>
      <c r="E1509" t="s">
        <v>144</v>
      </c>
      <c r="F1509">
        <v>0</v>
      </c>
      <c r="G1509">
        <v>7.0000000000000007E-2</v>
      </c>
      <c r="H1509">
        <v>-7.0000000000000007E-2</v>
      </c>
      <c r="I1509" t="s">
        <v>16</v>
      </c>
      <c r="J1509" t="s">
        <v>144</v>
      </c>
      <c r="K1509" t="s">
        <v>310</v>
      </c>
      <c r="L1509" t="s">
        <v>301</v>
      </c>
      <c r="M1509">
        <v>2022</v>
      </c>
    </row>
    <row r="1510" spans="1:13" x14ac:dyDescent="0.25">
      <c r="A1510">
        <v>9282</v>
      </c>
      <c r="B1510" t="s">
        <v>13</v>
      </c>
      <c r="C1510" s="4">
        <v>45418</v>
      </c>
      <c r="D1510" t="s">
        <v>153</v>
      </c>
      <c r="E1510" t="s">
        <v>154</v>
      </c>
      <c r="F1510">
        <v>0</v>
      </c>
      <c r="G1510">
        <v>8.9700000000000006</v>
      </c>
      <c r="H1510">
        <v>-8.9700000000000006</v>
      </c>
      <c r="I1510" t="s">
        <v>16</v>
      </c>
      <c r="J1510" t="s">
        <v>154</v>
      </c>
      <c r="K1510" t="s">
        <v>310</v>
      </c>
      <c r="L1510" t="s">
        <v>301</v>
      </c>
      <c r="M1510">
        <v>2022</v>
      </c>
    </row>
    <row r="1511" spans="1:13" x14ac:dyDescent="0.25">
      <c r="A1511">
        <v>9267</v>
      </c>
      <c r="B1511" t="s">
        <v>13</v>
      </c>
      <c r="C1511" s="4">
        <v>45418</v>
      </c>
      <c r="D1511" t="s">
        <v>143</v>
      </c>
      <c r="E1511" t="s">
        <v>144</v>
      </c>
      <c r="F1511">
        <v>0</v>
      </c>
      <c r="G1511">
        <v>7.0000000000000007E-2</v>
      </c>
      <c r="H1511">
        <v>-7.0000000000000007E-2</v>
      </c>
      <c r="I1511" t="s">
        <v>16</v>
      </c>
      <c r="J1511" t="s">
        <v>144</v>
      </c>
      <c r="K1511" t="s">
        <v>310</v>
      </c>
      <c r="L1511" t="s">
        <v>301</v>
      </c>
      <c r="M1511">
        <v>2022</v>
      </c>
    </row>
    <row r="1512" spans="1:13" x14ac:dyDescent="0.25">
      <c r="A1512">
        <v>9263</v>
      </c>
      <c r="B1512" t="s">
        <v>13</v>
      </c>
      <c r="C1512" s="4">
        <v>45418</v>
      </c>
      <c r="D1512" t="s">
        <v>131</v>
      </c>
      <c r="E1512" t="s">
        <v>132</v>
      </c>
      <c r="F1512">
        <v>0.28000000000000003</v>
      </c>
      <c r="G1512">
        <v>0</v>
      </c>
      <c r="H1512">
        <v>0.28000000000000003</v>
      </c>
      <c r="I1512" t="s">
        <v>16</v>
      </c>
      <c r="J1512" t="s">
        <v>132</v>
      </c>
      <c r="K1512" t="s">
        <v>310</v>
      </c>
      <c r="L1512" t="s">
        <v>301</v>
      </c>
      <c r="M1512">
        <v>2022</v>
      </c>
    </row>
    <row r="1513" spans="1:13" x14ac:dyDescent="0.25">
      <c r="A1513">
        <v>9277</v>
      </c>
      <c r="B1513" t="s">
        <v>13</v>
      </c>
      <c r="C1513" s="4">
        <v>45418</v>
      </c>
      <c r="D1513" t="s">
        <v>131</v>
      </c>
      <c r="E1513" t="s">
        <v>132</v>
      </c>
      <c r="F1513">
        <v>0.21</v>
      </c>
      <c r="G1513">
        <v>0</v>
      </c>
      <c r="H1513">
        <v>0.21</v>
      </c>
      <c r="I1513" t="s">
        <v>16</v>
      </c>
      <c r="J1513" t="s">
        <v>132</v>
      </c>
      <c r="K1513" t="s">
        <v>310</v>
      </c>
      <c r="L1513" t="s">
        <v>301</v>
      </c>
      <c r="M1513">
        <v>2022</v>
      </c>
    </row>
    <row r="1514" spans="1:13" x14ac:dyDescent="0.25">
      <c r="A1514">
        <v>9279</v>
      </c>
      <c r="B1514" t="s">
        <v>13</v>
      </c>
      <c r="C1514" s="4">
        <v>45418</v>
      </c>
      <c r="D1514" t="s">
        <v>153</v>
      </c>
      <c r="E1514" t="s">
        <v>154</v>
      </c>
      <c r="F1514">
        <v>0</v>
      </c>
      <c r="G1514">
        <v>0.36</v>
      </c>
      <c r="H1514">
        <v>-0.36</v>
      </c>
      <c r="I1514" t="s">
        <v>16</v>
      </c>
      <c r="J1514" t="s">
        <v>154</v>
      </c>
      <c r="K1514" t="s">
        <v>310</v>
      </c>
      <c r="L1514" t="s">
        <v>301</v>
      </c>
      <c r="M1514">
        <v>2022</v>
      </c>
    </row>
    <row r="1515" spans="1:13" x14ac:dyDescent="0.25">
      <c r="A1515">
        <v>9339</v>
      </c>
      <c r="B1515" t="s">
        <v>13</v>
      </c>
      <c r="C1515" s="4">
        <v>45420</v>
      </c>
      <c r="D1515" t="s">
        <v>115</v>
      </c>
      <c r="E1515" t="s">
        <v>116</v>
      </c>
      <c r="F1515">
        <v>0</v>
      </c>
      <c r="G1515">
        <v>0.09</v>
      </c>
      <c r="H1515">
        <v>-0.09</v>
      </c>
      <c r="I1515" t="s">
        <v>16</v>
      </c>
      <c r="J1515" t="s">
        <v>116</v>
      </c>
      <c r="K1515" t="s">
        <v>310</v>
      </c>
      <c r="L1515" t="s">
        <v>301</v>
      </c>
      <c r="M1515">
        <v>2022</v>
      </c>
    </row>
    <row r="1516" spans="1:13" x14ac:dyDescent="0.25">
      <c r="A1516">
        <v>9338</v>
      </c>
      <c r="B1516" t="s">
        <v>13</v>
      </c>
      <c r="C1516" s="4">
        <v>45420</v>
      </c>
      <c r="D1516" t="s">
        <v>155</v>
      </c>
      <c r="E1516" t="s">
        <v>156</v>
      </c>
      <c r="F1516">
        <v>0</v>
      </c>
      <c r="G1516">
        <v>3.4</v>
      </c>
      <c r="H1516">
        <v>-3.4</v>
      </c>
      <c r="I1516" t="s">
        <v>16</v>
      </c>
      <c r="J1516" t="s">
        <v>156</v>
      </c>
      <c r="K1516" t="s">
        <v>310</v>
      </c>
      <c r="L1516" t="s">
        <v>301</v>
      </c>
      <c r="M1516">
        <v>2022</v>
      </c>
    </row>
    <row r="1517" spans="1:13" x14ac:dyDescent="0.25">
      <c r="A1517">
        <v>9340</v>
      </c>
      <c r="B1517" t="s">
        <v>13</v>
      </c>
      <c r="C1517" s="4">
        <v>45420</v>
      </c>
      <c r="D1517" t="s">
        <v>153</v>
      </c>
      <c r="E1517" t="s">
        <v>154</v>
      </c>
      <c r="F1517">
        <v>0</v>
      </c>
      <c r="G1517">
        <v>0.2</v>
      </c>
      <c r="H1517">
        <v>-0.2</v>
      </c>
      <c r="I1517" t="s">
        <v>16</v>
      </c>
      <c r="J1517" t="s">
        <v>154</v>
      </c>
      <c r="K1517" t="s">
        <v>310</v>
      </c>
      <c r="L1517" t="s">
        <v>301</v>
      </c>
      <c r="M1517">
        <v>2022</v>
      </c>
    </row>
    <row r="1518" spans="1:13" x14ac:dyDescent="0.25">
      <c r="A1518">
        <v>9338</v>
      </c>
      <c r="B1518" t="s">
        <v>13</v>
      </c>
      <c r="C1518" s="4">
        <v>45420</v>
      </c>
      <c r="D1518" t="s">
        <v>153</v>
      </c>
      <c r="E1518" t="s">
        <v>154</v>
      </c>
      <c r="F1518">
        <v>0</v>
      </c>
      <c r="G1518">
        <v>4.54</v>
      </c>
      <c r="H1518">
        <v>-4.54</v>
      </c>
      <c r="I1518" t="s">
        <v>16</v>
      </c>
      <c r="J1518" t="s">
        <v>154</v>
      </c>
      <c r="K1518" t="s">
        <v>310</v>
      </c>
      <c r="L1518" t="s">
        <v>301</v>
      </c>
      <c r="M1518">
        <v>2022</v>
      </c>
    </row>
    <row r="1519" spans="1:13" hidden="1" x14ac:dyDescent="0.25">
      <c r="A1519">
        <v>9339</v>
      </c>
      <c r="B1519" t="s">
        <v>13</v>
      </c>
      <c r="C1519" s="4">
        <v>45420</v>
      </c>
      <c r="D1519" t="s">
        <v>255</v>
      </c>
      <c r="E1519" t="s">
        <v>265</v>
      </c>
      <c r="F1519">
        <v>0.03</v>
      </c>
      <c r="G1519">
        <v>0</v>
      </c>
      <c r="H1519">
        <v>0.03</v>
      </c>
      <c r="I1519" t="s">
        <v>16</v>
      </c>
      <c r="J1519" t="s">
        <v>265</v>
      </c>
      <c r="K1519" t="s">
        <v>310</v>
      </c>
      <c r="L1519" t="s">
        <v>301</v>
      </c>
      <c r="M1519">
        <v>2024</v>
      </c>
    </row>
    <row r="1520" spans="1:13" hidden="1" x14ac:dyDescent="0.25">
      <c r="A1520">
        <v>9339</v>
      </c>
      <c r="B1520" t="s">
        <v>13</v>
      </c>
      <c r="C1520" s="4">
        <v>45420</v>
      </c>
      <c r="D1520" t="s">
        <v>173</v>
      </c>
      <c r="E1520" t="s">
        <v>116</v>
      </c>
      <c r="F1520">
        <v>0</v>
      </c>
      <c r="G1520">
        <v>0.19</v>
      </c>
      <c r="H1520">
        <v>-0.19</v>
      </c>
      <c r="I1520" t="s">
        <v>16</v>
      </c>
      <c r="J1520" t="s">
        <v>116</v>
      </c>
      <c r="K1520" t="s">
        <v>310</v>
      </c>
      <c r="L1520" t="s">
        <v>301</v>
      </c>
      <c r="M1520">
        <v>2023</v>
      </c>
    </row>
    <row r="1521" spans="1:13" x14ac:dyDescent="0.25">
      <c r="A1521">
        <v>9339</v>
      </c>
      <c r="B1521" t="s">
        <v>13</v>
      </c>
      <c r="C1521" s="4">
        <v>45420</v>
      </c>
      <c r="D1521" t="s">
        <v>153</v>
      </c>
      <c r="E1521" t="s">
        <v>154</v>
      </c>
      <c r="F1521">
        <v>0</v>
      </c>
      <c r="G1521">
        <v>1821.28</v>
      </c>
      <c r="H1521">
        <v>-1821.28</v>
      </c>
      <c r="I1521" t="s">
        <v>16</v>
      </c>
      <c r="J1521" t="s">
        <v>154</v>
      </c>
      <c r="K1521" t="s">
        <v>310</v>
      </c>
      <c r="L1521" t="s">
        <v>301</v>
      </c>
      <c r="M1521">
        <v>2022</v>
      </c>
    </row>
    <row r="1522" spans="1:13" x14ac:dyDescent="0.25">
      <c r="A1522">
        <v>9339</v>
      </c>
      <c r="B1522" t="s">
        <v>13</v>
      </c>
      <c r="C1522" s="4">
        <v>45420</v>
      </c>
      <c r="D1522" t="s">
        <v>163</v>
      </c>
      <c r="E1522" t="s">
        <v>164</v>
      </c>
      <c r="F1522">
        <v>0</v>
      </c>
      <c r="G1522">
        <v>0.14000000000000001</v>
      </c>
      <c r="H1522">
        <v>-0.14000000000000001</v>
      </c>
      <c r="I1522" t="s">
        <v>16</v>
      </c>
      <c r="J1522" t="s">
        <v>164</v>
      </c>
      <c r="K1522" t="s">
        <v>310</v>
      </c>
      <c r="L1522" t="s">
        <v>301</v>
      </c>
      <c r="M1522">
        <v>2022</v>
      </c>
    </row>
    <row r="1523" spans="1:13" hidden="1" x14ac:dyDescent="0.25">
      <c r="A1523">
        <v>9339</v>
      </c>
      <c r="B1523" t="s">
        <v>13</v>
      </c>
      <c r="C1523" s="4">
        <v>45420</v>
      </c>
      <c r="D1523" t="s">
        <v>184</v>
      </c>
      <c r="E1523" t="s">
        <v>185</v>
      </c>
      <c r="F1523">
        <v>0.01</v>
      </c>
      <c r="G1523">
        <v>0</v>
      </c>
      <c r="H1523">
        <v>0.01</v>
      </c>
      <c r="I1523" t="s">
        <v>16</v>
      </c>
      <c r="J1523" t="s">
        <v>185</v>
      </c>
      <c r="K1523" t="s">
        <v>310</v>
      </c>
      <c r="L1523" t="s">
        <v>301</v>
      </c>
      <c r="M1523">
        <v>2023</v>
      </c>
    </row>
    <row r="1524" spans="1:13" x14ac:dyDescent="0.25">
      <c r="A1524">
        <v>9339</v>
      </c>
      <c r="B1524" t="s">
        <v>13</v>
      </c>
      <c r="C1524" s="4">
        <v>45420</v>
      </c>
      <c r="D1524" t="s">
        <v>155</v>
      </c>
      <c r="E1524" t="s">
        <v>156</v>
      </c>
      <c r="F1524">
        <v>0</v>
      </c>
      <c r="G1524">
        <v>72.22</v>
      </c>
      <c r="H1524">
        <v>-72.22</v>
      </c>
      <c r="I1524" t="s">
        <v>16</v>
      </c>
      <c r="J1524" t="s">
        <v>156</v>
      </c>
      <c r="K1524" t="s">
        <v>310</v>
      </c>
      <c r="L1524" t="s">
        <v>301</v>
      </c>
      <c r="M1524">
        <v>2022</v>
      </c>
    </row>
    <row r="1525" spans="1:13" hidden="1" x14ac:dyDescent="0.25">
      <c r="A1525">
        <v>9338</v>
      </c>
      <c r="B1525" t="s">
        <v>13</v>
      </c>
      <c r="C1525" s="4">
        <v>45420</v>
      </c>
      <c r="D1525" t="s">
        <v>252</v>
      </c>
      <c r="E1525" t="s">
        <v>271</v>
      </c>
      <c r="F1525">
        <v>0.85</v>
      </c>
      <c r="G1525">
        <v>0</v>
      </c>
      <c r="H1525">
        <v>0.85</v>
      </c>
      <c r="I1525" t="s">
        <v>16</v>
      </c>
      <c r="J1525" t="s">
        <v>271</v>
      </c>
      <c r="K1525" t="s">
        <v>310</v>
      </c>
      <c r="L1525" t="s">
        <v>301</v>
      </c>
      <c r="M1525">
        <v>2024</v>
      </c>
    </row>
    <row r="1526" spans="1:13" hidden="1" x14ac:dyDescent="0.25">
      <c r="A1526">
        <v>9340</v>
      </c>
      <c r="B1526" t="s">
        <v>13</v>
      </c>
      <c r="C1526" s="4">
        <v>45420</v>
      </c>
      <c r="D1526" t="s">
        <v>252</v>
      </c>
      <c r="E1526" t="s">
        <v>271</v>
      </c>
      <c r="F1526">
        <v>0.12</v>
      </c>
      <c r="G1526">
        <v>0</v>
      </c>
      <c r="H1526">
        <v>0.12</v>
      </c>
      <c r="I1526" t="s">
        <v>16</v>
      </c>
      <c r="J1526" t="s">
        <v>271</v>
      </c>
      <c r="K1526" t="s">
        <v>310</v>
      </c>
      <c r="L1526" t="s">
        <v>301</v>
      </c>
      <c r="M1526">
        <v>2024</v>
      </c>
    </row>
    <row r="1527" spans="1:13" hidden="1" x14ac:dyDescent="0.25">
      <c r="A1527">
        <v>9338</v>
      </c>
      <c r="B1527" t="s">
        <v>13</v>
      </c>
      <c r="C1527" s="4">
        <v>45420</v>
      </c>
      <c r="D1527" t="s">
        <v>244</v>
      </c>
      <c r="E1527" t="s">
        <v>262</v>
      </c>
      <c r="F1527">
        <v>0</v>
      </c>
      <c r="G1527">
        <v>25.09</v>
      </c>
      <c r="H1527">
        <v>-25.09</v>
      </c>
      <c r="I1527" t="s">
        <v>16</v>
      </c>
      <c r="J1527" t="s">
        <v>262</v>
      </c>
      <c r="K1527" t="s">
        <v>310</v>
      </c>
      <c r="L1527" t="s">
        <v>301</v>
      </c>
      <c r="M1527">
        <v>2024</v>
      </c>
    </row>
    <row r="1528" spans="1:13" hidden="1" x14ac:dyDescent="0.25">
      <c r="A1528">
        <v>9338</v>
      </c>
      <c r="B1528" t="s">
        <v>13</v>
      </c>
      <c r="C1528" s="4">
        <v>45420</v>
      </c>
      <c r="D1528" t="s">
        <v>251</v>
      </c>
      <c r="E1528" t="s">
        <v>268</v>
      </c>
      <c r="F1528">
        <v>1.1599999999999999</v>
      </c>
      <c r="G1528">
        <v>0</v>
      </c>
      <c r="H1528">
        <v>1.1599999999999999</v>
      </c>
      <c r="I1528" t="s">
        <v>16</v>
      </c>
      <c r="J1528" t="s">
        <v>268</v>
      </c>
      <c r="K1528" t="s">
        <v>310</v>
      </c>
      <c r="L1528" t="s">
        <v>301</v>
      </c>
      <c r="M1528">
        <v>2024</v>
      </c>
    </row>
    <row r="1529" spans="1:13" hidden="1" x14ac:dyDescent="0.25">
      <c r="A1529">
        <v>9339</v>
      </c>
      <c r="B1529" t="s">
        <v>13</v>
      </c>
      <c r="C1529" s="4">
        <v>45420</v>
      </c>
      <c r="D1529" t="s">
        <v>251</v>
      </c>
      <c r="E1529" t="s">
        <v>268</v>
      </c>
      <c r="F1529">
        <v>455.35</v>
      </c>
      <c r="G1529">
        <v>0</v>
      </c>
      <c r="H1529">
        <v>455.35</v>
      </c>
      <c r="I1529" t="s">
        <v>16</v>
      </c>
      <c r="J1529" t="s">
        <v>268</v>
      </c>
      <c r="K1529" t="s">
        <v>310</v>
      </c>
      <c r="L1529" t="s">
        <v>301</v>
      </c>
      <c r="M1529">
        <v>2024</v>
      </c>
    </row>
    <row r="1530" spans="1:13" hidden="1" x14ac:dyDescent="0.25">
      <c r="A1530">
        <v>9339</v>
      </c>
      <c r="B1530" t="s">
        <v>13</v>
      </c>
      <c r="C1530" s="4">
        <v>45420</v>
      </c>
      <c r="D1530" t="s">
        <v>249</v>
      </c>
      <c r="E1530" t="s">
        <v>270</v>
      </c>
      <c r="F1530">
        <v>0</v>
      </c>
      <c r="G1530">
        <v>0.89</v>
      </c>
      <c r="H1530">
        <v>-0.89</v>
      </c>
      <c r="I1530" t="s">
        <v>16</v>
      </c>
      <c r="J1530" t="s">
        <v>270</v>
      </c>
      <c r="K1530" t="s">
        <v>310</v>
      </c>
      <c r="L1530" t="s">
        <v>301</v>
      </c>
      <c r="M1530">
        <v>2024</v>
      </c>
    </row>
    <row r="1531" spans="1:13" hidden="1" x14ac:dyDescent="0.25">
      <c r="A1531">
        <v>9339</v>
      </c>
      <c r="B1531" t="s">
        <v>13</v>
      </c>
      <c r="C1531" s="4">
        <v>45420</v>
      </c>
      <c r="D1531" t="s">
        <v>244</v>
      </c>
      <c r="E1531" t="s">
        <v>262</v>
      </c>
      <c r="F1531">
        <v>0</v>
      </c>
      <c r="G1531">
        <v>10016.879999999999</v>
      </c>
      <c r="H1531">
        <v>-10016.879999999999</v>
      </c>
      <c r="I1531" t="s">
        <v>16</v>
      </c>
      <c r="J1531" t="s">
        <v>262</v>
      </c>
      <c r="K1531" t="s">
        <v>310</v>
      </c>
      <c r="L1531" t="s">
        <v>301</v>
      </c>
      <c r="M1531">
        <v>2024</v>
      </c>
    </row>
    <row r="1532" spans="1:13" hidden="1" x14ac:dyDescent="0.25">
      <c r="A1532">
        <v>9339</v>
      </c>
      <c r="B1532" t="s">
        <v>13</v>
      </c>
      <c r="C1532" s="4">
        <v>45420</v>
      </c>
      <c r="D1532" t="s">
        <v>245</v>
      </c>
      <c r="E1532" t="s">
        <v>273</v>
      </c>
      <c r="F1532">
        <v>0</v>
      </c>
      <c r="G1532">
        <v>415.36</v>
      </c>
      <c r="H1532">
        <v>-415.36</v>
      </c>
      <c r="I1532" t="s">
        <v>16</v>
      </c>
      <c r="J1532" t="s">
        <v>273</v>
      </c>
      <c r="K1532" t="s">
        <v>310</v>
      </c>
      <c r="L1532" t="s">
        <v>301</v>
      </c>
      <c r="M1532">
        <v>2024</v>
      </c>
    </row>
    <row r="1533" spans="1:13" hidden="1" x14ac:dyDescent="0.25">
      <c r="A1533">
        <v>9339</v>
      </c>
      <c r="B1533" t="s">
        <v>13</v>
      </c>
      <c r="C1533" s="4">
        <v>45420</v>
      </c>
      <c r="D1533" t="s">
        <v>252</v>
      </c>
      <c r="E1533" t="s">
        <v>271</v>
      </c>
      <c r="F1533">
        <v>18.09</v>
      </c>
      <c r="G1533">
        <v>0</v>
      </c>
      <c r="H1533">
        <v>18.09</v>
      </c>
      <c r="I1533" t="s">
        <v>16</v>
      </c>
      <c r="J1533" t="s">
        <v>271</v>
      </c>
      <c r="K1533" t="s">
        <v>310</v>
      </c>
      <c r="L1533" t="s">
        <v>301</v>
      </c>
      <c r="M1533">
        <v>2024</v>
      </c>
    </row>
    <row r="1534" spans="1:13" x14ac:dyDescent="0.25">
      <c r="A1534">
        <v>9340</v>
      </c>
      <c r="B1534" t="s">
        <v>13</v>
      </c>
      <c r="C1534" s="4">
        <v>45420</v>
      </c>
      <c r="D1534" t="s">
        <v>155</v>
      </c>
      <c r="E1534" t="s">
        <v>156</v>
      </c>
      <c r="F1534">
        <v>0</v>
      </c>
      <c r="G1534">
        <v>0.48</v>
      </c>
      <c r="H1534">
        <v>-0.48</v>
      </c>
      <c r="I1534" t="s">
        <v>16</v>
      </c>
      <c r="J1534" t="s">
        <v>156</v>
      </c>
      <c r="K1534" t="s">
        <v>310</v>
      </c>
      <c r="L1534" t="s">
        <v>301</v>
      </c>
      <c r="M1534">
        <v>2022</v>
      </c>
    </row>
    <row r="1535" spans="1:13" hidden="1" x14ac:dyDescent="0.25">
      <c r="A1535">
        <v>9340</v>
      </c>
      <c r="B1535" t="s">
        <v>13</v>
      </c>
      <c r="C1535" s="4">
        <v>45420</v>
      </c>
      <c r="D1535" t="s">
        <v>245</v>
      </c>
      <c r="E1535" t="s">
        <v>273</v>
      </c>
      <c r="F1535">
        <v>0</v>
      </c>
      <c r="G1535">
        <v>2.78</v>
      </c>
      <c r="H1535">
        <v>-2.78</v>
      </c>
      <c r="I1535" t="s">
        <v>16</v>
      </c>
      <c r="J1535" t="s">
        <v>273</v>
      </c>
      <c r="K1535" t="s">
        <v>310</v>
      </c>
      <c r="L1535" t="s">
        <v>301</v>
      </c>
      <c r="M1535">
        <v>2024</v>
      </c>
    </row>
    <row r="1536" spans="1:13" hidden="1" x14ac:dyDescent="0.25">
      <c r="A1536">
        <v>9340</v>
      </c>
      <c r="B1536" t="s">
        <v>13</v>
      </c>
      <c r="C1536" s="4">
        <v>45420</v>
      </c>
      <c r="D1536" t="s">
        <v>244</v>
      </c>
      <c r="E1536" t="s">
        <v>262</v>
      </c>
      <c r="F1536">
        <v>0</v>
      </c>
      <c r="G1536">
        <v>1.1000000000000001</v>
      </c>
      <c r="H1536">
        <v>-1.1000000000000001</v>
      </c>
      <c r="I1536" t="s">
        <v>16</v>
      </c>
      <c r="J1536" t="s">
        <v>262</v>
      </c>
      <c r="K1536" t="s">
        <v>310</v>
      </c>
      <c r="L1536" t="s">
        <v>301</v>
      </c>
      <c r="M1536">
        <v>2024</v>
      </c>
    </row>
    <row r="1537" spans="1:13" hidden="1" x14ac:dyDescent="0.25">
      <c r="A1537">
        <v>9340</v>
      </c>
      <c r="B1537" t="s">
        <v>13</v>
      </c>
      <c r="C1537" s="4">
        <v>45420</v>
      </c>
      <c r="D1537" t="s">
        <v>251</v>
      </c>
      <c r="E1537" t="s">
        <v>268</v>
      </c>
      <c r="F1537">
        <v>0.05</v>
      </c>
      <c r="G1537">
        <v>0</v>
      </c>
      <c r="H1537">
        <v>0.05</v>
      </c>
      <c r="I1537" t="s">
        <v>16</v>
      </c>
      <c r="J1537" t="s">
        <v>268</v>
      </c>
      <c r="K1537" t="s">
        <v>310</v>
      </c>
      <c r="L1537" t="s">
        <v>301</v>
      </c>
      <c r="M1537">
        <v>2024</v>
      </c>
    </row>
    <row r="1538" spans="1:13" hidden="1" x14ac:dyDescent="0.25">
      <c r="A1538">
        <v>9338</v>
      </c>
      <c r="B1538" t="s">
        <v>13</v>
      </c>
      <c r="C1538" s="4">
        <v>45420</v>
      </c>
      <c r="D1538" t="s">
        <v>245</v>
      </c>
      <c r="E1538" t="s">
        <v>273</v>
      </c>
      <c r="F1538">
        <v>0</v>
      </c>
      <c r="G1538">
        <v>19.52</v>
      </c>
      <c r="H1538">
        <v>-19.52</v>
      </c>
      <c r="I1538" t="s">
        <v>16</v>
      </c>
      <c r="J1538" t="s">
        <v>273</v>
      </c>
      <c r="K1538" t="s">
        <v>310</v>
      </c>
      <c r="L1538" t="s">
        <v>301</v>
      </c>
      <c r="M1538">
        <v>2024</v>
      </c>
    </row>
    <row r="1539" spans="1:13" x14ac:dyDescent="0.25">
      <c r="A1539">
        <v>9339</v>
      </c>
      <c r="B1539" t="s">
        <v>13</v>
      </c>
      <c r="C1539" s="4">
        <v>45420</v>
      </c>
      <c r="D1539" t="s">
        <v>129</v>
      </c>
      <c r="E1539" t="s">
        <v>130</v>
      </c>
      <c r="F1539">
        <v>0.06</v>
      </c>
      <c r="G1539">
        <v>0</v>
      </c>
      <c r="H1539">
        <v>0.06</v>
      </c>
      <c r="I1539" t="s">
        <v>16</v>
      </c>
      <c r="J1539" t="s">
        <v>130</v>
      </c>
      <c r="K1539" t="s">
        <v>310</v>
      </c>
      <c r="L1539" t="s">
        <v>301</v>
      </c>
      <c r="M1539">
        <v>2022</v>
      </c>
    </row>
    <row r="1540" spans="1:13" hidden="1" x14ac:dyDescent="0.25">
      <c r="A1540">
        <v>9351</v>
      </c>
      <c r="B1540" t="s">
        <v>13</v>
      </c>
      <c r="C1540" s="4">
        <v>45421</v>
      </c>
      <c r="D1540" t="s">
        <v>251</v>
      </c>
      <c r="E1540" t="s">
        <v>268</v>
      </c>
      <c r="F1540">
        <v>4.45</v>
      </c>
      <c r="G1540">
        <v>0</v>
      </c>
      <c r="H1540">
        <v>4.45</v>
      </c>
      <c r="I1540" t="s">
        <v>16</v>
      </c>
      <c r="J1540" t="s">
        <v>268</v>
      </c>
      <c r="K1540" t="s">
        <v>310</v>
      </c>
      <c r="L1540" t="s">
        <v>301</v>
      </c>
      <c r="M1540">
        <v>2024</v>
      </c>
    </row>
    <row r="1541" spans="1:13" hidden="1" x14ac:dyDescent="0.25">
      <c r="A1541">
        <v>9351</v>
      </c>
      <c r="B1541" t="s">
        <v>13</v>
      </c>
      <c r="C1541" s="4">
        <v>45421</v>
      </c>
      <c r="D1541" t="s">
        <v>244</v>
      </c>
      <c r="E1541" t="s">
        <v>262</v>
      </c>
      <c r="F1541">
        <v>0</v>
      </c>
      <c r="G1541">
        <v>98.29</v>
      </c>
      <c r="H1541">
        <v>-98.29</v>
      </c>
      <c r="I1541" t="s">
        <v>16</v>
      </c>
      <c r="J1541" t="s">
        <v>262</v>
      </c>
      <c r="K1541" t="s">
        <v>310</v>
      </c>
      <c r="L1541" t="s">
        <v>301</v>
      </c>
      <c r="M1541">
        <v>2024</v>
      </c>
    </row>
    <row r="1542" spans="1:13" x14ac:dyDescent="0.25">
      <c r="A1542">
        <v>9351</v>
      </c>
      <c r="B1542" t="s">
        <v>13</v>
      </c>
      <c r="C1542" s="4">
        <v>45421</v>
      </c>
      <c r="D1542" t="s">
        <v>153</v>
      </c>
      <c r="E1542" t="s">
        <v>154</v>
      </c>
      <c r="F1542">
        <v>0</v>
      </c>
      <c r="G1542">
        <v>17.899999999999999</v>
      </c>
      <c r="H1542">
        <v>-17.899999999999999</v>
      </c>
      <c r="I1542" t="s">
        <v>16</v>
      </c>
      <c r="J1542" t="s">
        <v>154</v>
      </c>
      <c r="K1542" t="s">
        <v>310</v>
      </c>
      <c r="L1542" t="s">
        <v>301</v>
      </c>
      <c r="M1542">
        <v>2022</v>
      </c>
    </row>
    <row r="1543" spans="1:13" hidden="1" x14ac:dyDescent="0.25">
      <c r="A1543">
        <v>9373</v>
      </c>
      <c r="B1543" t="s">
        <v>13</v>
      </c>
      <c r="C1543" s="4">
        <v>45422</v>
      </c>
      <c r="D1543" t="s">
        <v>244</v>
      </c>
      <c r="E1543" t="s">
        <v>262</v>
      </c>
      <c r="F1543">
        <v>2.1</v>
      </c>
      <c r="G1543">
        <v>0</v>
      </c>
      <c r="H1543">
        <v>2.1</v>
      </c>
      <c r="I1543" t="s">
        <v>16</v>
      </c>
      <c r="J1543" t="s">
        <v>262</v>
      </c>
      <c r="K1543" t="s">
        <v>311</v>
      </c>
      <c r="L1543" t="s">
        <v>306</v>
      </c>
      <c r="M1543">
        <v>2024</v>
      </c>
    </row>
    <row r="1544" spans="1:13" x14ac:dyDescent="0.25">
      <c r="A1544">
        <v>9371</v>
      </c>
      <c r="B1544" t="s">
        <v>13</v>
      </c>
      <c r="C1544" s="4">
        <v>45422</v>
      </c>
      <c r="D1544" t="s">
        <v>153</v>
      </c>
      <c r="E1544" t="s">
        <v>154</v>
      </c>
      <c r="F1544">
        <v>0</v>
      </c>
      <c r="G1544">
        <v>5.15</v>
      </c>
      <c r="H1544">
        <v>-5.15</v>
      </c>
      <c r="I1544" t="s">
        <v>16</v>
      </c>
      <c r="J1544" t="s">
        <v>154</v>
      </c>
      <c r="K1544" t="s">
        <v>310</v>
      </c>
      <c r="L1544" t="s">
        <v>301</v>
      </c>
      <c r="M1544">
        <v>2022</v>
      </c>
    </row>
    <row r="1545" spans="1:13" hidden="1" x14ac:dyDescent="0.25">
      <c r="A1545">
        <v>9372</v>
      </c>
      <c r="B1545" t="s">
        <v>13</v>
      </c>
      <c r="C1545" s="4">
        <v>45422</v>
      </c>
      <c r="D1545" t="s">
        <v>251</v>
      </c>
      <c r="E1545" t="s">
        <v>268</v>
      </c>
      <c r="F1545">
        <v>0</v>
      </c>
      <c r="G1545">
        <v>0.01</v>
      </c>
      <c r="H1545">
        <v>-0.01</v>
      </c>
      <c r="I1545" t="s">
        <v>16</v>
      </c>
      <c r="J1545" t="s">
        <v>268</v>
      </c>
      <c r="K1545" t="s">
        <v>311</v>
      </c>
      <c r="L1545" t="s">
        <v>306</v>
      </c>
      <c r="M1545">
        <v>2024</v>
      </c>
    </row>
    <row r="1546" spans="1:13" hidden="1" x14ac:dyDescent="0.25">
      <c r="A1546">
        <v>9371</v>
      </c>
      <c r="B1546" t="s">
        <v>13</v>
      </c>
      <c r="C1546" s="4">
        <v>45422</v>
      </c>
      <c r="D1546" t="s">
        <v>251</v>
      </c>
      <c r="E1546" t="s">
        <v>268</v>
      </c>
      <c r="F1546">
        <v>1.28</v>
      </c>
      <c r="G1546">
        <v>0</v>
      </c>
      <c r="H1546">
        <v>1.28</v>
      </c>
      <c r="I1546" t="s">
        <v>16</v>
      </c>
      <c r="J1546" t="s">
        <v>268</v>
      </c>
      <c r="K1546" t="s">
        <v>310</v>
      </c>
      <c r="L1546" t="s">
        <v>301</v>
      </c>
      <c r="M1546">
        <v>2024</v>
      </c>
    </row>
    <row r="1547" spans="1:13" hidden="1" x14ac:dyDescent="0.25">
      <c r="A1547">
        <v>9371</v>
      </c>
      <c r="B1547" t="s">
        <v>13</v>
      </c>
      <c r="C1547" s="4">
        <v>45422</v>
      </c>
      <c r="D1547" t="s">
        <v>245</v>
      </c>
      <c r="E1547" t="s">
        <v>273</v>
      </c>
      <c r="F1547">
        <v>0</v>
      </c>
      <c r="G1547">
        <v>0.06</v>
      </c>
      <c r="H1547">
        <v>-0.06</v>
      </c>
      <c r="I1547" t="s">
        <v>16</v>
      </c>
      <c r="J1547" t="s">
        <v>273</v>
      </c>
      <c r="K1547" t="s">
        <v>310</v>
      </c>
      <c r="L1547" t="s">
        <v>301</v>
      </c>
      <c r="M1547">
        <v>2024</v>
      </c>
    </row>
    <row r="1548" spans="1:13" hidden="1" x14ac:dyDescent="0.25">
      <c r="A1548">
        <v>9371</v>
      </c>
      <c r="B1548" t="s">
        <v>13</v>
      </c>
      <c r="C1548" s="4">
        <v>45422</v>
      </c>
      <c r="D1548" t="s">
        <v>244</v>
      </c>
      <c r="E1548" t="s">
        <v>262</v>
      </c>
      <c r="F1548">
        <v>0</v>
      </c>
      <c r="G1548">
        <v>28.3</v>
      </c>
      <c r="H1548">
        <v>-28.3</v>
      </c>
      <c r="I1548" t="s">
        <v>16</v>
      </c>
      <c r="J1548" t="s">
        <v>262</v>
      </c>
      <c r="K1548" t="s">
        <v>310</v>
      </c>
      <c r="L1548" t="s">
        <v>301</v>
      </c>
      <c r="M1548">
        <v>2024</v>
      </c>
    </row>
    <row r="1549" spans="1:13" hidden="1" x14ac:dyDescent="0.25">
      <c r="A1549">
        <v>9372</v>
      </c>
      <c r="B1549" t="s">
        <v>13</v>
      </c>
      <c r="C1549" s="4">
        <v>45422</v>
      </c>
      <c r="D1549" t="s">
        <v>244</v>
      </c>
      <c r="E1549" t="s">
        <v>262</v>
      </c>
      <c r="F1549">
        <v>0.2</v>
      </c>
      <c r="G1549">
        <v>0</v>
      </c>
      <c r="H1549">
        <v>0.2</v>
      </c>
      <c r="I1549" t="s">
        <v>16</v>
      </c>
      <c r="J1549" t="s">
        <v>262</v>
      </c>
      <c r="K1549" t="s">
        <v>311</v>
      </c>
      <c r="L1549" t="s">
        <v>306</v>
      </c>
      <c r="M1549">
        <v>2024</v>
      </c>
    </row>
    <row r="1550" spans="1:13" x14ac:dyDescent="0.25">
      <c r="A1550">
        <v>9372</v>
      </c>
      <c r="B1550" t="s">
        <v>13</v>
      </c>
      <c r="C1550" s="4">
        <v>45422</v>
      </c>
      <c r="D1550" t="s">
        <v>153</v>
      </c>
      <c r="E1550" t="s">
        <v>154</v>
      </c>
      <c r="F1550">
        <v>0.04</v>
      </c>
      <c r="G1550">
        <v>0</v>
      </c>
      <c r="H1550">
        <v>0.04</v>
      </c>
      <c r="I1550" t="s">
        <v>16</v>
      </c>
      <c r="J1550" t="s">
        <v>154</v>
      </c>
      <c r="K1550" t="s">
        <v>311</v>
      </c>
      <c r="L1550" t="s">
        <v>306</v>
      </c>
      <c r="M1550">
        <v>2022</v>
      </c>
    </row>
    <row r="1551" spans="1:13" hidden="1" x14ac:dyDescent="0.25">
      <c r="A1551">
        <v>9373</v>
      </c>
      <c r="B1551" t="s">
        <v>13</v>
      </c>
      <c r="C1551" s="4">
        <v>45422</v>
      </c>
      <c r="D1551" t="s">
        <v>251</v>
      </c>
      <c r="E1551" t="s">
        <v>268</v>
      </c>
      <c r="F1551">
        <v>0</v>
      </c>
      <c r="G1551">
        <v>0.1</v>
      </c>
      <c r="H1551">
        <v>-0.1</v>
      </c>
      <c r="I1551" t="s">
        <v>16</v>
      </c>
      <c r="J1551" t="s">
        <v>268</v>
      </c>
      <c r="K1551" t="s">
        <v>311</v>
      </c>
      <c r="L1551" t="s">
        <v>306</v>
      </c>
      <c r="M1551">
        <v>2024</v>
      </c>
    </row>
    <row r="1552" spans="1:13" x14ac:dyDescent="0.25">
      <c r="A1552">
        <v>9371</v>
      </c>
      <c r="B1552" t="s">
        <v>13</v>
      </c>
      <c r="C1552" s="4">
        <v>45422</v>
      </c>
      <c r="D1552" t="s">
        <v>155</v>
      </c>
      <c r="E1552" t="s">
        <v>156</v>
      </c>
      <c r="F1552">
        <v>0</v>
      </c>
      <c r="G1552">
        <v>0.01</v>
      </c>
      <c r="H1552">
        <v>-0.01</v>
      </c>
      <c r="I1552" t="s">
        <v>16</v>
      </c>
      <c r="J1552" t="s">
        <v>156</v>
      </c>
      <c r="K1552" t="s">
        <v>310</v>
      </c>
      <c r="L1552" t="s">
        <v>301</v>
      </c>
      <c r="M1552">
        <v>2022</v>
      </c>
    </row>
    <row r="1553" spans="1:13" x14ac:dyDescent="0.25">
      <c r="A1553">
        <v>9373</v>
      </c>
      <c r="B1553" t="s">
        <v>13</v>
      </c>
      <c r="C1553" s="4">
        <v>45422</v>
      </c>
      <c r="D1553" t="s">
        <v>153</v>
      </c>
      <c r="E1553" t="s">
        <v>154</v>
      </c>
      <c r="F1553">
        <v>0.38</v>
      </c>
      <c r="G1553">
        <v>0</v>
      </c>
      <c r="H1553">
        <v>0.38</v>
      </c>
      <c r="I1553" t="s">
        <v>16</v>
      </c>
      <c r="J1553" t="s">
        <v>154</v>
      </c>
      <c r="K1553" t="s">
        <v>311</v>
      </c>
      <c r="L1553" t="s">
        <v>306</v>
      </c>
      <c r="M1553">
        <v>2022</v>
      </c>
    </row>
    <row r="1554" spans="1:13" x14ac:dyDescent="0.25">
      <c r="A1554">
        <v>9395</v>
      </c>
      <c r="B1554" t="s">
        <v>13</v>
      </c>
      <c r="C1554" s="4">
        <v>45423</v>
      </c>
      <c r="D1554" t="s">
        <v>129</v>
      </c>
      <c r="E1554" t="s">
        <v>130</v>
      </c>
      <c r="F1554">
        <v>0</v>
      </c>
      <c r="G1554">
        <v>0.14000000000000001</v>
      </c>
      <c r="H1554">
        <v>-0.14000000000000001</v>
      </c>
      <c r="I1554" t="s">
        <v>16</v>
      </c>
      <c r="J1554" t="s">
        <v>130</v>
      </c>
      <c r="K1554" t="s">
        <v>311</v>
      </c>
      <c r="L1554" t="s">
        <v>306</v>
      </c>
      <c r="M1554">
        <v>2022</v>
      </c>
    </row>
    <row r="1555" spans="1:13" x14ac:dyDescent="0.25">
      <c r="A1555">
        <v>9460</v>
      </c>
      <c r="B1555" t="s">
        <v>13</v>
      </c>
      <c r="C1555" s="4">
        <v>45425</v>
      </c>
      <c r="D1555" t="s">
        <v>153</v>
      </c>
      <c r="E1555" t="s">
        <v>154</v>
      </c>
      <c r="F1555">
        <v>0</v>
      </c>
      <c r="G1555">
        <v>0.3</v>
      </c>
      <c r="H1555">
        <v>-0.3</v>
      </c>
      <c r="I1555" t="s">
        <v>16</v>
      </c>
      <c r="J1555" t="s">
        <v>154</v>
      </c>
      <c r="K1555" t="s">
        <v>310</v>
      </c>
      <c r="L1555" t="s">
        <v>301</v>
      </c>
      <c r="M1555">
        <v>2022</v>
      </c>
    </row>
    <row r="1556" spans="1:13" hidden="1" x14ac:dyDescent="0.25">
      <c r="A1556">
        <v>9463</v>
      </c>
      <c r="B1556" t="s">
        <v>13</v>
      </c>
      <c r="C1556" s="4">
        <v>45425</v>
      </c>
      <c r="D1556" t="s">
        <v>173</v>
      </c>
      <c r="E1556" t="s">
        <v>116</v>
      </c>
      <c r="F1556">
        <v>0.01</v>
      </c>
      <c r="G1556">
        <v>0</v>
      </c>
      <c r="H1556">
        <v>0.01</v>
      </c>
      <c r="I1556" t="s">
        <v>16</v>
      </c>
      <c r="J1556" t="s">
        <v>116</v>
      </c>
      <c r="K1556" t="s">
        <v>311</v>
      </c>
      <c r="L1556" t="s">
        <v>306</v>
      </c>
      <c r="M1556">
        <v>2023</v>
      </c>
    </row>
    <row r="1557" spans="1:13" hidden="1" x14ac:dyDescent="0.25">
      <c r="A1557">
        <v>9460</v>
      </c>
      <c r="B1557" t="s">
        <v>13</v>
      </c>
      <c r="C1557" s="4">
        <v>45425</v>
      </c>
      <c r="D1557" t="s">
        <v>173</v>
      </c>
      <c r="E1557" t="s">
        <v>116</v>
      </c>
      <c r="F1557">
        <v>0</v>
      </c>
      <c r="G1557">
        <v>0.21</v>
      </c>
      <c r="H1557">
        <v>-0.21</v>
      </c>
      <c r="I1557" t="s">
        <v>16</v>
      </c>
      <c r="J1557" t="s">
        <v>116</v>
      </c>
      <c r="K1557" t="s">
        <v>310</v>
      </c>
      <c r="L1557" t="s">
        <v>301</v>
      </c>
      <c r="M1557">
        <v>2023</v>
      </c>
    </row>
    <row r="1558" spans="1:13" x14ac:dyDescent="0.25">
      <c r="A1558">
        <v>9466</v>
      </c>
      <c r="B1558" t="s">
        <v>13</v>
      </c>
      <c r="C1558" s="4">
        <v>45425</v>
      </c>
      <c r="D1558" t="s">
        <v>153</v>
      </c>
      <c r="E1558" t="s">
        <v>154</v>
      </c>
      <c r="F1558">
        <v>0.37</v>
      </c>
      <c r="G1558">
        <v>0</v>
      </c>
      <c r="H1558">
        <v>0.37</v>
      </c>
      <c r="I1558" t="s">
        <v>16</v>
      </c>
      <c r="J1558" t="s">
        <v>154</v>
      </c>
      <c r="K1558" t="s">
        <v>311</v>
      </c>
      <c r="L1558" t="s">
        <v>306</v>
      </c>
      <c r="M1558">
        <v>2022</v>
      </c>
    </row>
    <row r="1559" spans="1:13" x14ac:dyDescent="0.25">
      <c r="A1559">
        <v>9469</v>
      </c>
      <c r="B1559" t="s">
        <v>13</v>
      </c>
      <c r="C1559" s="4">
        <v>45425</v>
      </c>
      <c r="D1559" t="s">
        <v>153</v>
      </c>
      <c r="E1559" t="s">
        <v>154</v>
      </c>
      <c r="F1559">
        <v>0.42</v>
      </c>
      <c r="G1559">
        <v>0</v>
      </c>
      <c r="H1559">
        <v>0.42</v>
      </c>
      <c r="I1559" t="s">
        <v>16</v>
      </c>
      <c r="J1559" t="s">
        <v>154</v>
      </c>
      <c r="K1559" t="s">
        <v>311</v>
      </c>
      <c r="L1559" t="s">
        <v>306</v>
      </c>
      <c r="M1559">
        <v>2022</v>
      </c>
    </row>
    <row r="1560" spans="1:13" hidden="1" x14ac:dyDescent="0.25">
      <c r="A1560">
        <v>9466</v>
      </c>
      <c r="B1560" t="s">
        <v>13</v>
      </c>
      <c r="C1560" s="4">
        <v>45425</v>
      </c>
      <c r="D1560" t="s">
        <v>184</v>
      </c>
      <c r="E1560" t="s">
        <v>185</v>
      </c>
      <c r="F1560">
        <v>0</v>
      </c>
      <c r="G1560">
        <v>0.03</v>
      </c>
      <c r="H1560">
        <v>-0.03</v>
      </c>
      <c r="I1560" t="s">
        <v>16</v>
      </c>
      <c r="J1560" t="s">
        <v>185</v>
      </c>
      <c r="K1560" t="s">
        <v>311</v>
      </c>
      <c r="L1560" t="s">
        <v>306</v>
      </c>
      <c r="M1560">
        <v>2023</v>
      </c>
    </row>
    <row r="1561" spans="1:13" hidden="1" x14ac:dyDescent="0.25">
      <c r="A1561">
        <v>9469</v>
      </c>
      <c r="B1561" t="s">
        <v>13</v>
      </c>
      <c r="C1561" s="4">
        <v>45425</v>
      </c>
      <c r="D1561" t="s">
        <v>184</v>
      </c>
      <c r="E1561" t="s">
        <v>185</v>
      </c>
      <c r="F1561">
        <v>0</v>
      </c>
      <c r="G1561">
        <v>0.03</v>
      </c>
      <c r="H1561">
        <v>-0.03</v>
      </c>
      <c r="I1561" t="s">
        <v>16</v>
      </c>
      <c r="J1561" t="s">
        <v>185</v>
      </c>
      <c r="K1561" t="s">
        <v>311</v>
      </c>
      <c r="L1561" t="s">
        <v>306</v>
      </c>
      <c r="M1561">
        <v>2023</v>
      </c>
    </row>
    <row r="1562" spans="1:13" x14ac:dyDescent="0.25">
      <c r="A1562">
        <v>9472</v>
      </c>
      <c r="B1562" t="s">
        <v>13</v>
      </c>
      <c r="C1562" s="4">
        <v>45425</v>
      </c>
      <c r="D1562" t="s">
        <v>129</v>
      </c>
      <c r="E1562" t="s">
        <v>130</v>
      </c>
      <c r="F1562">
        <v>0</v>
      </c>
      <c r="G1562">
        <v>0.14000000000000001</v>
      </c>
      <c r="H1562">
        <v>-0.14000000000000001</v>
      </c>
      <c r="I1562" t="s">
        <v>16</v>
      </c>
      <c r="J1562" t="s">
        <v>130</v>
      </c>
      <c r="K1562" t="s">
        <v>311</v>
      </c>
      <c r="L1562" t="s">
        <v>306</v>
      </c>
      <c r="M1562">
        <v>2022</v>
      </c>
    </row>
    <row r="1563" spans="1:13" x14ac:dyDescent="0.25">
      <c r="A1563">
        <v>9472</v>
      </c>
      <c r="B1563" t="s">
        <v>13</v>
      </c>
      <c r="C1563" s="4">
        <v>45425</v>
      </c>
      <c r="D1563" t="s">
        <v>115</v>
      </c>
      <c r="E1563" t="s">
        <v>116</v>
      </c>
      <c r="F1563">
        <v>0.1</v>
      </c>
      <c r="G1563">
        <v>0</v>
      </c>
      <c r="H1563">
        <v>0.1</v>
      </c>
      <c r="I1563" t="s">
        <v>16</v>
      </c>
      <c r="J1563" t="s">
        <v>116</v>
      </c>
      <c r="K1563" t="s">
        <v>311</v>
      </c>
      <c r="L1563" t="s">
        <v>306</v>
      </c>
      <c r="M1563">
        <v>2022</v>
      </c>
    </row>
    <row r="1564" spans="1:13" x14ac:dyDescent="0.25">
      <c r="A1564">
        <v>9469</v>
      </c>
      <c r="B1564" t="s">
        <v>13</v>
      </c>
      <c r="C1564" s="4">
        <v>45425</v>
      </c>
      <c r="D1564" t="s">
        <v>115</v>
      </c>
      <c r="E1564" t="s">
        <v>116</v>
      </c>
      <c r="F1564">
        <v>0.63</v>
      </c>
      <c r="G1564">
        <v>0</v>
      </c>
      <c r="H1564">
        <v>0.63</v>
      </c>
      <c r="I1564" t="s">
        <v>16</v>
      </c>
      <c r="J1564" t="s">
        <v>116</v>
      </c>
      <c r="K1564" t="s">
        <v>311</v>
      </c>
      <c r="L1564" t="s">
        <v>306</v>
      </c>
      <c r="M1564">
        <v>2022</v>
      </c>
    </row>
    <row r="1565" spans="1:13" x14ac:dyDescent="0.25">
      <c r="A1565">
        <v>9469</v>
      </c>
      <c r="B1565" t="s">
        <v>13</v>
      </c>
      <c r="C1565" s="4">
        <v>45425</v>
      </c>
      <c r="D1565" t="s">
        <v>129</v>
      </c>
      <c r="E1565" t="s">
        <v>130</v>
      </c>
      <c r="F1565">
        <v>0</v>
      </c>
      <c r="G1565">
        <v>0.14000000000000001</v>
      </c>
      <c r="H1565">
        <v>-0.14000000000000001</v>
      </c>
      <c r="I1565" t="s">
        <v>16</v>
      </c>
      <c r="J1565" t="s">
        <v>130</v>
      </c>
      <c r="K1565" t="s">
        <v>311</v>
      </c>
      <c r="L1565" t="s">
        <v>306</v>
      </c>
      <c r="M1565">
        <v>2022</v>
      </c>
    </row>
    <row r="1566" spans="1:13" x14ac:dyDescent="0.25">
      <c r="A1566">
        <v>9466</v>
      </c>
      <c r="B1566" t="s">
        <v>13</v>
      </c>
      <c r="C1566" s="4">
        <v>45425</v>
      </c>
      <c r="D1566" t="s">
        <v>129</v>
      </c>
      <c r="E1566" t="s">
        <v>130</v>
      </c>
      <c r="F1566">
        <v>0</v>
      </c>
      <c r="G1566">
        <v>0.14000000000000001</v>
      </c>
      <c r="H1566">
        <v>-0.14000000000000001</v>
      </c>
      <c r="I1566" t="s">
        <v>16</v>
      </c>
      <c r="J1566" t="s">
        <v>130</v>
      </c>
      <c r="K1566" t="s">
        <v>311</v>
      </c>
      <c r="L1566" t="s">
        <v>306</v>
      </c>
      <c r="M1566">
        <v>2022</v>
      </c>
    </row>
    <row r="1567" spans="1:13" x14ac:dyDescent="0.25">
      <c r="A1567">
        <v>9466</v>
      </c>
      <c r="B1567" t="s">
        <v>13</v>
      </c>
      <c r="C1567" s="4">
        <v>45425</v>
      </c>
      <c r="D1567" t="s">
        <v>115</v>
      </c>
      <c r="E1567" t="s">
        <v>116</v>
      </c>
      <c r="F1567">
        <v>0.55000000000000004</v>
      </c>
      <c r="G1567">
        <v>0</v>
      </c>
      <c r="H1567">
        <v>0.55000000000000004</v>
      </c>
      <c r="I1567" t="s">
        <v>16</v>
      </c>
      <c r="J1567" t="s">
        <v>116</v>
      </c>
      <c r="K1567" t="s">
        <v>311</v>
      </c>
      <c r="L1567" t="s">
        <v>306</v>
      </c>
      <c r="M1567">
        <v>2022</v>
      </c>
    </row>
    <row r="1568" spans="1:13" x14ac:dyDescent="0.25">
      <c r="A1568">
        <v>9465</v>
      </c>
      <c r="B1568" t="s">
        <v>13</v>
      </c>
      <c r="C1568" s="4">
        <v>45425</v>
      </c>
      <c r="D1568" t="s">
        <v>115</v>
      </c>
      <c r="E1568" t="s">
        <v>116</v>
      </c>
      <c r="F1568">
        <v>0.38</v>
      </c>
      <c r="G1568">
        <v>0</v>
      </c>
      <c r="H1568">
        <v>0.38</v>
      </c>
      <c r="I1568" t="s">
        <v>16</v>
      </c>
      <c r="J1568" t="s">
        <v>116</v>
      </c>
      <c r="K1568" t="s">
        <v>311</v>
      </c>
      <c r="L1568" t="s">
        <v>306</v>
      </c>
      <c r="M1568">
        <v>2022</v>
      </c>
    </row>
    <row r="1569" spans="1:13" x14ac:dyDescent="0.25">
      <c r="A1569">
        <v>9465</v>
      </c>
      <c r="B1569" t="s">
        <v>13</v>
      </c>
      <c r="C1569" s="4">
        <v>45425</v>
      </c>
      <c r="D1569" t="s">
        <v>129</v>
      </c>
      <c r="E1569" t="s">
        <v>130</v>
      </c>
      <c r="F1569">
        <v>0</v>
      </c>
      <c r="G1569">
        <v>0.14000000000000001</v>
      </c>
      <c r="H1569">
        <v>-0.14000000000000001</v>
      </c>
      <c r="I1569" t="s">
        <v>16</v>
      </c>
      <c r="J1569" t="s">
        <v>130</v>
      </c>
      <c r="K1569" t="s">
        <v>311</v>
      </c>
      <c r="L1569" t="s">
        <v>306</v>
      </c>
      <c r="M1569">
        <v>2022</v>
      </c>
    </row>
    <row r="1570" spans="1:13" x14ac:dyDescent="0.25">
      <c r="A1570">
        <v>9464</v>
      </c>
      <c r="B1570" t="s">
        <v>13</v>
      </c>
      <c r="C1570" s="4">
        <v>45425</v>
      </c>
      <c r="D1570" t="s">
        <v>129</v>
      </c>
      <c r="E1570" t="s">
        <v>130</v>
      </c>
      <c r="F1570">
        <v>0</v>
      </c>
      <c r="G1570">
        <v>0.14000000000000001</v>
      </c>
      <c r="H1570">
        <v>-0.14000000000000001</v>
      </c>
      <c r="I1570" t="s">
        <v>16</v>
      </c>
      <c r="J1570" t="s">
        <v>130</v>
      </c>
      <c r="K1570" t="s">
        <v>311</v>
      </c>
      <c r="L1570" t="s">
        <v>306</v>
      </c>
      <c r="M1570">
        <v>2022</v>
      </c>
    </row>
    <row r="1571" spans="1:13" x14ac:dyDescent="0.25">
      <c r="A1571">
        <v>9464</v>
      </c>
      <c r="B1571" t="s">
        <v>13</v>
      </c>
      <c r="C1571" s="4">
        <v>45425</v>
      </c>
      <c r="D1571" t="s">
        <v>115</v>
      </c>
      <c r="E1571" t="s">
        <v>116</v>
      </c>
      <c r="F1571">
        <v>0.08</v>
      </c>
      <c r="G1571">
        <v>0</v>
      </c>
      <c r="H1571">
        <v>0.08</v>
      </c>
      <c r="I1571" t="s">
        <v>16</v>
      </c>
      <c r="J1571" t="s">
        <v>116</v>
      </c>
      <c r="K1571" t="s">
        <v>311</v>
      </c>
      <c r="L1571" t="s">
        <v>306</v>
      </c>
      <c r="M1571">
        <v>2022</v>
      </c>
    </row>
    <row r="1572" spans="1:13" x14ac:dyDescent="0.25">
      <c r="A1572">
        <v>9463</v>
      </c>
      <c r="B1572" t="s">
        <v>13</v>
      </c>
      <c r="C1572" s="4">
        <v>45425</v>
      </c>
      <c r="D1572" t="s">
        <v>115</v>
      </c>
      <c r="E1572" t="s">
        <v>116</v>
      </c>
      <c r="F1572">
        <v>0.01</v>
      </c>
      <c r="G1572">
        <v>0</v>
      </c>
      <c r="H1572">
        <v>0.01</v>
      </c>
      <c r="I1572" t="s">
        <v>16</v>
      </c>
      <c r="J1572" t="s">
        <v>116</v>
      </c>
      <c r="K1572" t="s">
        <v>311</v>
      </c>
      <c r="L1572" t="s">
        <v>306</v>
      </c>
      <c r="M1572">
        <v>2022</v>
      </c>
    </row>
    <row r="1573" spans="1:13" x14ac:dyDescent="0.25">
      <c r="A1573">
        <v>9463</v>
      </c>
      <c r="B1573" t="s">
        <v>13</v>
      </c>
      <c r="C1573" s="4">
        <v>45425</v>
      </c>
      <c r="D1573" t="s">
        <v>129</v>
      </c>
      <c r="E1573" t="s">
        <v>130</v>
      </c>
      <c r="F1573">
        <v>0</v>
      </c>
      <c r="G1573">
        <v>0.14000000000000001</v>
      </c>
      <c r="H1573">
        <v>-0.14000000000000001</v>
      </c>
      <c r="I1573" t="s">
        <v>16</v>
      </c>
      <c r="J1573" t="s">
        <v>130</v>
      </c>
      <c r="K1573" t="s">
        <v>311</v>
      </c>
      <c r="L1573" t="s">
        <v>306</v>
      </c>
      <c r="M1573">
        <v>2022</v>
      </c>
    </row>
    <row r="1574" spans="1:13" x14ac:dyDescent="0.25">
      <c r="A1574">
        <v>9461</v>
      </c>
      <c r="B1574" t="s">
        <v>13</v>
      </c>
      <c r="C1574" s="4">
        <v>45425</v>
      </c>
      <c r="D1574" t="s">
        <v>129</v>
      </c>
      <c r="E1574" t="s">
        <v>130</v>
      </c>
      <c r="F1574">
        <v>0</v>
      </c>
      <c r="G1574">
        <v>0.14000000000000001</v>
      </c>
      <c r="H1574">
        <v>-0.14000000000000001</v>
      </c>
      <c r="I1574" t="s">
        <v>16</v>
      </c>
      <c r="J1574" t="s">
        <v>130</v>
      </c>
      <c r="K1574" t="s">
        <v>311</v>
      </c>
      <c r="L1574" t="s">
        <v>306</v>
      </c>
      <c r="M1574">
        <v>2022</v>
      </c>
    </row>
    <row r="1575" spans="1:13" x14ac:dyDescent="0.25">
      <c r="A1575">
        <v>9460</v>
      </c>
      <c r="B1575" t="s">
        <v>13</v>
      </c>
      <c r="C1575" s="4">
        <v>45425</v>
      </c>
      <c r="D1575" t="s">
        <v>115</v>
      </c>
      <c r="E1575" t="s">
        <v>116</v>
      </c>
      <c r="F1575">
        <v>0</v>
      </c>
      <c r="G1575">
        <v>0.45</v>
      </c>
      <c r="H1575">
        <v>-0.45</v>
      </c>
      <c r="I1575" t="s">
        <v>16</v>
      </c>
      <c r="J1575" t="s">
        <v>116</v>
      </c>
      <c r="K1575" t="s">
        <v>310</v>
      </c>
      <c r="L1575" t="s">
        <v>301</v>
      </c>
      <c r="M1575">
        <v>2022</v>
      </c>
    </row>
    <row r="1576" spans="1:13" x14ac:dyDescent="0.25">
      <c r="A1576">
        <v>9460</v>
      </c>
      <c r="B1576" t="s">
        <v>13</v>
      </c>
      <c r="C1576" s="4">
        <v>45425</v>
      </c>
      <c r="D1576" t="s">
        <v>129</v>
      </c>
      <c r="E1576" t="s">
        <v>130</v>
      </c>
      <c r="F1576">
        <v>0.14000000000000001</v>
      </c>
      <c r="G1576">
        <v>0</v>
      </c>
      <c r="H1576">
        <v>0.14000000000000001</v>
      </c>
      <c r="I1576" t="s">
        <v>16</v>
      </c>
      <c r="J1576" t="s">
        <v>130</v>
      </c>
      <c r="K1576" t="s">
        <v>310</v>
      </c>
      <c r="L1576" t="s">
        <v>301</v>
      </c>
      <c r="M1576">
        <v>2022</v>
      </c>
    </row>
    <row r="1577" spans="1:13" hidden="1" x14ac:dyDescent="0.25">
      <c r="A1577">
        <v>9472</v>
      </c>
      <c r="B1577" t="s">
        <v>13</v>
      </c>
      <c r="C1577" s="4">
        <v>45425</v>
      </c>
      <c r="D1577" t="s">
        <v>173</v>
      </c>
      <c r="E1577" t="s">
        <v>116</v>
      </c>
      <c r="F1577">
        <v>0.05</v>
      </c>
      <c r="G1577">
        <v>0</v>
      </c>
      <c r="H1577">
        <v>0.05</v>
      </c>
      <c r="I1577" t="s">
        <v>16</v>
      </c>
      <c r="J1577" t="s">
        <v>116</v>
      </c>
      <c r="K1577" t="s">
        <v>311</v>
      </c>
      <c r="L1577" t="s">
        <v>306</v>
      </c>
      <c r="M1577">
        <v>2023</v>
      </c>
    </row>
    <row r="1578" spans="1:13" hidden="1" x14ac:dyDescent="0.25">
      <c r="A1578">
        <v>9464</v>
      </c>
      <c r="B1578" t="s">
        <v>13</v>
      </c>
      <c r="C1578" s="4">
        <v>45425</v>
      </c>
      <c r="D1578" t="s">
        <v>173</v>
      </c>
      <c r="E1578" t="s">
        <v>116</v>
      </c>
      <c r="F1578">
        <v>0.16</v>
      </c>
      <c r="G1578">
        <v>0</v>
      </c>
      <c r="H1578">
        <v>0.16</v>
      </c>
      <c r="I1578" t="s">
        <v>16</v>
      </c>
      <c r="J1578" t="s">
        <v>116</v>
      </c>
      <c r="K1578" t="s">
        <v>311</v>
      </c>
      <c r="L1578" t="s">
        <v>306</v>
      </c>
      <c r="M1578">
        <v>2023</v>
      </c>
    </row>
    <row r="1579" spans="1:13" hidden="1" x14ac:dyDescent="0.25">
      <c r="A1579">
        <v>9465</v>
      </c>
      <c r="B1579" t="s">
        <v>13</v>
      </c>
      <c r="C1579" s="4">
        <v>45425</v>
      </c>
      <c r="D1579" t="s">
        <v>184</v>
      </c>
      <c r="E1579" t="s">
        <v>185</v>
      </c>
      <c r="F1579">
        <v>0</v>
      </c>
      <c r="G1579">
        <v>0.02</v>
      </c>
      <c r="H1579">
        <v>-0.02</v>
      </c>
      <c r="I1579" t="s">
        <v>16</v>
      </c>
      <c r="J1579" t="s">
        <v>185</v>
      </c>
      <c r="K1579" t="s">
        <v>311</v>
      </c>
      <c r="L1579" t="s">
        <v>306</v>
      </c>
      <c r="M1579">
        <v>2023</v>
      </c>
    </row>
    <row r="1580" spans="1:13" hidden="1" x14ac:dyDescent="0.25">
      <c r="A1580">
        <v>9466</v>
      </c>
      <c r="B1580" t="s">
        <v>13</v>
      </c>
      <c r="C1580" s="4">
        <v>45425</v>
      </c>
      <c r="D1580" t="s">
        <v>173</v>
      </c>
      <c r="E1580" t="s">
        <v>116</v>
      </c>
      <c r="F1580">
        <v>1.1100000000000001</v>
      </c>
      <c r="G1580">
        <v>0</v>
      </c>
      <c r="H1580">
        <v>1.1100000000000001</v>
      </c>
      <c r="I1580" t="s">
        <v>16</v>
      </c>
      <c r="J1580" t="s">
        <v>116</v>
      </c>
      <c r="K1580" t="s">
        <v>311</v>
      </c>
      <c r="L1580" t="s">
        <v>306</v>
      </c>
      <c r="M1580">
        <v>2023</v>
      </c>
    </row>
    <row r="1581" spans="1:13" x14ac:dyDescent="0.25">
      <c r="A1581">
        <v>9465</v>
      </c>
      <c r="B1581" t="s">
        <v>13</v>
      </c>
      <c r="C1581" s="4">
        <v>45425</v>
      </c>
      <c r="D1581" t="s">
        <v>153</v>
      </c>
      <c r="E1581" t="s">
        <v>154</v>
      </c>
      <c r="F1581">
        <v>0.25</v>
      </c>
      <c r="G1581">
        <v>0</v>
      </c>
      <c r="H1581">
        <v>0.25</v>
      </c>
      <c r="I1581" t="s">
        <v>16</v>
      </c>
      <c r="J1581" t="s">
        <v>154</v>
      </c>
      <c r="K1581" t="s">
        <v>311</v>
      </c>
      <c r="L1581" t="s">
        <v>306</v>
      </c>
      <c r="M1581">
        <v>2022</v>
      </c>
    </row>
    <row r="1582" spans="1:13" x14ac:dyDescent="0.25">
      <c r="A1582">
        <v>9472</v>
      </c>
      <c r="B1582" t="s">
        <v>13</v>
      </c>
      <c r="C1582" s="4">
        <v>45425</v>
      </c>
      <c r="D1582" t="s">
        <v>153</v>
      </c>
      <c r="E1582" t="s">
        <v>154</v>
      </c>
      <c r="F1582">
        <v>7.0000000000000007E-2</v>
      </c>
      <c r="G1582">
        <v>0</v>
      </c>
      <c r="H1582">
        <v>7.0000000000000007E-2</v>
      </c>
      <c r="I1582" t="s">
        <v>16</v>
      </c>
      <c r="J1582" t="s">
        <v>154</v>
      </c>
      <c r="K1582" t="s">
        <v>311</v>
      </c>
      <c r="L1582" t="s">
        <v>306</v>
      </c>
      <c r="M1582">
        <v>2022</v>
      </c>
    </row>
    <row r="1583" spans="1:13" x14ac:dyDescent="0.25">
      <c r="A1583">
        <v>9464</v>
      </c>
      <c r="B1583" t="s">
        <v>13</v>
      </c>
      <c r="C1583" s="4">
        <v>45425</v>
      </c>
      <c r="D1583" t="s">
        <v>153</v>
      </c>
      <c r="E1583" t="s">
        <v>154</v>
      </c>
      <c r="F1583">
        <v>0.05</v>
      </c>
      <c r="G1583">
        <v>0</v>
      </c>
      <c r="H1583">
        <v>0.05</v>
      </c>
      <c r="I1583" t="s">
        <v>16</v>
      </c>
      <c r="J1583" t="s">
        <v>154</v>
      </c>
      <c r="K1583" t="s">
        <v>311</v>
      </c>
      <c r="L1583" t="s">
        <v>306</v>
      </c>
      <c r="M1583">
        <v>2022</v>
      </c>
    </row>
    <row r="1584" spans="1:13" hidden="1" x14ac:dyDescent="0.25">
      <c r="A1584">
        <v>9465</v>
      </c>
      <c r="B1584" t="s">
        <v>13</v>
      </c>
      <c r="C1584" s="4">
        <v>45425</v>
      </c>
      <c r="D1584" t="s">
        <v>173</v>
      </c>
      <c r="E1584" t="s">
        <v>116</v>
      </c>
      <c r="F1584">
        <v>0.76</v>
      </c>
      <c r="G1584">
        <v>0</v>
      </c>
      <c r="H1584">
        <v>0.76</v>
      </c>
      <c r="I1584" t="s">
        <v>16</v>
      </c>
      <c r="J1584" t="s">
        <v>116</v>
      </c>
      <c r="K1584" t="s">
        <v>311</v>
      </c>
      <c r="L1584" t="s">
        <v>306</v>
      </c>
      <c r="M1584">
        <v>2023</v>
      </c>
    </row>
    <row r="1585" spans="1:13" hidden="1" x14ac:dyDescent="0.25">
      <c r="A1585">
        <v>9469</v>
      </c>
      <c r="B1585" t="s">
        <v>13</v>
      </c>
      <c r="C1585" s="4">
        <v>45425</v>
      </c>
      <c r="D1585" t="s">
        <v>173</v>
      </c>
      <c r="E1585" t="s">
        <v>116</v>
      </c>
      <c r="F1585">
        <v>1.26</v>
      </c>
      <c r="G1585">
        <v>0</v>
      </c>
      <c r="H1585">
        <v>1.26</v>
      </c>
      <c r="I1585" t="s">
        <v>16</v>
      </c>
      <c r="J1585" t="s">
        <v>116</v>
      </c>
      <c r="K1585" t="s">
        <v>311</v>
      </c>
      <c r="L1585" t="s">
        <v>306</v>
      </c>
      <c r="M1585">
        <v>2023</v>
      </c>
    </row>
    <row r="1586" spans="1:13" hidden="1" x14ac:dyDescent="0.25">
      <c r="A1586">
        <v>9488</v>
      </c>
      <c r="B1586" t="s">
        <v>13</v>
      </c>
      <c r="C1586" s="4">
        <v>45426</v>
      </c>
      <c r="D1586" t="s">
        <v>184</v>
      </c>
      <c r="E1586" t="s">
        <v>185</v>
      </c>
      <c r="F1586">
        <v>0.05</v>
      </c>
      <c r="G1586">
        <v>0</v>
      </c>
      <c r="H1586">
        <v>0.05</v>
      </c>
      <c r="I1586" t="s">
        <v>16</v>
      </c>
      <c r="J1586" t="s">
        <v>185</v>
      </c>
      <c r="K1586" t="s">
        <v>310</v>
      </c>
      <c r="L1586" t="s">
        <v>301</v>
      </c>
      <c r="M1586">
        <v>2023</v>
      </c>
    </row>
    <row r="1587" spans="1:13" x14ac:dyDescent="0.25">
      <c r="A1587">
        <v>9490</v>
      </c>
      <c r="B1587" t="s">
        <v>13</v>
      </c>
      <c r="C1587" s="4">
        <v>45426</v>
      </c>
      <c r="D1587" t="s">
        <v>115</v>
      </c>
      <c r="E1587" t="s">
        <v>116</v>
      </c>
      <c r="F1587">
        <v>0</v>
      </c>
      <c r="G1587">
        <v>0.85</v>
      </c>
      <c r="H1587">
        <v>-0.85</v>
      </c>
      <c r="I1587" t="s">
        <v>16</v>
      </c>
      <c r="J1587" t="s">
        <v>116</v>
      </c>
      <c r="K1587" t="s">
        <v>310</v>
      </c>
      <c r="L1587" t="s">
        <v>301</v>
      </c>
      <c r="M1587">
        <v>2022</v>
      </c>
    </row>
    <row r="1588" spans="1:13" x14ac:dyDescent="0.25">
      <c r="A1588">
        <v>9489</v>
      </c>
      <c r="B1588" t="s">
        <v>13</v>
      </c>
      <c r="C1588" s="4">
        <v>45426</v>
      </c>
      <c r="D1588" t="s">
        <v>159</v>
      </c>
      <c r="E1588" t="s">
        <v>160</v>
      </c>
      <c r="F1588">
        <v>1472.02</v>
      </c>
      <c r="G1588">
        <v>0</v>
      </c>
      <c r="H1588">
        <v>1472.02</v>
      </c>
      <c r="I1588" t="s">
        <v>16</v>
      </c>
      <c r="J1588" t="s">
        <v>160</v>
      </c>
      <c r="K1588" t="s">
        <v>311</v>
      </c>
      <c r="L1588" t="s">
        <v>306</v>
      </c>
      <c r="M1588">
        <v>2022</v>
      </c>
    </row>
    <row r="1589" spans="1:13" x14ac:dyDescent="0.25">
      <c r="A1589">
        <v>9488</v>
      </c>
      <c r="B1589" t="s">
        <v>13</v>
      </c>
      <c r="C1589" s="4">
        <v>45426</v>
      </c>
      <c r="D1589" t="s">
        <v>115</v>
      </c>
      <c r="E1589" t="s">
        <v>116</v>
      </c>
      <c r="F1589">
        <v>0</v>
      </c>
      <c r="G1589">
        <v>0.93</v>
      </c>
      <c r="H1589">
        <v>-0.93</v>
      </c>
      <c r="I1589" t="s">
        <v>16</v>
      </c>
      <c r="J1589" t="s">
        <v>116</v>
      </c>
      <c r="K1589" t="s">
        <v>310</v>
      </c>
      <c r="L1589" t="s">
        <v>301</v>
      </c>
      <c r="M1589">
        <v>2022</v>
      </c>
    </row>
    <row r="1590" spans="1:13" hidden="1" x14ac:dyDescent="0.25">
      <c r="A1590">
        <v>9489</v>
      </c>
      <c r="B1590" t="s">
        <v>13</v>
      </c>
      <c r="C1590" s="4">
        <v>45426</v>
      </c>
      <c r="D1590" t="s">
        <v>247</v>
      </c>
      <c r="E1590" t="s">
        <v>272</v>
      </c>
      <c r="F1590">
        <v>10994.86</v>
      </c>
      <c r="G1590">
        <v>0</v>
      </c>
      <c r="H1590">
        <v>10994.86</v>
      </c>
      <c r="I1590" t="s">
        <v>16</v>
      </c>
      <c r="J1590" t="s">
        <v>272</v>
      </c>
      <c r="K1590" t="s">
        <v>311</v>
      </c>
      <c r="L1590" t="s">
        <v>306</v>
      </c>
      <c r="M1590">
        <v>2024</v>
      </c>
    </row>
    <row r="1591" spans="1:13" x14ac:dyDescent="0.25">
      <c r="A1591">
        <v>9487</v>
      </c>
      <c r="B1591" t="s">
        <v>13</v>
      </c>
      <c r="C1591" s="4">
        <v>45426</v>
      </c>
      <c r="D1591" t="s">
        <v>129</v>
      </c>
      <c r="E1591" t="s">
        <v>130</v>
      </c>
      <c r="F1591">
        <v>0</v>
      </c>
      <c r="G1591">
        <v>0.14000000000000001</v>
      </c>
      <c r="H1591">
        <v>-0.14000000000000001</v>
      </c>
      <c r="I1591" t="s">
        <v>16</v>
      </c>
      <c r="J1591" t="s">
        <v>130</v>
      </c>
      <c r="K1591" t="s">
        <v>311</v>
      </c>
      <c r="L1591" t="s">
        <v>306</v>
      </c>
      <c r="M1591">
        <v>2022</v>
      </c>
    </row>
    <row r="1592" spans="1:13" hidden="1" x14ac:dyDescent="0.25">
      <c r="A1592">
        <v>9490</v>
      </c>
      <c r="B1592" t="s">
        <v>13</v>
      </c>
      <c r="C1592" s="4">
        <v>45426</v>
      </c>
      <c r="D1592" t="s">
        <v>184</v>
      </c>
      <c r="E1592" t="s">
        <v>185</v>
      </c>
      <c r="F1592">
        <v>0.05</v>
      </c>
      <c r="G1592">
        <v>0</v>
      </c>
      <c r="H1592">
        <v>0.05</v>
      </c>
      <c r="I1592" t="s">
        <v>16</v>
      </c>
      <c r="J1592" t="s">
        <v>185</v>
      </c>
      <c r="K1592" t="s">
        <v>310</v>
      </c>
      <c r="L1592" t="s">
        <v>301</v>
      </c>
      <c r="M1592">
        <v>2023</v>
      </c>
    </row>
    <row r="1593" spans="1:13" x14ac:dyDescent="0.25">
      <c r="A1593">
        <v>9488</v>
      </c>
      <c r="B1593" t="s">
        <v>13</v>
      </c>
      <c r="C1593" s="4">
        <v>45426</v>
      </c>
      <c r="D1593" t="s">
        <v>129</v>
      </c>
      <c r="E1593" t="s">
        <v>130</v>
      </c>
      <c r="F1593">
        <v>0.14000000000000001</v>
      </c>
      <c r="G1593">
        <v>0</v>
      </c>
      <c r="H1593">
        <v>0.14000000000000001</v>
      </c>
      <c r="I1593" t="s">
        <v>16</v>
      </c>
      <c r="J1593" t="s">
        <v>130</v>
      </c>
      <c r="K1593" t="s">
        <v>310</v>
      </c>
      <c r="L1593" t="s">
        <v>301</v>
      </c>
      <c r="M1593">
        <v>2022</v>
      </c>
    </row>
    <row r="1594" spans="1:13" hidden="1" x14ac:dyDescent="0.25">
      <c r="A1594">
        <v>9488</v>
      </c>
      <c r="B1594" t="s">
        <v>13</v>
      </c>
      <c r="C1594" s="4">
        <v>45426</v>
      </c>
      <c r="D1594" t="s">
        <v>173</v>
      </c>
      <c r="E1594" t="s">
        <v>116</v>
      </c>
      <c r="F1594">
        <v>0</v>
      </c>
      <c r="G1594">
        <v>1.86</v>
      </c>
      <c r="H1594">
        <v>-1.86</v>
      </c>
      <c r="I1594" t="s">
        <v>16</v>
      </c>
      <c r="J1594" t="s">
        <v>116</v>
      </c>
      <c r="K1594" t="s">
        <v>310</v>
      </c>
      <c r="L1594" t="s">
        <v>301</v>
      </c>
      <c r="M1594">
        <v>2023</v>
      </c>
    </row>
    <row r="1595" spans="1:13" x14ac:dyDescent="0.25">
      <c r="A1595">
        <v>9488</v>
      </c>
      <c r="B1595" t="s">
        <v>13</v>
      </c>
      <c r="C1595" s="4">
        <v>45426</v>
      </c>
      <c r="D1595" t="s">
        <v>153</v>
      </c>
      <c r="E1595" t="s">
        <v>154</v>
      </c>
      <c r="F1595">
        <v>0</v>
      </c>
      <c r="G1595">
        <v>0.62</v>
      </c>
      <c r="H1595">
        <v>-0.62</v>
      </c>
      <c r="I1595" t="s">
        <v>16</v>
      </c>
      <c r="J1595" t="s">
        <v>154</v>
      </c>
      <c r="K1595" t="s">
        <v>310</v>
      </c>
      <c r="L1595" t="s">
        <v>301</v>
      </c>
      <c r="M1595">
        <v>2022</v>
      </c>
    </row>
    <row r="1596" spans="1:13" x14ac:dyDescent="0.25">
      <c r="A1596">
        <v>9490</v>
      </c>
      <c r="B1596" t="s">
        <v>13</v>
      </c>
      <c r="C1596" s="4">
        <v>45426</v>
      </c>
      <c r="D1596" t="s">
        <v>153</v>
      </c>
      <c r="E1596" t="s">
        <v>154</v>
      </c>
      <c r="F1596">
        <v>0</v>
      </c>
      <c r="G1596">
        <v>0.56999999999999995</v>
      </c>
      <c r="H1596">
        <v>-0.56999999999999995</v>
      </c>
      <c r="I1596" t="s">
        <v>16</v>
      </c>
      <c r="J1596" t="s">
        <v>154</v>
      </c>
      <c r="K1596" t="s">
        <v>310</v>
      </c>
      <c r="L1596" t="s">
        <v>301</v>
      </c>
      <c r="M1596">
        <v>2022</v>
      </c>
    </row>
    <row r="1597" spans="1:13" hidden="1" x14ac:dyDescent="0.25">
      <c r="A1597">
        <v>9490</v>
      </c>
      <c r="B1597" t="s">
        <v>13</v>
      </c>
      <c r="C1597" s="4">
        <v>45426</v>
      </c>
      <c r="D1597" t="s">
        <v>173</v>
      </c>
      <c r="E1597" t="s">
        <v>116</v>
      </c>
      <c r="F1597">
        <v>0</v>
      </c>
      <c r="G1597">
        <v>1.71</v>
      </c>
      <c r="H1597">
        <v>-1.71</v>
      </c>
      <c r="I1597" t="s">
        <v>16</v>
      </c>
      <c r="J1597" t="s">
        <v>116</v>
      </c>
      <c r="K1597" t="s">
        <v>310</v>
      </c>
      <c r="L1597" t="s">
        <v>301</v>
      </c>
      <c r="M1597">
        <v>2023</v>
      </c>
    </row>
    <row r="1598" spans="1:13" x14ac:dyDescent="0.25">
      <c r="A1598">
        <v>9490</v>
      </c>
      <c r="B1598" t="s">
        <v>13</v>
      </c>
      <c r="C1598" s="4">
        <v>45426</v>
      </c>
      <c r="D1598" t="s">
        <v>129</v>
      </c>
      <c r="E1598" t="s">
        <v>130</v>
      </c>
      <c r="F1598">
        <v>0.14000000000000001</v>
      </c>
      <c r="G1598">
        <v>0</v>
      </c>
      <c r="H1598">
        <v>0.14000000000000001</v>
      </c>
      <c r="I1598" t="s">
        <v>16</v>
      </c>
      <c r="J1598" t="s">
        <v>130</v>
      </c>
      <c r="K1598" t="s">
        <v>310</v>
      </c>
      <c r="L1598" t="s">
        <v>301</v>
      </c>
      <c r="M1598">
        <v>2022</v>
      </c>
    </row>
    <row r="1599" spans="1:13" x14ac:dyDescent="0.25">
      <c r="A1599">
        <v>9505</v>
      </c>
      <c r="B1599" t="s">
        <v>13</v>
      </c>
      <c r="C1599" s="4">
        <v>45427</v>
      </c>
      <c r="D1599" t="s">
        <v>115</v>
      </c>
      <c r="E1599" t="s">
        <v>116</v>
      </c>
      <c r="F1599">
        <v>0</v>
      </c>
      <c r="G1599">
        <v>0.76</v>
      </c>
      <c r="H1599">
        <v>-0.76</v>
      </c>
      <c r="I1599" t="s">
        <v>16</v>
      </c>
      <c r="J1599" t="s">
        <v>116</v>
      </c>
      <c r="K1599" t="s">
        <v>310</v>
      </c>
      <c r="L1599" t="s">
        <v>301</v>
      </c>
      <c r="M1599">
        <v>2022</v>
      </c>
    </row>
    <row r="1600" spans="1:13" x14ac:dyDescent="0.25">
      <c r="A1600">
        <v>9504</v>
      </c>
      <c r="B1600" t="s">
        <v>13</v>
      </c>
      <c r="C1600" s="4">
        <v>45427</v>
      </c>
      <c r="D1600" t="s">
        <v>115</v>
      </c>
      <c r="E1600" t="s">
        <v>116</v>
      </c>
      <c r="F1600">
        <v>0</v>
      </c>
      <c r="G1600">
        <v>1.23</v>
      </c>
      <c r="H1600">
        <v>-1.23</v>
      </c>
      <c r="I1600" t="s">
        <v>16</v>
      </c>
      <c r="J1600" t="s">
        <v>116</v>
      </c>
      <c r="K1600" t="s">
        <v>310</v>
      </c>
      <c r="L1600" t="s">
        <v>301</v>
      </c>
      <c r="M1600">
        <v>2022</v>
      </c>
    </row>
    <row r="1601" spans="1:13" x14ac:dyDescent="0.25">
      <c r="A1601">
        <v>9504</v>
      </c>
      <c r="B1601" t="s">
        <v>13</v>
      </c>
      <c r="C1601" s="4">
        <v>45427</v>
      </c>
      <c r="D1601" t="s">
        <v>129</v>
      </c>
      <c r="E1601" t="s">
        <v>130</v>
      </c>
      <c r="F1601">
        <v>0.14000000000000001</v>
      </c>
      <c r="G1601">
        <v>0</v>
      </c>
      <c r="H1601">
        <v>0.14000000000000001</v>
      </c>
      <c r="I1601" t="s">
        <v>16</v>
      </c>
      <c r="J1601" t="s">
        <v>130</v>
      </c>
      <c r="K1601" t="s">
        <v>310</v>
      </c>
      <c r="L1601" t="s">
        <v>301</v>
      </c>
      <c r="M1601">
        <v>2022</v>
      </c>
    </row>
    <row r="1602" spans="1:13" x14ac:dyDescent="0.25">
      <c r="A1602">
        <v>9505</v>
      </c>
      <c r="B1602" t="s">
        <v>13</v>
      </c>
      <c r="C1602" s="4">
        <v>45427</v>
      </c>
      <c r="D1602" t="s">
        <v>129</v>
      </c>
      <c r="E1602" t="s">
        <v>130</v>
      </c>
      <c r="F1602">
        <v>0.14000000000000001</v>
      </c>
      <c r="G1602">
        <v>0</v>
      </c>
      <c r="H1602">
        <v>0.14000000000000001</v>
      </c>
      <c r="I1602" t="s">
        <v>16</v>
      </c>
      <c r="J1602" t="s">
        <v>130</v>
      </c>
      <c r="K1602" t="s">
        <v>310</v>
      </c>
      <c r="L1602" t="s">
        <v>301</v>
      </c>
      <c r="M1602">
        <v>2022</v>
      </c>
    </row>
    <row r="1603" spans="1:13" x14ac:dyDescent="0.25">
      <c r="A1603">
        <v>9506</v>
      </c>
      <c r="B1603" t="s">
        <v>13</v>
      </c>
      <c r="C1603" s="4">
        <v>45427</v>
      </c>
      <c r="D1603" t="s">
        <v>115</v>
      </c>
      <c r="E1603" t="s">
        <v>116</v>
      </c>
      <c r="F1603">
        <v>0</v>
      </c>
      <c r="G1603">
        <v>1.1399999999999999</v>
      </c>
      <c r="H1603">
        <v>-1.1399999999999999</v>
      </c>
      <c r="I1603" t="s">
        <v>16</v>
      </c>
      <c r="J1603" t="s">
        <v>116</v>
      </c>
      <c r="K1603" t="s">
        <v>310</v>
      </c>
      <c r="L1603" t="s">
        <v>301</v>
      </c>
      <c r="M1603">
        <v>2022</v>
      </c>
    </row>
    <row r="1604" spans="1:13" x14ac:dyDescent="0.25">
      <c r="A1604">
        <v>9506</v>
      </c>
      <c r="B1604" t="s">
        <v>13</v>
      </c>
      <c r="C1604" s="4">
        <v>45427</v>
      </c>
      <c r="D1604" t="s">
        <v>129</v>
      </c>
      <c r="E1604" t="s">
        <v>130</v>
      </c>
      <c r="F1604">
        <v>0.14000000000000001</v>
      </c>
      <c r="G1604">
        <v>0</v>
      </c>
      <c r="H1604">
        <v>0.14000000000000001</v>
      </c>
      <c r="I1604" t="s">
        <v>16</v>
      </c>
      <c r="J1604" t="s">
        <v>130</v>
      </c>
      <c r="K1604" t="s">
        <v>310</v>
      </c>
      <c r="L1604" t="s">
        <v>301</v>
      </c>
      <c r="M1604">
        <v>2022</v>
      </c>
    </row>
    <row r="1605" spans="1:13" x14ac:dyDescent="0.25">
      <c r="A1605">
        <v>9511</v>
      </c>
      <c r="B1605" t="s">
        <v>13</v>
      </c>
      <c r="C1605" s="4">
        <v>45427</v>
      </c>
      <c r="D1605" t="s">
        <v>129</v>
      </c>
      <c r="E1605" t="s">
        <v>130</v>
      </c>
      <c r="F1605">
        <v>0.14000000000000001</v>
      </c>
      <c r="G1605">
        <v>0</v>
      </c>
      <c r="H1605">
        <v>0.14000000000000001</v>
      </c>
      <c r="I1605" t="s">
        <v>16</v>
      </c>
      <c r="J1605" t="s">
        <v>130</v>
      </c>
      <c r="K1605" t="s">
        <v>310</v>
      </c>
      <c r="L1605" t="s">
        <v>301</v>
      </c>
      <c r="M1605">
        <v>2022</v>
      </c>
    </row>
    <row r="1606" spans="1:13" hidden="1" x14ac:dyDescent="0.25">
      <c r="A1606">
        <v>9504</v>
      </c>
      <c r="B1606" t="s">
        <v>13</v>
      </c>
      <c r="C1606" s="4">
        <v>45427</v>
      </c>
      <c r="D1606" t="s">
        <v>173</v>
      </c>
      <c r="E1606" t="s">
        <v>116</v>
      </c>
      <c r="F1606">
        <v>0</v>
      </c>
      <c r="G1606">
        <v>2.4500000000000002</v>
      </c>
      <c r="H1606">
        <v>-2.4500000000000002</v>
      </c>
      <c r="I1606" t="s">
        <v>16</v>
      </c>
      <c r="J1606" t="s">
        <v>116</v>
      </c>
      <c r="K1606" t="s">
        <v>310</v>
      </c>
      <c r="L1606" t="s">
        <v>301</v>
      </c>
      <c r="M1606">
        <v>2023</v>
      </c>
    </row>
    <row r="1607" spans="1:13" x14ac:dyDescent="0.25">
      <c r="A1607">
        <v>9508</v>
      </c>
      <c r="B1607" t="s">
        <v>13</v>
      </c>
      <c r="C1607" s="4">
        <v>45427</v>
      </c>
      <c r="D1607" t="s">
        <v>153</v>
      </c>
      <c r="E1607" t="s">
        <v>154</v>
      </c>
      <c r="F1607">
        <v>0</v>
      </c>
      <c r="G1607">
        <v>0.44</v>
      </c>
      <c r="H1607">
        <v>-0.44</v>
      </c>
      <c r="I1607" t="s">
        <v>16</v>
      </c>
      <c r="J1607" t="s">
        <v>154</v>
      </c>
      <c r="K1607" t="s">
        <v>310</v>
      </c>
      <c r="L1607" t="s">
        <v>301</v>
      </c>
      <c r="M1607">
        <v>2022</v>
      </c>
    </row>
    <row r="1608" spans="1:13" x14ac:dyDescent="0.25">
      <c r="A1608">
        <v>9514</v>
      </c>
      <c r="B1608" t="s">
        <v>13</v>
      </c>
      <c r="C1608" s="4">
        <v>45427</v>
      </c>
      <c r="D1608" t="s">
        <v>129</v>
      </c>
      <c r="E1608" t="s">
        <v>130</v>
      </c>
      <c r="F1608">
        <v>0.14000000000000001</v>
      </c>
      <c r="G1608">
        <v>0</v>
      </c>
      <c r="H1608">
        <v>0.14000000000000001</v>
      </c>
      <c r="I1608" t="s">
        <v>16</v>
      </c>
      <c r="J1608" t="s">
        <v>130</v>
      </c>
      <c r="K1608" t="s">
        <v>310</v>
      </c>
      <c r="L1608" t="s">
        <v>301</v>
      </c>
      <c r="M1608">
        <v>2022</v>
      </c>
    </row>
    <row r="1609" spans="1:13" x14ac:dyDescent="0.25">
      <c r="A1609">
        <v>9514</v>
      </c>
      <c r="B1609" t="s">
        <v>13</v>
      </c>
      <c r="C1609" s="4">
        <v>45427</v>
      </c>
      <c r="D1609" t="s">
        <v>115</v>
      </c>
      <c r="E1609" t="s">
        <v>116</v>
      </c>
      <c r="F1609">
        <v>0</v>
      </c>
      <c r="G1609">
        <v>0.7</v>
      </c>
      <c r="H1609">
        <v>-0.7</v>
      </c>
      <c r="I1609" t="s">
        <v>16</v>
      </c>
      <c r="J1609" t="s">
        <v>116</v>
      </c>
      <c r="K1609" t="s">
        <v>310</v>
      </c>
      <c r="L1609" t="s">
        <v>301</v>
      </c>
      <c r="M1609">
        <v>2022</v>
      </c>
    </row>
    <row r="1610" spans="1:13" x14ac:dyDescent="0.25">
      <c r="A1610">
        <v>9511</v>
      </c>
      <c r="B1610" t="s">
        <v>13</v>
      </c>
      <c r="C1610" s="4">
        <v>45427</v>
      </c>
      <c r="D1610" t="s">
        <v>115</v>
      </c>
      <c r="E1610" t="s">
        <v>116</v>
      </c>
      <c r="F1610">
        <v>0</v>
      </c>
      <c r="G1610">
        <v>0.48</v>
      </c>
      <c r="H1610">
        <v>-0.48</v>
      </c>
      <c r="I1610" t="s">
        <v>16</v>
      </c>
      <c r="J1610" t="s">
        <v>116</v>
      </c>
      <c r="K1610" t="s">
        <v>310</v>
      </c>
      <c r="L1610" t="s">
        <v>301</v>
      </c>
      <c r="M1610">
        <v>2022</v>
      </c>
    </row>
    <row r="1611" spans="1:13" x14ac:dyDescent="0.25">
      <c r="A1611">
        <v>9507</v>
      </c>
      <c r="B1611" t="s">
        <v>13</v>
      </c>
      <c r="C1611" s="4">
        <v>45427</v>
      </c>
      <c r="D1611" t="s">
        <v>129</v>
      </c>
      <c r="E1611" t="s">
        <v>130</v>
      </c>
      <c r="F1611">
        <v>0.14000000000000001</v>
      </c>
      <c r="G1611">
        <v>0</v>
      </c>
      <c r="H1611">
        <v>0.14000000000000001</v>
      </c>
      <c r="I1611" t="s">
        <v>16</v>
      </c>
      <c r="J1611" t="s">
        <v>130</v>
      </c>
      <c r="K1611" t="s">
        <v>310</v>
      </c>
      <c r="L1611" t="s">
        <v>301</v>
      </c>
      <c r="M1611">
        <v>2022</v>
      </c>
    </row>
    <row r="1612" spans="1:13" hidden="1" x14ac:dyDescent="0.25">
      <c r="A1612">
        <v>9506</v>
      </c>
      <c r="B1612" t="s">
        <v>13</v>
      </c>
      <c r="C1612" s="4">
        <v>45427</v>
      </c>
      <c r="D1612" t="s">
        <v>173</v>
      </c>
      <c r="E1612" t="s">
        <v>116</v>
      </c>
      <c r="F1612">
        <v>0</v>
      </c>
      <c r="G1612">
        <v>2.2599999999999998</v>
      </c>
      <c r="H1612">
        <v>-2.2599999999999998</v>
      </c>
      <c r="I1612" t="s">
        <v>16</v>
      </c>
      <c r="J1612" t="s">
        <v>116</v>
      </c>
      <c r="K1612" t="s">
        <v>310</v>
      </c>
      <c r="L1612" t="s">
        <v>301</v>
      </c>
      <c r="M1612">
        <v>2023</v>
      </c>
    </row>
    <row r="1613" spans="1:13" x14ac:dyDescent="0.25">
      <c r="A1613">
        <v>9507</v>
      </c>
      <c r="B1613" t="s">
        <v>13</v>
      </c>
      <c r="C1613" s="4">
        <v>45427</v>
      </c>
      <c r="D1613" t="s">
        <v>115</v>
      </c>
      <c r="E1613" t="s">
        <v>116</v>
      </c>
      <c r="F1613">
        <v>0</v>
      </c>
      <c r="G1613">
        <v>0.77</v>
      </c>
      <c r="H1613">
        <v>-0.77</v>
      </c>
      <c r="I1613" t="s">
        <v>16</v>
      </c>
      <c r="J1613" t="s">
        <v>116</v>
      </c>
      <c r="K1613" t="s">
        <v>310</v>
      </c>
      <c r="L1613" t="s">
        <v>301</v>
      </c>
      <c r="M1613">
        <v>2022</v>
      </c>
    </row>
    <row r="1614" spans="1:13" x14ac:dyDescent="0.25">
      <c r="A1614">
        <v>9514</v>
      </c>
      <c r="B1614" t="s">
        <v>13</v>
      </c>
      <c r="C1614" s="4">
        <v>45427</v>
      </c>
      <c r="D1614" t="s">
        <v>153</v>
      </c>
      <c r="E1614" t="s">
        <v>154</v>
      </c>
      <c r="F1614">
        <v>0</v>
      </c>
      <c r="G1614">
        <v>0.47</v>
      </c>
      <c r="H1614">
        <v>-0.47</v>
      </c>
      <c r="I1614" t="s">
        <v>16</v>
      </c>
      <c r="J1614" t="s">
        <v>154</v>
      </c>
      <c r="K1614" t="s">
        <v>310</v>
      </c>
      <c r="L1614" t="s">
        <v>301</v>
      </c>
      <c r="M1614">
        <v>2022</v>
      </c>
    </row>
    <row r="1615" spans="1:13" hidden="1" x14ac:dyDescent="0.25">
      <c r="A1615">
        <v>9508</v>
      </c>
      <c r="B1615" t="s">
        <v>13</v>
      </c>
      <c r="C1615" s="4">
        <v>45427</v>
      </c>
      <c r="D1615" t="s">
        <v>173</v>
      </c>
      <c r="E1615" t="s">
        <v>116</v>
      </c>
      <c r="F1615">
        <v>0</v>
      </c>
      <c r="G1615">
        <v>1.31</v>
      </c>
      <c r="H1615">
        <v>-1.31</v>
      </c>
      <c r="I1615" t="s">
        <v>16</v>
      </c>
      <c r="J1615" t="s">
        <v>116</v>
      </c>
      <c r="K1615" t="s">
        <v>310</v>
      </c>
      <c r="L1615" t="s">
        <v>301</v>
      </c>
      <c r="M1615">
        <v>2023</v>
      </c>
    </row>
    <row r="1616" spans="1:13" x14ac:dyDescent="0.25">
      <c r="A1616">
        <v>9511</v>
      </c>
      <c r="B1616" t="s">
        <v>13</v>
      </c>
      <c r="C1616" s="4">
        <v>45427</v>
      </c>
      <c r="D1616" t="s">
        <v>153</v>
      </c>
      <c r="E1616" t="s">
        <v>154</v>
      </c>
      <c r="F1616">
        <v>0</v>
      </c>
      <c r="G1616">
        <v>0.32</v>
      </c>
      <c r="H1616">
        <v>-0.32</v>
      </c>
      <c r="I1616" t="s">
        <v>16</v>
      </c>
      <c r="J1616" t="s">
        <v>154</v>
      </c>
      <c r="K1616" t="s">
        <v>310</v>
      </c>
      <c r="L1616" t="s">
        <v>301</v>
      </c>
      <c r="M1616">
        <v>2022</v>
      </c>
    </row>
    <row r="1617" spans="1:13" x14ac:dyDescent="0.25">
      <c r="A1617">
        <v>9504</v>
      </c>
      <c r="B1617" t="s">
        <v>13</v>
      </c>
      <c r="C1617" s="4">
        <v>45427</v>
      </c>
      <c r="D1617" t="s">
        <v>153</v>
      </c>
      <c r="E1617" t="s">
        <v>154</v>
      </c>
      <c r="F1617">
        <v>0</v>
      </c>
      <c r="G1617">
        <v>0.81</v>
      </c>
      <c r="H1617">
        <v>-0.81</v>
      </c>
      <c r="I1617" t="s">
        <v>16</v>
      </c>
      <c r="J1617" t="s">
        <v>154</v>
      </c>
      <c r="K1617" t="s">
        <v>310</v>
      </c>
      <c r="L1617" t="s">
        <v>301</v>
      </c>
      <c r="M1617">
        <v>2022</v>
      </c>
    </row>
    <row r="1618" spans="1:13" x14ac:dyDescent="0.25">
      <c r="A1618">
        <v>9508</v>
      </c>
      <c r="B1618" t="s">
        <v>13</v>
      </c>
      <c r="C1618" s="4">
        <v>45427</v>
      </c>
      <c r="D1618" t="s">
        <v>115</v>
      </c>
      <c r="E1618" t="s">
        <v>116</v>
      </c>
      <c r="F1618">
        <v>0</v>
      </c>
      <c r="G1618">
        <v>0.66</v>
      </c>
      <c r="H1618">
        <v>-0.66</v>
      </c>
      <c r="I1618" t="s">
        <v>16</v>
      </c>
      <c r="J1618" t="s">
        <v>116</v>
      </c>
      <c r="K1618" t="s">
        <v>310</v>
      </c>
      <c r="L1618" t="s">
        <v>301</v>
      </c>
      <c r="M1618">
        <v>2022</v>
      </c>
    </row>
    <row r="1619" spans="1:13" x14ac:dyDescent="0.25">
      <c r="A1619">
        <v>9506</v>
      </c>
      <c r="B1619" t="s">
        <v>13</v>
      </c>
      <c r="C1619" s="4">
        <v>45427</v>
      </c>
      <c r="D1619" t="s">
        <v>153</v>
      </c>
      <c r="E1619" t="s">
        <v>154</v>
      </c>
      <c r="F1619">
        <v>0</v>
      </c>
      <c r="G1619">
        <v>0.75</v>
      </c>
      <c r="H1619">
        <v>-0.75</v>
      </c>
      <c r="I1619" t="s">
        <v>16</v>
      </c>
      <c r="J1619" t="s">
        <v>154</v>
      </c>
      <c r="K1619" t="s">
        <v>310</v>
      </c>
      <c r="L1619" t="s">
        <v>301</v>
      </c>
      <c r="M1619">
        <v>2022</v>
      </c>
    </row>
    <row r="1620" spans="1:13" x14ac:dyDescent="0.25">
      <c r="A1620">
        <v>9507</v>
      </c>
      <c r="B1620" t="s">
        <v>13</v>
      </c>
      <c r="C1620" s="4">
        <v>45427</v>
      </c>
      <c r="D1620" t="s">
        <v>153</v>
      </c>
      <c r="E1620" t="s">
        <v>154</v>
      </c>
      <c r="F1620">
        <v>0</v>
      </c>
      <c r="G1620">
        <v>0.51</v>
      </c>
      <c r="H1620">
        <v>-0.51</v>
      </c>
      <c r="I1620" t="s">
        <v>16</v>
      </c>
      <c r="J1620" t="s">
        <v>154</v>
      </c>
      <c r="K1620" t="s">
        <v>310</v>
      </c>
      <c r="L1620" t="s">
        <v>301</v>
      </c>
      <c r="M1620">
        <v>2022</v>
      </c>
    </row>
    <row r="1621" spans="1:13" x14ac:dyDescent="0.25">
      <c r="A1621">
        <v>9505</v>
      </c>
      <c r="B1621" t="s">
        <v>13</v>
      </c>
      <c r="C1621" s="4">
        <v>45427</v>
      </c>
      <c r="D1621" t="s">
        <v>153</v>
      </c>
      <c r="E1621" t="s">
        <v>154</v>
      </c>
      <c r="F1621">
        <v>0</v>
      </c>
      <c r="G1621">
        <v>0.5</v>
      </c>
      <c r="H1621">
        <v>-0.5</v>
      </c>
      <c r="I1621" t="s">
        <v>16</v>
      </c>
      <c r="J1621" t="s">
        <v>154</v>
      </c>
      <c r="K1621" t="s">
        <v>310</v>
      </c>
      <c r="L1621" t="s">
        <v>301</v>
      </c>
      <c r="M1621">
        <v>2022</v>
      </c>
    </row>
    <row r="1622" spans="1:13" x14ac:dyDescent="0.25">
      <c r="A1622">
        <v>9508</v>
      </c>
      <c r="B1622" t="s">
        <v>13</v>
      </c>
      <c r="C1622" s="4">
        <v>45427</v>
      </c>
      <c r="D1622" t="s">
        <v>129</v>
      </c>
      <c r="E1622" t="s">
        <v>130</v>
      </c>
      <c r="F1622">
        <v>0.14000000000000001</v>
      </c>
      <c r="G1622">
        <v>0</v>
      </c>
      <c r="H1622">
        <v>0.14000000000000001</v>
      </c>
      <c r="I1622" t="s">
        <v>16</v>
      </c>
      <c r="J1622" t="s">
        <v>130</v>
      </c>
      <c r="K1622" t="s">
        <v>310</v>
      </c>
      <c r="L1622" t="s">
        <v>301</v>
      </c>
      <c r="M1622">
        <v>2022</v>
      </c>
    </row>
    <row r="1623" spans="1:13" hidden="1" x14ac:dyDescent="0.25">
      <c r="A1623">
        <v>9514</v>
      </c>
      <c r="B1623" t="s">
        <v>13</v>
      </c>
      <c r="C1623" s="4">
        <v>45427</v>
      </c>
      <c r="D1623" t="s">
        <v>173</v>
      </c>
      <c r="E1623" t="s">
        <v>116</v>
      </c>
      <c r="F1623">
        <v>0</v>
      </c>
      <c r="G1623">
        <v>1.41</v>
      </c>
      <c r="H1623">
        <v>-1.41</v>
      </c>
      <c r="I1623" t="s">
        <v>16</v>
      </c>
      <c r="J1623" t="s">
        <v>116</v>
      </c>
      <c r="K1623" t="s">
        <v>310</v>
      </c>
      <c r="L1623" t="s">
        <v>301</v>
      </c>
      <c r="M1623">
        <v>2023</v>
      </c>
    </row>
    <row r="1624" spans="1:13" hidden="1" x14ac:dyDescent="0.25">
      <c r="A1624">
        <v>9511</v>
      </c>
      <c r="B1624" t="s">
        <v>13</v>
      </c>
      <c r="C1624" s="4">
        <v>45427</v>
      </c>
      <c r="D1624" t="s">
        <v>173</v>
      </c>
      <c r="E1624" t="s">
        <v>116</v>
      </c>
      <c r="F1624">
        <v>0</v>
      </c>
      <c r="G1624">
        <v>0.96</v>
      </c>
      <c r="H1624">
        <v>-0.96</v>
      </c>
      <c r="I1624" t="s">
        <v>16</v>
      </c>
      <c r="J1624" t="s">
        <v>116</v>
      </c>
      <c r="K1624" t="s">
        <v>310</v>
      </c>
      <c r="L1624" t="s">
        <v>301</v>
      </c>
      <c r="M1624">
        <v>2023</v>
      </c>
    </row>
    <row r="1625" spans="1:13" hidden="1" x14ac:dyDescent="0.25">
      <c r="A1625">
        <v>9507</v>
      </c>
      <c r="B1625" t="s">
        <v>13</v>
      </c>
      <c r="C1625" s="4">
        <v>45427</v>
      </c>
      <c r="D1625" t="s">
        <v>173</v>
      </c>
      <c r="E1625" t="s">
        <v>116</v>
      </c>
      <c r="F1625">
        <v>0</v>
      </c>
      <c r="G1625">
        <v>1.54</v>
      </c>
      <c r="H1625">
        <v>-1.54</v>
      </c>
      <c r="I1625" t="s">
        <v>16</v>
      </c>
      <c r="J1625" t="s">
        <v>116</v>
      </c>
      <c r="K1625" t="s">
        <v>310</v>
      </c>
      <c r="L1625" t="s">
        <v>301</v>
      </c>
      <c r="M1625">
        <v>2023</v>
      </c>
    </row>
    <row r="1626" spans="1:13" hidden="1" x14ac:dyDescent="0.25">
      <c r="A1626">
        <v>9511</v>
      </c>
      <c r="B1626" t="s">
        <v>13</v>
      </c>
      <c r="C1626" s="4">
        <v>45427</v>
      </c>
      <c r="D1626" t="s">
        <v>184</v>
      </c>
      <c r="E1626" t="s">
        <v>185</v>
      </c>
      <c r="F1626">
        <v>0.02</v>
      </c>
      <c r="G1626">
        <v>0</v>
      </c>
      <c r="H1626">
        <v>0.02</v>
      </c>
      <c r="I1626" t="s">
        <v>16</v>
      </c>
      <c r="J1626" t="s">
        <v>185</v>
      </c>
      <c r="K1626" t="s">
        <v>310</v>
      </c>
      <c r="L1626" t="s">
        <v>301</v>
      </c>
      <c r="M1626">
        <v>2023</v>
      </c>
    </row>
    <row r="1627" spans="1:13" hidden="1" x14ac:dyDescent="0.25">
      <c r="A1627">
        <v>9508</v>
      </c>
      <c r="B1627" t="s">
        <v>13</v>
      </c>
      <c r="C1627" s="4">
        <v>45427</v>
      </c>
      <c r="D1627" t="s">
        <v>184</v>
      </c>
      <c r="E1627" t="s">
        <v>185</v>
      </c>
      <c r="F1627">
        <v>0.03</v>
      </c>
      <c r="G1627">
        <v>0</v>
      </c>
      <c r="H1627">
        <v>0.03</v>
      </c>
      <c r="I1627" t="s">
        <v>16</v>
      </c>
      <c r="J1627" t="s">
        <v>185</v>
      </c>
      <c r="K1627" t="s">
        <v>310</v>
      </c>
      <c r="L1627" t="s">
        <v>301</v>
      </c>
      <c r="M1627">
        <v>2023</v>
      </c>
    </row>
    <row r="1628" spans="1:13" hidden="1" x14ac:dyDescent="0.25">
      <c r="A1628">
        <v>9505</v>
      </c>
      <c r="B1628" t="s">
        <v>13</v>
      </c>
      <c r="C1628" s="4">
        <v>45427</v>
      </c>
      <c r="D1628" t="s">
        <v>184</v>
      </c>
      <c r="E1628" t="s">
        <v>185</v>
      </c>
      <c r="F1628">
        <v>0.04</v>
      </c>
      <c r="G1628">
        <v>0</v>
      </c>
      <c r="H1628">
        <v>0.04</v>
      </c>
      <c r="I1628" t="s">
        <v>16</v>
      </c>
      <c r="J1628" t="s">
        <v>185</v>
      </c>
      <c r="K1628" t="s">
        <v>310</v>
      </c>
      <c r="L1628" t="s">
        <v>301</v>
      </c>
      <c r="M1628">
        <v>2023</v>
      </c>
    </row>
    <row r="1629" spans="1:13" hidden="1" x14ac:dyDescent="0.25">
      <c r="A1629">
        <v>9504</v>
      </c>
      <c r="B1629" t="s">
        <v>13</v>
      </c>
      <c r="C1629" s="4">
        <v>45427</v>
      </c>
      <c r="D1629" t="s">
        <v>184</v>
      </c>
      <c r="E1629" t="s">
        <v>185</v>
      </c>
      <c r="F1629">
        <v>7.0000000000000007E-2</v>
      </c>
      <c r="G1629">
        <v>0</v>
      </c>
      <c r="H1629">
        <v>7.0000000000000007E-2</v>
      </c>
      <c r="I1629" t="s">
        <v>16</v>
      </c>
      <c r="J1629" t="s">
        <v>185</v>
      </c>
      <c r="K1629" t="s">
        <v>310</v>
      </c>
      <c r="L1629" t="s">
        <v>301</v>
      </c>
      <c r="M1629">
        <v>2023</v>
      </c>
    </row>
    <row r="1630" spans="1:13" hidden="1" x14ac:dyDescent="0.25">
      <c r="A1630">
        <v>9507</v>
      </c>
      <c r="B1630" t="s">
        <v>13</v>
      </c>
      <c r="C1630" s="4">
        <v>45427</v>
      </c>
      <c r="D1630" t="s">
        <v>184</v>
      </c>
      <c r="E1630" t="s">
        <v>185</v>
      </c>
      <c r="F1630">
        <v>0.04</v>
      </c>
      <c r="G1630">
        <v>0</v>
      </c>
      <c r="H1630">
        <v>0.04</v>
      </c>
      <c r="I1630" t="s">
        <v>16</v>
      </c>
      <c r="J1630" t="s">
        <v>185</v>
      </c>
      <c r="K1630" t="s">
        <v>310</v>
      </c>
      <c r="L1630" t="s">
        <v>301</v>
      </c>
      <c r="M1630">
        <v>2023</v>
      </c>
    </row>
    <row r="1631" spans="1:13" hidden="1" x14ac:dyDescent="0.25">
      <c r="A1631">
        <v>9506</v>
      </c>
      <c r="B1631" t="s">
        <v>13</v>
      </c>
      <c r="C1631" s="4">
        <v>45427</v>
      </c>
      <c r="D1631" t="s">
        <v>184</v>
      </c>
      <c r="E1631" t="s">
        <v>185</v>
      </c>
      <c r="F1631">
        <v>0.06</v>
      </c>
      <c r="G1631">
        <v>0</v>
      </c>
      <c r="H1631">
        <v>0.06</v>
      </c>
      <c r="I1631" t="s">
        <v>16</v>
      </c>
      <c r="J1631" t="s">
        <v>185</v>
      </c>
      <c r="K1631" t="s">
        <v>310</v>
      </c>
      <c r="L1631" t="s">
        <v>301</v>
      </c>
      <c r="M1631">
        <v>2023</v>
      </c>
    </row>
    <row r="1632" spans="1:13" hidden="1" x14ac:dyDescent="0.25">
      <c r="A1632">
        <v>9514</v>
      </c>
      <c r="B1632" t="s">
        <v>13</v>
      </c>
      <c r="C1632" s="4">
        <v>45427</v>
      </c>
      <c r="D1632" t="s">
        <v>184</v>
      </c>
      <c r="E1632" t="s">
        <v>185</v>
      </c>
      <c r="F1632">
        <v>0.04</v>
      </c>
      <c r="G1632">
        <v>0</v>
      </c>
      <c r="H1632">
        <v>0.04</v>
      </c>
      <c r="I1632" t="s">
        <v>16</v>
      </c>
      <c r="J1632" t="s">
        <v>185</v>
      </c>
      <c r="K1632" t="s">
        <v>310</v>
      </c>
      <c r="L1632" t="s">
        <v>301</v>
      </c>
      <c r="M1632">
        <v>2023</v>
      </c>
    </row>
    <row r="1633" spans="1:13" hidden="1" x14ac:dyDescent="0.25">
      <c r="A1633">
        <v>9505</v>
      </c>
      <c r="B1633" t="s">
        <v>13</v>
      </c>
      <c r="C1633" s="4">
        <v>45427</v>
      </c>
      <c r="D1633" t="s">
        <v>173</v>
      </c>
      <c r="E1633" t="s">
        <v>116</v>
      </c>
      <c r="F1633">
        <v>0</v>
      </c>
      <c r="G1633">
        <v>1.51</v>
      </c>
      <c r="H1633">
        <v>-1.51</v>
      </c>
      <c r="I1633" t="s">
        <v>16</v>
      </c>
      <c r="J1633" t="s">
        <v>116</v>
      </c>
      <c r="K1633" t="s">
        <v>310</v>
      </c>
      <c r="L1633" t="s">
        <v>301</v>
      </c>
      <c r="M1633">
        <v>2023</v>
      </c>
    </row>
    <row r="1634" spans="1:13" x14ac:dyDescent="0.25">
      <c r="A1634">
        <v>9638</v>
      </c>
      <c r="B1634" t="s">
        <v>13</v>
      </c>
      <c r="C1634" s="4">
        <v>45428</v>
      </c>
      <c r="D1634" t="s">
        <v>153</v>
      </c>
      <c r="E1634" t="s">
        <v>154</v>
      </c>
      <c r="F1634">
        <v>0</v>
      </c>
      <c r="G1634">
        <v>0.98</v>
      </c>
      <c r="H1634">
        <v>-0.98</v>
      </c>
      <c r="I1634" t="s">
        <v>16</v>
      </c>
      <c r="J1634" t="s">
        <v>154</v>
      </c>
      <c r="K1634" t="s">
        <v>310</v>
      </c>
      <c r="L1634" t="s">
        <v>301</v>
      </c>
      <c r="M1634">
        <v>2022</v>
      </c>
    </row>
    <row r="1635" spans="1:13" x14ac:dyDescent="0.25">
      <c r="A1635">
        <v>9636</v>
      </c>
      <c r="B1635" t="s">
        <v>13</v>
      </c>
      <c r="C1635" s="4">
        <v>45428</v>
      </c>
      <c r="D1635" t="s">
        <v>153</v>
      </c>
      <c r="E1635" t="s">
        <v>154</v>
      </c>
      <c r="F1635">
        <v>0</v>
      </c>
      <c r="G1635">
        <v>0.73</v>
      </c>
      <c r="H1635">
        <v>-0.73</v>
      </c>
      <c r="I1635" t="s">
        <v>16</v>
      </c>
      <c r="J1635" t="s">
        <v>154</v>
      </c>
      <c r="K1635" t="s">
        <v>310</v>
      </c>
      <c r="L1635" t="s">
        <v>301</v>
      </c>
      <c r="M1635">
        <v>2022</v>
      </c>
    </row>
    <row r="1636" spans="1:13" x14ac:dyDescent="0.25">
      <c r="A1636">
        <v>9634</v>
      </c>
      <c r="B1636" t="s">
        <v>13</v>
      </c>
      <c r="C1636" s="4">
        <v>45428</v>
      </c>
      <c r="D1636" t="s">
        <v>129</v>
      </c>
      <c r="E1636" t="s">
        <v>130</v>
      </c>
      <c r="F1636">
        <v>0.14000000000000001</v>
      </c>
      <c r="G1636">
        <v>0</v>
      </c>
      <c r="H1636">
        <v>0.14000000000000001</v>
      </c>
      <c r="I1636" t="s">
        <v>16</v>
      </c>
      <c r="J1636" t="s">
        <v>130</v>
      </c>
      <c r="K1636" t="s">
        <v>310</v>
      </c>
      <c r="L1636" t="s">
        <v>301</v>
      </c>
      <c r="M1636">
        <v>2022</v>
      </c>
    </row>
    <row r="1637" spans="1:13" x14ac:dyDescent="0.25">
      <c r="A1637">
        <v>9634</v>
      </c>
      <c r="B1637" t="s">
        <v>13</v>
      </c>
      <c r="C1637" s="4">
        <v>45428</v>
      </c>
      <c r="D1637" t="s">
        <v>115</v>
      </c>
      <c r="E1637" t="s">
        <v>116</v>
      </c>
      <c r="F1637">
        <v>0</v>
      </c>
      <c r="G1637">
        <v>0.42</v>
      </c>
      <c r="H1637">
        <v>-0.42</v>
      </c>
      <c r="I1637" t="s">
        <v>16</v>
      </c>
      <c r="J1637" t="s">
        <v>116</v>
      </c>
      <c r="K1637" t="s">
        <v>310</v>
      </c>
      <c r="L1637" t="s">
        <v>301</v>
      </c>
      <c r="M1637">
        <v>2022</v>
      </c>
    </row>
    <row r="1638" spans="1:13" x14ac:dyDescent="0.25">
      <c r="A1638">
        <v>9636</v>
      </c>
      <c r="B1638" t="s">
        <v>13</v>
      </c>
      <c r="C1638" s="4">
        <v>45428</v>
      </c>
      <c r="D1638" t="s">
        <v>115</v>
      </c>
      <c r="E1638" t="s">
        <v>116</v>
      </c>
      <c r="F1638">
        <v>0</v>
      </c>
      <c r="G1638">
        <v>1.1000000000000001</v>
      </c>
      <c r="H1638">
        <v>-1.1000000000000001</v>
      </c>
      <c r="I1638" t="s">
        <v>16</v>
      </c>
      <c r="J1638" t="s">
        <v>116</v>
      </c>
      <c r="K1638" t="s">
        <v>310</v>
      </c>
      <c r="L1638" t="s">
        <v>301</v>
      </c>
      <c r="M1638">
        <v>2022</v>
      </c>
    </row>
    <row r="1639" spans="1:13" x14ac:dyDescent="0.25">
      <c r="A1639">
        <v>9635</v>
      </c>
      <c r="B1639" t="s">
        <v>13</v>
      </c>
      <c r="C1639" s="4">
        <v>45428</v>
      </c>
      <c r="D1639" t="s">
        <v>129</v>
      </c>
      <c r="E1639" t="s">
        <v>130</v>
      </c>
      <c r="F1639">
        <v>0.14000000000000001</v>
      </c>
      <c r="G1639">
        <v>0</v>
      </c>
      <c r="H1639">
        <v>0.14000000000000001</v>
      </c>
      <c r="I1639" t="s">
        <v>16</v>
      </c>
      <c r="J1639" t="s">
        <v>130</v>
      </c>
      <c r="K1639" t="s">
        <v>310</v>
      </c>
      <c r="L1639" t="s">
        <v>301</v>
      </c>
      <c r="M1639">
        <v>2022</v>
      </c>
    </row>
    <row r="1640" spans="1:13" x14ac:dyDescent="0.25">
      <c r="A1640">
        <v>9636</v>
      </c>
      <c r="B1640" t="s">
        <v>13</v>
      </c>
      <c r="C1640" s="4">
        <v>45428</v>
      </c>
      <c r="D1640" t="s">
        <v>129</v>
      </c>
      <c r="E1640" t="s">
        <v>130</v>
      </c>
      <c r="F1640">
        <v>0.14000000000000001</v>
      </c>
      <c r="G1640">
        <v>0</v>
      </c>
      <c r="H1640">
        <v>0.14000000000000001</v>
      </c>
      <c r="I1640" t="s">
        <v>16</v>
      </c>
      <c r="J1640" t="s">
        <v>130</v>
      </c>
      <c r="K1640" t="s">
        <v>310</v>
      </c>
      <c r="L1640" t="s">
        <v>301</v>
      </c>
      <c r="M1640">
        <v>2022</v>
      </c>
    </row>
    <row r="1641" spans="1:13" x14ac:dyDescent="0.25">
      <c r="A1641">
        <v>9634</v>
      </c>
      <c r="B1641" t="s">
        <v>13</v>
      </c>
      <c r="C1641" s="4">
        <v>45428</v>
      </c>
      <c r="D1641" t="s">
        <v>153</v>
      </c>
      <c r="E1641" t="s">
        <v>154</v>
      </c>
      <c r="F1641">
        <v>0</v>
      </c>
      <c r="G1641">
        <v>0.28000000000000003</v>
      </c>
      <c r="H1641">
        <v>-0.28000000000000003</v>
      </c>
      <c r="I1641" t="s">
        <v>16</v>
      </c>
      <c r="J1641" t="s">
        <v>154</v>
      </c>
      <c r="K1641" t="s">
        <v>310</v>
      </c>
      <c r="L1641" t="s">
        <v>301</v>
      </c>
      <c r="M1641">
        <v>2022</v>
      </c>
    </row>
    <row r="1642" spans="1:13" x14ac:dyDescent="0.25">
      <c r="A1642">
        <v>9635</v>
      </c>
      <c r="B1642" t="s">
        <v>13</v>
      </c>
      <c r="C1642" s="4">
        <v>45428</v>
      </c>
      <c r="D1642" t="s">
        <v>153</v>
      </c>
      <c r="E1642" t="s">
        <v>154</v>
      </c>
      <c r="F1642">
        <v>0</v>
      </c>
      <c r="G1642">
        <v>0.2</v>
      </c>
      <c r="H1642">
        <v>-0.2</v>
      </c>
      <c r="I1642" t="s">
        <v>16</v>
      </c>
      <c r="J1642" t="s">
        <v>154</v>
      </c>
      <c r="K1642" t="s">
        <v>310</v>
      </c>
      <c r="L1642" t="s">
        <v>301</v>
      </c>
      <c r="M1642">
        <v>2022</v>
      </c>
    </row>
    <row r="1643" spans="1:13" hidden="1" x14ac:dyDescent="0.25">
      <c r="A1643">
        <v>9636</v>
      </c>
      <c r="B1643" t="s">
        <v>13</v>
      </c>
      <c r="C1643" s="4">
        <v>45428</v>
      </c>
      <c r="D1643" t="s">
        <v>173</v>
      </c>
      <c r="E1643" t="s">
        <v>116</v>
      </c>
      <c r="F1643">
        <v>0</v>
      </c>
      <c r="G1643">
        <v>2.21</v>
      </c>
      <c r="H1643">
        <v>-2.21</v>
      </c>
      <c r="I1643" t="s">
        <v>16</v>
      </c>
      <c r="J1643" t="s">
        <v>116</v>
      </c>
      <c r="K1643" t="s">
        <v>310</v>
      </c>
      <c r="L1643" t="s">
        <v>301</v>
      </c>
      <c r="M1643">
        <v>2023</v>
      </c>
    </row>
    <row r="1644" spans="1:13" hidden="1" x14ac:dyDescent="0.25">
      <c r="A1644">
        <v>9635</v>
      </c>
      <c r="B1644" t="s">
        <v>13</v>
      </c>
      <c r="C1644" s="4">
        <v>45428</v>
      </c>
      <c r="D1644" t="s">
        <v>173</v>
      </c>
      <c r="E1644" t="s">
        <v>116</v>
      </c>
      <c r="F1644">
        <v>0</v>
      </c>
      <c r="G1644">
        <v>0.6</v>
      </c>
      <c r="H1644">
        <v>-0.6</v>
      </c>
      <c r="I1644" t="s">
        <v>16</v>
      </c>
      <c r="J1644" t="s">
        <v>116</v>
      </c>
      <c r="K1644" t="s">
        <v>310</v>
      </c>
      <c r="L1644" t="s">
        <v>301</v>
      </c>
      <c r="M1644">
        <v>2023</v>
      </c>
    </row>
    <row r="1645" spans="1:13" x14ac:dyDescent="0.25">
      <c r="A1645">
        <v>9641</v>
      </c>
      <c r="B1645" t="s">
        <v>13</v>
      </c>
      <c r="C1645" s="4">
        <v>45428</v>
      </c>
      <c r="D1645" t="s">
        <v>153</v>
      </c>
      <c r="E1645" t="s">
        <v>154</v>
      </c>
      <c r="F1645">
        <v>0</v>
      </c>
      <c r="G1645">
        <v>0.32</v>
      </c>
      <c r="H1645">
        <v>-0.32</v>
      </c>
      <c r="I1645" t="s">
        <v>16</v>
      </c>
      <c r="J1645" t="s">
        <v>154</v>
      </c>
      <c r="K1645" t="s">
        <v>310</v>
      </c>
      <c r="L1645" t="s">
        <v>301</v>
      </c>
      <c r="M1645">
        <v>2022</v>
      </c>
    </row>
    <row r="1646" spans="1:13" hidden="1" x14ac:dyDescent="0.25">
      <c r="A1646">
        <v>9634</v>
      </c>
      <c r="B1646" t="s">
        <v>13</v>
      </c>
      <c r="C1646" s="4">
        <v>45428</v>
      </c>
      <c r="D1646" t="s">
        <v>173</v>
      </c>
      <c r="E1646" t="s">
        <v>116</v>
      </c>
      <c r="F1646">
        <v>0</v>
      </c>
      <c r="G1646">
        <v>0.84</v>
      </c>
      <c r="H1646">
        <v>-0.84</v>
      </c>
      <c r="I1646" t="s">
        <v>16</v>
      </c>
      <c r="J1646" t="s">
        <v>116</v>
      </c>
      <c r="K1646" t="s">
        <v>310</v>
      </c>
      <c r="L1646" t="s">
        <v>301</v>
      </c>
      <c r="M1646">
        <v>2023</v>
      </c>
    </row>
    <row r="1647" spans="1:13" x14ac:dyDescent="0.25">
      <c r="A1647">
        <v>9635</v>
      </c>
      <c r="B1647" t="s">
        <v>13</v>
      </c>
      <c r="C1647" s="4">
        <v>45428</v>
      </c>
      <c r="D1647" t="s">
        <v>115</v>
      </c>
      <c r="E1647" t="s">
        <v>116</v>
      </c>
      <c r="F1647">
        <v>0</v>
      </c>
      <c r="G1647">
        <v>0.3</v>
      </c>
      <c r="H1647">
        <v>-0.3</v>
      </c>
      <c r="I1647" t="s">
        <v>16</v>
      </c>
      <c r="J1647" t="s">
        <v>116</v>
      </c>
      <c r="K1647" t="s">
        <v>310</v>
      </c>
      <c r="L1647" t="s">
        <v>301</v>
      </c>
      <c r="M1647">
        <v>2022</v>
      </c>
    </row>
    <row r="1648" spans="1:13" hidden="1" x14ac:dyDescent="0.25">
      <c r="A1648">
        <v>9638</v>
      </c>
      <c r="B1648" t="s">
        <v>13</v>
      </c>
      <c r="C1648" s="4">
        <v>45428</v>
      </c>
      <c r="D1648" t="s">
        <v>244</v>
      </c>
      <c r="E1648" t="s">
        <v>262</v>
      </c>
      <c r="F1648">
        <v>0</v>
      </c>
      <c r="G1648">
        <v>5.4</v>
      </c>
      <c r="H1648">
        <v>-5.4</v>
      </c>
      <c r="I1648" t="s">
        <v>16</v>
      </c>
      <c r="J1648" t="s">
        <v>262</v>
      </c>
      <c r="K1648" t="s">
        <v>310</v>
      </c>
      <c r="L1648" t="s">
        <v>301</v>
      </c>
      <c r="M1648">
        <v>2024</v>
      </c>
    </row>
    <row r="1649" spans="1:13" hidden="1" x14ac:dyDescent="0.25">
      <c r="A1649">
        <v>9634</v>
      </c>
      <c r="B1649" t="s">
        <v>13</v>
      </c>
      <c r="C1649" s="4">
        <v>45428</v>
      </c>
      <c r="D1649" t="s">
        <v>184</v>
      </c>
      <c r="E1649" t="s">
        <v>185</v>
      </c>
      <c r="F1649">
        <v>0.02</v>
      </c>
      <c r="G1649">
        <v>0</v>
      </c>
      <c r="H1649">
        <v>0.02</v>
      </c>
      <c r="I1649" t="s">
        <v>16</v>
      </c>
      <c r="J1649" t="s">
        <v>185</v>
      </c>
      <c r="K1649" t="s">
        <v>310</v>
      </c>
      <c r="L1649" t="s">
        <v>301</v>
      </c>
      <c r="M1649">
        <v>2023</v>
      </c>
    </row>
    <row r="1650" spans="1:13" hidden="1" x14ac:dyDescent="0.25">
      <c r="A1650">
        <v>9636</v>
      </c>
      <c r="B1650" t="s">
        <v>13</v>
      </c>
      <c r="C1650" s="4">
        <v>45428</v>
      </c>
      <c r="D1650" t="s">
        <v>184</v>
      </c>
      <c r="E1650" t="s">
        <v>185</v>
      </c>
      <c r="F1650">
        <v>0.06</v>
      </c>
      <c r="G1650">
        <v>0</v>
      </c>
      <c r="H1650">
        <v>0.06</v>
      </c>
      <c r="I1650" t="s">
        <v>16</v>
      </c>
      <c r="J1650" t="s">
        <v>185</v>
      </c>
      <c r="K1650" t="s">
        <v>310</v>
      </c>
      <c r="L1650" t="s">
        <v>301</v>
      </c>
      <c r="M1650">
        <v>2023</v>
      </c>
    </row>
    <row r="1651" spans="1:13" hidden="1" x14ac:dyDescent="0.25">
      <c r="A1651">
        <v>9638</v>
      </c>
      <c r="B1651" t="s">
        <v>13</v>
      </c>
      <c r="C1651" s="4">
        <v>45428</v>
      </c>
      <c r="D1651" t="s">
        <v>251</v>
      </c>
      <c r="E1651" t="s">
        <v>268</v>
      </c>
      <c r="F1651">
        <v>0.24</v>
      </c>
      <c r="G1651">
        <v>0</v>
      </c>
      <c r="H1651">
        <v>0.24</v>
      </c>
      <c r="I1651" t="s">
        <v>16</v>
      </c>
      <c r="J1651" t="s">
        <v>268</v>
      </c>
      <c r="K1651" t="s">
        <v>310</v>
      </c>
      <c r="L1651" t="s">
        <v>301</v>
      </c>
      <c r="M1651">
        <v>2024</v>
      </c>
    </row>
    <row r="1652" spans="1:13" hidden="1" x14ac:dyDescent="0.25">
      <c r="A1652">
        <v>9635</v>
      </c>
      <c r="B1652" t="s">
        <v>13</v>
      </c>
      <c r="C1652" s="4">
        <v>45428</v>
      </c>
      <c r="D1652" t="s">
        <v>184</v>
      </c>
      <c r="E1652" t="s">
        <v>185</v>
      </c>
      <c r="F1652">
        <v>0.01</v>
      </c>
      <c r="G1652">
        <v>0</v>
      </c>
      <c r="H1652">
        <v>0.01</v>
      </c>
      <c r="I1652" t="s">
        <v>16</v>
      </c>
      <c r="J1652" t="s">
        <v>185</v>
      </c>
      <c r="K1652" t="s">
        <v>310</v>
      </c>
      <c r="L1652" t="s">
        <v>301</v>
      </c>
      <c r="M1652">
        <v>2023</v>
      </c>
    </row>
    <row r="1653" spans="1:13" hidden="1" x14ac:dyDescent="0.25">
      <c r="A1653">
        <v>9641</v>
      </c>
      <c r="B1653" t="s">
        <v>13</v>
      </c>
      <c r="C1653" s="4">
        <v>45428</v>
      </c>
      <c r="D1653" t="s">
        <v>244</v>
      </c>
      <c r="E1653" t="s">
        <v>262</v>
      </c>
      <c r="F1653">
        <v>0</v>
      </c>
      <c r="G1653">
        <v>1.79</v>
      </c>
      <c r="H1653">
        <v>-1.79</v>
      </c>
      <c r="I1653" t="s">
        <v>16</v>
      </c>
      <c r="J1653" t="s">
        <v>262</v>
      </c>
      <c r="K1653" t="s">
        <v>310</v>
      </c>
      <c r="L1653" t="s">
        <v>301</v>
      </c>
      <c r="M1653">
        <v>2024</v>
      </c>
    </row>
    <row r="1654" spans="1:13" hidden="1" x14ac:dyDescent="0.25">
      <c r="A1654">
        <v>9641</v>
      </c>
      <c r="B1654" t="s">
        <v>13</v>
      </c>
      <c r="C1654" s="4">
        <v>45428</v>
      </c>
      <c r="D1654" t="s">
        <v>251</v>
      </c>
      <c r="E1654" t="s">
        <v>268</v>
      </c>
      <c r="F1654">
        <v>0.08</v>
      </c>
      <c r="G1654">
        <v>0</v>
      </c>
      <c r="H1654">
        <v>0.08</v>
      </c>
      <c r="I1654" t="s">
        <v>16</v>
      </c>
      <c r="J1654" t="s">
        <v>268</v>
      </c>
      <c r="K1654" t="s">
        <v>310</v>
      </c>
      <c r="L1654" t="s">
        <v>301</v>
      </c>
      <c r="M1654">
        <v>2024</v>
      </c>
    </row>
    <row r="1655" spans="1:13" x14ac:dyDescent="0.25">
      <c r="A1655">
        <v>9664</v>
      </c>
      <c r="B1655" t="s">
        <v>13</v>
      </c>
      <c r="C1655" s="4">
        <v>45429</v>
      </c>
      <c r="D1655" t="s">
        <v>153</v>
      </c>
      <c r="E1655" t="s">
        <v>154</v>
      </c>
      <c r="F1655">
        <v>0</v>
      </c>
      <c r="G1655">
        <v>0.17</v>
      </c>
      <c r="H1655">
        <v>-0.17</v>
      </c>
      <c r="I1655" t="s">
        <v>16</v>
      </c>
      <c r="J1655" t="s">
        <v>154</v>
      </c>
      <c r="K1655" t="s">
        <v>310</v>
      </c>
      <c r="L1655" t="s">
        <v>301</v>
      </c>
      <c r="M1655">
        <v>2022</v>
      </c>
    </row>
    <row r="1656" spans="1:13" x14ac:dyDescent="0.25">
      <c r="A1656">
        <v>9663</v>
      </c>
      <c r="B1656" t="s">
        <v>13</v>
      </c>
      <c r="C1656" s="4">
        <v>45429</v>
      </c>
      <c r="D1656" t="s">
        <v>155</v>
      </c>
      <c r="E1656" t="s">
        <v>156</v>
      </c>
      <c r="F1656">
        <v>0</v>
      </c>
      <c r="G1656">
        <v>21.27</v>
      </c>
      <c r="H1656">
        <v>-21.27</v>
      </c>
      <c r="I1656" t="s">
        <v>16</v>
      </c>
      <c r="J1656" t="s">
        <v>156</v>
      </c>
      <c r="K1656" t="s">
        <v>310</v>
      </c>
      <c r="L1656" t="s">
        <v>301</v>
      </c>
      <c r="M1656">
        <v>2022</v>
      </c>
    </row>
    <row r="1657" spans="1:13" x14ac:dyDescent="0.25">
      <c r="A1657">
        <v>9663</v>
      </c>
      <c r="B1657" t="s">
        <v>13</v>
      </c>
      <c r="C1657" s="4">
        <v>45429</v>
      </c>
      <c r="D1657" t="s">
        <v>153</v>
      </c>
      <c r="E1657" t="s">
        <v>154</v>
      </c>
      <c r="F1657">
        <v>0</v>
      </c>
      <c r="G1657">
        <v>1629.65</v>
      </c>
      <c r="H1657">
        <v>-1629.65</v>
      </c>
      <c r="I1657" t="s">
        <v>16</v>
      </c>
      <c r="J1657" t="s">
        <v>154</v>
      </c>
      <c r="K1657" t="s">
        <v>310</v>
      </c>
      <c r="L1657" t="s">
        <v>301</v>
      </c>
      <c r="M1657">
        <v>2022</v>
      </c>
    </row>
    <row r="1658" spans="1:13" x14ac:dyDescent="0.25">
      <c r="A1658">
        <v>9665</v>
      </c>
      <c r="B1658" t="s">
        <v>13</v>
      </c>
      <c r="C1658" s="4">
        <v>45429</v>
      </c>
      <c r="D1658" t="s">
        <v>153</v>
      </c>
      <c r="E1658" t="s">
        <v>154</v>
      </c>
      <c r="F1658">
        <v>0.26</v>
      </c>
      <c r="G1658">
        <v>0</v>
      </c>
      <c r="H1658">
        <v>0.26</v>
      </c>
      <c r="I1658" t="s">
        <v>16</v>
      </c>
      <c r="J1658" t="s">
        <v>154</v>
      </c>
      <c r="K1658" t="s">
        <v>310</v>
      </c>
      <c r="L1658" t="s">
        <v>301</v>
      </c>
      <c r="M1658">
        <v>2022</v>
      </c>
    </row>
    <row r="1659" spans="1:13" hidden="1" x14ac:dyDescent="0.25">
      <c r="A1659">
        <v>9663</v>
      </c>
      <c r="B1659" t="s">
        <v>13</v>
      </c>
      <c r="C1659" s="4">
        <v>45429</v>
      </c>
      <c r="D1659" t="s">
        <v>251</v>
      </c>
      <c r="E1659" t="s">
        <v>268</v>
      </c>
      <c r="F1659">
        <v>407.34</v>
      </c>
      <c r="G1659">
        <v>0</v>
      </c>
      <c r="H1659">
        <v>407.34</v>
      </c>
      <c r="I1659" t="s">
        <v>16</v>
      </c>
      <c r="J1659" t="s">
        <v>268</v>
      </c>
      <c r="K1659" t="s">
        <v>310</v>
      </c>
      <c r="L1659" t="s">
        <v>301</v>
      </c>
      <c r="M1659">
        <v>2024</v>
      </c>
    </row>
    <row r="1660" spans="1:13" hidden="1" x14ac:dyDescent="0.25">
      <c r="A1660">
        <v>9663</v>
      </c>
      <c r="B1660" t="s">
        <v>13</v>
      </c>
      <c r="C1660" s="4">
        <v>45429</v>
      </c>
      <c r="D1660" t="s">
        <v>244</v>
      </c>
      <c r="E1660" t="s">
        <v>262</v>
      </c>
      <c r="F1660">
        <v>0</v>
      </c>
      <c r="G1660">
        <v>8963.48</v>
      </c>
      <c r="H1660">
        <v>-8963.48</v>
      </c>
      <c r="I1660" t="s">
        <v>16</v>
      </c>
      <c r="J1660" t="s">
        <v>262</v>
      </c>
      <c r="K1660" t="s">
        <v>310</v>
      </c>
      <c r="L1660" t="s">
        <v>301</v>
      </c>
      <c r="M1660">
        <v>2024</v>
      </c>
    </row>
    <row r="1661" spans="1:13" hidden="1" x14ac:dyDescent="0.25">
      <c r="A1661">
        <v>9665</v>
      </c>
      <c r="B1661" t="s">
        <v>13</v>
      </c>
      <c r="C1661" s="4">
        <v>45429</v>
      </c>
      <c r="D1661" t="s">
        <v>244</v>
      </c>
      <c r="E1661" t="s">
        <v>262</v>
      </c>
      <c r="F1661">
        <v>1.43</v>
      </c>
      <c r="G1661">
        <v>0</v>
      </c>
      <c r="H1661">
        <v>1.43</v>
      </c>
      <c r="I1661" t="s">
        <v>16</v>
      </c>
      <c r="J1661" t="s">
        <v>262</v>
      </c>
      <c r="K1661" t="s">
        <v>310</v>
      </c>
      <c r="L1661" t="s">
        <v>301</v>
      </c>
      <c r="M1661">
        <v>2024</v>
      </c>
    </row>
    <row r="1662" spans="1:13" hidden="1" x14ac:dyDescent="0.25">
      <c r="A1662">
        <v>9665</v>
      </c>
      <c r="B1662" t="s">
        <v>13</v>
      </c>
      <c r="C1662" s="4">
        <v>45429</v>
      </c>
      <c r="D1662" t="s">
        <v>251</v>
      </c>
      <c r="E1662" t="s">
        <v>268</v>
      </c>
      <c r="F1662">
        <v>0</v>
      </c>
      <c r="G1662">
        <v>7.0000000000000007E-2</v>
      </c>
      <c r="H1662">
        <v>-7.0000000000000007E-2</v>
      </c>
      <c r="I1662" t="s">
        <v>16</v>
      </c>
      <c r="J1662" t="s">
        <v>268</v>
      </c>
      <c r="K1662" t="s">
        <v>310</v>
      </c>
      <c r="L1662" t="s">
        <v>301</v>
      </c>
      <c r="M1662">
        <v>2024</v>
      </c>
    </row>
    <row r="1663" spans="1:13" hidden="1" x14ac:dyDescent="0.25">
      <c r="A1663">
        <v>9664</v>
      </c>
      <c r="B1663" t="s">
        <v>13</v>
      </c>
      <c r="C1663" s="4">
        <v>45429</v>
      </c>
      <c r="D1663" t="s">
        <v>251</v>
      </c>
      <c r="E1663" t="s">
        <v>268</v>
      </c>
      <c r="F1663">
        <v>0.05</v>
      </c>
      <c r="G1663">
        <v>0</v>
      </c>
      <c r="H1663">
        <v>0.05</v>
      </c>
      <c r="I1663" t="s">
        <v>16</v>
      </c>
      <c r="J1663" t="s">
        <v>268</v>
      </c>
      <c r="K1663" t="s">
        <v>310</v>
      </c>
      <c r="L1663" t="s">
        <v>301</v>
      </c>
      <c r="M1663">
        <v>2024</v>
      </c>
    </row>
    <row r="1664" spans="1:13" hidden="1" x14ac:dyDescent="0.25">
      <c r="A1664">
        <v>9664</v>
      </c>
      <c r="B1664" t="s">
        <v>13</v>
      </c>
      <c r="C1664" s="4">
        <v>45429</v>
      </c>
      <c r="D1664" t="s">
        <v>244</v>
      </c>
      <c r="E1664" t="s">
        <v>262</v>
      </c>
      <c r="F1664">
        <v>0</v>
      </c>
      <c r="G1664">
        <v>0.95</v>
      </c>
      <c r="H1664">
        <v>-0.95</v>
      </c>
      <c r="I1664" t="s">
        <v>16</v>
      </c>
      <c r="J1664" t="s">
        <v>262</v>
      </c>
      <c r="K1664" t="s">
        <v>310</v>
      </c>
      <c r="L1664" t="s">
        <v>301</v>
      </c>
      <c r="M1664">
        <v>2024</v>
      </c>
    </row>
    <row r="1665" spans="1:13" hidden="1" x14ac:dyDescent="0.25">
      <c r="A1665">
        <v>9663</v>
      </c>
      <c r="B1665" t="s">
        <v>13</v>
      </c>
      <c r="C1665" s="4">
        <v>45429</v>
      </c>
      <c r="D1665" t="s">
        <v>252</v>
      </c>
      <c r="E1665" t="s">
        <v>271</v>
      </c>
      <c r="F1665">
        <v>5.3</v>
      </c>
      <c r="G1665">
        <v>0</v>
      </c>
      <c r="H1665">
        <v>5.3</v>
      </c>
      <c r="I1665" t="s">
        <v>16</v>
      </c>
      <c r="J1665" t="s">
        <v>271</v>
      </c>
      <c r="K1665" t="s">
        <v>310</v>
      </c>
      <c r="L1665" t="s">
        <v>301</v>
      </c>
      <c r="M1665">
        <v>2024</v>
      </c>
    </row>
    <row r="1666" spans="1:13" hidden="1" x14ac:dyDescent="0.25">
      <c r="A1666">
        <v>9663</v>
      </c>
      <c r="B1666" t="s">
        <v>13</v>
      </c>
      <c r="C1666" s="4">
        <v>45429</v>
      </c>
      <c r="D1666" t="s">
        <v>245</v>
      </c>
      <c r="E1666" t="s">
        <v>273</v>
      </c>
      <c r="F1666">
        <v>0</v>
      </c>
      <c r="G1666">
        <v>122.3</v>
      </c>
      <c r="H1666">
        <v>-122.3</v>
      </c>
      <c r="I1666" t="s">
        <v>16</v>
      </c>
      <c r="J1666" t="s">
        <v>273</v>
      </c>
      <c r="K1666" t="s">
        <v>310</v>
      </c>
      <c r="L1666" t="s">
        <v>301</v>
      </c>
      <c r="M1666">
        <v>2024</v>
      </c>
    </row>
    <row r="1667" spans="1:13" hidden="1" x14ac:dyDescent="0.25">
      <c r="A1667">
        <v>9682</v>
      </c>
      <c r="B1667" t="s">
        <v>13</v>
      </c>
      <c r="C1667" s="4">
        <v>45433</v>
      </c>
      <c r="D1667" t="s">
        <v>247</v>
      </c>
      <c r="E1667" t="s">
        <v>272</v>
      </c>
      <c r="F1667">
        <v>0</v>
      </c>
      <c r="G1667">
        <v>10994.86</v>
      </c>
      <c r="H1667">
        <v>-10994.86</v>
      </c>
      <c r="I1667" t="s">
        <v>16</v>
      </c>
      <c r="J1667" t="s">
        <v>272</v>
      </c>
      <c r="K1667" t="s">
        <v>310</v>
      </c>
      <c r="L1667" t="s">
        <v>301</v>
      </c>
      <c r="M1667">
        <v>2024</v>
      </c>
    </row>
    <row r="1668" spans="1:13" x14ac:dyDescent="0.25">
      <c r="A1668">
        <v>9682</v>
      </c>
      <c r="B1668" t="s">
        <v>13</v>
      </c>
      <c r="C1668" s="4">
        <v>45433</v>
      </c>
      <c r="D1668" t="s">
        <v>159</v>
      </c>
      <c r="E1668" t="s">
        <v>160</v>
      </c>
      <c r="F1668">
        <v>0</v>
      </c>
      <c r="G1668">
        <v>1472.02</v>
      </c>
      <c r="H1668">
        <v>-1472.02</v>
      </c>
      <c r="I1668" t="s">
        <v>16</v>
      </c>
      <c r="J1668" t="s">
        <v>160</v>
      </c>
      <c r="K1668" t="s">
        <v>310</v>
      </c>
      <c r="L1668" t="s">
        <v>301</v>
      </c>
      <c r="M1668">
        <v>2022</v>
      </c>
    </row>
    <row r="1669" spans="1:13" x14ac:dyDescent="0.25">
      <c r="A1669">
        <v>9712</v>
      </c>
      <c r="B1669" t="s">
        <v>13</v>
      </c>
      <c r="C1669" s="4">
        <v>45434</v>
      </c>
      <c r="D1669" t="s">
        <v>155</v>
      </c>
      <c r="E1669" t="s">
        <v>156</v>
      </c>
      <c r="F1669">
        <v>0</v>
      </c>
      <c r="G1669">
        <v>5.22</v>
      </c>
      <c r="H1669">
        <v>-5.22</v>
      </c>
      <c r="I1669" t="s">
        <v>16</v>
      </c>
      <c r="J1669" t="s">
        <v>156</v>
      </c>
      <c r="K1669" t="s">
        <v>310</v>
      </c>
      <c r="L1669" t="s">
        <v>301</v>
      </c>
      <c r="M1669">
        <v>2022</v>
      </c>
    </row>
    <row r="1670" spans="1:13" x14ac:dyDescent="0.25">
      <c r="A1670">
        <v>9709</v>
      </c>
      <c r="B1670" t="s">
        <v>13</v>
      </c>
      <c r="C1670" s="4">
        <v>45434</v>
      </c>
      <c r="D1670" t="s">
        <v>161</v>
      </c>
      <c r="E1670" t="s">
        <v>162</v>
      </c>
      <c r="F1670">
        <v>0</v>
      </c>
      <c r="G1670">
        <v>1.33</v>
      </c>
      <c r="H1670">
        <v>-1.33</v>
      </c>
      <c r="I1670" t="s">
        <v>16</v>
      </c>
      <c r="J1670" t="s">
        <v>162</v>
      </c>
      <c r="K1670" t="s">
        <v>310</v>
      </c>
      <c r="L1670" t="s">
        <v>301</v>
      </c>
      <c r="M1670">
        <v>2022</v>
      </c>
    </row>
    <row r="1671" spans="1:13" x14ac:dyDescent="0.25">
      <c r="A1671">
        <v>9709</v>
      </c>
      <c r="B1671" t="s">
        <v>13</v>
      </c>
      <c r="C1671" s="4">
        <v>45434</v>
      </c>
      <c r="D1671" t="s">
        <v>155</v>
      </c>
      <c r="E1671" t="s">
        <v>156</v>
      </c>
      <c r="F1671">
        <v>0</v>
      </c>
      <c r="G1671">
        <v>182.68</v>
      </c>
      <c r="H1671">
        <v>-182.68</v>
      </c>
      <c r="I1671" t="s">
        <v>16</v>
      </c>
      <c r="J1671" t="s">
        <v>156</v>
      </c>
      <c r="K1671" t="s">
        <v>310</v>
      </c>
      <c r="L1671" t="s">
        <v>301</v>
      </c>
      <c r="M1671">
        <v>2022</v>
      </c>
    </row>
    <row r="1672" spans="1:13" x14ac:dyDescent="0.25">
      <c r="A1672">
        <v>9711</v>
      </c>
      <c r="B1672" t="s">
        <v>13</v>
      </c>
      <c r="C1672" s="4">
        <v>45434</v>
      </c>
      <c r="D1672" t="s">
        <v>155</v>
      </c>
      <c r="E1672" t="s">
        <v>156</v>
      </c>
      <c r="F1672">
        <v>0</v>
      </c>
      <c r="G1672">
        <v>3.22</v>
      </c>
      <c r="H1672">
        <v>-3.22</v>
      </c>
      <c r="I1672" t="s">
        <v>16</v>
      </c>
      <c r="J1672" t="s">
        <v>156</v>
      </c>
      <c r="K1672" t="s">
        <v>310</v>
      </c>
      <c r="L1672" t="s">
        <v>301</v>
      </c>
      <c r="M1672">
        <v>2022</v>
      </c>
    </row>
    <row r="1673" spans="1:13" x14ac:dyDescent="0.25">
      <c r="A1673">
        <v>9709</v>
      </c>
      <c r="B1673" t="s">
        <v>13</v>
      </c>
      <c r="C1673" s="4">
        <v>45434</v>
      </c>
      <c r="D1673" t="s">
        <v>163</v>
      </c>
      <c r="E1673" t="s">
        <v>164</v>
      </c>
      <c r="F1673">
        <v>0</v>
      </c>
      <c r="G1673">
        <v>1.43</v>
      </c>
      <c r="H1673">
        <v>-1.43</v>
      </c>
      <c r="I1673" t="s">
        <v>16</v>
      </c>
      <c r="J1673" t="s">
        <v>164</v>
      </c>
      <c r="K1673" t="s">
        <v>310</v>
      </c>
      <c r="L1673" t="s">
        <v>301</v>
      </c>
      <c r="M1673">
        <v>2022</v>
      </c>
    </row>
    <row r="1674" spans="1:13" x14ac:dyDescent="0.25">
      <c r="A1674">
        <v>9708</v>
      </c>
      <c r="B1674" t="s">
        <v>13</v>
      </c>
      <c r="C1674" s="4">
        <v>45434</v>
      </c>
      <c r="D1674" t="s">
        <v>161</v>
      </c>
      <c r="E1674" t="s">
        <v>162</v>
      </c>
      <c r="F1674">
        <v>0</v>
      </c>
      <c r="G1674">
        <v>60.79</v>
      </c>
      <c r="H1674">
        <v>-60.79</v>
      </c>
      <c r="I1674" t="s">
        <v>16</v>
      </c>
      <c r="J1674" t="s">
        <v>162</v>
      </c>
      <c r="K1674" t="s">
        <v>310</v>
      </c>
      <c r="L1674" t="s">
        <v>301</v>
      </c>
      <c r="M1674">
        <v>2022</v>
      </c>
    </row>
    <row r="1675" spans="1:13" hidden="1" x14ac:dyDescent="0.25">
      <c r="A1675">
        <v>9708</v>
      </c>
      <c r="B1675" t="s">
        <v>13</v>
      </c>
      <c r="C1675" s="4">
        <v>45434</v>
      </c>
      <c r="D1675" t="s">
        <v>254</v>
      </c>
      <c r="E1675" t="s">
        <v>266</v>
      </c>
      <c r="F1675">
        <v>15.26</v>
      </c>
      <c r="G1675">
        <v>0</v>
      </c>
      <c r="H1675">
        <v>15.26</v>
      </c>
      <c r="I1675" t="s">
        <v>16</v>
      </c>
      <c r="J1675" t="s">
        <v>266</v>
      </c>
      <c r="K1675" t="s">
        <v>310</v>
      </c>
      <c r="L1675" t="s">
        <v>301</v>
      </c>
      <c r="M1675">
        <v>2024</v>
      </c>
    </row>
    <row r="1676" spans="1:13" hidden="1" x14ac:dyDescent="0.25">
      <c r="A1676">
        <v>9713</v>
      </c>
      <c r="B1676" t="s">
        <v>13</v>
      </c>
      <c r="C1676" s="4">
        <v>45434</v>
      </c>
      <c r="D1676" t="s">
        <v>251</v>
      </c>
      <c r="E1676" t="s">
        <v>268</v>
      </c>
      <c r="F1676">
        <v>0.92</v>
      </c>
      <c r="G1676">
        <v>0</v>
      </c>
      <c r="H1676">
        <v>0.92</v>
      </c>
      <c r="I1676" t="s">
        <v>16</v>
      </c>
      <c r="J1676" t="s">
        <v>268</v>
      </c>
      <c r="K1676" t="s">
        <v>310</v>
      </c>
      <c r="L1676" t="s">
        <v>301</v>
      </c>
      <c r="M1676">
        <v>2024</v>
      </c>
    </row>
    <row r="1677" spans="1:13" hidden="1" x14ac:dyDescent="0.25">
      <c r="A1677">
        <v>9713</v>
      </c>
      <c r="B1677" t="s">
        <v>13</v>
      </c>
      <c r="C1677" s="4">
        <v>45434</v>
      </c>
      <c r="D1677" t="s">
        <v>245</v>
      </c>
      <c r="E1677" t="s">
        <v>273</v>
      </c>
      <c r="F1677">
        <v>0</v>
      </c>
      <c r="G1677">
        <v>33.35</v>
      </c>
      <c r="H1677">
        <v>-33.35</v>
      </c>
      <c r="I1677" t="s">
        <v>16</v>
      </c>
      <c r="J1677" t="s">
        <v>273</v>
      </c>
      <c r="K1677" t="s">
        <v>310</v>
      </c>
      <c r="L1677" t="s">
        <v>301</v>
      </c>
      <c r="M1677">
        <v>2024</v>
      </c>
    </row>
    <row r="1678" spans="1:13" x14ac:dyDescent="0.25">
      <c r="A1678">
        <v>9713</v>
      </c>
      <c r="B1678" t="s">
        <v>13</v>
      </c>
      <c r="C1678" s="4">
        <v>45434</v>
      </c>
      <c r="D1678" t="s">
        <v>155</v>
      </c>
      <c r="E1678" t="s">
        <v>156</v>
      </c>
      <c r="F1678">
        <v>0</v>
      </c>
      <c r="G1678">
        <v>5.8</v>
      </c>
      <c r="H1678">
        <v>-5.8</v>
      </c>
      <c r="I1678" t="s">
        <v>16</v>
      </c>
      <c r="J1678" t="s">
        <v>156</v>
      </c>
      <c r="K1678" t="s">
        <v>310</v>
      </c>
      <c r="L1678" t="s">
        <v>301</v>
      </c>
      <c r="M1678">
        <v>2022</v>
      </c>
    </row>
    <row r="1679" spans="1:13" hidden="1" x14ac:dyDescent="0.25">
      <c r="A1679">
        <v>9709</v>
      </c>
      <c r="B1679" t="s">
        <v>13</v>
      </c>
      <c r="C1679" s="4">
        <v>45434</v>
      </c>
      <c r="D1679" t="s">
        <v>254</v>
      </c>
      <c r="E1679" t="s">
        <v>266</v>
      </c>
      <c r="F1679">
        <v>0.34</v>
      </c>
      <c r="G1679">
        <v>0</v>
      </c>
      <c r="H1679">
        <v>0.34</v>
      </c>
      <c r="I1679" t="s">
        <v>16</v>
      </c>
      <c r="J1679" t="s">
        <v>266</v>
      </c>
      <c r="K1679" t="s">
        <v>310</v>
      </c>
      <c r="L1679" t="s">
        <v>301</v>
      </c>
      <c r="M1679">
        <v>2024</v>
      </c>
    </row>
    <row r="1680" spans="1:13" hidden="1" x14ac:dyDescent="0.25">
      <c r="A1680">
        <v>9709</v>
      </c>
      <c r="B1680" t="s">
        <v>13</v>
      </c>
      <c r="C1680" s="4">
        <v>45434</v>
      </c>
      <c r="D1680" t="s">
        <v>255</v>
      </c>
      <c r="E1680" t="s">
        <v>265</v>
      </c>
      <c r="F1680">
        <v>0.34</v>
      </c>
      <c r="G1680">
        <v>0</v>
      </c>
      <c r="H1680">
        <v>0.34</v>
      </c>
      <c r="I1680" t="s">
        <v>16</v>
      </c>
      <c r="J1680" t="s">
        <v>265</v>
      </c>
      <c r="K1680" t="s">
        <v>310</v>
      </c>
      <c r="L1680" t="s">
        <v>301</v>
      </c>
      <c r="M1680">
        <v>2024</v>
      </c>
    </row>
    <row r="1681" spans="1:13" hidden="1" x14ac:dyDescent="0.25">
      <c r="A1681">
        <v>9712</v>
      </c>
      <c r="B1681" t="s">
        <v>13</v>
      </c>
      <c r="C1681" s="4">
        <v>45434</v>
      </c>
      <c r="D1681" t="s">
        <v>252</v>
      </c>
      <c r="E1681" t="s">
        <v>271</v>
      </c>
      <c r="F1681">
        <v>1.3</v>
      </c>
      <c r="G1681">
        <v>0</v>
      </c>
      <c r="H1681">
        <v>1.3</v>
      </c>
      <c r="I1681" t="s">
        <v>16</v>
      </c>
      <c r="J1681" t="s">
        <v>271</v>
      </c>
      <c r="K1681" t="s">
        <v>310</v>
      </c>
      <c r="L1681" t="s">
        <v>301</v>
      </c>
      <c r="M1681">
        <v>2024</v>
      </c>
    </row>
    <row r="1682" spans="1:13" x14ac:dyDescent="0.25">
      <c r="A1682">
        <v>9707</v>
      </c>
      <c r="B1682" t="s">
        <v>13</v>
      </c>
      <c r="C1682" s="4">
        <v>45434</v>
      </c>
      <c r="D1682" t="s">
        <v>153</v>
      </c>
      <c r="E1682" t="s">
        <v>154</v>
      </c>
      <c r="F1682">
        <v>0</v>
      </c>
      <c r="G1682">
        <v>0.04</v>
      </c>
      <c r="H1682">
        <v>-0.04</v>
      </c>
      <c r="I1682" t="s">
        <v>16</v>
      </c>
      <c r="J1682" t="s">
        <v>154</v>
      </c>
      <c r="K1682" t="s">
        <v>311</v>
      </c>
      <c r="L1682" t="s">
        <v>306</v>
      </c>
      <c r="M1682">
        <v>2022</v>
      </c>
    </row>
    <row r="1683" spans="1:13" x14ac:dyDescent="0.25">
      <c r="A1683">
        <v>9709</v>
      </c>
      <c r="B1683" t="s">
        <v>13</v>
      </c>
      <c r="C1683" s="4">
        <v>45434</v>
      </c>
      <c r="D1683" t="s">
        <v>153</v>
      </c>
      <c r="E1683" t="s">
        <v>154</v>
      </c>
      <c r="F1683">
        <v>0</v>
      </c>
      <c r="G1683">
        <v>891.82</v>
      </c>
      <c r="H1683">
        <v>-891.82</v>
      </c>
      <c r="I1683" t="s">
        <v>16</v>
      </c>
      <c r="J1683" t="s">
        <v>154</v>
      </c>
      <c r="K1683" t="s">
        <v>310</v>
      </c>
      <c r="L1683" t="s">
        <v>301</v>
      </c>
      <c r="M1683">
        <v>2022</v>
      </c>
    </row>
    <row r="1684" spans="1:13" x14ac:dyDescent="0.25">
      <c r="A1684">
        <v>9712</v>
      </c>
      <c r="B1684" t="s">
        <v>13</v>
      </c>
      <c r="C1684" s="4">
        <v>45434</v>
      </c>
      <c r="D1684" t="s">
        <v>153</v>
      </c>
      <c r="E1684" t="s">
        <v>154</v>
      </c>
      <c r="F1684">
        <v>0</v>
      </c>
      <c r="G1684">
        <v>17.07</v>
      </c>
      <c r="H1684">
        <v>-17.07</v>
      </c>
      <c r="I1684" t="s">
        <v>16</v>
      </c>
      <c r="J1684" t="s">
        <v>154</v>
      </c>
      <c r="K1684" t="s">
        <v>310</v>
      </c>
      <c r="L1684" t="s">
        <v>301</v>
      </c>
      <c r="M1684">
        <v>2022</v>
      </c>
    </row>
    <row r="1685" spans="1:13" x14ac:dyDescent="0.25">
      <c r="A1685">
        <v>9713</v>
      </c>
      <c r="B1685" t="s">
        <v>13</v>
      </c>
      <c r="C1685" s="4">
        <v>45434</v>
      </c>
      <c r="D1685" t="s">
        <v>153</v>
      </c>
      <c r="E1685" t="s">
        <v>154</v>
      </c>
      <c r="F1685">
        <v>0</v>
      </c>
      <c r="G1685">
        <v>3.75</v>
      </c>
      <c r="H1685">
        <v>-3.75</v>
      </c>
      <c r="I1685" t="s">
        <v>16</v>
      </c>
      <c r="J1685" t="s">
        <v>154</v>
      </c>
      <c r="K1685" t="s">
        <v>310</v>
      </c>
      <c r="L1685" t="s">
        <v>301</v>
      </c>
      <c r="M1685">
        <v>2022</v>
      </c>
    </row>
    <row r="1686" spans="1:13" hidden="1" x14ac:dyDescent="0.25">
      <c r="A1686">
        <v>9713</v>
      </c>
      <c r="B1686" t="s">
        <v>13</v>
      </c>
      <c r="C1686" s="4">
        <v>45434</v>
      </c>
      <c r="D1686" t="s">
        <v>252</v>
      </c>
      <c r="E1686" t="s">
        <v>271</v>
      </c>
      <c r="F1686">
        <v>1.45</v>
      </c>
      <c r="G1686">
        <v>0</v>
      </c>
      <c r="H1686">
        <v>1.45</v>
      </c>
      <c r="I1686" t="s">
        <v>16</v>
      </c>
      <c r="J1686" t="s">
        <v>271</v>
      </c>
      <c r="K1686" t="s">
        <v>310</v>
      </c>
      <c r="L1686" t="s">
        <v>301</v>
      </c>
      <c r="M1686">
        <v>2024</v>
      </c>
    </row>
    <row r="1687" spans="1:13" hidden="1" x14ac:dyDescent="0.25">
      <c r="A1687">
        <v>9712</v>
      </c>
      <c r="B1687" t="s">
        <v>13</v>
      </c>
      <c r="C1687" s="4">
        <v>45434</v>
      </c>
      <c r="D1687" t="s">
        <v>251</v>
      </c>
      <c r="E1687" t="s">
        <v>268</v>
      </c>
      <c r="F1687">
        <v>4.2699999999999996</v>
      </c>
      <c r="G1687">
        <v>0</v>
      </c>
      <c r="H1687">
        <v>4.2699999999999996</v>
      </c>
      <c r="I1687" t="s">
        <v>16</v>
      </c>
      <c r="J1687" t="s">
        <v>268</v>
      </c>
      <c r="K1687" t="s">
        <v>310</v>
      </c>
      <c r="L1687" t="s">
        <v>301</v>
      </c>
      <c r="M1687">
        <v>2024</v>
      </c>
    </row>
    <row r="1688" spans="1:13" hidden="1" x14ac:dyDescent="0.25">
      <c r="A1688">
        <v>9713</v>
      </c>
      <c r="B1688" t="s">
        <v>13</v>
      </c>
      <c r="C1688" s="4">
        <v>45434</v>
      </c>
      <c r="D1688" t="s">
        <v>244</v>
      </c>
      <c r="E1688" t="s">
        <v>262</v>
      </c>
      <c r="F1688">
        <v>0</v>
      </c>
      <c r="G1688">
        <v>20.53</v>
      </c>
      <c r="H1688">
        <v>-20.53</v>
      </c>
      <c r="I1688" t="s">
        <v>16</v>
      </c>
      <c r="J1688" t="s">
        <v>262</v>
      </c>
      <c r="K1688" t="s">
        <v>310</v>
      </c>
      <c r="L1688" t="s">
        <v>301</v>
      </c>
      <c r="M1688">
        <v>2024</v>
      </c>
    </row>
    <row r="1689" spans="1:13" hidden="1" x14ac:dyDescent="0.25">
      <c r="A1689">
        <v>9712</v>
      </c>
      <c r="B1689" t="s">
        <v>13</v>
      </c>
      <c r="C1689" s="4">
        <v>45434</v>
      </c>
      <c r="D1689" t="s">
        <v>245</v>
      </c>
      <c r="E1689" t="s">
        <v>273</v>
      </c>
      <c r="F1689">
        <v>0</v>
      </c>
      <c r="G1689">
        <v>29.98</v>
      </c>
      <c r="H1689">
        <v>-29.98</v>
      </c>
      <c r="I1689" t="s">
        <v>16</v>
      </c>
      <c r="J1689" t="s">
        <v>273</v>
      </c>
      <c r="K1689" t="s">
        <v>310</v>
      </c>
      <c r="L1689" t="s">
        <v>301</v>
      </c>
      <c r="M1689">
        <v>2024</v>
      </c>
    </row>
    <row r="1690" spans="1:13" hidden="1" x14ac:dyDescent="0.25">
      <c r="A1690">
        <v>9709</v>
      </c>
      <c r="B1690" t="s">
        <v>13</v>
      </c>
      <c r="C1690" s="4">
        <v>45434</v>
      </c>
      <c r="D1690" t="s">
        <v>249</v>
      </c>
      <c r="E1690" t="s">
        <v>270</v>
      </c>
      <c r="F1690">
        <v>0</v>
      </c>
      <c r="G1690">
        <v>8.9</v>
      </c>
      <c r="H1690">
        <v>-8.9</v>
      </c>
      <c r="I1690" t="s">
        <v>16</v>
      </c>
      <c r="J1690" t="s">
        <v>270</v>
      </c>
      <c r="K1690" t="s">
        <v>310</v>
      </c>
      <c r="L1690" t="s">
        <v>301</v>
      </c>
      <c r="M1690">
        <v>2024</v>
      </c>
    </row>
    <row r="1691" spans="1:13" hidden="1" x14ac:dyDescent="0.25">
      <c r="A1691">
        <v>9708</v>
      </c>
      <c r="B1691" t="s">
        <v>13</v>
      </c>
      <c r="C1691" s="4">
        <v>45434</v>
      </c>
      <c r="D1691" t="s">
        <v>248</v>
      </c>
      <c r="E1691" t="s">
        <v>274</v>
      </c>
      <c r="F1691">
        <v>0</v>
      </c>
      <c r="G1691">
        <v>353.68</v>
      </c>
      <c r="H1691">
        <v>-353.68</v>
      </c>
      <c r="I1691" t="s">
        <v>16</v>
      </c>
      <c r="J1691" t="s">
        <v>274</v>
      </c>
      <c r="K1691" t="s">
        <v>310</v>
      </c>
      <c r="L1691" t="s">
        <v>301</v>
      </c>
      <c r="M1691">
        <v>2024</v>
      </c>
    </row>
    <row r="1692" spans="1:13" hidden="1" x14ac:dyDescent="0.25">
      <c r="A1692">
        <v>9707</v>
      </c>
      <c r="B1692" t="s">
        <v>13</v>
      </c>
      <c r="C1692" s="4">
        <v>45434</v>
      </c>
      <c r="D1692" t="s">
        <v>244</v>
      </c>
      <c r="E1692" t="s">
        <v>262</v>
      </c>
      <c r="F1692">
        <v>0</v>
      </c>
      <c r="G1692">
        <v>0.2</v>
      </c>
      <c r="H1692">
        <v>-0.2</v>
      </c>
      <c r="I1692" t="s">
        <v>16</v>
      </c>
      <c r="J1692" t="s">
        <v>262</v>
      </c>
      <c r="K1692" t="s">
        <v>311</v>
      </c>
      <c r="L1692" t="s">
        <v>306</v>
      </c>
      <c r="M1692">
        <v>2024</v>
      </c>
    </row>
    <row r="1693" spans="1:13" hidden="1" x14ac:dyDescent="0.25">
      <c r="A1693">
        <v>9707</v>
      </c>
      <c r="B1693" t="s">
        <v>13</v>
      </c>
      <c r="C1693" s="4">
        <v>45434</v>
      </c>
      <c r="D1693" t="s">
        <v>251</v>
      </c>
      <c r="E1693" t="s">
        <v>268</v>
      </c>
      <c r="F1693">
        <v>0.01</v>
      </c>
      <c r="G1693">
        <v>0</v>
      </c>
      <c r="H1693">
        <v>0.01</v>
      </c>
      <c r="I1693" t="s">
        <v>16</v>
      </c>
      <c r="J1693" t="s">
        <v>268</v>
      </c>
      <c r="K1693" t="s">
        <v>311</v>
      </c>
      <c r="L1693" t="s">
        <v>306</v>
      </c>
      <c r="M1693">
        <v>2024</v>
      </c>
    </row>
    <row r="1694" spans="1:13" hidden="1" x14ac:dyDescent="0.25">
      <c r="A1694">
        <v>9709</v>
      </c>
      <c r="B1694" t="s">
        <v>13</v>
      </c>
      <c r="C1694" s="4">
        <v>45434</v>
      </c>
      <c r="D1694" t="s">
        <v>251</v>
      </c>
      <c r="E1694" t="s">
        <v>268</v>
      </c>
      <c r="F1694">
        <v>223.09</v>
      </c>
      <c r="G1694">
        <v>0</v>
      </c>
      <c r="H1694">
        <v>223.09</v>
      </c>
      <c r="I1694" t="s">
        <v>16</v>
      </c>
      <c r="J1694" t="s">
        <v>268</v>
      </c>
      <c r="K1694" t="s">
        <v>310</v>
      </c>
      <c r="L1694" t="s">
        <v>301</v>
      </c>
      <c r="M1694">
        <v>2024</v>
      </c>
    </row>
    <row r="1695" spans="1:13" hidden="1" x14ac:dyDescent="0.25">
      <c r="A1695">
        <v>9709</v>
      </c>
      <c r="B1695" t="s">
        <v>13</v>
      </c>
      <c r="C1695" s="4">
        <v>45434</v>
      </c>
      <c r="D1695" t="s">
        <v>244</v>
      </c>
      <c r="E1695" t="s">
        <v>262</v>
      </c>
      <c r="F1695">
        <v>0</v>
      </c>
      <c r="G1695">
        <v>4905.6099999999997</v>
      </c>
      <c r="H1695">
        <v>-4905.6099999999997</v>
      </c>
      <c r="I1695" t="s">
        <v>16</v>
      </c>
      <c r="J1695" t="s">
        <v>262</v>
      </c>
      <c r="K1695" t="s">
        <v>310</v>
      </c>
      <c r="L1695" t="s">
        <v>301</v>
      </c>
      <c r="M1695">
        <v>2024</v>
      </c>
    </row>
    <row r="1696" spans="1:13" hidden="1" x14ac:dyDescent="0.25">
      <c r="A1696">
        <v>9712</v>
      </c>
      <c r="B1696" t="s">
        <v>13</v>
      </c>
      <c r="C1696" s="4">
        <v>45434</v>
      </c>
      <c r="D1696" t="s">
        <v>244</v>
      </c>
      <c r="E1696" t="s">
        <v>262</v>
      </c>
      <c r="F1696">
        <v>0</v>
      </c>
      <c r="G1696">
        <v>94.02</v>
      </c>
      <c r="H1696">
        <v>-94.02</v>
      </c>
      <c r="I1696" t="s">
        <v>16</v>
      </c>
      <c r="J1696" t="s">
        <v>262</v>
      </c>
      <c r="K1696" t="s">
        <v>310</v>
      </c>
      <c r="L1696" t="s">
        <v>301</v>
      </c>
      <c r="M1696">
        <v>2024</v>
      </c>
    </row>
    <row r="1697" spans="1:13" hidden="1" x14ac:dyDescent="0.25">
      <c r="A1697">
        <v>9709</v>
      </c>
      <c r="B1697" t="s">
        <v>13</v>
      </c>
      <c r="C1697" s="4">
        <v>45434</v>
      </c>
      <c r="D1697" t="s">
        <v>248</v>
      </c>
      <c r="E1697" t="s">
        <v>274</v>
      </c>
      <c r="F1697">
        <v>0</v>
      </c>
      <c r="G1697">
        <v>7.74</v>
      </c>
      <c r="H1697">
        <v>-7.74</v>
      </c>
      <c r="I1697" t="s">
        <v>16</v>
      </c>
      <c r="J1697" t="s">
        <v>274</v>
      </c>
      <c r="K1697" t="s">
        <v>310</v>
      </c>
      <c r="L1697" t="s">
        <v>301</v>
      </c>
      <c r="M1697">
        <v>2024</v>
      </c>
    </row>
    <row r="1698" spans="1:13" hidden="1" x14ac:dyDescent="0.25">
      <c r="A1698">
        <v>9709</v>
      </c>
      <c r="B1698" t="s">
        <v>13</v>
      </c>
      <c r="C1698" s="4">
        <v>45434</v>
      </c>
      <c r="D1698" t="s">
        <v>245</v>
      </c>
      <c r="E1698" t="s">
        <v>273</v>
      </c>
      <c r="F1698">
        <v>0</v>
      </c>
      <c r="G1698">
        <v>1050.51</v>
      </c>
      <c r="H1698">
        <v>-1050.51</v>
      </c>
      <c r="I1698" t="s">
        <v>16</v>
      </c>
      <c r="J1698" t="s">
        <v>273</v>
      </c>
      <c r="K1698" t="s">
        <v>310</v>
      </c>
      <c r="L1698" t="s">
        <v>301</v>
      </c>
      <c r="M1698">
        <v>2024</v>
      </c>
    </row>
    <row r="1699" spans="1:13" hidden="1" x14ac:dyDescent="0.25">
      <c r="A1699">
        <v>9709</v>
      </c>
      <c r="B1699" t="s">
        <v>13</v>
      </c>
      <c r="C1699" s="4">
        <v>45434</v>
      </c>
      <c r="D1699" t="s">
        <v>252</v>
      </c>
      <c r="E1699" t="s">
        <v>271</v>
      </c>
      <c r="F1699">
        <v>45.66</v>
      </c>
      <c r="G1699">
        <v>0</v>
      </c>
      <c r="H1699">
        <v>45.66</v>
      </c>
      <c r="I1699" t="s">
        <v>16</v>
      </c>
      <c r="J1699" t="s">
        <v>271</v>
      </c>
      <c r="K1699" t="s">
        <v>310</v>
      </c>
      <c r="L1699" t="s">
        <v>301</v>
      </c>
      <c r="M1699">
        <v>2024</v>
      </c>
    </row>
    <row r="1700" spans="1:13" hidden="1" x14ac:dyDescent="0.25">
      <c r="A1700">
        <v>9711</v>
      </c>
      <c r="B1700" t="s">
        <v>13</v>
      </c>
      <c r="C1700" s="4">
        <v>45434</v>
      </c>
      <c r="D1700" t="s">
        <v>252</v>
      </c>
      <c r="E1700" t="s">
        <v>271</v>
      </c>
      <c r="F1700">
        <v>0.79</v>
      </c>
      <c r="G1700">
        <v>0</v>
      </c>
      <c r="H1700">
        <v>0.79</v>
      </c>
      <c r="I1700" t="s">
        <v>16</v>
      </c>
      <c r="J1700" t="s">
        <v>271</v>
      </c>
      <c r="K1700" t="s">
        <v>310</v>
      </c>
      <c r="L1700" t="s">
        <v>301</v>
      </c>
      <c r="M1700">
        <v>2024</v>
      </c>
    </row>
    <row r="1701" spans="1:13" hidden="1" x14ac:dyDescent="0.25">
      <c r="A1701">
        <v>9711</v>
      </c>
      <c r="B1701" t="s">
        <v>13</v>
      </c>
      <c r="C1701" s="4">
        <v>45434</v>
      </c>
      <c r="D1701" t="s">
        <v>245</v>
      </c>
      <c r="E1701" t="s">
        <v>273</v>
      </c>
      <c r="F1701">
        <v>0</v>
      </c>
      <c r="G1701">
        <v>18.57</v>
      </c>
      <c r="H1701">
        <v>-18.57</v>
      </c>
      <c r="I1701" t="s">
        <v>16</v>
      </c>
      <c r="J1701" t="s">
        <v>273</v>
      </c>
      <c r="K1701" t="s">
        <v>310</v>
      </c>
      <c r="L1701" t="s">
        <v>301</v>
      </c>
      <c r="M1701">
        <v>2024</v>
      </c>
    </row>
    <row r="1702" spans="1:13" x14ac:dyDescent="0.25">
      <c r="A1702">
        <v>9735</v>
      </c>
      <c r="B1702" t="s">
        <v>13</v>
      </c>
      <c r="C1702" s="4">
        <v>45435</v>
      </c>
      <c r="D1702" t="s">
        <v>155</v>
      </c>
      <c r="E1702" t="s">
        <v>156</v>
      </c>
      <c r="F1702">
        <v>0</v>
      </c>
      <c r="G1702">
        <v>0.28999999999999998</v>
      </c>
      <c r="H1702">
        <v>-0.28999999999999998</v>
      </c>
      <c r="I1702" t="s">
        <v>16</v>
      </c>
      <c r="J1702" t="s">
        <v>156</v>
      </c>
      <c r="K1702" t="s">
        <v>310</v>
      </c>
      <c r="L1702" t="s">
        <v>301</v>
      </c>
      <c r="M1702">
        <v>2022</v>
      </c>
    </row>
    <row r="1703" spans="1:13" hidden="1" x14ac:dyDescent="0.25">
      <c r="A1703">
        <v>9730</v>
      </c>
      <c r="B1703" t="s">
        <v>13</v>
      </c>
      <c r="C1703" s="4">
        <v>45435</v>
      </c>
      <c r="D1703" t="s">
        <v>255</v>
      </c>
      <c r="E1703" t="s">
        <v>265</v>
      </c>
      <c r="F1703">
        <v>0.25</v>
      </c>
      <c r="G1703">
        <v>0</v>
      </c>
      <c r="H1703">
        <v>0.25</v>
      </c>
      <c r="I1703" t="s">
        <v>16</v>
      </c>
      <c r="J1703" t="s">
        <v>265</v>
      </c>
      <c r="K1703" t="s">
        <v>310</v>
      </c>
      <c r="L1703" t="s">
        <v>301</v>
      </c>
      <c r="M1703">
        <v>2024</v>
      </c>
    </row>
    <row r="1704" spans="1:13" hidden="1" x14ac:dyDescent="0.25">
      <c r="A1704">
        <v>9738</v>
      </c>
      <c r="B1704" t="s">
        <v>13</v>
      </c>
      <c r="C1704" s="4">
        <v>45435</v>
      </c>
      <c r="D1704" t="s">
        <v>255</v>
      </c>
      <c r="E1704" t="s">
        <v>265</v>
      </c>
      <c r="F1704">
        <v>0.19</v>
      </c>
      <c r="G1704">
        <v>0</v>
      </c>
      <c r="H1704">
        <v>0.19</v>
      </c>
      <c r="I1704" t="s">
        <v>16</v>
      </c>
      <c r="J1704" t="s">
        <v>265</v>
      </c>
      <c r="K1704" t="s">
        <v>310</v>
      </c>
      <c r="L1704" t="s">
        <v>301</v>
      </c>
      <c r="M1704">
        <v>2024</v>
      </c>
    </row>
    <row r="1705" spans="1:13" x14ac:dyDescent="0.25">
      <c r="A1705">
        <v>9738</v>
      </c>
      <c r="B1705" t="s">
        <v>13</v>
      </c>
      <c r="C1705" s="4">
        <v>45435</v>
      </c>
      <c r="D1705" t="s">
        <v>155</v>
      </c>
      <c r="E1705" t="s">
        <v>156</v>
      </c>
      <c r="F1705">
        <v>0</v>
      </c>
      <c r="G1705">
        <v>66.63</v>
      </c>
      <c r="H1705">
        <v>-66.63</v>
      </c>
      <c r="I1705" t="s">
        <v>16</v>
      </c>
      <c r="J1705" t="s">
        <v>156</v>
      </c>
      <c r="K1705" t="s">
        <v>310</v>
      </c>
      <c r="L1705" t="s">
        <v>301</v>
      </c>
      <c r="M1705">
        <v>2022</v>
      </c>
    </row>
    <row r="1706" spans="1:13" x14ac:dyDescent="0.25">
      <c r="A1706">
        <v>9738</v>
      </c>
      <c r="B1706" t="s">
        <v>13</v>
      </c>
      <c r="C1706" s="4">
        <v>45435</v>
      </c>
      <c r="D1706" t="s">
        <v>157</v>
      </c>
      <c r="E1706" t="s">
        <v>158</v>
      </c>
      <c r="F1706">
        <v>0</v>
      </c>
      <c r="G1706">
        <v>10543.41</v>
      </c>
      <c r="H1706">
        <v>-10543.41</v>
      </c>
      <c r="I1706" t="s">
        <v>16</v>
      </c>
      <c r="J1706" t="s">
        <v>158</v>
      </c>
      <c r="K1706" t="s">
        <v>310</v>
      </c>
      <c r="L1706" t="s">
        <v>301</v>
      </c>
      <c r="M1706">
        <v>2022</v>
      </c>
    </row>
    <row r="1707" spans="1:13" x14ac:dyDescent="0.25">
      <c r="A1707">
        <v>9739</v>
      </c>
      <c r="B1707" t="s">
        <v>13</v>
      </c>
      <c r="C1707" s="4">
        <v>45435</v>
      </c>
      <c r="D1707" t="s">
        <v>155</v>
      </c>
      <c r="E1707" t="s">
        <v>156</v>
      </c>
      <c r="F1707">
        <v>0</v>
      </c>
      <c r="G1707">
        <v>3.87</v>
      </c>
      <c r="H1707">
        <v>-3.87</v>
      </c>
      <c r="I1707" t="s">
        <v>16</v>
      </c>
      <c r="J1707" t="s">
        <v>156</v>
      </c>
      <c r="K1707" t="s">
        <v>310</v>
      </c>
      <c r="L1707" t="s">
        <v>301</v>
      </c>
      <c r="M1707">
        <v>2022</v>
      </c>
    </row>
    <row r="1708" spans="1:13" hidden="1" x14ac:dyDescent="0.25">
      <c r="A1708">
        <v>9739</v>
      </c>
      <c r="B1708" t="s">
        <v>13</v>
      </c>
      <c r="C1708" s="4">
        <v>45435</v>
      </c>
      <c r="D1708" t="s">
        <v>252</v>
      </c>
      <c r="E1708" t="s">
        <v>271</v>
      </c>
      <c r="F1708">
        <v>0.97</v>
      </c>
      <c r="G1708">
        <v>0</v>
      </c>
      <c r="H1708">
        <v>0.97</v>
      </c>
      <c r="I1708" t="s">
        <v>16</v>
      </c>
      <c r="J1708" t="s">
        <v>271</v>
      </c>
      <c r="K1708" t="s">
        <v>310</v>
      </c>
      <c r="L1708" t="s">
        <v>301</v>
      </c>
      <c r="M1708">
        <v>2024</v>
      </c>
    </row>
    <row r="1709" spans="1:13" hidden="1" x14ac:dyDescent="0.25">
      <c r="A1709">
        <v>9739</v>
      </c>
      <c r="B1709" t="s">
        <v>13</v>
      </c>
      <c r="C1709" s="4">
        <v>45435</v>
      </c>
      <c r="D1709" t="s">
        <v>251</v>
      </c>
      <c r="E1709" t="s">
        <v>268</v>
      </c>
      <c r="F1709">
        <v>2.39</v>
      </c>
      <c r="G1709">
        <v>0</v>
      </c>
      <c r="H1709">
        <v>2.39</v>
      </c>
      <c r="I1709" t="s">
        <v>16</v>
      </c>
      <c r="J1709" t="s">
        <v>268</v>
      </c>
      <c r="K1709" t="s">
        <v>310</v>
      </c>
      <c r="L1709" t="s">
        <v>301</v>
      </c>
      <c r="M1709">
        <v>2024</v>
      </c>
    </row>
    <row r="1710" spans="1:13" hidden="1" x14ac:dyDescent="0.25">
      <c r="A1710">
        <v>9738</v>
      </c>
      <c r="B1710" t="s">
        <v>13</v>
      </c>
      <c r="C1710" s="4">
        <v>45435</v>
      </c>
      <c r="D1710" t="s">
        <v>256</v>
      </c>
      <c r="E1710" t="s">
        <v>264</v>
      </c>
      <c r="F1710">
        <v>22.75</v>
      </c>
      <c r="G1710">
        <v>0</v>
      </c>
      <c r="H1710">
        <v>22.75</v>
      </c>
      <c r="I1710" t="s">
        <v>16</v>
      </c>
      <c r="J1710" t="s">
        <v>264</v>
      </c>
      <c r="K1710" t="s">
        <v>310</v>
      </c>
      <c r="L1710" t="s">
        <v>301</v>
      </c>
      <c r="M1710">
        <v>2024</v>
      </c>
    </row>
    <row r="1711" spans="1:13" hidden="1" x14ac:dyDescent="0.25">
      <c r="A1711">
        <v>9732</v>
      </c>
      <c r="B1711" t="s">
        <v>13</v>
      </c>
      <c r="C1711" s="4">
        <v>45435</v>
      </c>
      <c r="D1711" t="s">
        <v>252</v>
      </c>
      <c r="E1711" t="s">
        <v>271</v>
      </c>
      <c r="F1711">
        <v>0.09</v>
      </c>
      <c r="G1711">
        <v>0</v>
      </c>
      <c r="H1711">
        <v>0.09</v>
      </c>
      <c r="I1711" t="s">
        <v>16</v>
      </c>
      <c r="J1711" t="s">
        <v>271</v>
      </c>
      <c r="K1711" t="s">
        <v>310</v>
      </c>
      <c r="L1711" t="s">
        <v>301</v>
      </c>
      <c r="M1711">
        <v>2024</v>
      </c>
    </row>
    <row r="1712" spans="1:13" hidden="1" x14ac:dyDescent="0.25">
      <c r="A1712">
        <v>9739</v>
      </c>
      <c r="B1712" t="s">
        <v>13</v>
      </c>
      <c r="C1712" s="4">
        <v>45435</v>
      </c>
      <c r="D1712" t="s">
        <v>244</v>
      </c>
      <c r="E1712" t="s">
        <v>262</v>
      </c>
      <c r="F1712">
        <v>0</v>
      </c>
      <c r="G1712">
        <v>52.57</v>
      </c>
      <c r="H1712">
        <v>-52.57</v>
      </c>
      <c r="I1712" t="s">
        <v>16</v>
      </c>
      <c r="J1712" t="s">
        <v>262</v>
      </c>
      <c r="K1712" t="s">
        <v>310</v>
      </c>
      <c r="L1712" t="s">
        <v>301</v>
      </c>
      <c r="M1712">
        <v>2024</v>
      </c>
    </row>
    <row r="1713" spans="1:13" hidden="1" x14ac:dyDescent="0.25">
      <c r="A1713">
        <v>9738</v>
      </c>
      <c r="B1713" t="s">
        <v>13</v>
      </c>
      <c r="C1713" s="4">
        <v>45435</v>
      </c>
      <c r="D1713" t="s">
        <v>253</v>
      </c>
      <c r="E1713" t="s">
        <v>267</v>
      </c>
      <c r="F1713">
        <v>1473.24</v>
      </c>
      <c r="G1713">
        <v>0</v>
      </c>
      <c r="H1713">
        <v>1473.24</v>
      </c>
      <c r="I1713" t="s">
        <v>16</v>
      </c>
      <c r="J1713" t="s">
        <v>267</v>
      </c>
      <c r="K1713" t="s">
        <v>310</v>
      </c>
      <c r="L1713" t="s">
        <v>301</v>
      </c>
      <c r="M1713">
        <v>2024</v>
      </c>
    </row>
    <row r="1714" spans="1:13" hidden="1" x14ac:dyDescent="0.25">
      <c r="A1714">
        <v>9737</v>
      </c>
      <c r="B1714" t="s">
        <v>13</v>
      </c>
      <c r="C1714" s="4">
        <v>45435</v>
      </c>
      <c r="D1714" t="s">
        <v>244</v>
      </c>
      <c r="E1714" t="s">
        <v>262</v>
      </c>
      <c r="F1714">
        <v>0</v>
      </c>
      <c r="G1714">
        <v>0.53</v>
      </c>
      <c r="H1714">
        <v>-0.53</v>
      </c>
      <c r="I1714" t="s">
        <v>16</v>
      </c>
      <c r="J1714" t="s">
        <v>262</v>
      </c>
      <c r="K1714" t="s">
        <v>310</v>
      </c>
      <c r="L1714" t="s">
        <v>301</v>
      </c>
      <c r="M1714">
        <v>2024</v>
      </c>
    </row>
    <row r="1715" spans="1:13" hidden="1" x14ac:dyDescent="0.25">
      <c r="A1715">
        <v>9735</v>
      </c>
      <c r="B1715" t="s">
        <v>13</v>
      </c>
      <c r="C1715" s="4">
        <v>45435</v>
      </c>
      <c r="D1715" t="s">
        <v>252</v>
      </c>
      <c r="E1715" t="s">
        <v>271</v>
      </c>
      <c r="F1715">
        <v>0.08</v>
      </c>
      <c r="G1715">
        <v>0</v>
      </c>
      <c r="H1715">
        <v>0.08</v>
      </c>
      <c r="I1715" t="s">
        <v>16</v>
      </c>
      <c r="J1715" t="s">
        <v>271</v>
      </c>
      <c r="K1715" t="s">
        <v>310</v>
      </c>
      <c r="L1715" t="s">
        <v>301</v>
      </c>
      <c r="M1715">
        <v>2024</v>
      </c>
    </row>
    <row r="1716" spans="1:13" hidden="1" x14ac:dyDescent="0.25">
      <c r="A1716">
        <v>9735</v>
      </c>
      <c r="B1716" t="s">
        <v>13</v>
      </c>
      <c r="C1716" s="4">
        <v>45435</v>
      </c>
      <c r="D1716" t="s">
        <v>251</v>
      </c>
      <c r="E1716" t="s">
        <v>268</v>
      </c>
      <c r="F1716">
        <v>1.36</v>
      </c>
      <c r="G1716">
        <v>0</v>
      </c>
      <c r="H1716">
        <v>1.36</v>
      </c>
      <c r="I1716" t="s">
        <v>16</v>
      </c>
      <c r="J1716" t="s">
        <v>268</v>
      </c>
      <c r="K1716" t="s">
        <v>310</v>
      </c>
      <c r="L1716" t="s">
        <v>301</v>
      </c>
      <c r="M1716">
        <v>2024</v>
      </c>
    </row>
    <row r="1717" spans="1:13" hidden="1" x14ac:dyDescent="0.25">
      <c r="A1717">
        <v>9735</v>
      </c>
      <c r="B1717" t="s">
        <v>13</v>
      </c>
      <c r="C1717" s="4">
        <v>45435</v>
      </c>
      <c r="D1717" t="s">
        <v>244</v>
      </c>
      <c r="E1717" t="s">
        <v>262</v>
      </c>
      <c r="F1717">
        <v>0</v>
      </c>
      <c r="G1717">
        <v>30.32</v>
      </c>
      <c r="H1717">
        <v>-30.32</v>
      </c>
      <c r="I1717" t="s">
        <v>16</v>
      </c>
      <c r="J1717" t="s">
        <v>262</v>
      </c>
      <c r="K1717" t="s">
        <v>310</v>
      </c>
      <c r="L1717" t="s">
        <v>301</v>
      </c>
      <c r="M1717">
        <v>2024</v>
      </c>
    </row>
    <row r="1718" spans="1:13" hidden="1" x14ac:dyDescent="0.25">
      <c r="A1718">
        <v>9735</v>
      </c>
      <c r="B1718" t="s">
        <v>13</v>
      </c>
      <c r="C1718" s="4">
        <v>45435</v>
      </c>
      <c r="D1718" t="s">
        <v>245</v>
      </c>
      <c r="E1718" t="s">
        <v>273</v>
      </c>
      <c r="F1718">
        <v>0</v>
      </c>
      <c r="G1718">
        <v>1.67</v>
      </c>
      <c r="H1718">
        <v>-1.67</v>
      </c>
      <c r="I1718" t="s">
        <v>16</v>
      </c>
      <c r="J1718" t="s">
        <v>273</v>
      </c>
      <c r="K1718" t="s">
        <v>310</v>
      </c>
      <c r="L1718" t="s">
        <v>301</v>
      </c>
      <c r="M1718">
        <v>2024</v>
      </c>
    </row>
    <row r="1719" spans="1:13" hidden="1" x14ac:dyDescent="0.25">
      <c r="A1719">
        <v>9738</v>
      </c>
      <c r="B1719" t="s">
        <v>13</v>
      </c>
      <c r="C1719" s="4">
        <v>45435</v>
      </c>
      <c r="D1719" t="s">
        <v>249</v>
      </c>
      <c r="E1719" t="s">
        <v>270</v>
      </c>
      <c r="F1719">
        <v>0</v>
      </c>
      <c r="G1719">
        <v>5.7</v>
      </c>
      <c r="H1719">
        <v>-5.7</v>
      </c>
      <c r="I1719" t="s">
        <v>16</v>
      </c>
      <c r="J1719" t="s">
        <v>270</v>
      </c>
      <c r="K1719" t="s">
        <v>310</v>
      </c>
      <c r="L1719" t="s">
        <v>301</v>
      </c>
      <c r="M1719">
        <v>2024</v>
      </c>
    </row>
    <row r="1720" spans="1:13" hidden="1" x14ac:dyDescent="0.25">
      <c r="A1720">
        <v>9739</v>
      </c>
      <c r="B1720" t="s">
        <v>13</v>
      </c>
      <c r="C1720" s="4">
        <v>45435</v>
      </c>
      <c r="D1720" t="s">
        <v>245</v>
      </c>
      <c r="E1720" t="s">
        <v>273</v>
      </c>
      <c r="F1720">
        <v>0</v>
      </c>
      <c r="G1720">
        <v>22.26</v>
      </c>
      <c r="H1720">
        <v>-22.26</v>
      </c>
      <c r="I1720" t="s">
        <v>16</v>
      </c>
      <c r="J1720" t="s">
        <v>273</v>
      </c>
      <c r="K1720" t="s">
        <v>310</v>
      </c>
      <c r="L1720" t="s">
        <v>301</v>
      </c>
      <c r="M1720">
        <v>2024</v>
      </c>
    </row>
    <row r="1721" spans="1:13" x14ac:dyDescent="0.25">
      <c r="A1721">
        <v>9737</v>
      </c>
      <c r="B1721" t="s">
        <v>13</v>
      </c>
      <c r="C1721" s="4">
        <v>45435</v>
      </c>
      <c r="D1721" t="s">
        <v>153</v>
      </c>
      <c r="E1721" t="s">
        <v>154</v>
      </c>
      <c r="F1721">
        <v>0</v>
      </c>
      <c r="G1721">
        <v>0.1</v>
      </c>
      <c r="H1721">
        <v>-0.1</v>
      </c>
      <c r="I1721" t="s">
        <v>16</v>
      </c>
      <c r="J1721" t="s">
        <v>154</v>
      </c>
      <c r="K1721" t="s">
        <v>310</v>
      </c>
      <c r="L1721" t="s">
        <v>301</v>
      </c>
      <c r="M1721">
        <v>2022</v>
      </c>
    </row>
    <row r="1722" spans="1:13" x14ac:dyDescent="0.25">
      <c r="A1722">
        <v>9730</v>
      </c>
      <c r="B1722" t="s">
        <v>13</v>
      </c>
      <c r="C1722" s="4">
        <v>45435</v>
      </c>
      <c r="D1722" t="s">
        <v>153</v>
      </c>
      <c r="E1722" t="s">
        <v>154</v>
      </c>
      <c r="F1722">
        <v>0</v>
      </c>
      <c r="G1722">
        <v>0.56000000000000005</v>
      </c>
      <c r="H1722">
        <v>-0.56000000000000005</v>
      </c>
      <c r="I1722" t="s">
        <v>16</v>
      </c>
      <c r="J1722" t="s">
        <v>154</v>
      </c>
      <c r="K1722" t="s">
        <v>310</v>
      </c>
      <c r="L1722" t="s">
        <v>301</v>
      </c>
      <c r="M1722">
        <v>2022</v>
      </c>
    </row>
    <row r="1723" spans="1:13" x14ac:dyDescent="0.25">
      <c r="A1723">
        <v>9735</v>
      </c>
      <c r="B1723" t="s">
        <v>13</v>
      </c>
      <c r="C1723" s="4">
        <v>45435</v>
      </c>
      <c r="D1723" t="s">
        <v>153</v>
      </c>
      <c r="E1723" t="s">
        <v>154</v>
      </c>
      <c r="F1723">
        <v>0</v>
      </c>
      <c r="G1723">
        <v>5.52</v>
      </c>
      <c r="H1723">
        <v>-5.52</v>
      </c>
      <c r="I1723" t="s">
        <v>16</v>
      </c>
      <c r="J1723" t="s">
        <v>154</v>
      </c>
      <c r="K1723" t="s">
        <v>310</v>
      </c>
      <c r="L1723" t="s">
        <v>301</v>
      </c>
      <c r="M1723">
        <v>2022</v>
      </c>
    </row>
    <row r="1724" spans="1:13" x14ac:dyDescent="0.25">
      <c r="A1724">
        <v>9739</v>
      </c>
      <c r="B1724" t="s">
        <v>13</v>
      </c>
      <c r="C1724" s="4">
        <v>45435</v>
      </c>
      <c r="D1724" t="s">
        <v>153</v>
      </c>
      <c r="E1724" t="s">
        <v>154</v>
      </c>
      <c r="F1724">
        <v>0</v>
      </c>
      <c r="G1724">
        <v>9.57</v>
      </c>
      <c r="H1724">
        <v>-9.57</v>
      </c>
      <c r="I1724" t="s">
        <v>16</v>
      </c>
      <c r="J1724" t="s">
        <v>154</v>
      </c>
      <c r="K1724" t="s">
        <v>310</v>
      </c>
      <c r="L1724" t="s">
        <v>301</v>
      </c>
      <c r="M1724">
        <v>2022</v>
      </c>
    </row>
    <row r="1725" spans="1:13" hidden="1" x14ac:dyDescent="0.25">
      <c r="A1725">
        <v>9738</v>
      </c>
      <c r="B1725" t="s">
        <v>13</v>
      </c>
      <c r="C1725" s="4">
        <v>45435</v>
      </c>
      <c r="D1725" t="s">
        <v>246</v>
      </c>
      <c r="E1725" t="s">
        <v>275</v>
      </c>
      <c r="F1725">
        <v>0</v>
      </c>
      <c r="G1725">
        <v>63483.57</v>
      </c>
      <c r="H1725">
        <v>-63483.57</v>
      </c>
      <c r="I1725" t="s">
        <v>16</v>
      </c>
      <c r="J1725" t="s">
        <v>275</v>
      </c>
      <c r="K1725" t="s">
        <v>310</v>
      </c>
      <c r="L1725" t="s">
        <v>301</v>
      </c>
      <c r="M1725">
        <v>2024</v>
      </c>
    </row>
    <row r="1726" spans="1:13" hidden="1" x14ac:dyDescent="0.25">
      <c r="A1726">
        <v>9738</v>
      </c>
      <c r="B1726" t="s">
        <v>13</v>
      </c>
      <c r="C1726" s="4">
        <v>45435</v>
      </c>
      <c r="D1726" t="s">
        <v>245</v>
      </c>
      <c r="E1726" t="s">
        <v>273</v>
      </c>
      <c r="F1726">
        <v>0</v>
      </c>
      <c r="G1726">
        <v>383.18</v>
      </c>
      <c r="H1726">
        <v>-383.18</v>
      </c>
      <c r="I1726" t="s">
        <v>16</v>
      </c>
      <c r="J1726" t="s">
        <v>273</v>
      </c>
      <c r="K1726" t="s">
        <v>310</v>
      </c>
      <c r="L1726" t="s">
        <v>301</v>
      </c>
      <c r="M1726">
        <v>2024</v>
      </c>
    </row>
    <row r="1727" spans="1:13" hidden="1" x14ac:dyDescent="0.25">
      <c r="A1727">
        <v>9738</v>
      </c>
      <c r="B1727" t="s">
        <v>13</v>
      </c>
      <c r="C1727" s="4">
        <v>45435</v>
      </c>
      <c r="D1727" t="s">
        <v>252</v>
      </c>
      <c r="E1727" t="s">
        <v>271</v>
      </c>
      <c r="F1727">
        <v>16.670000000000002</v>
      </c>
      <c r="G1727">
        <v>0</v>
      </c>
      <c r="H1727">
        <v>16.670000000000002</v>
      </c>
      <c r="I1727" t="s">
        <v>16</v>
      </c>
      <c r="J1727" t="s">
        <v>271</v>
      </c>
      <c r="K1727" t="s">
        <v>310</v>
      </c>
      <c r="L1727" t="s">
        <v>301</v>
      </c>
      <c r="M1727">
        <v>2024</v>
      </c>
    </row>
    <row r="1728" spans="1:13" x14ac:dyDescent="0.25">
      <c r="A1728">
        <v>9731</v>
      </c>
      <c r="B1728" t="s">
        <v>13</v>
      </c>
      <c r="C1728" s="4">
        <v>45435</v>
      </c>
      <c r="D1728" t="s">
        <v>153</v>
      </c>
      <c r="E1728" t="s">
        <v>154</v>
      </c>
      <c r="F1728">
        <v>0</v>
      </c>
      <c r="G1728">
        <v>0.38</v>
      </c>
      <c r="H1728">
        <v>-0.38</v>
      </c>
      <c r="I1728" t="s">
        <v>16</v>
      </c>
      <c r="J1728" t="s">
        <v>154</v>
      </c>
      <c r="K1728" t="s">
        <v>311</v>
      </c>
      <c r="L1728" t="s">
        <v>306</v>
      </c>
      <c r="M1728">
        <v>2022</v>
      </c>
    </row>
    <row r="1729" spans="1:13" x14ac:dyDescent="0.25">
      <c r="A1729">
        <v>9730</v>
      </c>
      <c r="B1729" t="s">
        <v>13</v>
      </c>
      <c r="C1729" s="4">
        <v>45435</v>
      </c>
      <c r="D1729" t="s">
        <v>155</v>
      </c>
      <c r="E1729" t="s">
        <v>156</v>
      </c>
      <c r="F1729">
        <v>0</v>
      </c>
      <c r="G1729">
        <v>2466.9299999999998</v>
      </c>
      <c r="H1729">
        <v>-2466.9299999999998</v>
      </c>
      <c r="I1729" t="s">
        <v>16</v>
      </c>
      <c r="J1729" t="s">
        <v>156</v>
      </c>
      <c r="K1729" t="s">
        <v>310</v>
      </c>
      <c r="L1729" t="s">
        <v>301</v>
      </c>
      <c r="M1729">
        <v>2022</v>
      </c>
    </row>
    <row r="1730" spans="1:13" x14ac:dyDescent="0.25">
      <c r="A1730">
        <v>9732</v>
      </c>
      <c r="B1730" t="s">
        <v>13</v>
      </c>
      <c r="C1730" s="4">
        <v>45435</v>
      </c>
      <c r="D1730" t="s">
        <v>155</v>
      </c>
      <c r="E1730" t="s">
        <v>156</v>
      </c>
      <c r="F1730">
        <v>0</v>
      </c>
      <c r="G1730">
        <v>0.34</v>
      </c>
      <c r="H1730">
        <v>-0.34</v>
      </c>
      <c r="I1730" t="s">
        <v>16</v>
      </c>
      <c r="J1730" t="s">
        <v>156</v>
      </c>
      <c r="K1730" t="s">
        <v>310</v>
      </c>
      <c r="L1730" t="s">
        <v>301</v>
      </c>
      <c r="M1730">
        <v>2022</v>
      </c>
    </row>
    <row r="1731" spans="1:13" hidden="1" x14ac:dyDescent="0.25">
      <c r="A1731">
        <v>9738</v>
      </c>
      <c r="B1731" t="s">
        <v>13</v>
      </c>
      <c r="C1731" s="4">
        <v>45435</v>
      </c>
      <c r="D1731" t="s">
        <v>250</v>
      </c>
      <c r="E1731" t="s">
        <v>269</v>
      </c>
      <c r="F1731">
        <v>0</v>
      </c>
      <c r="G1731">
        <v>633.95000000000005</v>
      </c>
      <c r="H1731">
        <v>-633.95000000000005</v>
      </c>
      <c r="I1731" t="s">
        <v>16</v>
      </c>
      <c r="J1731" t="s">
        <v>269</v>
      </c>
      <c r="K1731" t="s">
        <v>310</v>
      </c>
      <c r="L1731" t="s">
        <v>301</v>
      </c>
      <c r="M1731">
        <v>2024</v>
      </c>
    </row>
    <row r="1732" spans="1:13" x14ac:dyDescent="0.25">
      <c r="A1732">
        <v>9738</v>
      </c>
      <c r="B1732" t="s">
        <v>13</v>
      </c>
      <c r="C1732" s="4">
        <v>45435</v>
      </c>
      <c r="D1732" t="s">
        <v>165</v>
      </c>
      <c r="E1732" t="s">
        <v>166</v>
      </c>
      <c r="F1732">
        <v>0</v>
      </c>
      <c r="G1732">
        <v>110.5</v>
      </c>
      <c r="H1732">
        <v>-110.5</v>
      </c>
      <c r="I1732" t="s">
        <v>16</v>
      </c>
      <c r="J1732" t="s">
        <v>166</v>
      </c>
      <c r="K1732" t="s">
        <v>310</v>
      </c>
      <c r="L1732" t="s">
        <v>301</v>
      </c>
      <c r="M1732">
        <v>2022</v>
      </c>
    </row>
    <row r="1733" spans="1:13" hidden="1" x14ac:dyDescent="0.25">
      <c r="A1733">
        <v>9737</v>
      </c>
      <c r="B1733" t="s">
        <v>13</v>
      </c>
      <c r="C1733" s="4">
        <v>45435</v>
      </c>
      <c r="D1733" t="s">
        <v>251</v>
      </c>
      <c r="E1733" t="s">
        <v>268</v>
      </c>
      <c r="F1733">
        <v>0.02</v>
      </c>
      <c r="G1733">
        <v>0</v>
      </c>
      <c r="H1733">
        <v>0.02</v>
      </c>
      <c r="I1733" t="s">
        <v>16</v>
      </c>
      <c r="J1733" t="s">
        <v>268</v>
      </c>
      <c r="K1733" t="s">
        <v>310</v>
      </c>
      <c r="L1733" t="s">
        <v>301</v>
      </c>
      <c r="M1733">
        <v>2024</v>
      </c>
    </row>
    <row r="1734" spans="1:13" hidden="1" x14ac:dyDescent="0.25">
      <c r="A1734">
        <v>9732</v>
      </c>
      <c r="B1734" t="s">
        <v>13</v>
      </c>
      <c r="C1734" s="4">
        <v>45435</v>
      </c>
      <c r="D1734" t="s">
        <v>245</v>
      </c>
      <c r="E1734" t="s">
        <v>273</v>
      </c>
      <c r="F1734">
        <v>0</v>
      </c>
      <c r="G1734">
        <v>1.98</v>
      </c>
      <c r="H1734">
        <v>-1.98</v>
      </c>
      <c r="I1734" t="s">
        <v>16</v>
      </c>
      <c r="J1734" t="s">
        <v>273</v>
      </c>
      <c r="K1734" t="s">
        <v>310</v>
      </c>
      <c r="L1734" t="s">
        <v>301</v>
      </c>
      <c r="M1734">
        <v>2024</v>
      </c>
    </row>
    <row r="1735" spans="1:13" hidden="1" x14ac:dyDescent="0.25">
      <c r="A1735">
        <v>9730</v>
      </c>
      <c r="B1735" t="s">
        <v>13</v>
      </c>
      <c r="C1735" s="4">
        <v>45435</v>
      </c>
      <c r="D1735" t="s">
        <v>245</v>
      </c>
      <c r="E1735" t="s">
        <v>273</v>
      </c>
      <c r="F1735">
        <v>0</v>
      </c>
      <c r="G1735">
        <v>14184.84</v>
      </c>
      <c r="H1735">
        <v>-14184.84</v>
      </c>
      <c r="I1735" t="s">
        <v>16</v>
      </c>
      <c r="J1735" t="s">
        <v>273</v>
      </c>
      <c r="K1735" t="s">
        <v>310</v>
      </c>
      <c r="L1735" t="s">
        <v>301</v>
      </c>
      <c r="M1735">
        <v>2024</v>
      </c>
    </row>
    <row r="1736" spans="1:13" hidden="1" x14ac:dyDescent="0.25">
      <c r="A1736">
        <v>9730</v>
      </c>
      <c r="B1736" t="s">
        <v>13</v>
      </c>
      <c r="C1736" s="4">
        <v>45435</v>
      </c>
      <c r="D1736" t="s">
        <v>244</v>
      </c>
      <c r="E1736" t="s">
        <v>262</v>
      </c>
      <c r="F1736">
        <v>0</v>
      </c>
      <c r="G1736">
        <v>3.1</v>
      </c>
      <c r="H1736">
        <v>-3.1</v>
      </c>
      <c r="I1736" t="s">
        <v>16</v>
      </c>
      <c r="J1736" t="s">
        <v>262</v>
      </c>
      <c r="K1736" t="s">
        <v>310</v>
      </c>
      <c r="L1736" t="s">
        <v>301</v>
      </c>
      <c r="M1736">
        <v>2024</v>
      </c>
    </row>
    <row r="1737" spans="1:13" hidden="1" x14ac:dyDescent="0.25">
      <c r="A1737">
        <v>9730</v>
      </c>
      <c r="B1737" t="s">
        <v>13</v>
      </c>
      <c r="C1737" s="4">
        <v>45435</v>
      </c>
      <c r="D1737" t="s">
        <v>251</v>
      </c>
      <c r="E1737" t="s">
        <v>268</v>
      </c>
      <c r="F1737">
        <v>0.14000000000000001</v>
      </c>
      <c r="G1737">
        <v>0</v>
      </c>
      <c r="H1737">
        <v>0.14000000000000001</v>
      </c>
      <c r="I1737" t="s">
        <v>16</v>
      </c>
      <c r="J1737" t="s">
        <v>268</v>
      </c>
      <c r="K1737" t="s">
        <v>310</v>
      </c>
      <c r="L1737" t="s">
        <v>301</v>
      </c>
      <c r="M1737">
        <v>2024</v>
      </c>
    </row>
    <row r="1738" spans="1:13" hidden="1" x14ac:dyDescent="0.25">
      <c r="A1738">
        <v>9730</v>
      </c>
      <c r="B1738" t="s">
        <v>13</v>
      </c>
      <c r="C1738" s="4">
        <v>45435</v>
      </c>
      <c r="D1738" t="s">
        <v>249</v>
      </c>
      <c r="E1738" t="s">
        <v>270</v>
      </c>
      <c r="F1738">
        <v>0</v>
      </c>
      <c r="G1738">
        <v>6.48</v>
      </c>
      <c r="H1738">
        <v>-6.48</v>
      </c>
      <c r="I1738" t="s">
        <v>16</v>
      </c>
      <c r="J1738" t="s">
        <v>270</v>
      </c>
      <c r="K1738" t="s">
        <v>310</v>
      </c>
      <c r="L1738" t="s">
        <v>301</v>
      </c>
      <c r="M1738">
        <v>2024</v>
      </c>
    </row>
    <row r="1739" spans="1:13" hidden="1" x14ac:dyDescent="0.25">
      <c r="A1739">
        <v>9730</v>
      </c>
      <c r="B1739" t="s">
        <v>13</v>
      </c>
      <c r="C1739" s="4">
        <v>45435</v>
      </c>
      <c r="D1739" t="s">
        <v>252</v>
      </c>
      <c r="E1739" t="s">
        <v>271</v>
      </c>
      <c r="F1739">
        <v>616.67999999999995</v>
      </c>
      <c r="G1739">
        <v>0</v>
      </c>
      <c r="H1739">
        <v>616.67999999999995</v>
      </c>
      <c r="I1739" t="s">
        <v>16</v>
      </c>
      <c r="J1739" t="s">
        <v>271</v>
      </c>
      <c r="K1739" t="s">
        <v>310</v>
      </c>
      <c r="L1739" t="s">
        <v>301</v>
      </c>
      <c r="M1739">
        <v>2024</v>
      </c>
    </row>
    <row r="1740" spans="1:13" hidden="1" x14ac:dyDescent="0.25">
      <c r="A1740">
        <v>9731</v>
      </c>
      <c r="B1740" t="s">
        <v>13</v>
      </c>
      <c r="C1740" s="4">
        <v>45435</v>
      </c>
      <c r="D1740" t="s">
        <v>251</v>
      </c>
      <c r="E1740" t="s">
        <v>268</v>
      </c>
      <c r="F1740">
        <v>0.1</v>
      </c>
      <c r="G1740">
        <v>0</v>
      </c>
      <c r="H1740">
        <v>0.1</v>
      </c>
      <c r="I1740" t="s">
        <v>16</v>
      </c>
      <c r="J1740" t="s">
        <v>268</v>
      </c>
      <c r="K1740" t="s">
        <v>311</v>
      </c>
      <c r="L1740" t="s">
        <v>306</v>
      </c>
      <c r="M1740">
        <v>2024</v>
      </c>
    </row>
    <row r="1741" spans="1:13" x14ac:dyDescent="0.25">
      <c r="A1741">
        <v>9738</v>
      </c>
      <c r="B1741" t="s">
        <v>13</v>
      </c>
      <c r="C1741" s="4">
        <v>45435</v>
      </c>
      <c r="D1741" t="s">
        <v>163</v>
      </c>
      <c r="E1741" t="s">
        <v>164</v>
      </c>
      <c r="F1741">
        <v>0</v>
      </c>
      <c r="G1741">
        <v>0.9</v>
      </c>
      <c r="H1741">
        <v>-0.9</v>
      </c>
      <c r="I1741" t="s">
        <v>16</v>
      </c>
      <c r="J1741" t="s">
        <v>164</v>
      </c>
      <c r="K1741" t="s">
        <v>310</v>
      </c>
      <c r="L1741" t="s">
        <v>301</v>
      </c>
      <c r="M1741">
        <v>2022</v>
      </c>
    </row>
    <row r="1742" spans="1:13" x14ac:dyDescent="0.25">
      <c r="A1742">
        <v>9730</v>
      </c>
      <c r="B1742" t="s">
        <v>13</v>
      </c>
      <c r="C1742" s="4">
        <v>45435</v>
      </c>
      <c r="D1742" t="s">
        <v>163</v>
      </c>
      <c r="E1742" t="s">
        <v>164</v>
      </c>
      <c r="F1742">
        <v>0</v>
      </c>
      <c r="G1742">
        <v>1.05</v>
      </c>
      <c r="H1742">
        <v>-1.05</v>
      </c>
      <c r="I1742" t="s">
        <v>16</v>
      </c>
      <c r="J1742" t="s">
        <v>164</v>
      </c>
      <c r="K1742" t="s">
        <v>310</v>
      </c>
      <c r="L1742" t="s">
        <v>301</v>
      </c>
      <c r="M1742">
        <v>2022</v>
      </c>
    </row>
    <row r="1743" spans="1:13" hidden="1" x14ac:dyDescent="0.25">
      <c r="A1743">
        <v>9731</v>
      </c>
      <c r="B1743" t="s">
        <v>13</v>
      </c>
      <c r="C1743" s="4">
        <v>45435</v>
      </c>
      <c r="D1743" t="s">
        <v>244</v>
      </c>
      <c r="E1743" t="s">
        <v>262</v>
      </c>
      <c r="F1743">
        <v>0</v>
      </c>
      <c r="G1743">
        <v>2.1</v>
      </c>
      <c r="H1743">
        <v>-2.1</v>
      </c>
      <c r="I1743" t="s">
        <v>16</v>
      </c>
      <c r="J1743" t="s">
        <v>262</v>
      </c>
      <c r="K1743" t="s">
        <v>311</v>
      </c>
      <c r="L1743" t="s">
        <v>306</v>
      </c>
      <c r="M1743">
        <v>2024</v>
      </c>
    </row>
    <row r="1744" spans="1:13" hidden="1" x14ac:dyDescent="0.25">
      <c r="A1744">
        <v>9765</v>
      </c>
      <c r="B1744" t="s">
        <v>13</v>
      </c>
      <c r="C1744" s="4">
        <v>45436</v>
      </c>
      <c r="D1744" t="s">
        <v>252</v>
      </c>
      <c r="E1744" t="s">
        <v>271</v>
      </c>
      <c r="F1744">
        <v>0.06</v>
      </c>
      <c r="G1744">
        <v>0</v>
      </c>
      <c r="H1744">
        <v>0.06</v>
      </c>
      <c r="I1744" t="s">
        <v>16</v>
      </c>
      <c r="J1744" t="s">
        <v>271</v>
      </c>
      <c r="K1744" t="s">
        <v>310</v>
      </c>
      <c r="L1744" t="s">
        <v>301</v>
      </c>
      <c r="M1744">
        <v>2024</v>
      </c>
    </row>
    <row r="1745" spans="1:13" x14ac:dyDescent="0.25">
      <c r="A1745">
        <v>9764</v>
      </c>
      <c r="B1745" t="s">
        <v>13</v>
      </c>
      <c r="C1745" s="4">
        <v>45436</v>
      </c>
      <c r="D1745" t="s">
        <v>159</v>
      </c>
      <c r="E1745" t="s">
        <v>160</v>
      </c>
      <c r="F1745">
        <v>0</v>
      </c>
      <c r="G1745">
        <v>1486.1</v>
      </c>
      <c r="H1745">
        <v>-1486.1</v>
      </c>
      <c r="I1745" t="s">
        <v>16</v>
      </c>
      <c r="J1745" t="s">
        <v>160</v>
      </c>
      <c r="K1745" t="s">
        <v>310</v>
      </c>
      <c r="L1745" t="s">
        <v>301</v>
      </c>
      <c r="M1745">
        <v>2022</v>
      </c>
    </row>
    <row r="1746" spans="1:13" hidden="1" x14ac:dyDescent="0.25">
      <c r="A1746">
        <v>9764</v>
      </c>
      <c r="B1746" t="s">
        <v>13</v>
      </c>
      <c r="C1746" s="4">
        <v>45436</v>
      </c>
      <c r="D1746" t="s">
        <v>247</v>
      </c>
      <c r="E1746" t="s">
        <v>272</v>
      </c>
      <c r="F1746">
        <v>0</v>
      </c>
      <c r="G1746">
        <v>11100.04</v>
      </c>
      <c r="H1746">
        <v>-11100.04</v>
      </c>
      <c r="I1746" t="s">
        <v>16</v>
      </c>
      <c r="J1746" t="s">
        <v>272</v>
      </c>
      <c r="K1746" t="s">
        <v>310</v>
      </c>
      <c r="L1746" t="s">
        <v>301</v>
      </c>
      <c r="M1746">
        <v>2024</v>
      </c>
    </row>
    <row r="1747" spans="1:13" hidden="1" x14ac:dyDescent="0.25">
      <c r="A1747">
        <v>9765</v>
      </c>
      <c r="B1747" t="s">
        <v>13</v>
      </c>
      <c r="C1747" s="4">
        <v>45436</v>
      </c>
      <c r="D1747" t="s">
        <v>245</v>
      </c>
      <c r="E1747" t="s">
        <v>273</v>
      </c>
      <c r="F1747">
        <v>0</v>
      </c>
      <c r="G1747">
        <v>1.47</v>
      </c>
      <c r="H1747">
        <v>-1.47</v>
      </c>
      <c r="I1747" t="s">
        <v>16</v>
      </c>
      <c r="J1747" t="s">
        <v>273</v>
      </c>
      <c r="K1747" t="s">
        <v>310</v>
      </c>
      <c r="L1747" t="s">
        <v>301</v>
      </c>
      <c r="M1747">
        <v>2024</v>
      </c>
    </row>
    <row r="1748" spans="1:13" x14ac:dyDescent="0.25">
      <c r="A1748">
        <v>9765</v>
      </c>
      <c r="B1748" t="s">
        <v>13</v>
      </c>
      <c r="C1748" s="4">
        <v>45436</v>
      </c>
      <c r="D1748" t="s">
        <v>155</v>
      </c>
      <c r="E1748" t="s">
        <v>156</v>
      </c>
      <c r="F1748">
        <v>0</v>
      </c>
      <c r="G1748">
        <v>0.25</v>
      </c>
      <c r="H1748">
        <v>-0.25</v>
      </c>
      <c r="I1748" t="s">
        <v>16</v>
      </c>
      <c r="J1748" t="s">
        <v>156</v>
      </c>
      <c r="K1748" t="s">
        <v>310</v>
      </c>
      <c r="L1748" t="s">
        <v>301</v>
      </c>
      <c r="M1748">
        <v>2022</v>
      </c>
    </row>
    <row r="1749" spans="1:13" hidden="1" x14ac:dyDescent="0.25">
      <c r="A1749">
        <v>9820</v>
      </c>
      <c r="B1749" t="s">
        <v>13</v>
      </c>
      <c r="C1749" s="4">
        <v>45439</v>
      </c>
      <c r="D1749" t="s">
        <v>245</v>
      </c>
      <c r="E1749" t="s">
        <v>273</v>
      </c>
      <c r="F1749">
        <v>0</v>
      </c>
      <c r="G1749">
        <v>57.56</v>
      </c>
      <c r="H1749">
        <v>-57.56</v>
      </c>
      <c r="I1749" t="s">
        <v>16</v>
      </c>
      <c r="J1749" t="s">
        <v>273</v>
      </c>
      <c r="K1749" t="s">
        <v>310</v>
      </c>
      <c r="L1749" t="s">
        <v>301</v>
      </c>
      <c r="M1749">
        <v>2024</v>
      </c>
    </row>
    <row r="1750" spans="1:13" hidden="1" x14ac:dyDescent="0.25">
      <c r="A1750">
        <v>9820</v>
      </c>
      <c r="B1750" t="s">
        <v>13</v>
      </c>
      <c r="C1750" s="4">
        <v>45439</v>
      </c>
      <c r="D1750" t="s">
        <v>252</v>
      </c>
      <c r="E1750" t="s">
        <v>271</v>
      </c>
      <c r="F1750">
        <v>2.5</v>
      </c>
      <c r="G1750">
        <v>0</v>
      </c>
      <c r="H1750">
        <v>2.5</v>
      </c>
      <c r="I1750" t="s">
        <v>16</v>
      </c>
      <c r="J1750" t="s">
        <v>271</v>
      </c>
      <c r="K1750" t="s">
        <v>310</v>
      </c>
      <c r="L1750" t="s">
        <v>301</v>
      </c>
      <c r="M1750">
        <v>2024</v>
      </c>
    </row>
    <row r="1751" spans="1:13" x14ac:dyDescent="0.25">
      <c r="A1751">
        <v>9820</v>
      </c>
      <c r="B1751" t="s">
        <v>13</v>
      </c>
      <c r="C1751" s="4">
        <v>45439</v>
      </c>
      <c r="D1751" t="s">
        <v>155</v>
      </c>
      <c r="E1751" t="s">
        <v>156</v>
      </c>
      <c r="F1751">
        <v>0</v>
      </c>
      <c r="G1751">
        <v>10.01</v>
      </c>
      <c r="H1751">
        <v>-10.01</v>
      </c>
      <c r="I1751" t="s">
        <v>16</v>
      </c>
      <c r="J1751" t="s">
        <v>156</v>
      </c>
      <c r="K1751" t="s">
        <v>310</v>
      </c>
      <c r="L1751" t="s">
        <v>301</v>
      </c>
      <c r="M1751">
        <v>2022</v>
      </c>
    </row>
    <row r="1752" spans="1:13" hidden="1" x14ac:dyDescent="0.25">
      <c r="A1752">
        <v>9844</v>
      </c>
      <c r="B1752" t="s">
        <v>13</v>
      </c>
      <c r="C1752" s="4">
        <v>45440</v>
      </c>
      <c r="D1752" t="s">
        <v>244</v>
      </c>
      <c r="E1752" t="s">
        <v>262</v>
      </c>
      <c r="F1752">
        <v>0</v>
      </c>
      <c r="G1752">
        <v>12.56</v>
      </c>
      <c r="H1752">
        <v>-12.56</v>
      </c>
      <c r="I1752" t="s">
        <v>16</v>
      </c>
      <c r="J1752" t="s">
        <v>262</v>
      </c>
      <c r="K1752" t="s">
        <v>310</v>
      </c>
      <c r="L1752" t="s">
        <v>301</v>
      </c>
      <c r="M1752">
        <v>2024</v>
      </c>
    </row>
    <row r="1753" spans="1:13" hidden="1" x14ac:dyDescent="0.25">
      <c r="A1753">
        <v>9844</v>
      </c>
      <c r="B1753" t="s">
        <v>13</v>
      </c>
      <c r="C1753" s="4">
        <v>45440</v>
      </c>
      <c r="D1753" t="s">
        <v>251</v>
      </c>
      <c r="E1753" t="s">
        <v>268</v>
      </c>
      <c r="F1753">
        <v>0.57999999999999996</v>
      </c>
      <c r="G1753">
        <v>0</v>
      </c>
      <c r="H1753">
        <v>0.57999999999999996</v>
      </c>
      <c r="I1753" t="s">
        <v>16</v>
      </c>
      <c r="J1753" t="s">
        <v>268</v>
      </c>
      <c r="K1753" t="s">
        <v>310</v>
      </c>
      <c r="L1753" t="s">
        <v>301</v>
      </c>
      <c r="M1753">
        <v>2024</v>
      </c>
    </row>
    <row r="1754" spans="1:13" hidden="1" x14ac:dyDescent="0.25">
      <c r="A1754">
        <v>9843</v>
      </c>
      <c r="B1754" t="s">
        <v>13</v>
      </c>
      <c r="C1754" s="4">
        <v>45440</v>
      </c>
      <c r="D1754" t="s">
        <v>251</v>
      </c>
      <c r="E1754" t="s">
        <v>268</v>
      </c>
      <c r="F1754">
        <v>0.57999999999999996</v>
      </c>
      <c r="G1754">
        <v>0</v>
      </c>
      <c r="H1754">
        <v>0.57999999999999996</v>
      </c>
      <c r="I1754" t="s">
        <v>16</v>
      </c>
      <c r="J1754" t="s">
        <v>268</v>
      </c>
      <c r="K1754" t="s">
        <v>310</v>
      </c>
      <c r="L1754" t="s">
        <v>301</v>
      </c>
      <c r="M1754">
        <v>2024</v>
      </c>
    </row>
    <row r="1755" spans="1:13" hidden="1" x14ac:dyDescent="0.25">
      <c r="A1755">
        <v>9843</v>
      </c>
      <c r="B1755" t="s">
        <v>13</v>
      </c>
      <c r="C1755" s="4">
        <v>45440</v>
      </c>
      <c r="D1755" t="s">
        <v>244</v>
      </c>
      <c r="E1755" t="s">
        <v>262</v>
      </c>
      <c r="F1755">
        <v>0</v>
      </c>
      <c r="G1755">
        <v>12.86</v>
      </c>
      <c r="H1755">
        <v>-12.86</v>
      </c>
      <c r="I1755" t="s">
        <v>16</v>
      </c>
      <c r="J1755" t="s">
        <v>262</v>
      </c>
      <c r="K1755" t="s">
        <v>310</v>
      </c>
      <c r="L1755" t="s">
        <v>301</v>
      </c>
      <c r="M1755">
        <v>2024</v>
      </c>
    </row>
    <row r="1756" spans="1:13" x14ac:dyDescent="0.25">
      <c r="A1756">
        <v>9843</v>
      </c>
      <c r="B1756" t="s">
        <v>13</v>
      </c>
      <c r="C1756" s="4">
        <v>45440</v>
      </c>
      <c r="D1756" t="s">
        <v>153</v>
      </c>
      <c r="E1756" t="s">
        <v>154</v>
      </c>
      <c r="F1756">
        <v>0</v>
      </c>
      <c r="G1756">
        <v>2.34</v>
      </c>
      <c r="H1756">
        <v>-2.34</v>
      </c>
      <c r="I1756" t="s">
        <v>16</v>
      </c>
      <c r="J1756" t="s">
        <v>154</v>
      </c>
      <c r="K1756" t="s">
        <v>310</v>
      </c>
      <c r="L1756" t="s">
        <v>301</v>
      </c>
      <c r="M1756">
        <v>2022</v>
      </c>
    </row>
    <row r="1757" spans="1:13" x14ac:dyDescent="0.25">
      <c r="A1757">
        <v>9844</v>
      </c>
      <c r="B1757" t="s">
        <v>13</v>
      </c>
      <c r="C1757" s="4">
        <v>45440</v>
      </c>
      <c r="D1757" t="s">
        <v>153</v>
      </c>
      <c r="E1757" t="s">
        <v>154</v>
      </c>
      <c r="F1757">
        <v>0</v>
      </c>
      <c r="G1757">
        <v>2.29</v>
      </c>
      <c r="H1757">
        <v>-2.29</v>
      </c>
      <c r="I1757" t="s">
        <v>16</v>
      </c>
      <c r="J1757" t="s">
        <v>154</v>
      </c>
      <c r="K1757" t="s">
        <v>310</v>
      </c>
      <c r="L1757" t="s">
        <v>301</v>
      </c>
      <c r="M1757">
        <v>2022</v>
      </c>
    </row>
    <row r="1758" spans="1:13" x14ac:dyDescent="0.25">
      <c r="A1758">
        <v>9860</v>
      </c>
      <c r="B1758" t="s">
        <v>13</v>
      </c>
      <c r="C1758" s="4">
        <v>45441</v>
      </c>
      <c r="D1758" t="s">
        <v>153</v>
      </c>
      <c r="E1758" t="s">
        <v>154</v>
      </c>
      <c r="F1758">
        <v>0</v>
      </c>
      <c r="G1758">
        <v>1.53</v>
      </c>
      <c r="H1758">
        <v>-1.53</v>
      </c>
      <c r="I1758" t="s">
        <v>16</v>
      </c>
      <c r="J1758" t="s">
        <v>154</v>
      </c>
      <c r="K1758" t="s">
        <v>310</v>
      </c>
      <c r="L1758" t="s">
        <v>301</v>
      </c>
      <c r="M1758">
        <v>2022</v>
      </c>
    </row>
    <row r="1759" spans="1:13" hidden="1" x14ac:dyDescent="0.25">
      <c r="A1759">
        <v>9859</v>
      </c>
      <c r="B1759" t="s">
        <v>13</v>
      </c>
      <c r="C1759" s="4">
        <v>45441</v>
      </c>
      <c r="D1759" t="s">
        <v>249</v>
      </c>
      <c r="E1759" t="s">
        <v>270</v>
      </c>
      <c r="F1759">
        <v>0</v>
      </c>
      <c r="G1759">
        <v>0.96</v>
      </c>
      <c r="H1759">
        <v>-0.96</v>
      </c>
      <c r="I1759" t="s">
        <v>16</v>
      </c>
      <c r="J1759" t="s">
        <v>270</v>
      </c>
      <c r="K1759" t="s">
        <v>310</v>
      </c>
      <c r="L1759" t="s">
        <v>301</v>
      </c>
      <c r="M1759">
        <v>2024</v>
      </c>
    </row>
    <row r="1760" spans="1:13" hidden="1" x14ac:dyDescent="0.25">
      <c r="A1760">
        <v>9859</v>
      </c>
      <c r="B1760" t="s">
        <v>13</v>
      </c>
      <c r="C1760" s="4">
        <v>45441</v>
      </c>
      <c r="D1760" t="s">
        <v>248</v>
      </c>
      <c r="E1760" t="s">
        <v>274</v>
      </c>
      <c r="F1760">
        <v>0</v>
      </c>
      <c r="G1760">
        <v>2.0699999999999998</v>
      </c>
      <c r="H1760">
        <v>-2.0699999999999998</v>
      </c>
      <c r="I1760" t="s">
        <v>16</v>
      </c>
      <c r="J1760" t="s">
        <v>274</v>
      </c>
      <c r="K1760" t="s">
        <v>310</v>
      </c>
      <c r="L1760" t="s">
        <v>301</v>
      </c>
      <c r="M1760">
        <v>2024</v>
      </c>
    </row>
    <row r="1761" spans="1:13" hidden="1" x14ac:dyDescent="0.25">
      <c r="A1761">
        <v>9859</v>
      </c>
      <c r="B1761" t="s">
        <v>13</v>
      </c>
      <c r="C1761" s="4">
        <v>45441</v>
      </c>
      <c r="D1761" t="s">
        <v>244</v>
      </c>
      <c r="E1761" t="s">
        <v>262</v>
      </c>
      <c r="F1761">
        <v>0</v>
      </c>
      <c r="G1761">
        <v>6069.95</v>
      </c>
      <c r="H1761">
        <v>-6069.95</v>
      </c>
      <c r="I1761" t="s">
        <v>16</v>
      </c>
      <c r="J1761" t="s">
        <v>262</v>
      </c>
      <c r="K1761" t="s">
        <v>310</v>
      </c>
      <c r="L1761" t="s">
        <v>301</v>
      </c>
      <c r="M1761">
        <v>2024</v>
      </c>
    </row>
    <row r="1762" spans="1:13" hidden="1" x14ac:dyDescent="0.25">
      <c r="A1762">
        <v>9859</v>
      </c>
      <c r="B1762" t="s">
        <v>13</v>
      </c>
      <c r="C1762" s="4">
        <v>45441</v>
      </c>
      <c r="D1762" t="s">
        <v>245</v>
      </c>
      <c r="E1762" t="s">
        <v>273</v>
      </c>
      <c r="F1762">
        <v>0</v>
      </c>
      <c r="G1762">
        <v>1002.7</v>
      </c>
      <c r="H1762">
        <v>-1002.7</v>
      </c>
      <c r="I1762" t="s">
        <v>16</v>
      </c>
      <c r="J1762" t="s">
        <v>273</v>
      </c>
      <c r="K1762" t="s">
        <v>310</v>
      </c>
      <c r="L1762" t="s">
        <v>301</v>
      </c>
      <c r="M1762">
        <v>2024</v>
      </c>
    </row>
    <row r="1763" spans="1:13" hidden="1" x14ac:dyDescent="0.25">
      <c r="A1763">
        <v>9859</v>
      </c>
      <c r="B1763" t="s">
        <v>13</v>
      </c>
      <c r="C1763" s="4">
        <v>45441</v>
      </c>
      <c r="D1763" t="s">
        <v>252</v>
      </c>
      <c r="E1763" t="s">
        <v>271</v>
      </c>
      <c r="F1763">
        <v>43.62</v>
      </c>
      <c r="G1763">
        <v>0</v>
      </c>
      <c r="H1763">
        <v>43.62</v>
      </c>
      <c r="I1763" t="s">
        <v>16</v>
      </c>
      <c r="J1763" t="s">
        <v>271</v>
      </c>
      <c r="K1763" t="s">
        <v>310</v>
      </c>
      <c r="L1763" t="s">
        <v>301</v>
      </c>
      <c r="M1763">
        <v>2024</v>
      </c>
    </row>
    <row r="1764" spans="1:13" hidden="1" x14ac:dyDescent="0.25">
      <c r="A1764">
        <v>9860</v>
      </c>
      <c r="B1764" t="s">
        <v>13</v>
      </c>
      <c r="C1764" s="4">
        <v>45441</v>
      </c>
      <c r="D1764" t="s">
        <v>245</v>
      </c>
      <c r="E1764" t="s">
        <v>273</v>
      </c>
      <c r="F1764">
        <v>0</v>
      </c>
      <c r="G1764">
        <v>0.08</v>
      </c>
      <c r="H1764">
        <v>-0.08</v>
      </c>
      <c r="I1764" t="s">
        <v>16</v>
      </c>
      <c r="J1764" t="s">
        <v>273</v>
      </c>
      <c r="K1764" t="s">
        <v>310</v>
      </c>
      <c r="L1764" t="s">
        <v>301</v>
      </c>
      <c r="M1764">
        <v>2024</v>
      </c>
    </row>
    <row r="1765" spans="1:13" hidden="1" x14ac:dyDescent="0.25">
      <c r="A1765">
        <v>9860</v>
      </c>
      <c r="B1765" t="s">
        <v>13</v>
      </c>
      <c r="C1765" s="4">
        <v>45441</v>
      </c>
      <c r="D1765" t="s">
        <v>244</v>
      </c>
      <c r="E1765" t="s">
        <v>262</v>
      </c>
      <c r="F1765">
        <v>0</v>
      </c>
      <c r="G1765">
        <v>8.42</v>
      </c>
      <c r="H1765">
        <v>-8.42</v>
      </c>
      <c r="I1765" t="s">
        <v>16</v>
      </c>
      <c r="J1765" t="s">
        <v>262</v>
      </c>
      <c r="K1765" t="s">
        <v>310</v>
      </c>
      <c r="L1765" t="s">
        <v>301</v>
      </c>
      <c r="M1765">
        <v>2024</v>
      </c>
    </row>
    <row r="1766" spans="1:13" hidden="1" x14ac:dyDescent="0.25">
      <c r="A1766">
        <v>9860</v>
      </c>
      <c r="B1766" t="s">
        <v>13</v>
      </c>
      <c r="C1766" s="4">
        <v>45441</v>
      </c>
      <c r="D1766" t="s">
        <v>251</v>
      </c>
      <c r="E1766" t="s">
        <v>268</v>
      </c>
      <c r="F1766">
        <v>0.38</v>
      </c>
      <c r="G1766">
        <v>0</v>
      </c>
      <c r="H1766">
        <v>0.38</v>
      </c>
      <c r="I1766" t="s">
        <v>16</v>
      </c>
      <c r="J1766" t="s">
        <v>268</v>
      </c>
      <c r="K1766" t="s">
        <v>310</v>
      </c>
      <c r="L1766" t="s">
        <v>301</v>
      </c>
      <c r="M1766">
        <v>2024</v>
      </c>
    </row>
    <row r="1767" spans="1:13" x14ac:dyDescent="0.25">
      <c r="A1767">
        <v>9859</v>
      </c>
      <c r="B1767" t="s">
        <v>13</v>
      </c>
      <c r="C1767" s="4">
        <v>45441</v>
      </c>
      <c r="D1767" t="s">
        <v>153</v>
      </c>
      <c r="E1767" t="s">
        <v>154</v>
      </c>
      <c r="F1767">
        <v>0</v>
      </c>
      <c r="G1767">
        <v>1103.57</v>
      </c>
      <c r="H1767">
        <v>-1103.57</v>
      </c>
      <c r="I1767" t="s">
        <v>16</v>
      </c>
      <c r="J1767" t="s">
        <v>154</v>
      </c>
      <c r="K1767" t="s">
        <v>310</v>
      </c>
      <c r="L1767" t="s">
        <v>301</v>
      </c>
      <c r="M1767">
        <v>2022</v>
      </c>
    </row>
    <row r="1768" spans="1:13" x14ac:dyDescent="0.25">
      <c r="A1768">
        <v>9859</v>
      </c>
      <c r="B1768" t="s">
        <v>13</v>
      </c>
      <c r="C1768" s="4">
        <v>45441</v>
      </c>
      <c r="D1768" t="s">
        <v>155</v>
      </c>
      <c r="E1768" t="s">
        <v>156</v>
      </c>
      <c r="F1768">
        <v>0</v>
      </c>
      <c r="G1768">
        <v>174.38</v>
      </c>
      <c r="H1768">
        <v>-174.38</v>
      </c>
      <c r="I1768" t="s">
        <v>16</v>
      </c>
      <c r="J1768" t="s">
        <v>156</v>
      </c>
      <c r="K1768" t="s">
        <v>310</v>
      </c>
      <c r="L1768" t="s">
        <v>301</v>
      </c>
      <c r="M1768">
        <v>2022</v>
      </c>
    </row>
    <row r="1769" spans="1:13" hidden="1" x14ac:dyDescent="0.25">
      <c r="A1769">
        <v>9859</v>
      </c>
      <c r="B1769" t="s">
        <v>13</v>
      </c>
      <c r="C1769" s="4">
        <v>45441</v>
      </c>
      <c r="D1769" t="s">
        <v>251</v>
      </c>
      <c r="E1769" t="s">
        <v>268</v>
      </c>
      <c r="F1769">
        <v>275.85000000000002</v>
      </c>
      <c r="G1769">
        <v>0</v>
      </c>
      <c r="H1769">
        <v>275.85000000000002</v>
      </c>
      <c r="I1769" t="s">
        <v>16</v>
      </c>
      <c r="J1769" t="s">
        <v>268</v>
      </c>
      <c r="K1769" t="s">
        <v>310</v>
      </c>
      <c r="L1769" t="s">
        <v>301</v>
      </c>
      <c r="M1769">
        <v>2024</v>
      </c>
    </row>
    <row r="1770" spans="1:13" hidden="1" x14ac:dyDescent="0.25">
      <c r="A1770">
        <v>9859</v>
      </c>
      <c r="B1770" t="s">
        <v>13</v>
      </c>
      <c r="C1770" s="4">
        <v>45441</v>
      </c>
      <c r="D1770" t="s">
        <v>254</v>
      </c>
      <c r="E1770" t="s">
        <v>266</v>
      </c>
      <c r="F1770">
        <v>0.09</v>
      </c>
      <c r="G1770">
        <v>0</v>
      </c>
      <c r="H1770">
        <v>0.09</v>
      </c>
      <c r="I1770" t="s">
        <v>16</v>
      </c>
      <c r="J1770" t="s">
        <v>266</v>
      </c>
      <c r="K1770" t="s">
        <v>310</v>
      </c>
      <c r="L1770" t="s">
        <v>301</v>
      </c>
      <c r="M1770">
        <v>2024</v>
      </c>
    </row>
    <row r="1771" spans="1:13" x14ac:dyDescent="0.25">
      <c r="A1771">
        <v>9859</v>
      </c>
      <c r="B1771" t="s">
        <v>13</v>
      </c>
      <c r="C1771" s="4">
        <v>45441</v>
      </c>
      <c r="D1771" t="s">
        <v>161</v>
      </c>
      <c r="E1771" t="s">
        <v>162</v>
      </c>
      <c r="F1771">
        <v>0</v>
      </c>
      <c r="G1771">
        <v>0.35</v>
      </c>
      <c r="H1771">
        <v>-0.35</v>
      </c>
      <c r="I1771" t="s">
        <v>16</v>
      </c>
      <c r="J1771" t="s">
        <v>162</v>
      </c>
      <c r="K1771" t="s">
        <v>310</v>
      </c>
      <c r="L1771" t="s">
        <v>301</v>
      </c>
      <c r="M1771">
        <v>2022</v>
      </c>
    </row>
    <row r="1772" spans="1:13" x14ac:dyDescent="0.25">
      <c r="A1772">
        <v>9859</v>
      </c>
      <c r="B1772" t="s">
        <v>13</v>
      </c>
      <c r="C1772" s="4">
        <v>45441</v>
      </c>
      <c r="D1772" t="s">
        <v>163</v>
      </c>
      <c r="E1772" t="s">
        <v>164</v>
      </c>
      <c r="F1772">
        <v>0</v>
      </c>
      <c r="G1772">
        <v>0.16</v>
      </c>
      <c r="H1772">
        <v>-0.16</v>
      </c>
      <c r="I1772" t="s">
        <v>16</v>
      </c>
      <c r="J1772" t="s">
        <v>164</v>
      </c>
      <c r="K1772" t="s">
        <v>310</v>
      </c>
      <c r="L1772" t="s">
        <v>301</v>
      </c>
      <c r="M1772">
        <v>2022</v>
      </c>
    </row>
    <row r="1773" spans="1:13" x14ac:dyDescent="0.25">
      <c r="A1773">
        <v>9860</v>
      </c>
      <c r="B1773" t="s">
        <v>13</v>
      </c>
      <c r="C1773" s="4">
        <v>45441</v>
      </c>
      <c r="D1773" t="s">
        <v>155</v>
      </c>
      <c r="E1773" t="s">
        <v>156</v>
      </c>
      <c r="F1773">
        <v>0</v>
      </c>
      <c r="G1773">
        <v>0.01</v>
      </c>
      <c r="H1773">
        <v>-0.01</v>
      </c>
      <c r="I1773" t="s">
        <v>16</v>
      </c>
      <c r="J1773" t="s">
        <v>156</v>
      </c>
      <c r="K1773" t="s">
        <v>310</v>
      </c>
      <c r="L1773" t="s">
        <v>301</v>
      </c>
      <c r="M1773">
        <v>2022</v>
      </c>
    </row>
    <row r="1774" spans="1:13" hidden="1" x14ac:dyDescent="0.25">
      <c r="A1774">
        <v>9859</v>
      </c>
      <c r="B1774" t="s">
        <v>13</v>
      </c>
      <c r="C1774" s="4">
        <v>45441</v>
      </c>
      <c r="D1774" t="s">
        <v>255</v>
      </c>
      <c r="E1774" t="s">
        <v>265</v>
      </c>
      <c r="F1774">
        <v>0.04</v>
      </c>
      <c r="G1774">
        <v>0</v>
      </c>
      <c r="H1774">
        <v>0.04</v>
      </c>
      <c r="I1774" t="s">
        <v>16</v>
      </c>
      <c r="J1774" t="s">
        <v>265</v>
      </c>
      <c r="K1774" t="s">
        <v>310</v>
      </c>
      <c r="L1774" t="s">
        <v>301</v>
      </c>
      <c r="M1774">
        <v>2024</v>
      </c>
    </row>
    <row r="1775" spans="1:13" hidden="1" x14ac:dyDescent="0.25">
      <c r="A1775">
        <v>9925</v>
      </c>
      <c r="B1775" t="s">
        <v>13</v>
      </c>
      <c r="C1775" s="4">
        <v>45442</v>
      </c>
      <c r="D1775" t="s">
        <v>252</v>
      </c>
      <c r="E1775" t="s">
        <v>271</v>
      </c>
      <c r="F1775">
        <v>59.89</v>
      </c>
      <c r="G1775">
        <v>0</v>
      </c>
      <c r="H1775">
        <v>59.89</v>
      </c>
      <c r="I1775" t="s">
        <v>16</v>
      </c>
      <c r="J1775" t="s">
        <v>271</v>
      </c>
      <c r="K1775" t="s">
        <v>310</v>
      </c>
      <c r="L1775" t="s">
        <v>301</v>
      </c>
      <c r="M1775">
        <v>2024</v>
      </c>
    </row>
    <row r="1776" spans="1:13" hidden="1" x14ac:dyDescent="0.25">
      <c r="A1776">
        <v>9925</v>
      </c>
      <c r="B1776" t="s">
        <v>13</v>
      </c>
      <c r="C1776" s="4">
        <v>45442</v>
      </c>
      <c r="D1776" t="s">
        <v>245</v>
      </c>
      <c r="E1776" t="s">
        <v>273</v>
      </c>
      <c r="F1776">
        <v>0</v>
      </c>
      <c r="G1776">
        <v>1377.23</v>
      </c>
      <c r="H1776">
        <v>-1377.23</v>
      </c>
      <c r="I1776" t="s">
        <v>16</v>
      </c>
      <c r="J1776" t="s">
        <v>273</v>
      </c>
      <c r="K1776" t="s">
        <v>310</v>
      </c>
      <c r="L1776" t="s">
        <v>301</v>
      </c>
      <c r="M1776">
        <v>2024</v>
      </c>
    </row>
    <row r="1777" spans="1:13" hidden="1" x14ac:dyDescent="0.25">
      <c r="A1777">
        <v>9925</v>
      </c>
      <c r="B1777" t="s">
        <v>13</v>
      </c>
      <c r="C1777" s="4">
        <v>45442</v>
      </c>
      <c r="D1777" t="s">
        <v>244</v>
      </c>
      <c r="E1777" t="s">
        <v>262</v>
      </c>
      <c r="F1777">
        <v>0</v>
      </c>
      <c r="G1777">
        <v>8929.08</v>
      </c>
      <c r="H1777">
        <v>-8929.08</v>
      </c>
      <c r="I1777" t="s">
        <v>16</v>
      </c>
      <c r="J1777" t="s">
        <v>262</v>
      </c>
      <c r="K1777" t="s">
        <v>310</v>
      </c>
      <c r="L1777" t="s">
        <v>301</v>
      </c>
      <c r="M1777">
        <v>2024</v>
      </c>
    </row>
    <row r="1778" spans="1:13" hidden="1" x14ac:dyDescent="0.25">
      <c r="A1778">
        <v>9925</v>
      </c>
      <c r="B1778" t="s">
        <v>13</v>
      </c>
      <c r="C1778" s="4">
        <v>45442</v>
      </c>
      <c r="D1778" t="s">
        <v>249</v>
      </c>
      <c r="E1778" t="s">
        <v>270</v>
      </c>
      <c r="F1778">
        <v>0</v>
      </c>
      <c r="G1778">
        <v>2.64</v>
      </c>
      <c r="H1778">
        <v>-2.64</v>
      </c>
      <c r="I1778" t="s">
        <v>16</v>
      </c>
      <c r="J1778" t="s">
        <v>270</v>
      </c>
      <c r="K1778" t="s">
        <v>310</v>
      </c>
      <c r="L1778" t="s">
        <v>301</v>
      </c>
      <c r="M1778">
        <v>2024</v>
      </c>
    </row>
    <row r="1779" spans="1:13" hidden="1" x14ac:dyDescent="0.25">
      <c r="A1779">
        <v>9925</v>
      </c>
      <c r="B1779" t="s">
        <v>13</v>
      </c>
      <c r="C1779" s="4">
        <v>45442</v>
      </c>
      <c r="D1779" t="s">
        <v>251</v>
      </c>
      <c r="E1779" t="s">
        <v>268</v>
      </c>
      <c r="F1779">
        <v>405.9</v>
      </c>
      <c r="G1779">
        <v>0</v>
      </c>
      <c r="H1779">
        <v>405.9</v>
      </c>
      <c r="I1779" t="s">
        <v>16</v>
      </c>
      <c r="J1779" t="s">
        <v>268</v>
      </c>
      <c r="K1779" t="s">
        <v>310</v>
      </c>
      <c r="L1779" t="s">
        <v>301</v>
      </c>
      <c r="M1779">
        <v>2024</v>
      </c>
    </row>
    <row r="1780" spans="1:13" hidden="1" x14ac:dyDescent="0.25">
      <c r="A1780">
        <v>9930</v>
      </c>
      <c r="B1780" t="s">
        <v>13</v>
      </c>
      <c r="C1780" s="4">
        <v>45442</v>
      </c>
      <c r="D1780" t="s">
        <v>244</v>
      </c>
      <c r="E1780" t="s">
        <v>262</v>
      </c>
      <c r="F1780">
        <v>0</v>
      </c>
      <c r="G1780">
        <v>40.369999999999997</v>
      </c>
      <c r="H1780">
        <v>-40.369999999999997</v>
      </c>
      <c r="I1780" t="s">
        <v>16</v>
      </c>
      <c r="J1780" t="s">
        <v>262</v>
      </c>
      <c r="K1780" t="s">
        <v>310</v>
      </c>
      <c r="L1780" t="s">
        <v>301</v>
      </c>
      <c r="M1780">
        <v>2024</v>
      </c>
    </row>
    <row r="1781" spans="1:13" hidden="1" x14ac:dyDescent="0.25">
      <c r="A1781">
        <v>9930</v>
      </c>
      <c r="B1781" t="s">
        <v>13</v>
      </c>
      <c r="C1781" s="4">
        <v>45442</v>
      </c>
      <c r="D1781" t="s">
        <v>245</v>
      </c>
      <c r="E1781" t="s">
        <v>273</v>
      </c>
      <c r="F1781">
        <v>0</v>
      </c>
      <c r="G1781">
        <v>4.8499999999999996</v>
      </c>
      <c r="H1781">
        <v>-4.8499999999999996</v>
      </c>
      <c r="I1781" t="s">
        <v>16</v>
      </c>
      <c r="J1781" t="s">
        <v>273</v>
      </c>
      <c r="K1781" t="s">
        <v>310</v>
      </c>
      <c r="L1781" t="s">
        <v>301</v>
      </c>
      <c r="M1781">
        <v>2024</v>
      </c>
    </row>
    <row r="1782" spans="1:13" hidden="1" x14ac:dyDescent="0.25">
      <c r="A1782">
        <v>9930</v>
      </c>
      <c r="B1782" t="s">
        <v>13</v>
      </c>
      <c r="C1782" s="4">
        <v>45442</v>
      </c>
      <c r="D1782" t="s">
        <v>251</v>
      </c>
      <c r="E1782" t="s">
        <v>268</v>
      </c>
      <c r="F1782">
        <v>1.85</v>
      </c>
      <c r="G1782">
        <v>0</v>
      </c>
      <c r="H1782">
        <v>1.85</v>
      </c>
      <c r="I1782" t="s">
        <v>16</v>
      </c>
      <c r="J1782" t="s">
        <v>268</v>
      </c>
      <c r="K1782" t="s">
        <v>310</v>
      </c>
      <c r="L1782" t="s">
        <v>301</v>
      </c>
      <c r="M1782">
        <v>2024</v>
      </c>
    </row>
    <row r="1783" spans="1:13" x14ac:dyDescent="0.25">
      <c r="A1783">
        <v>9925</v>
      </c>
      <c r="B1783" t="s">
        <v>13</v>
      </c>
      <c r="C1783" s="4">
        <v>45442</v>
      </c>
      <c r="D1783" t="s">
        <v>155</v>
      </c>
      <c r="E1783" t="s">
        <v>156</v>
      </c>
      <c r="F1783">
        <v>0</v>
      </c>
      <c r="G1783">
        <v>239.48</v>
      </c>
      <c r="H1783">
        <v>-239.48</v>
      </c>
      <c r="I1783" t="s">
        <v>16</v>
      </c>
      <c r="J1783" t="s">
        <v>156</v>
      </c>
      <c r="K1783" t="s">
        <v>310</v>
      </c>
      <c r="L1783" t="s">
        <v>301</v>
      </c>
      <c r="M1783">
        <v>2022</v>
      </c>
    </row>
    <row r="1784" spans="1:13" x14ac:dyDescent="0.25">
      <c r="A1784">
        <v>9927</v>
      </c>
      <c r="B1784" t="s">
        <v>13</v>
      </c>
      <c r="C1784" s="4">
        <v>45442</v>
      </c>
      <c r="D1784" t="s">
        <v>155</v>
      </c>
      <c r="E1784" t="s">
        <v>156</v>
      </c>
      <c r="F1784">
        <v>0</v>
      </c>
      <c r="G1784">
        <v>0.14000000000000001</v>
      </c>
      <c r="H1784">
        <v>-0.14000000000000001</v>
      </c>
      <c r="I1784" t="s">
        <v>16</v>
      </c>
      <c r="J1784" t="s">
        <v>156</v>
      </c>
      <c r="K1784" t="s">
        <v>310</v>
      </c>
      <c r="L1784" t="s">
        <v>301</v>
      </c>
      <c r="M1784">
        <v>2022</v>
      </c>
    </row>
    <row r="1785" spans="1:13" x14ac:dyDescent="0.25">
      <c r="A1785">
        <v>9930</v>
      </c>
      <c r="B1785" t="s">
        <v>13</v>
      </c>
      <c r="C1785" s="4">
        <v>45442</v>
      </c>
      <c r="D1785" t="s">
        <v>155</v>
      </c>
      <c r="E1785" t="s">
        <v>156</v>
      </c>
      <c r="F1785">
        <v>0</v>
      </c>
      <c r="G1785">
        <v>0.85</v>
      </c>
      <c r="H1785">
        <v>-0.85</v>
      </c>
      <c r="I1785" t="s">
        <v>16</v>
      </c>
      <c r="J1785" t="s">
        <v>156</v>
      </c>
      <c r="K1785" t="s">
        <v>310</v>
      </c>
      <c r="L1785" t="s">
        <v>301</v>
      </c>
      <c r="M1785">
        <v>2022</v>
      </c>
    </row>
    <row r="1786" spans="1:13" hidden="1" x14ac:dyDescent="0.25">
      <c r="A1786">
        <v>9927</v>
      </c>
      <c r="B1786" t="s">
        <v>13</v>
      </c>
      <c r="C1786" s="4">
        <v>45442</v>
      </c>
      <c r="D1786" t="s">
        <v>252</v>
      </c>
      <c r="E1786" t="s">
        <v>271</v>
      </c>
      <c r="F1786">
        <v>0.03</v>
      </c>
      <c r="G1786">
        <v>0</v>
      </c>
      <c r="H1786">
        <v>0.03</v>
      </c>
      <c r="I1786" t="s">
        <v>16</v>
      </c>
      <c r="J1786" t="s">
        <v>271</v>
      </c>
      <c r="K1786" t="s">
        <v>310</v>
      </c>
      <c r="L1786" t="s">
        <v>301</v>
      </c>
      <c r="M1786">
        <v>2024</v>
      </c>
    </row>
    <row r="1787" spans="1:13" hidden="1" x14ac:dyDescent="0.25">
      <c r="A1787">
        <v>9928</v>
      </c>
      <c r="B1787" t="s">
        <v>13</v>
      </c>
      <c r="C1787" s="4">
        <v>45442</v>
      </c>
      <c r="D1787" t="s">
        <v>251</v>
      </c>
      <c r="E1787" t="s">
        <v>268</v>
      </c>
      <c r="F1787">
        <v>0.01</v>
      </c>
      <c r="G1787">
        <v>0</v>
      </c>
      <c r="H1787">
        <v>0.01</v>
      </c>
      <c r="I1787" t="s">
        <v>16</v>
      </c>
      <c r="J1787" t="s">
        <v>268</v>
      </c>
      <c r="K1787" t="s">
        <v>310</v>
      </c>
      <c r="L1787" t="s">
        <v>301</v>
      </c>
      <c r="M1787">
        <v>2024</v>
      </c>
    </row>
    <row r="1788" spans="1:13" hidden="1" x14ac:dyDescent="0.25">
      <c r="A1788">
        <v>9928</v>
      </c>
      <c r="B1788" t="s">
        <v>13</v>
      </c>
      <c r="C1788" s="4">
        <v>45442</v>
      </c>
      <c r="D1788" t="s">
        <v>244</v>
      </c>
      <c r="E1788" t="s">
        <v>262</v>
      </c>
      <c r="F1788">
        <v>0</v>
      </c>
      <c r="G1788">
        <v>0.28000000000000003</v>
      </c>
      <c r="H1788">
        <v>-0.28000000000000003</v>
      </c>
      <c r="I1788" t="s">
        <v>16</v>
      </c>
      <c r="J1788" t="s">
        <v>262</v>
      </c>
      <c r="K1788" t="s">
        <v>310</v>
      </c>
      <c r="L1788" t="s">
        <v>301</v>
      </c>
      <c r="M1788">
        <v>2024</v>
      </c>
    </row>
    <row r="1789" spans="1:13" hidden="1" x14ac:dyDescent="0.25">
      <c r="A1789">
        <v>9927</v>
      </c>
      <c r="B1789" t="s">
        <v>13</v>
      </c>
      <c r="C1789" s="4">
        <v>45442</v>
      </c>
      <c r="D1789" t="s">
        <v>251</v>
      </c>
      <c r="E1789" t="s">
        <v>268</v>
      </c>
      <c r="F1789">
        <v>0.03</v>
      </c>
      <c r="G1789">
        <v>0</v>
      </c>
      <c r="H1789">
        <v>0.03</v>
      </c>
      <c r="I1789" t="s">
        <v>16</v>
      </c>
      <c r="J1789" t="s">
        <v>268</v>
      </c>
      <c r="K1789" t="s">
        <v>310</v>
      </c>
      <c r="L1789" t="s">
        <v>301</v>
      </c>
      <c r="M1789">
        <v>2024</v>
      </c>
    </row>
    <row r="1790" spans="1:13" hidden="1" x14ac:dyDescent="0.25">
      <c r="A1790">
        <v>9927</v>
      </c>
      <c r="B1790" t="s">
        <v>13</v>
      </c>
      <c r="C1790" s="4">
        <v>45442</v>
      </c>
      <c r="D1790" t="s">
        <v>244</v>
      </c>
      <c r="E1790" t="s">
        <v>262</v>
      </c>
      <c r="F1790">
        <v>0</v>
      </c>
      <c r="G1790">
        <v>0.64</v>
      </c>
      <c r="H1790">
        <v>-0.64</v>
      </c>
      <c r="I1790" t="s">
        <v>16</v>
      </c>
      <c r="J1790" t="s">
        <v>262</v>
      </c>
      <c r="K1790" t="s">
        <v>310</v>
      </c>
      <c r="L1790" t="s">
        <v>301</v>
      </c>
      <c r="M1790">
        <v>2024</v>
      </c>
    </row>
    <row r="1791" spans="1:13" hidden="1" x14ac:dyDescent="0.25">
      <c r="A1791">
        <v>9927</v>
      </c>
      <c r="B1791" t="s">
        <v>13</v>
      </c>
      <c r="C1791" s="4">
        <v>45442</v>
      </c>
      <c r="D1791" t="s">
        <v>245</v>
      </c>
      <c r="E1791" t="s">
        <v>273</v>
      </c>
      <c r="F1791">
        <v>0</v>
      </c>
      <c r="G1791">
        <v>0.78</v>
      </c>
      <c r="H1791">
        <v>-0.78</v>
      </c>
      <c r="I1791" t="s">
        <v>16</v>
      </c>
      <c r="J1791" t="s">
        <v>273</v>
      </c>
      <c r="K1791" t="s">
        <v>310</v>
      </c>
      <c r="L1791" t="s">
        <v>301</v>
      </c>
      <c r="M1791">
        <v>2024</v>
      </c>
    </row>
    <row r="1792" spans="1:13" hidden="1" x14ac:dyDescent="0.25">
      <c r="A1792">
        <v>9930</v>
      </c>
      <c r="B1792" t="s">
        <v>13</v>
      </c>
      <c r="C1792" s="4">
        <v>45442</v>
      </c>
      <c r="D1792" t="s">
        <v>252</v>
      </c>
      <c r="E1792" t="s">
        <v>271</v>
      </c>
      <c r="F1792">
        <v>0.21</v>
      </c>
      <c r="G1792">
        <v>0</v>
      </c>
      <c r="H1792">
        <v>0.21</v>
      </c>
      <c r="I1792" t="s">
        <v>16</v>
      </c>
      <c r="J1792" t="s">
        <v>271</v>
      </c>
      <c r="K1792" t="s">
        <v>310</v>
      </c>
      <c r="L1792" t="s">
        <v>301</v>
      </c>
      <c r="M1792">
        <v>2024</v>
      </c>
    </row>
    <row r="1793" spans="1:13" x14ac:dyDescent="0.25">
      <c r="A1793">
        <v>9925</v>
      </c>
      <c r="B1793" t="s">
        <v>13</v>
      </c>
      <c r="C1793" s="4">
        <v>45442</v>
      </c>
      <c r="D1793" t="s">
        <v>163</v>
      </c>
      <c r="E1793" t="s">
        <v>164</v>
      </c>
      <c r="F1793">
        <v>0</v>
      </c>
      <c r="G1793">
        <v>0.44</v>
      </c>
      <c r="H1793">
        <v>-0.44</v>
      </c>
      <c r="I1793" t="s">
        <v>16</v>
      </c>
      <c r="J1793" t="s">
        <v>164</v>
      </c>
      <c r="K1793" t="s">
        <v>310</v>
      </c>
      <c r="L1793" t="s">
        <v>301</v>
      </c>
      <c r="M1793">
        <v>2022</v>
      </c>
    </row>
    <row r="1794" spans="1:13" x14ac:dyDescent="0.25">
      <c r="A1794">
        <v>9925</v>
      </c>
      <c r="B1794" t="s">
        <v>13</v>
      </c>
      <c r="C1794" s="4">
        <v>45442</v>
      </c>
      <c r="D1794" t="s">
        <v>153</v>
      </c>
      <c r="E1794" t="s">
        <v>154</v>
      </c>
      <c r="F1794">
        <v>0</v>
      </c>
      <c r="G1794">
        <v>1623.67</v>
      </c>
      <c r="H1794">
        <v>-1623.67</v>
      </c>
      <c r="I1794" t="s">
        <v>16</v>
      </c>
      <c r="J1794" t="s">
        <v>154</v>
      </c>
      <c r="K1794" t="s">
        <v>310</v>
      </c>
      <c r="L1794" t="s">
        <v>301</v>
      </c>
      <c r="M1794">
        <v>2022</v>
      </c>
    </row>
    <row r="1795" spans="1:13" x14ac:dyDescent="0.25">
      <c r="A1795">
        <v>9928</v>
      </c>
      <c r="B1795" t="s">
        <v>13</v>
      </c>
      <c r="C1795" s="4">
        <v>45442</v>
      </c>
      <c r="D1795" t="s">
        <v>153</v>
      </c>
      <c r="E1795" t="s">
        <v>154</v>
      </c>
      <c r="F1795">
        <v>0</v>
      </c>
      <c r="G1795">
        <v>0.05</v>
      </c>
      <c r="H1795">
        <v>-0.05</v>
      </c>
      <c r="I1795" t="s">
        <v>16</v>
      </c>
      <c r="J1795" t="s">
        <v>154</v>
      </c>
      <c r="K1795" t="s">
        <v>310</v>
      </c>
      <c r="L1795" t="s">
        <v>301</v>
      </c>
      <c r="M1795">
        <v>2022</v>
      </c>
    </row>
    <row r="1796" spans="1:13" x14ac:dyDescent="0.25">
      <c r="A1796">
        <v>9927</v>
      </c>
      <c r="B1796" t="s">
        <v>13</v>
      </c>
      <c r="C1796" s="4">
        <v>45442</v>
      </c>
      <c r="D1796" t="s">
        <v>153</v>
      </c>
      <c r="E1796" t="s">
        <v>154</v>
      </c>
      <c r="F1796">
        <v>0</v>
      </c>
      <c r="G1796">
        <v>0.12</v>
      </c>
      <c r="H1796">
        <v>-0.12</v>
      </c>
      <c r="I1796" t="s">
        <v>16</v>
      </c>
      <c r="J1796" t="s">
        <v>154</v>
      </c>
      <c r="K1796" t="s">
        <v>310</v>
      </c>
      <c r="L1796" t="s">
        <v>301</v>
      </c>
      <c r="M1796">
        <v>2022</v>
      </c>
    </row>
    <row r="1797" spans="1:13" x14ac:dyDescent="0.25">
      <c r="A1797">
        <v>9930</v>
      </c>
      <c r="B1797" t="s">
        <v>13</v>
      </c>
      <c r="C1797" s="4">
        <v>45442</v>
      </c>
      <c r="D1797" t="s">
        <v>153</v>
      </c>
      <c r="E1797" t="s">
        <v>154</v>
      </c>
      <c r="F1797">
        <v>0</v>
      </c>
      <c r="G1797">
        <v>7.34</v>
      </c>
      <c r="H1797">
        <v>-7.34</v>
      </c>
      <c r="I1797" t="s">
        <v>16</v>
      </c>
      <c r="J1797" t="s">
        <v>154</v>
      </c>
      <c r="K1797" t="s">
        <v>310</v>
      </c>
      <c r="L1797" t="s">
        <v>301</v>
      </c>
      <c r="M1797">
        <v>2022</v>
      </c>
    </row>
    <row r="1798" spans="1:13" hidden="1" x14ac:dyDescent="0.25">
      <c r="A1798">
        <v>9925</v>
      </c>
      <c r="B1798" t="s">
        <v>13</v>
      </c>
      <c r="C1798" s="4">
        <v>45442</v>
      </c>
      <c r="D1798" t="s">
        <v>255</v>
      </c>
      <c r="E1798" t="s">
        <v>265</v>
      </c>
      <c r="F1798">
        <v>0.11</v>
      </c>
      <c r="G1798">
        <v>0</v>
      </c>
      <c r="H1798">
        <v>0.11</v>
      </c>
      <c r="I1798" t="s">
        <v>16</v>
      </c>
      <c r="J1798" t="s">
        <v>265</v>
      </c>
      <c r="K1798" t="s">
        <v>310</v>
      </c>
      <c r="L1798" t="s">
        <v>301</v>
      </c>
      <c r="M1798">
        <v>2024</v>
      </c>
    </row>
    <row r="1799" spans="1:13" x14ac:dyDescent="0.25">
      <c r="A1799">
        <v>10619</v>
      </c>
      <c r="B1799" t="s">
        <v>13</v>
      </c>
      <c r="C1799" s="4">
        <v>45443</v>
      </c>
      <c r="D1799" t="s">
        <v>155</v>
      </c>
      <c r="E1799" t="s">
        <v>156</v>
      </c>
      <c r="F1799">
        <v>0</v>
      </c>
      <c r="G1799">
        <v>3317.84</v>
      </c>
      <c r="H1799">
        <v>-3317.84</v>
      </c>
      <c r="I1799" t="s">
        <v>16</v>
      </c>
      <c r="J1799" t="s">
        <v>156</v>
      </c>
      <c r="K1799" t="s">
        <v>278</v>
      </c>
      <c r="L1799" t="s">
        <v>18</v>
      </c>
      <c r="M1799">
        <v>2022</v>
      </c>
    </row>
    <row r="1800" spans="1:13" hidden="1" x14ac:dyDescent="0.25">
      <c r="A1800">
        <v>10619</v>
      </c>
      <c r="B1800" t="s">
        <v>13</v>
      </c>
      <c r="C1800" s="4">
        <v>45443</v>
      </c>
      <c r="D1800" t="s">
        <v>253</v>
      </c>
      <c r="E1800" t="s">
        <v>267</v>
      </c>
      <c r="F1800">
        <v>1522.35</v>
      </c>
      <c r="G1800">
        <v>0</v>
      </c>
      <c r="H1800">
        <v>1522.35</v>
      </c>
      <c r="I1800" t="s">
        <v>16</v>
      </c>
      <c r="J1800" t="s">
        <v>267</v>
      </c>
      <c r="K1800" t="s">
        <v>278</v>
      </c>
      <c r="L1800" t="s">
        <v>18</v>
      </c>
      <c r="M1800">
        <v>2024</v>
      </c>
    </row>
    <row r="1801" spans="1:13" hidden="1" x14ac:dyDescent="0.25">
      <c r="A1801">
        <v>10619</v>
      </c>
      <c r="B1801" t="s">
        <v>13</v>
      </c>
      <c r="C1801" s="4">
        <v>45443</v>
      </c>
      <c r="D1801" t="s">
        <v>254</v>
      </c>
      <c r="E1801" t="s">
        <v>266</v>
      </c>
      <c r="F1801">
        <v>16.21</v>
      </c>
      <c r="G1801">
        <v>0</v>
      </c>
      <c r="H1801">
        <v>16.21</v>
      </c>
      <c r="I1801" t="s">
        <v>16</v>
      </c>
      <c r="J1801" t="s">
        <v>266</v>
      </c>
      <c r="K1801" t="s">
        <v>278</v>
      </c>
      <c r="L1801" t="s">
        <v>18</v>
      </c>
      <c r="M1801">
        <v>2024</v>
      </c>
    </row>
    <row r="1802" spans="1:13" hidden="1" x14ac:dyDescent="0.25">
      <c r="A1802">
        <v>10619</v>
      </c>
      <c r="B1802" t="s">
        <v>13</v>
      </c>
      <c r="C1802" s="4">
        <v>45443</v>
      </c>
      <c r="D1802" t="s">
        <v>255</v>
      </c>
      <c r="E1802" t="s">
        <v>265</v>
      </c>
      <c r="F1802">
        <v>0.99</v>
      </c>
      <c r="G1802">
        <v>0</v>
      </c>
      <c r="H1802">
        <v>0.99</v>
      </c>
      <c r="I1802" t="s">
        <v>16</v>
      </c>
      <c r="J1802" t="s">
        <v>265</v>
      </c>
      <c r="K1802" t="s">
        <v>278</v>
      </c>
      <c r="L1802" t="s">
        <v>18</v>
      </c>
      <c r="M1802">
        <v>2024</v>
      </c>
    </row>
    <row r="1803" spans="1:13" hidden="1" x14ac:dyDescent="0.25">
      <c r="A1803">
        <v>10619</v>
      </c>
      <c r="B1803" t="s">
        <v>13</v>
      </c>
      <c r="C1803" s="4">
        <v>45443</v>
      </c>
      <c r="D1803" t="s">
        <v>252</v>
      </c>
      <c r="E1803" t="s">
        <v>271</v>
      </c>
      <c r="F1803">
        <v>829.41</v>
      </c>
      <c r="G1803">
        <v>0</v>
      </c>
      <c r="H1803">
        <v>829.41</v>
      </c>
      <c r="I1803" t="s">
        <v>16</v>
      </c>
      <c r="J1803" t="s">
        <v>271</v>
      </c>
      <c r="K1803" t="s">
        <v>278</v>
      </c>
      <c r="L1803" t="s">
        <v>18</v>
      </c>
      <c r="M1803">
        <v>2024</v>
      </c>
    </row>
    <row r="1804" spans="1:13" hidden="1" x14ac:dyDescent="0.25">
      <c r="A1804">
        <v>10619</v>
      </c>
      <c r="B1804" t="s">
        <v>13</v>
      </c>
      <c r="C1804" s="4">
        <v>45443</v>
      </c>
      <c r="D1804" t="s">
        <v>251</v>
      </c>
      <c r="E1804" t="s">
        <v>268</v>
      </c>
      <c r="F1804">
        <v>1775.05</v>
      </c>
      <c r="G1804">
        <v>0</v>
      </c>
      <c r="H1804">
        <v>1775.05</v>
      </c>
      <c r="I1804" t="s">
        <v>16</v>
      </c>
      <c r="J1804" t="s">
        <v>268</v>
      </c>
      <c r="K1804" t="s">
        <v>278</v>
      </c>
      <c r="L1804" t="s">
        <v>18</v>
      </c>
      <c r="M1804">
        <v>2024</v>
      </c>
    </row>
    <row r="1805" spans="1:13" hidden="1" x14ac:dyDescent="0.25">
      <c r="A1805">
        <v>10619</v>
      </c>
      <c r="B1805" t="s">
        <v>13</v>
      </c>
      <c r="C1805" s="4">
        <v>45443</v>
      </c>
      <c r="D1805" t="s">
        <v>249</v>
      </c>
      <c r="E1805" t="s">
        <v>270</v>
      </c>
      <c r="F1805">
        <v>0</v>
      </c>
      <c r="G1805">
        <v>26.43</v>
      </c>
      <c r="H1805">
        <v>-26.43</v>
      </c>
      <c r="I1805" t="s">
        <v>16</v>
      </c>
      <c r="J1805" t="s">
        <v>270</v>
      </c>
      <c r="K1805" t="s">
        <v>278</v>
      </c>
      <c r="L1805" t="s">
        <v>18</v>
      </c>
      <c r="M1805">
        <v>2024</v>
      </c>
    </row>
    <row r="1806" spans="1:13" hidden="1" x14ac:dyDescent="0.25">
      <c r="A1806">
        <v>10619</v>
      </c>
      <c r="B1806" t="s">
        <v>13</v>
      </c>
      <c r="C1806" s="4">
        <v>45443</v>
      </c>
      <c r="D1806" t="s">
        <v>250</v>
      </c>
      <c r="E1806" t="s">
        <v>269</v>
      </c>
      <c r="F1806">
        <v>0</v>
      </c>
      <c r="G1806">
        <v>655.08000000000004</v>
      </c>
      <c r="H1806">
        <v>-655.08000000000004</v>
      </c>
      <c r="I1806" t="s">
        <v>16</v>
      </c>
      <c r="J1806" t="s">
        <v>269</v>
      </c>
      <c r="K1806" t="s">
        <v>278</v>
      </c>
      <c r="L1806" t="s">
        <v>18</v>
      </c>
      <c r="M1806">
        <v>2024</v>
      </c>
    </row>
    <row r="1807" spans="1:13" hidden="1" x14ac:dyDescent="0.25">
      <c r="A1807">
        <v>10619</v>
      </c>
      <c r="B1807" t="s">
        <v>13</v>
      </c>
      <c r="C1807" s="4">
        <v>45443</v>
      </c>
      <c r="D1807" t="s">
        <v>248</v>
      </c>
      <c r="E1807" t="s">
        <v>274</v>
      </c>
      <c r="F1807">
        <v>0</v>
      </c>
      <c r="G1807">
        <v>375.61</v>
      </c>
      <c r="H1807">
        <v>-375.61</v>
      </c>
      <c r="I1807" t="s">
        <v>16</v>
      </c>
      <c r="J1807" t="s">
        <v>274</v>
      </c>
      <c r="K1807" t="s">
        <v>278</v>
      </c>
      <c r="L1807" t="s">
        <v>18</v>
      </c>
      <c r="M1807">
        <v>2024</v>
      </c>
    </row>
    <row r="1808" spans="1:13" hidden="1" x14ac:dyDescent="0.25">
      <c r="A1808">
        <v>10138</v>
      </c>
      <c r="B1808" t="s">
        <v>13</v>
      </c>
      <c r="C1808" s="4">
        <v>45443</v>
      </c>
      <c r="D1808" t="s">
        <v>244</v>
      </c>
      <c r="E1808" t="s">
        <v>262</v>
      </c>
      <c r="F1808">
        <v>0</v>
      </c>
      <c r="G1808">
        <v>0.32</v>
      </c>
      <c r="H1808">
        <v>-0.32</v>
      </c>
      <c r="I1808" t="s">
        <v>16</v>
      </c>
      <c r="J1808" t="s">
        <v>262</v>
      </c>
      <c r="K1808" t="s">
        <v>310</v>
      </c>
      <c r="L1808" t="s">
        <v>301</v>
      </c>
      <c r="M1808">
        <v>2024</v>
      </c>
    </row>
    <row r="1809" spans="1:13" hidden="1" x14ac:dyDescent="0.25">
      <c r="A1809">
        <v>10138</v>
      </c>
      <c r="B1809" t="s">
        <v>13</v>
      </c>
      <c r="C1809" s="4">
        <v>45443</v>
      </c>
      <c r="D1809" t="s">
        <v>251</v>
      </c>
      <c r="E1809" t="s">
        <v>268</v>
      </c>
      <c r="F1809">
        <v>0.02</v>
      </c>
      <c r="G1809">
        <v>0</v>
      </c>
      <c r="H1809">
        <v>0.02</v>
      </c>
      <c r="I1809" t="s">
        <v>16</v>
      </c>
      <c r="J1809" t="s">
        <v>268</v>
      </c>
      <c r="K1809" t="s">
        <v>310</v>
      </c>
      <c r="L1809" t="s">
        <v>301</v>
      </c>
      <c r="M1809">
        <v>2024</v>
      </c>
    </row>
    <row r="1810" spans="1:13" hidden="1" x14ac:dyDescent="0.25">
      <c r="A1810">
        <v>10619</v>
      </c>
      <c r="B1810" t="s">
        <v>13</v>
      </c>
      <c r="C1810" s="4">
        <v>45443</v>
      </c>
      <c r="D1810" t="s">
        <v>246</v>
      </c>
      <c r="E1810" t="s">
        <v>275</v>
      </c>
      <c r="F1810">
        <v>0</v>
      </c>
      <c r="G1810">
        <v>65599.69</v>
      </c>
      <c r="H1810">
        <v>-65599.69</v>
      </c>
      <c r="I1810" t="s">
        <v>16</v>
      </c>
      <c r="J1810" t="s">
        <v>275</v>
      </c>
      <c r="K1810" t="s">
        <v>278</v>
      </c>
      <c r="L1810" t="s">
        <v>18</v>
      </c>
      <c r="M1810">
        <v>2024</v>
      </c>
    </row>
    <row r="1811" spans="1:13" x14ac:dyDescent="0.25">
      <c r="A1811">
        <v>10138</v>
      </c>
      <c r="B1811" t="s">
        <v>13</v>
      </c>
      <c r="C1811" s="4">
        <v>45443</v>
      </c>
      <c r="D1811" t="s">
        <v>153</v>
      </c>
      <c r="E1811" t="s">
        <v>154</v>
      </c>
      <c r="F1811">
        <v>0</v>
      </c>
      <c r="G1811">
        <v>0.05</v>
      </c>
      <c r="H1811">
        <v>-0.05</v>
      </c>
      <c r="I1811" t="s">
        <v>16</v>
      </c>
      <c r="J1811" t="s">
        <v>154</v>
      </c>
      <c r="K1811" t="s">
        <v>310</v>
      </c>
      <c r="L1811" t="s">
        <v>301</v>
      </c>
      <c r="M1811">
        <v>2022</v>
      </c>
    </row>
    <row r="1812" spans="1:13" x14ac:dyDescent="0.25">
      <c r="A1812">
        <v>10619</v>
      </c>
      <c r="B1812" t="s">
        <v>13</v>
      </c>
      <c r="C1812" s="4">
        <v>45443</v>
      </c>
      <c r="D1812" t="s">
        <v>157</v>
      </c>
      <c r="E1812" t="s">
        <v>158</v>
      </c>
      <c r="F1812">
        <v>0</v>
      </c>
      <c r="G1812">
        <v>10894.86</v>
      </c>
      <c r="H1812">
        <v>-10894.86</v>
      </c>
      <c r="I1812" t="s">
        <v>16</v>
      </c>
      <c r="J1812" t="s">
        <v>158</v>
      </c>
      <c r="K1812" t="s">
        <v>278</v>
      </c>
      <c r="L1812" t="s">
        <v>18</v>
      </c>
      <c r="M1812">
        <v>2022</v>
      </c>
    </row>
    <row r="1813" spans="1:13" x14ac:dyDescent="0.25">
      <c r="A1813">
        <v>10619</v>
      </c>
      <c r="B1813" t="s">
        <v>13</v>
      </c>
      <c r="C1813" s="4">
        <v>45443</v>
      </c>
      <c r="D1813" t="s">
        <v>163</v>
      </c>
      <c r="E1813" t="s">
        <v>164</v>
      </c>
      <c r="F1813">
        <v>0</v>
      </c>
      <c r="G1813">
        <v>4.26</v>
      </c>
      <c r="H1813">
        <v>-4.26</v>
      </c>
      <c r="I1813" t="s">
        <v>16</v>
      </c>
      <c r="J1813" t="s">
        <v>164</v>
      </c>
      <c r="K1813" t="s">
        <v>278</v>
      </c>
      <c r="L1813" t="s">
        <v>18</v>
      </c>
      <c r="M1813">
        <v>2022</v>
      </c>
    </row>
    <row r="1814" spans="1:13" x14ac:dyDescent="0.25">
      <c r="A1814">
        <v>10619</v>
      </c>
      <c r="B1814" t="s">
        <v>13</v>
      </c>
      <c r="C1814" s="4">
        <v>45443</v>
      </c>
      <c r="D1814" t="s">
        <v>165</v>
      </c>
      <c r="E1814" t="s">
        <v>166</v>
      </c>
      <c r="F1814">
        <v>0</v>
      </c>
      <c r="G1814">
        <v>114.18</v>
      </c>
      <c r="H1814">
        <v>-114.18</v>
      </c>
      <c r="I1814" t="s">
        <v>16</v>
      </c>
      <c r="J1814" t="s">
        <v>166</v>
      </c>
      <c r="K1814" t="s">
        <v>278</v>
      </c>
      <c r="L1814" t="s">
        <v>18</v>
      </c>
      <c r="M1814">
        <v>2022</v>
      </c>
    </row>
    <row r="1815" spans="1:13" x14ac:dyDescent="0.25">
      <c r="A1815">
        <v>10619</v>
      </c>
      <c r="B1815" t="s">
        <v>13</v>
      </c>
      <c r="C1815" s="4">
        <v>45443</v>
      </c>
      <c r="D1815" t="s">
        <v>153</v>
      </c>
      <c r="E1815" t="s">
        <v>154</v>
      </c>
      <c r="F1815">
        <v>0</v>
      </c>
      <c r="G1815">
        <v>5416.06</v>
      </c>
      <c r="H1815">
        <v>-5416.06</v>
      </c>
      <c r="I1815" t="s">
        <v>16</v>
      </c>
      <c r="J1815" t="s">
        <v>154</v>
      </c>
      <c r="K1815" t="s">
        <v>278</v>
      </c>
      <c r="L1815" t="s">
        <v>18</v>
      </c>
      <c r="M1815">
        <v>2022</v>
      </c>
    </row>
    <row r="1816" spans="1:13" hidden="1" x14ac:dyDescent="0.25">
      <c r="A1816">
        <v>10619</v>
      </c>
      <c r="B1816" t="s">
        <v>13</v>
      </c>
      <c r="C1816" s="4">
        <v>45443</v>
      </c>
      <c r="D1816" t="s">
        <v>256</v>
      </c>
      <c r="E1816" t="s">
        <v>264</v>
      </c>
      <c r="F1816">
        <v>23.51</v>
      </c>
      <c r="G1816">
        <v>0</v>
      </c>
      <c r="H1816">
        <v>23.51</v>
      </c>
      <c r="I1816" t="s">
        <v>16</v>
      </c>
      <c r="J1816" t="s">
        <v>264</v>
      </c>
      <c r="K1816" t="s">
        <v>278</v>
      </c>
      <c r="L1816" t="s">
        <v>18</v>
      </c>
      <c r="M1816">
        <v>2024</v>
      </c>
    </row>
    <row r="1817" spans="1:13" x14ac:dyDescent="0.25">
      <c r="A1817">
        <v>10619</v>
      </c>
      <c r="B1817" t="s">
        <v>13</v>
      </c>
      <c r="C1817" s="4">
        <v>45443</v>
      </c>
      <c r="D1817" t="s">
        <v>161</v>
      </c>
      <c r="E1817" t="s">
        <v>162</v>
      </c>
      <c r="F1817">
        <v>0</v>
      </c>
      <c r="G1817">
        <v>64.55</v>
      </c>
      <c r="H1817">
        <v>-64.55</v>
      </c>
      <c r="I1817" t="s">
        <v>16</v>
      </c>
      <c r="J1817" t="s">
        <v>162</v>
      </c>
      <c r="K1817" t="s">
        <v>278</v>
      </c>
      <c r="L1817" t="s">
        <v>18</v>
      </c>
      <c r="M1817">
        <v>2022</v>
      </c>
    </row>
    <row r="1818" spans="1:13" hidden="1" x14ac:dyDescent="0.25">
      <c r="A1818">
        <v>10619</v>
      </c>
      <c r="B1818" t="s">
        <v>13</v>
      </c>
      <c r="C1818" s="4">
        <v>45443</v>
      </c>
      <c r="D1818" t="s">
        <v>245</v>
      </c>
      <c r="E1818" t="s">
        <v>273</v>
      </c>
      <c r="F1818">
        <v>0</v>
      </c>
      <c r="G1818">
        <v>17654.939999999999</v>
      </c>
      <c r="H1818">
        <v>-17654.939999999999</v>
      </c>
      <c r="I1818" t="s">
        <v>16</v>
      </c>
      <c r="J1818" t="s">
        <v>273</v>
      </c>
      <c r="K1818" t="s">
        <v>278</v>
      </c>
      <c r="L1818" t="s">
        <v>18</v>
      </c>
      <c r="M1818">
        <v>2024</v>
      </c>
    </row>
    <row r="1819" spans="1:13" hidden="1" x14ac:dyDescent="0.25">
      <c r="A1819">
        <v>10619</v>
      </c>
      <c r="B1819" t="s">
        <v>13</v>
      </c>
      <c r="C1819" s="4">
        <v>45443</v>
      </c>
      <c r="D1819" t="s">
        <v>244</v>
      </c>
      <c r="E1819" t="s">
        <v>262</v>
      </c>
      <c r="F1819">
        <v>0</v>
      </c>
      <c r="G1819">
        <v>39050.03</v>
      </c>
      <c r="H1819">
        <v>-39050.03</v>
      </c>
      <c r="I1819" t="s">
        <v>16</v>
      </c>
      <c r="J1819" t="s">
        <v>262</v>
      </c>
      <c r="K1819" t="s">
        <v>278</v>
      </c>
      <c r="L1819" t="s">
        <v>18</v>
      </c>
      <c r="M1819">
        <v>2024</v>
      </c>
    </row>
    <row r="1820" spans="1:13" x14ac:dyDescent="0.25">
      <c r="A1820">
        <v>10619</v>
      </c>
      <c r="B1820" t="s">
        <v>13</v>
      </c>
      <c r="C1820" s="4">
        <v>45444</v>
      </c>
      <c r="D1820" t="s">
        <v>161</v>
      </c>
      <c r="E1820" t="s">
        <v>162</v>
      </c>
      <c r="F1820">
        <v>64.55</v>
      </c>
      <c r="G1820">
        <v>0</v>
      </c>
      <c r="H1820">
        <v>64.55</v>
      </c>
      <c r="I1820" t="s">
        <v>16</v>
      </c>
      <c r="J1820" t="s">
        <v>162</v>
      </c>
      <c r="K1820" t="s">
        <v>278</v>
      </c>
      <c r="L1820" t="s">
        <v>18</v>
      </c>
      <c r="M1820">
        <v>2022</v>
      </c>
    </row>
    <row r="1821" spans="1:13" hidden="1" x14ac:dyDescent="0.25">
      <c r="A1821">
        <v>10619</v>
      </c>
      <c r="B1821" t="s">
        <v>13</v>
      </c>
      <c r="C1821" s="4">
        <v>45444</v>
      </c>
      <c r="D1821" t="s">
        <v>250</v>
      </c>
      <c r="E1821" t="s">
        <v>269</v>
      </c>
      <c r="F1821">
        <v>655.08000000000004</v>
      </c>
      <c r="G1821">
        <v>0</v>
      </c>
      <c r="H1821">
        <v>655.08000000000004</v>
      </c>
      <c r="I1821" t="s">
        <v>16</v>
      </c>
      <c r="J1821" t="s">
        <v>269</v>
      </c>
      <c r="K1821" t="s">
        <v>278</v>
      </c>
      <c r="L1821" t="s">
        <v>18</v>
      </c>
      <c r="M1821">
        <v>2024</v>
      </c>
    </row>
    <row r="1822" spans="1:13" hidden="1" x14ac:dyDescent="0.25">
      <c r="A1822">
        <v>10619</v>
      </c>
      <c r="B1822" t="s">
        <v>13</v>
      </c>
      <c r="C1822" s="4">
        <v>45444</v>
      </c>
      <c r="D1822" t="s">
        <v>249</v>
      </c>
      <c r="E1822" t="s">
        <v>270</v>
      </c>
      <c r="F1822">
        <v>26.43</v>
      </c>
      <c r="G1822">
        <v>0</v>
      </c>
      <c r="H1822">
        <v>26.43</v>
      </c>
      <c r="I1822" t="s">
        <v>16</v>
      </c>
      <c r="J1822" t="s">
        <v>270</v>
      </c>
      <c r="K1822" t="s">
        <v>278</v>
      </c>
      <c r="L1822" t="s">
        <v>18</v>
      </c>
      <c r="M1822">
        <v>2024</v>
      </c>
    </row>
    <row r="1823" spans="1:13" hidden="1" x14ac:dyDescent="0.25">
      <c r="A1823">
        <v>10619</v>
      </c>
      <c r="B1823" t="s">
        <v>13</v>
      </c>
      <c r="C1823" s="4">
        <v>45444</v>
      </c>
      <c r="D1823" t="s">
        <v>245</v>
      </c>
      <c r="E1823" t="s">
        <v>273</v>
      </c>
      <c r="F1823">
        <v>17654.939999999999</v>
      </c>
      <c r="G1823">
        <v>0</v>
      </c>
      <c r="H1823">
        <v>17654.939999999999</v>
      </c>
      <c r="I1823" t="s">
        <v>16</v>
      </c>
      <c r="J1823" t="s">
        <v>273</v>
      </c>
      <c r="K1823" t="s">
        <v>278</v>
      </c>
      <c r="L1823" t="s">
        <v>18</v>
      </c>
      <c r="M1823">
        <v>2024</v>
      </c>
    </row>
    <row r="1824" spans="1:13" hidden="1" x14ac:dyDescent="0.25">
      <c r="A1824">
        <v>10619</v>
      </c>
      <c r="B1824" t="s">
        <v>13</v>
      </c>
      <c r="C1824" s="4">
        <v>45444</v>
      </c>
      <c r="D1824" t="s">
        <v>251</v>
      </c>
      <c r="E1824" t="s">
        <v>268</v>
      </c>
      <c r="F1824">
        <v>0</v>
      </c>
      <c r="G1824">
        <v>1775.05</v>
      </c>
      <c r="H1824">
        <v>-1775.05</v>
      </c>
      <c r="I1824" t="s">
        <v>16</v>
      </c>
      <c r="J1824" t="s">
        <v>268</v>
      </c>
      <c r="K1824" t="s">
        <v>278</v>
      </c>
      <c r="L1824" t="s">
        <v>18</v>
      </c>
      <c r="M1824">
        <v>2024</v>
      </c>
    </row>
    <row r="1825" spans="1:13" hidden="1" x14ac:dyDescent="0.25">
      <c r="A1825">
        <v>10619</v>
      </c>
      <c r="B1825" t="s">
        <v>13</v>
      </c>
      <c r="C1825" s="4">
        <v>45444</v>
      </c>
      <c r="D1825" t="s">
        <v>246</v>
      </c>
      <c r="E1825" t="s">
        <v>275</v>
      </c>
      <c r="F1825">
        <v>65599.69</v>
      </c>
      <c r="G1825">
        <v>0</v>
      </c>
      <c r="H1825">
        <v>65599.69</v>
      </c>
      <c r="I1825" t="s">
        <v>16</v>
      </c>
      <c r="J1825" t="s">
        <v>275</v>
      </c>
      <c r="K1825" t="s">
        <v>278</v>
      </c>
      <c r="L1825" t="s">
        <v>18</v>
      </c>
      <c r="M1825">
        <v>2024</v>
      </c>
    </row>
    <row r="1826" spans="1:13" hidden="1" x14ac:dyDescent="0.25">
      <c r="A1826">
        <v>10619</v>
      </c>
      <c r="B1826" t="s">
        <v>13</v>
      </c>
      <c r="C1826" s="4">
        <v>45444</v>
      </c>
      <c r="D1826" t="s">
        <v>252</v>
      </c>
      <c r="E1826" t="s">
        <v>271</v>
      </c>
      <c r="F1826">
        <v>0</v>
      </c>
      <c r="G1826">
        <v>829.41</v>
      </c>
      <c r="H1826">
        <v>-829.41</v>
      </c>
      <c r="I1826" t="s">
        <v>16</v>
      </c>
      <c r="J1826" t="s">
        <v>271</v>
      </c>
      <c r="K1826" t="s">
        <v>278</v>
      </c>
      <c r="L1826" t="s">
        <v>18</v>
      </c>
      <c r="M1826">
        <v>2024</v>
      </c>
    </row>
    <row r="1827" spans="1:13" hidden="1" x14ac:dyDescent="0.25">
      <c r="A1827">
        <v>10619</v>
      </c>
      <c r="B1827" t="s">
        <v>13</v>
      </c>
      <c r="C1827" s="4">
        <v>45444</v>
      </c>
      <c r="D1827" t="s">
        <v>255</v>
      </c>
      <c r="E1827" t="s">
        <v>265</v>
      </c>
      <c r="F1827">
        <v>0</v>
      </c>
      <c r="G1827">
        <v>0.99</v>
      </c>
      <c r="H1827">
        <v>-0.99</v>
      </c>
      <c r="I1827" t="s">
        <v>16</v>
      </c>
      <c r="J1827" t="s">
        <v>265</v>
      </c>
      <c r="K1827" t="s">
        <v>278</v>
      </c>
      <c r="L1827" t="s">
        <v>18</v>
      </c>
      <c r="M1827">
        <v>2024</v>
      </c>
    </row>
    <row r="1828" spans="1:13" hidden="1" x14ac:dyDescent="0.25">
      <c r="A1828">
        <v>10619</v>
      </c>
      <c r="B1828" t="s">
        <v>13</v>
      </c>
      <c r="C1828" s="4">
        <v>45444</v>
      </c>
      <c r="D1828" t="s">
        <v>254</v>
      </c>
      <c r="E1828" t="s">
        <v>266</v>
      </c>
      <c r="F1828">
        <v>0</v>
      </c>
      <c r="G1828">
        <v>16.21</v>
      </c>
      <c r="H1828">
        <v>-16.21</v>
      </c>
      <c r="I1828" t="s">
        <v>16</v>
      </c>
      <c r="J1828" t="s">
        <v>266</v>
      </c>
      <c r="K1828" t="s">
        <v>278</v>
      </c>
      <c r="L1828" t="s">
        <v>18</v>
      </c>
      <c r="M1828">
        <v>2024</v>
      </c>
    </row>
    <row r="1829" spans="1:13" hidden="1" x14ac:dyDescent="0.25">
      <c r="A1829">
        <v>10619</v>
      </c>
      <c r="B1829" t="s">
        <v>13</v>
      </c>
      <c r="C1829" s="4">
        <v>45444</v>
      </c>
      <c r="D1829" t="s">
        <v>253</v>
      </c>
      <c r="E1829" t="s">
        <v>267</v>
      </c>
      <c r="F1829">
        <v>0</v>
      </c>
      <c r="G1829">
        <v>1522.35</v>
      </c>
      <c r="H1829">
        <v>-1522.35</v>
      </c>
      <c r="I1829" t="s">
        <v>16</v>
      </c>
      <c r="J1829" t="s">
        <v>267</v>
      </c>
      <c r="K1829" t="s">
        <v>278</v>
      </c>
      <c r="L1829" t="s">
        <v>18</v>
      </c>
      <c r="M1829">
        <v>2024</v>
      </c>
    </row>
    <row r="1830" spans="1:13" x14ac:dyDescent="0.25">
      <c r="A1830">
        <v>10619</v>
      </c>
      <c r="B1830" t="s">
        <v>13</v>
      </c>
      <c r="C1830" s="4">
        <v>45444</v>
      </c>
      <c r="D1830" t="s">
        <v>163</v>
      </c>
      <c r="E1830" t="s">
        <v>164</v>
      </c>
      <c r="F1830">
        <v>4.26</v>
      </c>
      <c r="G1830">
        <v>0</v>
      </c>
      <c r="H1830">
        <v>4.26</v>
      </c>
      <c r="I1830" t="s">
        <v>16</v>
      </c>
      <c r="J1830" t="s">
        <v>164</v>
      </c>
      <c r="K1830" t="s">
        <v>278</v>
      </c>
      <c r="L1830" t="s">
        <v>18</v>
      </c>
      <c r="M1830">
        <v>2022</v>
      </c>
    </row>
    <row r="1831" spans="1:13" hidden="1" x14ac:dyDescent="0.25">
      <c r="A1831">
        <v>10619</v>
      </c>
      <c r="B1831" t="s">
        <v>13</v>
      </c>
      <c r="C1831" s="4">
        <v>45444</v>
      </c>
      <c r="D1831" t="s">
        <v>248</v>
      </c>
      <c r="E1831" t="s">
        <v>274</v>
      </c>
      <c r="F1831">
        <v>375.61</v>
      </c>
      <c r="G1831">
        <v>0</v>
      </c>
      <c r="H1831">
        <v>375.61</v>
      </c>
      <c r="I1831" t="s">
        <v>16</v>
      </c>
      <c r="J1831" t="s">
        <v>274</v>
      </c>
      <c r="K1831" t="s">
        <v>278</v>
      </c>
      <c r="L1831" t="s">
        <v>18</v>
      </c>
      <c r="M1831">
        <v>2024</v>
      </c>
    </row>
    <row r="1832" spans="1:13" hidden="1" x14ac:dyDescent="0.25">
      <c r="A1832">
        <v>10619</v>
      </c>
      <c r="B1832" t="s">
        <v>13</v>
      </c>
      <c r="C1832" s="4">
        <v>45444</v>
      </c>
      <c r="D1832" t="s">
        <v>244</v>
      </c>
      <c r="E1832" t="s">
        <v>262</v>
      </c>
      <c r="F1832">
        <v>39050.03</v>
      </c>
      <c r="G1832">
        <v>0</v>
      </c>
      <c r="H1832">
        <v>39050.03</v>
      </c>
      <c r="I1832" t="s">
        <v>16</v>
      </c>
      <c r="J1832" t="s">
        <v>262</v>
      </c>
      <c r="K1832" t="s">
        <v>278</v>
      </c>
      <c r="L1832" t="s">
        <v>18</v>
      </c>
      <c r="M1832">
        <v>2024</v>
      </c>
    </row>
    <row r="1833" spans="1:13" x14ac:dyDescent="0.25">
      <c r="A1833">
        <v>10619</v>
      </c>
      <c r="B1833" t="s">
        <v>13</v>
      </c>
      <c r="C1833" s="4">
        <v>45444</v>
      </c>
      <c r="D1833" t="s">
        <v>165</v>
      </c>
      <c r="E1833" t="s">
        <v>166</v>
      </c>
      <c r="F1833">
        <v>114.18</v>
      </c>
      <c r="G1833">
        <v>0</v>
      </c>
      <c r="H1833">
        <v>114.18</v>
      </c>
      <c r="I1833" t="s">
        <v>16</v>
      </c>
      <c r="J1833" t="s">
        <v>166</v>
      </c>
      <c r="K1833" t="s">
        <v>278</v>
      </c>
      <c r="L1833" t="s">
        <v>18</v>
      </c>
      <c r="M1833">
        <v>2022</v>
      </c>
    </row>
    <row r="1834" spans="1:13" x14ac:dyDescent="0.25">
      <c r="A1834">
        <v>10619</v>
      </c>
      <c r="B1834" t="s">
        <v>13</v>
      </c>
      <c r="C1834" s="4">
        <v>45444</v>
      </c>
      <c r="D1834" t="s">
        <v>155</v>
      </c>
      <c r="E1834" t="s">
        <v>156</v>
      </c>
      <c r="F1834">
        <v>3317.84</v>
      </c>
      <c r="G1834">
        <v>0</v>
      </c>
      <c r="H1834">
        <v>3317.84</v>
      </c>
      <c r="I1834" t="s">
        <v>16</v>
      </c>
      <c r="J1834" t="s">
        <v>156</v>
      </c>
      <c r="K1834" t="s">
        <v>278</v>
      </c>
      <c r="L1834" t="s">
        <v>18</v>
      </c>
      <c r="M1834">
        <v>2022</v>
      </c>
    </row>
    <row r="1835" spans="1:13" x14ac:dyDescent="0.25">
      <c r="A1835">
        <v>10619</v>
      </c>
      <c r="B1835" t="s">
        <v>13</v>
      </c>
      <c r="C1835" s="4">
        <v>45444</v>
      </c>
      <c r="D1835" t="s">
        <v>157</v>
      </c>
      <c r="E1835" t="s">
        <v>158</v>
      </c>
      <c r="F1835">
        <v>10894.86</v>
      </c>
      <c r="G1835">
        <v>0</v>
      </c>
      <c r="H1835">
        <v>10894.86</v>
      </c>
      <c r="I1835" t="s">
        <v>16</v>
      </c>
      <c r="J1835" t="s">
        <v>158</v>
      </c>
      <c r="K1835" t="s">
        <v>278</v>
      </c>
      <c r="L1835" t="s">
        <v>18</v>
      </c>
      <c r="M1835">
        <v>2022</v>
      </c>
    </row>
    <row r="1836" spans="1:13" x14ac:dyDescent="0.25">
      <c r="A1836">
        <v>10619</v>
      </c>
      <c r="B1836" t="s">
        <v>13</v>
      </c>
      <c r="C1836" s="4">
        <v>45444</v>
      </c>
      <c r="D1836" t="s">
        <v>153</v>
      </c>
      <c r="E1836" t="s">
        <v>154</v>
      </c>
      <c r="F1836">
        <v>5416.06</v>
      </c>
      <c r="G1836">
        <v>0</v>
      </c>
      <c r="H1836">
        <v>5416.06</v>
      </c>
      <c r="I1836" t="s">
        <v>16</v>
      </c>
      <c r="J1836" t="s">
        <v>154</v>
      </c>
      <c r="K1836" t="s">
        <v>278</v>
      </c>
      <c r="L1836" t="s">
        <v>18</v>
      </c>
      <c r="M1836">
        <v>2022</v>
      </c>
    </row>
    <row r="1837" spans="1:13" hidden="1" x14ac:dyDescent="0.25">
      <c r="A1837">
        <v>10619</v>
      </c>
      <c r="B1837" t="s">
        <v>13</v>
      </c>
      <c r="C1837" s="4">
        <v>45444</v>
      </c>
      <c r="D1837" t="s">
        <v>256</v>
      </c>
      <c r="E1837" t="s">
        <v>264</v>
      </c>
      <c r="F1837">
        <v>0</v>
      </c>
      <c r="G1837">
        <v>23.51</v>
      </c>
      <c r="H1837">
        <v>-23.51</v>
      </c>
      <c r="I1837" t="s">
        <v>16</v>
      </c>
      <c r="J1837" t="s">
        <v>264</v>
      </c>
      <c r="K1837" t="s">
        <v>278</v>
      </c>
      <c r="L1837" t="s">
        <v>18</v>
      </c>
      <c r="M1837">
        <v>2024</v>
      </c>
    </row>
    <row r="1838" spans="1:13" hidden="1" x14ac:dyDescent="0.25">
      <c r="A1838">
        <v>10273</v>
      </c>
      <c r="B1838" t="s">
        <v>13</v>
      </c>
      <c r="C1838" s="4">
        <v>45451</v>
      </c>
      <c r="D1838" t="s">
        <v>251</v>
      </c>
      <c r="E1838" t="s">
        <v>268</v>
      </c>
      <c r="F1838">
        <v>0.63</v>
      </c>
      <c r="G1838">
        <v>0</v>
      </c>
      <c r="H1838">
        <v>0.63</v>
      </c>
      <c r="I1838" t="s">
        <v>16</v>
      </c>
      <c r="J1838" t="s">
        <v>268</v>
      </c>
      <c r="K1838" t="s">
        <v>312</v>
      </c>
      <c r="L1838" t="s">
        <v>301</v>
      </c>
      <c r="M1838">
        <v>2024</v>
      </c>
    </row>
    <row r="1839" spans="1:13" x14ac:dyDescent="0.25">
      <c r="A1839">
        <v>10273</v>
      </c>
      <c r="B1839" t="s">
        <v>13</v>
      </c>
      <c r="C1839" s="4">
        <v>45451</v>
      </c>
      <c r="D1839" t="s">
        <v>153</v>
      </c>
      <c r="E1839" t="s">
        <v>154</v>
      </c>
      <c r="F1839">
        <v>0</v>
      </c>
      <c r="G1839">
        <v>2.54</v>
      </c>
      <c r="H1839">
        <v>-2.54</v>
      </c>
      <c r="I1839" t="s">
        <v>16</v>
      </c>
      <c r="J1839" t="s">
        <v>154</v>
      </c>
      <c r="K1839" t="s">
        <v>312</v>
      </c>
      <c r="L1839" t="s">
        <v>301</v>
      </c>
      <c r="M1839">
        <v>2022</v>
      </c>
    </row>
    <row r="1840" spans="1:13" hidden="1" x14ac:dyDescent="0.25">
      <c r="A1840">
        <v>10273</v>
      </c>
      <c r="B1840" t="s">
        <v>13</v>
      </c>
      <c r="C1840" s="4">
        <v>45451</v>
      </c>
      <c r="D1840" t="s">
        <v>244</v>
      </c>
      <c r="E1840" t="s">
        <v>262</v>
      </c>
      <c r="F1840">
        <v>0</v>
      </c>
      <c r="G1840">
        <v>13.98</v>
      </c>
      <c r="H1840">
        <v>-13.98</v>
      </c>
      <c r="I1840" t="s">
        <v>16</v>
      </c>
      <c r="J1840" t="s">
        <v>262</v>
      </c>
      <c r="K1840" t="s">
        <v>312</v>
      </c>
      <c r="L1840" t="s">
        <v>301</v>
      </c>
      <c r="M1840">
        <v>2024</v>
      </c>
    </row>
    <row r="1841" spans="1:13" hidden="1" x14ac:dyDescent="0.25">
      <c r="A1841">
        <v>10305</v>
      </c>
      <c r="B1841" t="s">
        <v>13</v>
      </c>
      <c r="C1841" s="4">
        <v>45453</v>
      </c>
      <c r="D1841" t="s">
        <v>244</v>
      </c>
      <c r="E1841" t="s">
        <v>262</v>
      </c>
      <c r="F1841">
        <v>0</v>
      </c>
      <c r="G1841">
        <v>4.25</v>
      </c>
      <c r="H1841">
        <v>-4.25</v>
      </c>
      <c r="I1841" t="s">
        <v>16</v>
      </c>
      <c r="J1841" t="s">
        <v>262</v>
      </c>
      <c r="K1841" t="s">
        <v>312</v>
      </c>
      <c r="L1841" t="s">
        <v>301</v>
      </c>
      <c r="M1841">
        <v>2024</v>
      </c>
    </row>
    <row r="1842" spans="1:13" hidden="1" x14ac:dyDescent="0.25">
      <c r="A1842">
        <v>10305</v>
      </c>
      <c r="B1842" t="s">
        <v>13</v>
      </c>
      <c r="C1842" s="4">
        <v>45453</v>
      </c>
      <c r="D1842" t="s">
        <v>251</v>
      </c>
      <c r="E1842" t="s">
        <v>268</v>
      </c>
      <c r="F1842">
        <v>0.2</v>
      </c>
      <c r="G1842">
        <v>0</v>
      </c>
      <c r="H1842">
        <v>0.2</v>
      </c>
      <c r="I1842" t="s">
        <v>16</v>
      </c>
      <c r="J1842" t="s">
        <v>268</v>
      </c>
      <c r="K1842" t="s">
        <v>312</v>
      </c>
      <c r="L1842" t="s">
        <v>301</v>
      </c>
      <c r="M1842">
        <v>2024</v>
      </c>
    </row>
    <row r="1843" spans="1:13" x14ac:dyDescent="0.25">
      <c r="A1843">
        <v>10305</v>
      </c>
      <c r="B1843" t="s">
        <v>13</v>
      </c>
      <c r="C1843" s="4">
        <v>45453</v>
      </c>
      <c r="D1843" t="s">
        <v>153</v>
      </c>
      <c r="E1843" t="s">
        <v>154</v>
      </c>
      <c r="F1843">
        <v>0</v>
      </c>
      <c r="G1843">
        <v>0.77</v>
      </c>
      <c r="H1843">
        <v>-0.77</v>
      </c>
      <c r="I1843" t="s">
        <v>16</v>
      </c>
      <c r="J1843" t="s">
        <v>154</v>
      </c>
      <c r="K1843" t="s">
        <v>312</v>
      </c>
      <c r="L1843" t="s">
        <v>301</v>
      </c>
      <c r="M1843">
        <v>2022</v>
      </c>
    </row>
    <row r="1844" spans="1:13" x14ac:dyDescent="0.25">
      <c r="A1844">
        <v>10302</v>
      </c>
      <c r="B1844" t="s">
        <v>13</v>
      </c>
      <c r="C1844" s="4">
        <v>45453</v>
      </c>
      <c r="D1844" t="s">
        <v>153</v>
      </c>
      <c r="E1844" t="s">
        <v>154</v>
      </c>
      <c r="F1844">
        <v>0</v>
      </c>
      <c r="G1844">
        <v>2.13</v>
      </c>
      <c r="H1844">
        <v>-2.13</v>
      </c>
      <c r="I1844" t="s">
        <v>16</v>
      </c>
      <c r="J1844" t="s">
        <v>154</v>
      </c>
      <c r="K1844" t="s">
        <v>312</v>
      </c>
      <c r="L1844" t="s">
        <v>301</v>
      </c>
      <c r="M1844">
        <v>2022</v>
      </c>
    </row>
    <row r="1845" spans="1:13" hidden="1" x14ac:dyDescent="0.25">
      <c r="A1845">
        <v>10302</v>
      </c>
      <c r="B1845" t="s">
        <v>13</v>
      </c>
      <c r="C1845" s="4">
        <v>45453</v>
      </c>
      <c r="D1845" t="s">
        <v>244</v>
      </c>
      <c r="E1845" t="s">
        <v>262</v>
      </c>
      <c r="F1845">
        <v>0</v>
      </c>
      <c r="G1845">
        <v>11.76</v>
      </c>
      <c r="H1845">
        <v>-11.76</v>
      </c>
      <c r="I1845" t="s">
        <v>16</v>
      </c>
      <c r="J1845" t="s">
        <v>262</v>
      </c>
      <c r="K1845" t="s">
        <v>312</v>
      </c>
      <c r="L1845" t="s">
        <v>301</v>
      </c>
      <c r="M1845">
        <v>2024</v>
      </c>
    </row>
    <row r="1846" spans="1:13" hidden="1" x14ac:dyDescent="0.25">
      <c r="A1846">
        <v>10302</v>
      </c>
      <c r="B1846" t="s">
        <v>13</v>
      </c>
      <c r="C1846" s="4">
        <v>45453</v>
      </c>
      <c r="D1846" t="s">
        <v>245</v>
      </c>
      <c r="E1846" t="s">
        <v>273</v>
      </c>
      <c r="F1846">
        <v>0</v>
      </c>
      <c r="G1846">
        <v>1.53</v>
      </c>
      <c r="H1846">
        <v>-1.53</v>
      </c>
      <c r="I1846" t="s">
        <v>16</v>
      </c>
      <c r="J1846" t="s">
        <v>273</v>
      </c>
      <c r="K1846" t="s">
        <v>312</v>
      </c>
      <c r="L1846" t="s">
        <v>301</v>
      </c>
      <c r="M1846">
        <v>2024</v>
      </c>
    </row>
    <row r="1847" spans="1:13" hidden="1" x14ac:dyDescent="0.25">
      <c r="A1847">
        <v>10302</v>
      </c>
      <c r="B1847" t="s">
        <v>13</v>
      </c>
      <c r="C1847" s="4">
        <v>45453</v>
      </c>
      <c r="D1847" t="s">
        <v>252</v>
      </c>
      <c r="E1847" t="s">
        <v>271</v>
      </c>
      <c r="F1847">
        <v>7.0000000000000007E-2</v>
      </c>
      <c r="G1847">
        <v>0</v>
      </c>
      <c r="H1847">
        <v>7.0000000000000007E-2</v>
      </c>
      <c r="I1847" t="s">
        <v>16</v>
      </c>
      <c r="J1847" t="s">
        <v>271</v>
      </c>
      <c r="K1847" t="s">
        <v>312</v>
      </c>
      <c r="L1847" t="s">
        <v>301</v>
      </c>
      <c r="M1847">
        <v>2024</v>
      </c>
    </row>
    <row r="1848" spans="1:13" hidden="1" x14ac:dyDescent="0.25">
      <c r="A1848">
        <v>10302</v>
      </c>
      <c r="B1848" t="s">
        <v>13</v>
      </c>
      <c r="C1848" s="4">
        <v>45453</v>
      </c>
      <c r="D1848" t="s">
        <v>251</v>
      </c>
      <c r="E1848" t="s">
        <v>268</v>
      </c>
      <c r="F1848">
        <v>0.54</v>
      </c>
      <c r="G1848">
        <v>0</v>
      </c>
      <c r="H1848">
        <v>0.54</v>
      </c>
      <c r="I1848" t="s">
        <v>16</v>
      </c>
      <c r="J1848" t="s">
        <v>268</v>
      </c>
      <c r="K1848" t="s">
        <v>312</v>
      </c>
      <c r="L1848" t="s">
        <v>301</v>
      </c>
      <c r="M1848">
        <v>2024</v>
      </c>
    </row>
    <row r="1849" spans="1:13" x14ac:dyDescent="0.25">
      <c r="A1849">
        <v>10302</v>
      </c>
      <c r="B1849" t="s">
        <v>13</v>
      </c>
      <c r="C1849" s="4">
        <v>45453</v>
      </c>
      <c r="D1849" t="s">
        <v>155</v>
      </c>
      <c r="E1849" t="s">
        <v>156</v>
      </c>
      <c r="F1849">
        <v>0</v>
      </c>
      <c r="G1849">
        <v>0.27</v>
      </c>
      <c r="H1849">
        <v>-0.27</v>
      </c>
      <c r="I1849" t="s">
        <v>16</v>
      </c>
      <c r="J1849" t="s">
        <v>156</v>
      </c>
      <c r="K1849" t="s">
        <v>312</v>
      </c>
      <c r="L1849" t="s">
        <v>301</v>
      </c>
      <c r="M1849">
        <v>2022</v>
      </c>
    </row>
    <row r="1850" spans="1:13" x14ac:dyDescent="0.25">
      <c r="A1850">
        <v>10352</v>
      </c>
      <c r="B1850" t="s">
        <v>13</v>
      </c>
      <c r="C1850" s="4">
        <v>45454</v>
      </c>
      <c r="D1850" t="s">
        <v>153</v>
      </c>
      <c r="E1850" t="s">
        <v>154</v>
      </c>
      <c r="F1850">
        <v>0</v>
      </c>
      <c r="G1850">
        <v>1621.72</v>
      </c>
      <c r="H1850">
        <v>-1621.72</v>
      </c>
      <c r="I1850" t="s">
        <v>16</v>
      </c>
      <c r="J1850" t="s">
        <v>154</v>
      </c>
      <c r="K1850" t="s">
        <v>312</v>
      </c>
      <c r="L1850" t="s">
        <v>301</v>
      </c>
      <c r="M1850">
        <v>2022</v>
      </c>
    </row>
    <row r="1851" spans="1:13" x14ac:dyDescent="0.25">
      <c r="A1851">
        <v>10354</v>
      </c>
      <c r="B1851" t="s">
        <v>13</v>
      </c>
      <c r="C1851" s="4">
        <v>45454</v>
      </c>
      <c r="D1851" t="s">
        <v>153</v>
      </c>
      <c r="E1851" t="s">
        <v>154</v>
      </c>
      <c r="F1851">
        <v>0</v>
      </c>
      <c r="G1851">
        <v>12.38</v>
      </c>
      <c r="H1851">
        <v>-12.38</v>
      </c>
      <c r="I1851" t="s">
        <v>16</v>
      </c>
      <c r="J1851" t="s">
        <v>154</v>
      </c>
      <c r="K1851" t="s">
        <v>312</v>
      </c>
      <c r="L1851" t="s">
        <v>301</v>
      </c>
      <c r="M1851">
        <v>2022</v>
      </c>
    </row>
    <row r="1852" spans="1:13" x14ac:dyDescent="0.25">
      <c r="A1852">
        <v>10352</v>
      </c>
      <c r="B1852" t="s">
        <v>13</v>
      </c>
      <c r="C1852" s="4">
        <v>45454</v>
      </c>
      <c r="D1852" t="s">
        <v>163</v>
      </c>
      <c r="E1852" t="s">
        <v>164</v>
      </c>
      <c r="F1852">
        <v>0</v>
      </c>
      <c r="G1852">
        <v>0.14000000000000001</v>
      </c>
      <c r="H1852">
        <v>-0.14000000000000001</v>
      </c>
      <c r="I1852" t="s">
        <v>16</v>
      </c>
      <c r="J1852" t="s">
        <v>164</v>
      </c>
      <c r="K1852" t="s">
        <v>312</v>
      </c>
      <c r="L1852" t="s">
        <v>301</v>
      </c>
      <c r="M1852">
        <v>2022</v>
      </c>
    </row>
    <row r="1853" spans="1:13" hidden="1" x14ac:dyDescent="0.25">
      <c r="A1853">
        <v>10352</v>
      </c>
      <c r="B1853" t="s">
        <v>13</v>
      </c>
      <c r="C1853" s="4">
        <v>45454</v>
      </c>
      <c r="D1853" t="s">
        <v>255</v>
      </c>
      <c r="E1853" t="s">
        <v>265</v>
      </c>
      <c r="F1853">
        <v>0.03</v>
      </c>
      <c r="G1853">
        <v>0</v>
      </c>
      <c r="H1853">
        <v>0.03</v>
      </c>
      <c r="I1853" t="s">
        <v>16</v>
      </c>
      <c r="J1853" t="s">
        <v>265</v>
      </c>
      <c r="K1853" t="s">
        <v>312</v>
      </c>
      <c r="L1853" t="s">
        <v>301</v>
      </c>
      <c r="M1853">
        <v>2024</v>
      </c>
    </row>
    <row r="1854" spans="1:13" x14ac:dyDescent="0.25">
      <c r="A1854">
        <v>10354</v>
      </c>
      <c r="B1854" t="s">
        <v>13</v>
      </c>
      <c r="C1854" s="4">
        <v>45454</v>
      </c>
      <c r="D1854" t="s">
        <v>155</v>
      </c>
      <c r="E1854" t="s">
        <v>156</v>
      </c>
      <c r="F1854">
        <v>0</v>
      </c>
      <c r="G1854">
        <v>0.2</v>
      </c>
      <c r="H1854">
        <v>-0.2</v>
      </c>
      <c r="I1854" t="s">
        <v>16</v>
      </c>
      <c r="J1854" t="s">
        <v>156</v>
      </c>
      <c r="K1854" t="s">
        <v>312</v>
      </c>
      <c r="L1854" t="s">
        <v>301</v>
      </c>
      <c r="M1854">
        <v>2022</v>
      </c>
    </row>
    <row r="1855" spans="1:13" x14ac:dyDescent="0.25">
      <c r="A1855">
        <v>10357</v>
      </c>
      <c r="B1855" t="s">
        <v>13</v>
      </c>
      <c r="C1855" s="4">
        <v>45454</v>
      </c>
      <c r="D1855" t="s">
        <v>153</v>
      </c>
      <c r="E1855" t="s">
        <v>154</v>
      </c>
      <c r="F1855">
        <v>0</v>
      </c>
      <c r="G1855">
        <v>0.42</v>
      </c>
      <c r="H1855">
        <v>-0.42</v>
      </c>
      <c r="I1855" t="s">
        <v>16</v>
      </c>
      <c r="J1855" t="s">
        <v>154</v>
      </c>
      <c r="K1855" t="s">
        <v>312</v>
      </c>
      <c r="L1855" t="s">
        <v>301</v>
      </c>
      <c r="M1855">
        <v>2022</v>
      </c>
    </row>
    <row r="1856" spans="1:13" x14ac:dyDescent="0.25">
      <c r="A1856">
        <v>10356</v>
      </c>
      <c r="B1856" t="s">
        <v>13</v>
      </c>
      <c r="C1856" s="4">
        <v>45454</v>
      </c>
      <c r="D1856" t="s">
        <v>153</v>
      </c>
      <c r="E1856" t="s">
        <v>154</v>
      </c>
      <c r="F1856">
        <v>0</v>
      </c>
      <c r="G1856">
        <v>0.1</v>
      </c>
      <c r="H1856">
        <v>-0.1</v>
      </c>
      <c r="I1856" t="s">
        <v>16</v>
      </c>
      <c r="J1856" t="s">
        <v>154</v>
      </c>
      <c r="K1856" t="s">
        <v>312</v>
      </c>
      <c r="L1856" t="s">
        <v>301</v>
      </c>
      <c r="M1856">
        <v>2022</v>
      </c>
    </row>
    <row r="1857" spans="1:13" x14ac:dyDescent="0.25">
      <c r="A1857">
        <v>10355</v>
      </c>
      <c r="B1857" t="s">
        <v>13</v>
      </c>
      <c r="C1857" s="4">
        <v>45454</v>
      </c>
      <c r="D1857" t="s">
        <v>153</v>
      </c>
      <c r="E1857" t="s">
        <v>154</v>
      </c>
      <c r="F1857">
        <v>0</v>
      </c>
      <c r="G1857">
        <v>0.09</v>
      </c>
      <c r="H1857">
        <v>-0.09</v>
      </c>
      <c r="I1857" t="s">
        <v>16</v>
      </c>
      <c r="J1857" t="s">
        <v>154</v>
      </c>
      <c r="K1857" t="s">
        <v>312</v>
      </c>
      <c r="L1857" t="s">
        <v>301</v>
      </c>
      <c r="M1857">
        <v>2022</v>
      </c>
    </row>
    <row r="1858" spans="1:13" x14ac:dyDescent="0.25">
      <c r="A1858">
        <v>10352</v>
      </c>
      <c r="B1858" t="s">
        <v>13</v>
      </c>
      <c r="C1858" s="4">
        <v>45454</v>
      </c>
      <c r="D1858" t="s">
        <v>155</v>
      </c>
      <c r="E1858" t="s">
        <v>156</v>
      </c>
      <c r="F1858">
        <v>0</v>
      </c>
      <c r="G1858">
        <v>56.23</v>
      </c>
      <c r="H1858">
        <v>-56.23</v>
      </c>
      <c r="I1858" t="s">
        <v>16</v>
      </c>
      <c r="J1858" t="s">
        <v>156</v>
      </c>
      <c r="K1858" t="s">
        <v>312</v>
      </c>
      <c r="L1858" t="s">
        <v>301</v>
      </c>
      <c r="M1858">
        <v>2022</v>
      </c>
    </row>
    <row r="1859" spans="1:13" x14ac:dyDescent="0.25">
      <c r="A1859">
        <v>10351</v>
      </c>
      <c r="B1859" t="s">
        <v>13</v>
      </c>
      <c r="C1859" s="4">
        <v>45454</v>
      </c>
      <c r="D1859" t="s">
        <v>153</v>
      </c>
      <c r="E1859" t="s">
        <v>154</v>
      </c>
      <c r="F1859">
        <v>0.04</v>
      </c>
      <c r="G1859">
        <v>0</v>
      </c>
      <c r="H1859">
        <v>0.04</v>
      </c>
      <c r="I1859" t="s">
        <v>16</v>
      </c>
      <c r="J1859" t="s">
        <v>154</v>
      </c>
      <c r="K1859" t="s">
        <v>313</v>
      </c>
      <c r="L1859" t="s">
        <v>306</v>
      </c>
      <c r="M1859">
        <v>2022</v>
      </c>
    </row>
    <row r="1860" spans="1:13" hidden="1" x14ac:dyDescent="0.25">
      <c r="A1860">
        <v>10357</v>
      </c>
      <c r="B1860" t="s">
        <v>13</v>
      </c>
      <c r="C1860" s="4">
        <v>45454</v>
      </c>
      <c r="D1860" t="s">
        <v>251</v>
      </c>
      <c r="E1860" t="s">
        <v>268</v>
      </c>
      <c r="F1860">
        <v>0.1</v>
      </c>
      <c r="G1860">
        <v>0</v>
      </c>
      <c r="H1860">
        <v>0.1</v>
      </c>
      <c r="I1860" t="s">
        <v>16</v>
      </c>
      <c r="J1860" t="s">
        <v>268</v>
      </c>
      <c r="K1860" t="s">
        <v>312</v>
      </c>
      <c r="L1860" t="s">
        <v>301</v>
      </c>
      <c r="M1860">
        <v>2024</v>
      </c>
    </row>
    <row r="1861" spans="1:13" x14ac:dyDescent="0.25">
      <c r="A1861">
        <v>10350</v>
      </c>
      <c r="B1861" t="s">
        <v>13</v>
      </c>
      <c r="C1861" s="4">
        <v>45454</v>
      </c>
      <c r="D1861" t="s">
        <v>153</v>
      </c>
      <c r="E1861" t="s">
        <v>154</v>
      </c>
      <c r="F1861">
        <v>0.38</v>
      </c>
      <c r="G1861">
        <v>0</v>
      </c>
      <c r="H1861">
        <v>0.38</v>
      </c>
      <c r="I1861" t="s">
        <v>16</v>
      </c>
      <c r="J1861" t="s">
        <v>154</v>
      </c>
      <c r="K1861" t="s">
        <v>313</v>
      </c>
      <c r="L1861" t="s">
        <v>306</v>
      </c>
      <c r="M1861">
        <v>2022</v>
      </c>
    </row>
    <row r="1862" spans="1:13" hidden="1" x14ac:dyDescent="0.25">
      <c r="A1862">
        <v>10352</v>
      </c>
      <c r="B1862" t="s">
        <v>13</v>
      </c>
      <c r="C1862" s="4">
        <v>45454</v>
      </c>
      <c r="D1862" t="s">
        <v>251</v>
      </c>
      <c r="E1862" t="s">
        <v>268</v>
      </c>
      <c r="F1862">
        <v>405.46</v>
      </c>
      <c r="G1862">
        <v>0</v>
      </c>
      <c r="H1862">
        <v>405.46</v>
      </c>
      <c r="I1862" t="s">
        <v>16</v>
      </c>
      <c r="J1862" t="s">
        <v>268</v>
      </c>
      <c r="K1862" t="s">
        <v>312</v>
      </c>
      <c r="L1862" t="s">
        <v>301</v>
      </c>
      <c r="M1862">
        <v>2024</v>
      </c>
    </row>
    <row r="1863" spans="1:13" hidden="1" x14ac:dyDescent="0.25">
      <c r="A1863">
        <v>10352</v>
      </c>
      <c r="B1863" t="s">
        <v>13</v>
      </c>
      <c r="C1863" s="4">
        <v>45454</v>
      </c>
      <c r="D1863" t="s">
        <v>252</v>
      </c>
      <c r="E1863" t="s">
        <v>271</v>
      </c>
      <c r="F1863">
        <v>14.03</v>
      </c>
      <c r="G1863">
        <v>0</v>
      </c>
      <c r="H1863">
        <v>14.03</v>
      </c>
      <c r="I1863" t="s">
        <v>16</v>
      </c>
      <c r="J1863" t="s">
        <v>271</v>
      </c>
      <c r="K1863" t="s">
        <v>312</v>
      </c>
      <c r="L1863" t="s">
        <v>301</v>
      </c>
      <c r="M1863">
        <v>2024</v>
      </c>
    </row>
    <row r="1864" spans="1:13" hidden="1" x14ac:dyDescent="0.25">
      <c r="A1864">
        <v>10352</v>
      </c>
      <c r="B1864" t="s">
        <v>13</v>
      </c>
      <c r="C1864" s="4">
        <v>45454</v>
      </c>
      <c r="D1864" t="s">
        <v>244</v>
      </c>
      <c r="E1864" t="s">
        <v>262</v>
      </c>
      <c r="F1864">
        <v>0</v>
      </c>
      <c r="G1864">
        <v>8919.14</v>
      </c>
      <c r="H1864">
        <v>-8919.14</v>
      </c>
      <c r="I1864" t="s">
        <v>16</v>
      </c>
      <c r="J1864" t="s">
        <v>262</v>
      </c>
      <c r="K1864" t="s">
        <v>312</v>
      </c>
      <c r="L1864" t="s">
        <v>301</v>
      </c>
      <c r="M1864">
        <v>2024</v>
      </c>
    </row>
    <row r="1865" spans="1:13" hidden="1" x14ac:dyDescent="0.25">
      <c r="A1865">
        <v>10352</v>
      </c>
      <c r="B1865" t="s">
        <v>13</v>
      </c>
      <c r="C1865" s="4">
        <v>45454</v>
      </c>
      <c r="D1865" t="s">
        <v>245</v>
      </c>
      <c r="E1865" t="s">
        <v>273</v>
      </c>
      <c r="F1865">
        <v>0</v>
      </c>
      <c r="G1865">
        <v>323.32</v>
      </c>
      <c r="H1865">
        <v>-323.32</v>
      </c>
      <c r="I1865" t="s">
        <v>16</v>
      </c>
      <c r="J1865" t="s">
        <v>273</v>
      </c>
      <c r="K1865" t="s">
        <v>312</v>
      </c>
      <c r="L1865" t="s">
        <v>301</v>
      </c>
      <c r="M1865">
        <v>2024</v>
      </c>
    </row>
    <row r="1866" spans="1:13" hidden="1" x14ac:dyDescent="0.25">
      <c r="A1866">
        <v>10353</v>
      </c>
      <c r="B1866" t="s">
        <v>13</v>
      </c>
      <c r="C1866" s="4">
        <v>45454</v>
      </c>
      <c r="D1866" t="s">
        <v>244</v>
      </c>
      <c r="E1866" t="s">
        <v>262</v>
      </c>
      <c r="F1866">
        <v>1.22</v>
      </c>
      <c r="G1866">
        <v>0</v>
      </c>
      <c r="H1866">
        <v>1.22</v>
      </c>
      <c r="I1866" t="s">
        <v>16</v>
      </c>
      <c r="J1866" t="s">
        <v>262</v>
      </c>
      <c r="K1866" t="s">
        <v>312</v>
      </c>
      <c r="L1866" t="s">
        <v>301</v>
      </c>
      <c r="M1866">
        <v>2024</v>
      </c>
    </row>
    <row r="1867" spans="1:13" hidden="1" x14ac:dyDescent="0.25">
      <c r="A1867">
        <v>10353</v>
      </c>
      <c r="B1867" t="s">
        <v>13</v>
      </c>
      <c r="C1867" s="4">
        <v>45454</v>
      </c>
      <c r="D1867" t="s">
        <v>251</v>
      </c>
      <c r="E1867" t="s">
        <v>268</v>
      </c>
      <c r="F1867">
        <v>0</v>
      </c>
      <c r="G1867">
        <v>0.05</v>
      </c>
      <c r="H1867">
        <v>-0.05</v>
      </c>
      <c r="I1867" t="s">
        <v>16</v>
      </c>
      <c r="J1867" t="s">
        <v>268</v>
      </c>
      <c r="K1867" t="s">
        <v>312</v>
      </c>
      <c r="L1867" t="s">
        <v>301</v>
      </c>
      <c r="M1867">
        <v>2024</v>
      </c>
    </row>
    <row r="1868" spans="1:13" hidden="1" x14ac:dyDescent="0.25">
      <c r="A1868">
        <v>10354</v>
      </c>
      <c r="B1868" t="s">
        <v>13</v>
      </c>
      <c r="C1868" s="4">
        <v>45454</v>
      </c>
      <c r="D1868" t="s">
        <v>244</v>
      </c>
      <c r="E1868" t="s">
        <v>262</v>
      </c>
      <c r="F1868">
        <v>0</v>
      </c>
      <c r="G1868">
        <v>68.02</v>
      </c>
      <c r="H1868">
        <v>-68.02</v>
      </c>
      <c r="I1868" t="s">
        <v>16</v>
      </c>
      <c r="J1868" t="s">
        <v>262</v>
      </c>
      <c r="K1868" t="s">
        <v>312</v>
      </c>
      <c r="L1868" t="s">
        <v>301</v>
      </c>
      <c r="M1868">
        <v>2024</v>
      </c>
    </row>
    <row r="1869" spans="1:13" hidden="1" x14ac:dyDescent="0.25">
      <c r="A1869">
        <v>10354</v>
      </c>
      <c r="B1869" t="s">
        <v>13</v>
      </c>
      <c r="C1869" s="4">
        <v>45454</v>
      </c>
      <c r="D1869" t="s">
        <v>245</v>
      </c>
      <c r="E1869" t="s">
        <v>273</v>
      </c>
      <c r="F1869">
        <v>0</v>
      </c>
      <c r="G1869">
        <v>1.1499999999999999</v>
      </c>
      <c r="H1869">
        <v>-1.1499999999999999</v>
      </c>
      <c r="I1869" t="s">
        <v>16</v>
      </c>
      <c r="J1869" t="s">
        <v>273</v>
      </c>
      <c r="K1869" t="s">
        <v>312</v>
      </c>
      <c r="L1869" t="s">
        <v>301</v>
      </c>
      <c r="M1869">
        <v>2024</v>
      </c>
    </row>
    <row r="1870" spans="1:13" x14ac:dyDescent="0.25">
      <c r="A1870">
        <v>10353</v>
      </c>
      <c r="B1870" t="s">
        <v>13</v>
      </c>
      <c r="C1870" s="4">
        <v>45454</v>
      </c>
      <c r="D1870" t="s">
        <v>153</v>
      </c>
      <c r="E1870" t="s">
        <v>154</v>
      </c>
      <c r="F1870">
        <v>0.22</v>
      </c>
      <c r="G1870">
        <v>0</v>
      </c>
      <c r="H1870">
        <v>0.22</v>
      </c>
      <c r="I1870" t="s">
        <v>16</v>
      </c>
      <c r="J1870" t="s">
        <v>154</v>
      </c>
      <c r="K1870" t="s">
        <v>312</v>
      </c>
      <c r="L1870" t="s">
        <v>301</v>
      </c>
      <c r="M1870">
        <v>2022</v>
      </c>
    </row>
    <row r="1871" spans="1:13" hidden="1" x14ac:dyDescent="0.25">
      <c r="A1871">
        <v>10351</v>
      </c>
      <c r="B1871" t="s">
        <v>13</v>
      </c>
      <c r="C1871" s="4">
        <v>45454</v>
      </c>
      <c r="D1871" t="s">
        <v>251</v>
      </c>
      <c r="E1871" t="s">
        <v>268</v>
      </c>
      <c r="F1871">
        <v>0</v>
      </c>
      <c r="G1871">
        <v>0.01</v>
      </c>
      <c r="H1871">
        <v>-0.01</v>
      </c>
      <c r="I1871" t="s">
        <v>16</v>
      </c>
      <c r="J1871" t="s">
        <v>268</v>
      </c>
      <c r="K1871" t="s">
        <v>313</v>
      </c>
      <c r="L1871" t="s">
        <v>306</v>
      </c>
      <c r="M1871">
        <v>2024</v>
      </c>
    </row>
    <row r="1872" spans="1:13" hidden="1" x14ac:dyDescent="0.25">
      <c r="A1872">
        <v>10350</v>
      </c>
      <c r="B1872" t="s">
        <v>13</v>
      </c>
      <c r="C1872" s="4">
        <v>45454</v>
      </c>
      <c r="D1872" t="s">
        <v>244</v>
      </c>
      <c r="E1872" t="s">
        <v>262</v>
      </c>
      <c r="F1872">
        <v>2.1</v>
      </c>
      <c r="G1872">
        <v>0</v>
      </c>
      <c r="H1872">
        <v>2.1</v>
      </c>
      <c r="I1872" t="s">
        <v>16</v>
      </c>
      <c r="J1872" t="s">
        <v>262</v>
      </c>
      <c r="K1872" t="s">
        <v>313</v>
      </c>
      <c r="L1872" t="s">
        <v>306</v>
      </c>
      <c r="M1872">
        <v>2024</v>
      </c>
    </row>
    <row r="1873" spans="1:13" hidden="1" x14ac:dyDescent="0.25">
      <c r="A1873">
        <v>10350</v>
      </c>
      <c r="B1873" t="s">
        <v>13</v>
      </c>
      <c r="C1873" s="4">
        <v>45454</v>
      </c>
      <c r="D1873" t="s">
        <v>251</v>
      </c>
      <c r="E1873" t="s">
        <v>268</v>
      </c>
      <c r="F1873">
        <v>0</v>
      </c>
      <c r="G1873">
        <v>0.1</v>
      </c>
      <c r="H1873">
        <v>-0.1</v>
      </c>
      <c r="I1873" t="s">
        <v>16</v>
      </c>
      <c r="J1873" t="s">
        <v>268</v>
      </c>
      <c r="K1873" t="s">
        <v>313</v>
      </c>
      <c r="L1873" t="s">
        <v>306</v>
      </c>
      <c r="M1873">
        <v>2024</v>
      </c>
    </row>
    <row r="1874" spans="1:13" hidden="1" x14ac:dyDescent="0.25">
      <c r="A1874">
        <v>10354</v>
      </c>
      <c r="B1874" t="s">
        <v>13</v>
      </c>
      <c r="C1874" s="4">
        <v>45454</v>
      </c>
      <c r="D1874" t="s">
        <v>251</v>
      </c>
      <c r="E1874" t="s">
        <v>268</v>
      </c>
      <c r="F1874">
        <v>3.09</v>
      </c>
      <c r="G1874">
        <v>0</v>
      </c>
      <c r="H1874">
        <v>3.09</v>
      </c>
      <c r="I1874" t="s">
        <v>16</v>
      </c>
      <c r="J1874" t="s">
        <v>268</v>
      </c>
      <c r="K1874" t="s">
        <v>312</v>
      </c>
      <c r="L1874" t="s">
        <v>301</v>
      </c>
      <c r="M1874">
        <v>2024</v>
      </c>
    </row>
    <row r="1875" spans="1:13" hidden="1" x14ac:dyDescent="0.25">
      <c r="A1875">
        <v>10354</v>
      </c>
      <c r="B1875" t="s">
        <v>13</v>
      </c>
      <c r="C1875" s="4">
        <v>45454</v>
      </c>
      <c r="D1875" t="s">
        <v>252</v>
      </c>
      <c r="E1875" t="s">
        <v>271</v>
      </c>
      <c r="F1875">
        <v>0.05</v>
      </c>
      <c r="G1875">
        <v>0</v>
      </c>
      <c r="H1875">
        <v>0.05</v>
      </c>
      <c r="I1875" t="s">
        <v>16</v>
      </c>
      <c r="J1875" t="s">
        <v>271</v>
      </c>
      <c r="K1875" t="s">
        <v>312</v>
      </c>
      <c r="L1875" t="s">
        <v>301</v>
      </c>
      <c r="M1875">
        <v>2024</v>
      </c>
    </row>
    <row r="1876" spans="1:13" hidden="1" x14ac:dyDescent="0.25">
      <c r="A1876">
        <v>10355</v>
      </c>
      <c r="B1876" t="s">
        <v>13</v>
      </c>
      <c r="C1876" s="4">
        <v>45454</v>
      </c>
      <c r="D1876" t="s">
        <v>244</v>
      </c>
      <c r="E1876" t="s">
        <v>262</v>
      </c>
      <c r="F1876">
        <v>0</v>
      </c>
      <c r="G1876">
        <v>0.51</v>
      </c>
      <c r="H1876">
        <v>-0.51</v>
      </c>
      <c r="I1876" t="s">
        <v>16</v>
      </c>
      <c r="J1876" t="s">
        <v>262</v>
      </c>
      <c r="K1876" t="s">
        <v>312</v>
      </c>
      <c r="L1876" t="s">
        <v>301</v>
      </c>
      <c r="M1876">
        <v>2024</v>
      </c>
    </row>
    <row r="1877" spans="1:13" hidden="1" x14ac:dyDescent="0.25">
      <c r="A1877">
        <v>10355</v>
      </c>
      <c r="B1877" t="s">
        <v>13</v>
      </c>
      <c r="C1877" s="4">
        <v>45454</v>
      </c>
      <c r="D1877" t="s">
        <v>251</v>
      </c>
      <c r="E1877" t="s">
        <v>268</v>
      </c>
      <c r="F1877">
        <v>0.02</v>
      </c>
      <c r="G1877">
        <v>0</v>
      </c>
      <c r="H1877">
        <v>0.02</v>
      </c>
      <c r="I1877" t="s">
        <v>16</v>
      </c>
      <c r="J1877" t="s">
        <v>268</v>
      </c>
      <c r="K1877" t="s">
        <v>312</v>
      </c>
      <c r="L1877" t="s">
        <v>301</v>
      </c>
      <c r="M1877">
        <v>2024</v>
      </c>
    </row>
    <row r="1878" spans="1:13" hidden="1" x14ac:dyDescent="0.25">
      <c r="A1878">
        <v>10356</v>
      </c>
      <c r="B1878" t="s">
        <v>13</v>
      </c>
      <c r="C1878" s="4">
        <v>45454</v>
      </c>
      <c r="D1878" t="s">
        <v>251</v>
      </c>
      <c r="E1878" t="s">
        <v>268</v>
      </c>
      <c r="F1878">
        <v>0.02</v>
      </c>
      <c r="G1878">
        <v>0</v>
      </c>
      <c r="H1878">
        <v>0.02</v>
      </c>
      <c r="I1878" t="s">
        <v>16</v>
      </c>
      <c r="J1878" t="s">
        <v>268</v>
      </c>
      <c r="K1878" t="s">
        <v>312</v>
      </c>
      <c r="L1878" t="s">
        <v>301</v>
      </c>
      <c r="M1878">
        <v>2024</v>
      </c>
    </row>
    <row r="1879" spans="1:13" hidden="1" x14ac:dyDescent="0.25">
      <c r="A1879">
        <v>10356</v>
      </c>
      <c r="B1879" t="s">
        <v>13</v>
      </c>
      <c r="C1879" s="4">
        <v>45454</v>
      </c>
      <c r="D1879" t="s">
        <v>244</v>
      </c>
      <c r="E1879" t="s">
        <v>262</v>
      </c>
      <c r="F1879">
        <v>0</v>
      </c>
      <c r="G1879">
        <v>0.55000000000000004</v>
      </c>
      <c r="H1879">
        <v>-0.55000000000000004</v>
      </c>
      <c r="I1879" t="s">
        <v>16</v>
      </c>
      <c r="J1879" t="s">
        <v>262</v>
      </c>
      <c r="K1879" t="s">
        <v>312</v>
      </c>
      <c r="L1879" t="s">
        <v>301</v>
      </c>
      <c r="M1879">
        <v>2024</v>
      </c>
    </row>
    <row r="1880" spans="1:13" hidden="1" x14ac:dyDescent="0.25">
      <c r="A1880">
        <v>10357</v>
      </c>
      <c r="B1880" t="s">
        <v>13</v>
      </c>
      <c r="C1880" s="4">
        <v>45454</v>
      </c>
      <c r="D1880" t="s">
        <v>244</v>
      </c>
      <c r="E1880" t="s">
        <v>262</v>
      </c>
      <c r="F1880">
        <v>0</v>
      </c>
      <c r="G1880">
        <v>2.2999999999999998</v>
      </c>
      <c r="H1880">
        <v>-2.2999999999999998</v>
      </c>
      <c r="I1880" t="s">
        <v>16</v>
      </c>
      <c r="J1880" t="s">
        <v>262</v>
      </c>
      <c r="K1880" t="s">
        <v>312</v>
      </c>
      <c r="L1880" t="s">
        <v>301</v>
      </c>
      <c r="M1880">
        <v>2024</v>
      </c>
    </row>
    <row r="1881" spans="1:13" hidden="1" x14ac:dyDescent="0.25">
      <c r="A1881">
        <v>10351</v>
      </c>
      <c r="B1881" t="s">
        <v>13</v>
      </c>
      <c r="C1881" s="4">
        <v>45454</v>
      </c>
      <c r="D1881" t="s">
        <v>244</v>
      </c>
      <c r="E1881" t="s">
        <v>262</v>
      </c>
      <c r="F1881">
        <v>0.2</v>
      </c>
      <c r="G1881">
        <v>0</v>
      </c>
      <c r="H1881">
        <v>0.2</v>
      </c>
      <c r="I1881" t="s">
        <v>16</v>
      </c>
      <c r="J1881" t="s">
        <v>262</v>
      </c>
      <c r="K1881" t="s">
        <v>313</v>
      </c>
      <c r="L1881" t="s">
        <v>306</v>
      </c>
      <c r="M1881">
        <v>2024</v>
      </c>
    </row>
    <row r="1882" spans="1:13" hidden="1" x14ac:dyDescent="0.25">
      <c r="A1882">
        <v>10352</v>
      </c>
      <c r="B1882" t="s">
        <v>13</v>
      </c>
      <c r="C1882" s="4">
        <v>45454</v>
      </c>
      <c r="D1882" t="s">
        <v>249</v>
      </c>
      <c r="E1882" t="s">
        <v>270</v>
      </c>
      <c r="F1882">
        <v>0</v>
      </c>
      <c r="G1882">
        <v>0.89</v>
      </c>
      <c r="H1882">
        <v>-0.89</v>
      </c>
      <c r="I1882" t="s">
        <v>16</v>
      </c>
      <c r="J1882" t="s">
        <v>270</v>
      </c>
      <c r="K1882" t="s">
        <v>312</v>
      </c>
      <c r="L1882" t="s">
        <v>301</v>
      </c>
      <c r="M1882">
        <v>2024</v>
      </c>
    </row>
    <row r="1883" spans="1:13" hidden="1" x14ac:dyDescent="0.25">
      <c r="A1883">
        <v>10568</v>
      </c>
      <c r="B1883" t="s">
        <v>13</v>
      </c>
      <c r="C1883" s="4">
        <v>45462</v>
      </c>
      <c r="D1883" t="s">
        <v>251</v>
      </c>
      <c r="E1883" t="s">
        <v>268</v>
      </c>
      <c r="F1883">
        <v>1.1599999999999999</v>
      </c>
      <c r="G1883">
        <v>0</v>
      </c>
      <c r="H1883">
        <v>1.1599999999999999</v>
      </c>
      <c r="I1883" t="s">
        <v>16</v>
      </c>
      <c r="J1883" t="s">
        <v>268</v>
      </c>
      <c r="K1883" t="s">
        <v>312</v>
      </c>
      <c r="L1883" t="s">
        <v>301</v>
      </c>
      <c r="M1883">
        <v>2024</v>
      </c>
    </row>
    <row r="1884" spans="1:13" x14ac:dyDescent="0.25">
      <c r="A1884">
        <v>10566</v>
      </c>
      <c r="B1884" t="s">
        <v>13</v>
      </c>
      <c r="C1884" s="4">
        <v>45462</v>
      </c>
      <c r="D1884" t="s">
        <v>155</v>
      </c>
      <c r="E1884" t="s">
        <v>156</v>
      </c>
      <c r="F1884">
        <v>0</v>
      </c>
      <c r="G1884">
        <v>0.99</v>
      </c>
      <c r="H1884">
        <v>-0.99</v>
      </c>
      <c r="I1884" t="s">
        <v>16</v>
      </c>
      <c r="J1884" t="s">
        <v>156</v>
      </c>
      <c r="K1884" t="s">
        <v>312</v>
      </c>
      <c r="L1884" t="s">
        <v>301</v>
      </c>
      <c r="M1884">
        <v>2022</v>
      </c>
    </row>
    <row r="1885" spans="1:13" x14ac:dyDescent="0.25">
      <c r="A1885">
        <v>10567</v>
      </c>
      <c r="B1885" t="s">
        <v>13</v>
      </c>
      <c r="C1885" s="4">
        <v>45462</v>
      </c>
      <c r="D1885" t="s">
        <v>155</v>
      </c>
      <c r="E1885" t="s">
        <v>156</v>
      </c>
      <c r="F1885">
        <v>0</v>
      </c>
      <c r="G1885">
        <v>12.66</v>
      </c>
      <c r="H1885">
        <v>-12.66</v>
      </c>
      <c r="I1885" t="s">
        <v>16</v>
      </c>
      <c r="J1885" t="s">
        <v>156</v>
      </c>
      <c r="K1885" t="s">
        <v>312</v>
      </c>
      <c r="L1885" t="s">
        <v>301</v>
      </c>
      <c r="M1885">
        <v>2022</v>
      </c>
    </row>
    <row r="1886" spans="1:13" hidden="1" x14ac:dyDescent="0.25">
      <c r="A1886">
        <v>10567</v>
      </c>
      <c r="B1886" t="s">
        <v>13</v>
      </c>
      <c r="C1886" s="4">
        <v>45462</v>
      </c>
      <c r="D1886" t="s">
        <v>245</v>
      </c>
      <c r="E1886" t="s">
        <v>273</v>
      </c>
      <c r="F1886">
        <v>0</v>
      </c>
      <c r="G1886">
        <v>72.760000000000005</v>
      </c>
      <c r="H1886">
        <v>-72.760000000000005</v>
      </c>
      <c r="I1886" t="s">
        <v>16</v>
      </c>
      <c r="J1886" t="s">
        <v>273</v>
      </c>
      <c r="K1886" t="s">
        <v>312</v>
      </c>
      <c r="L1886" t="s">
        <v>301</v>
      </c>
      <c r="M1886">
        <v>2024</v>
      </c>
    </row>
    <row r="1887" spans="1:13" hidden="1" x14ac:dyDescent="0.25">
      <c r="A1887">
        <v>10567</v>
      </c>
      <c r="B1887" t="s">
        <v>13</v>
      </c>
      <c r="C1887" s="4">
        <v>45462</v>
      </c>
      <c r="D1887" t="s">
        <v>244</v>
      </c>
      <c r="E1887" t="s">
        <v>262</v>
      </c>
      <c r="F1887">
        <v>0</v>
      </c>
      <c r="G1887">
        <v>8927.82</v>
      </c>
      <c r="H1887">
        <v>-8927.82</v>
      </c>
      <c r="I1887" t="s">
        <v>16</v>
      </c>
      <c r="J1887" t="s">
        <v>262</v>
      </c>
      <c r="K1887" t="s">
        <v>312</v>
      </c>
      <c r="L1887" t="s">
        <v>301</v>
      </c>
      <c r="M1887">
        <v>2024</v>
      </c>
    </row>
    <row r="1888" spans="1:13" x14ac:dyDescent="0.25">
      <c r="A1888">
        <v>10567</v>
      </c>
      <c r="B1888" t="s">
        <v>13</v>
      </c>
      <c r="C1888" s="4">
        <v>45462</v>
      </c>
      <c r="D1888" t="s">
        <v>153</v>
      </c>
      <c r="E1888" t="s">
        <v>154</v>
      </c>
      <c r="F1888">
        <v>0</v>
      </c>
      <c r="G1888">
        <v>1623.08</v>
      </c>
      <c r="H1888">
        <v>-1623.08</v>
      </c>
      <c r="I1888" t="s">
        <v>16</v>
      </c>
      <c r="J1888" t="s">
        <v>154</v>
      </c>
      <c r="K1888" t="s">
        <v>312</v>
      </c>
      <c r="L1888" t="s">
        <v>301</v>
      </c>
      <c r="M1888">
        <v>2022</v>
      </c>
    </row>
    <row r="1889" spans="1:13" x14ac:dyDescent="0.25">
      <c r="A1889">
        <v>10566</v>
      </c>
      <c r="B1889" t="s">
        <v>13</v>
      </c>
      <c r="C1889" s="4">
        <v>45462</v>
      </c>
      <c r="D1889" t="s">
        <v>153</v>
      </c>
      <c r="E1889" t="s">
        <v>154</v>
      </c>
      <c r="F1889">
        <v>0</v>
      </c>
      <c r="G1889">
        <v>10.48</v>
      </c>
      <c r="H1889">
        <v>-10.48</v>
      </c>
      <c r="I1889" t="s">
        <v>16</v>
      </c>
      <c r="J1889" t="s">
        <v>154</v>
      </c>
      <c r="K1889" t="s">
        <v>312</v>
      </c>
      <c r="L1889" t="s">
        <v>301</v>
      </c>
      <c r="M1889">
        <v>2022</v>
      </c>
    </row>
    <row r="1890" spans="1:13" x14ac:dyDescent="0.25">
      <c r="A1890">
        <v>10568</v>
      </c>
      <c r="B1890" t="s">
        <v>13</v>
      </c>
      <c r="C1890" s="4">
        <v>45462</v>
      </c>
      <c r="D1890" t="s">
        <v>153</v>
      </c>
      <c r="E1890" t="s">
        <v>154</v>
      </c>
      <c r="F1890">
        <v>0</v>
      </c>
      <c r="G1890">
        <v>4.71</v>
      </c>
      <c r="H1890">
        <v>-4.71</v>
      </c>
      <c r="I1890" t="s">
        <v>16</v>
      </c>
      <c r="J1890" t="s">
        <v>154</v>
      </c>
      <c r="K1890" t="s">
        <v>312</v>
      </c>
      <c r="L1890" t="s">
        <v>301</v>
      </c>
      <c r="M1890">
        <v>2022</v>
      </c>
    </row>
    <row r="1891" spans="1:13" hidden="1" x14ac:dyDescent="0.25">
      <c r="A1891">
        <v>10566</v>
      </c>
      <c r="B1891" t="s">
        <v>13</v>
      </c>
      <c r="C1891" s="4">
        <v>45462</v>
      </c>
      <c r="D1891" t="s">
        <v>245</v>
      </c>
      <c r="E1891" t="s">
        <v>273</v>
      </c>
      <c r="F1891">
        <v>0</v>
      </c>
      <c r="G1891">
        <v>5.7</v>
      </c>
      <c r="H1891">
        <v>-5.7</v>
      </c>
      <c r="I1891" t="s">
        <v>16</v>
      </c>
      <c r="J1891" t="s">
        <v>273</v>
      </c>
      <c r="K1891" t="s">
        <v>312</v>
      </c>
      <c r="L1891" t="s">
        <v>301</v>
      </c>
      <c r="M1891">
        <v>2024</v>
      </c>
    </row>
    <row r="1892" spans="1:13" hidden="1" x14ac:dyDescent="0.25">
      <c r="A1892">
        <v>10568</v>
      </c>
      <c r="B1892" t="s">
        <v>13</v>
      </c>
      <c r="C1892" s="4">
        <v>45462</v>
      </c>
      <c r="D1892" t="s">
        <v>244</v>
      </c>
      <c r="E1892" t="s">
        <v>262</v>
      </c>
      <c r="F1892">
        <v>0</v>
      </c>
      <c r="G1892">
        <v>25.93</v>
      </c>
      <c r="H1892">
        <v>-25.93</v>
      </c>
      <c r="I1892" t="s">
        <v>16</v>
      </c>
      <c r="J1892" t="s">
        <v>262</v>
      </c>
      <c r="K1892" t="s">
        <v>312</v>
      </c>
      <c r="L1892" t="s">
        <v>301</v>
      </c>
      <c r="M1892">
        <v>2024</v>
      </c>
    </row>
    <row r="1893" spans="1:13" hidden="1" x14ac:dyDescent="0.25">
      <c r="A1893">
        <v>10565</v>
      </c>
      <c r="B1893" t="s">
        <v>13</v>
      </c>
      <c r="C1893" s="4">
        <v>45462</v>
      </c>
      <c r="D1893" t="s">
        <v>245</v>
      </c>
      <c r="E1893" t="s">
        <v>273</v>
      </c>
      <c r="F1893">
        <v>0.02</v>
      </c>
      <c r="G1893">
        <v>0</v>
      </c>
      <c r="H1893">
        <v>0.02</v>
      </c>
      <c r="I1893" t="s">
        <v>16</v>
      </c>
      <c r="J1893" t="s">
        <v>273</v>
      </c>
      <c r="K1893" t="s">
        <v>313</v>
      </c>
      <c r="L1893" t="s">
        <v>306</v>
      </c>
      <c r="M1893">
        <v>2024</v>
      </c>
    </row>
    <row r="1894" spans="1:13" hidden="1" x14ac:dyDescent="0.25">
      <c r="A1894">
        <v>10563</v>
      </c>
      <c r="B1894" t="s">
        <v>13</v>
      </c>
      <c r="C1894" s="4">
        <v>45462</v>
      </c>
      <c r="D1894" t="s">
        <v>252</v>
      </c>
      <c r="E1894" t="s">
        <v>271</v>
      </c>
      <c r="F1894">
        <v>0</v>
      </c>
      <c r="G1894">
        <v>0.01</v>
      </c>
      <c r="H1894">
        <v>-0.01</v>
      </c>
      <c r="I1894" t="s">
        <v>16</v>
      </c>
      <c r="J1894" t="s">
        <v>271</v>
      </c>
      <c r="K1894" t="s">
        <v>313</v>
      </c>
      <c r="L1894" t="s">
        <v>306</v>
      </c>
      <c r="M1894">
        <v>2024</v>
      </c>
    </row>
    <row r="1895" spans="1:13" x14ac:dyDescent="0.25">
      <c r="A1895">
        <v>10563</v>
      </c>
      <c r="B1895" t="s">
        <v>13</v>
      </c>
      <c r="C1895" s="4">
        <v>45462</v>
      </c>
      <c r="D1895" t="s">
        <v>155</v>
      </c>
      <c r="E1895" t="s">
        <v>156</v>
      </c>
      <c r="F1895">
        <v>0.02</v>
      </c>
      <c r="G1895">
        <v>0</v>
      </c>
      <c r="H1895">
        <v>0.02</v>
      </c>
      <c r="I1895" t="s">
        <v>16</v>
      </c>
      <c r="J1895" t="s">
        <v>156</v>
      </c>
      <c r="K1895" t="s">
        <v>313</v>
      </c>
      <c r="L1895" t="s">
        <v>306</v>
      </c>
      <c r="M1895">
        <v>2022</v>
      </c>
    </row>
    <row r="1896" spans="1:13" hidden="1" x14ac:dyDescent="0.25">
      <c r="A1896">
        <v>10566</v>
      </c>
      <c r="B1896" t="s">
        <v>13</v>
      </c>
      <c r="C1896" s="4">
        <v>45462</v>
      </c>
      <c r="D1896" t="s">
        <v>244</v>
      </c>
      <c r="E1896" t="s">
        <v>262</v>
      </c>
      <c r="F1896">
        <v>0</v>
      </c>
      <c r="G1896">
        <v>57.8</v>
      </c>
      <c r="H1896">
        <v>-57.8</v>
      </c>
      <c r="I1896" t="s">
        <v>16</v>
      </c>
      <c r="J1896" t="s">
        <v>262</v>
      </c>
      <c r="K1896" t="s">
        <v>312</v>
      </c>
      <c r="L1896" t="s">
        <v>301</v>
      </c>
      <c r="M1896">
        <v>2024</v>
      </c>
    </row>
    <row r="1897" spans="1:13" hidden="1" x14ac:dyDescent="0.25">
      <c r="A1897">
        <v>10566</v>
      </c>
      <c r="B1897" t="s">
        <v>13</v>
      </c>
      <c r="C1897" s="4">
        <v>45462</v>
      </c>
      <c r="D1897" t="s">
        <v>252</v>
      </c>
      <c r="E1897" t="s">
        <v>271</v>
      </c>
      <c r="F1897">
        <v>0.25</v>
      </c>
      <c r="G1897">
        <v>0</v>
      </c>
      <c r="H1897">
        <v>0.25</v>
      </c>
      <c r="I1897" t="s">
        <v>16</v>
      </c>
      <c r="J1897" t="s">
        <v>271</v>
      </c>
      <c r="K1897" t="s">
        <v>312</v>
      </c>
      <c r="L1897" t="s">
        <v>301</v>
      </c>
      <c r="M1897">
        <v>2024</v>
      </c>
    </row>
    <row r="1898" spans="1:13" hidden="1" x14ac:dyDescent="0.25">
      <c r="A1898">
        <v>10566</v>
      </c>
      <c r="B1898" t="s">
        <v>13</v>
      </c>
      <c r="C1898" s="4">
        <v>45462</v>
      </c>
      <c r="D1898" t="s">
        <v>251</v>
      </c>
      <c r="E1898" t="s">
        <v>268</v>
      </c>
      <c r="F1898">
        <v>2.64</v>
      </c>
      <c r="G1898">
        <v>0</v>
      </c>
      <c r="H1898">
        <v>2.64</v>
      </c>
      <c r="I1898" t="s">
        <v>16</v>
      </c>
      <c r="J1898" t="s">
        <v>268</v>
      </c>
      <c r="K1898" t="s">
        <v>312</v>
      </c>
      <c r="L1898" t="s">
        <v>301</v>
      </c>
      <c r="M1898">
        <v>2024</v>
      </c>
    </row>
    <row r="1899" spans="1:13" hidden="1" x14ac:dyDescent="0.25">
      <c r="A1899">
        <v>10567</v>
      </c>
      <c r="B1899" t="s">
        <v>13</v>
      </c>
      <c r="C1899" s="4">
        <v>45462</v>
      </c>
      <c r="D1899" t="s">
        <v>251</v>
      </c>
      <c r="E1899" t="s">
        <v>268</v>
      </c>
      <c r="F1899">
        <v>405.82</v>
      </c>
      <c r="G1899">
        <v>0</v>
      </c>
      <c r="H1899">
        <v>405.82</v>
      </c>
      <c r="I1899" t="s">
        <v>16</v>
      </c>
      <c r="J1899" t="s">
        <v>268</v>
      </c>
      <c r="K1899" t="s">
        <v>312</v>
      </c>
      <c r="L1899" t="s">
        <v>301</v>
      </c>
      <c r="M1899">
        <v>2024</v>
      </c>
    </row>
    <row r="1900" spans="1:13" hidden="1" x14ac:dyDescent="0.25">
      <c r="A1900">
        <v>10567</v>
      </c>
      <c r="B1900" t="s">
        <v>13</v>
      </c>
      <c r="C1900" s="4">
        <v>45462</v>
      </c>
      <c r="D1900" t="s">
        <v>252</v>
      </c>
      <c r="E1900" t="s">
        <v>271</v>
      </c>
      <c r="F1900">
        <v>3.17</v>
      </c>
      <c r="G1900">
        <v>0</v>
      </c>
      <c r="H1900">
        <v>3.17</v>
      </c>
      <c r="I1900" t="s">
        <v>16</v>
      </c>
      <c r="J1900" t="s">
        <v>271</v>
      </c>
      <c r="K1900" t="s">
        <v>312</v>
      </c>
      <c r="L1900" t="s">
        <v>301</v>
      </c>
      <c r="M1900">
        <v>2024</v>
      </c>
    </row>
    <row r="1901" spans="1:13" hidden="1" x14ac:dyDescent="0.25">
      <c r="A1901">
        <v>10563</v>
      </c>
      <c r="B1901" t="s">
        <v>13</v>
      </c>
      <c r="C1901" s="4">
        <v>45462</v>
      </c>
      <c r="D1901" t="s">
        <v>245</v>
      </c>
      <c r="E1901" t="s">
        <v>273</v>
      </c>
      <c r="F1901">
        <v>0.12</v>
      </c>
      <c r="G1901">
        <v>0</v>
      </c>
      <c r="H1901">
        <v>0.12</v>
      </c>
      <c r="I1901" t="s">
        <v>16</v>
      </c>
      <c r="J1901" t="s">
        <v>273</v>
      </c>
      <c r="K1901" t="s">
        <v>313</v>
      </c>
      <c r="L1901" t="s">
        <v>306</v>
      </c>
      <c r="M1901">
        <v>2024</v>
      </c>
    </row>
    <row r="1902" spans="1:13" hidden="1" x14ac:dyDescent="0.25">
      <c r="A1902">
        <v>10587</v>
      </c>
      <c r="B1902" t="s">
        <v>13</v>
      </c>
      <c r="C1902" s="4">
        <v>45463</v>
      </c>
      <c r="D1902" t="s">
        <v>252</v>
      </c>
      <c r="E1902" t="s">
        <v>271</v>
      </c>
      <c r="F1902">
        <v>13.74</v>
      </c>
      <c r="G1902">
        <v>0</v>
      </c>
      <c r="H1902">
        <v>13.74</v>
      </c>
      <c r="I1902" t="s">
        <v>16</v>
      </c>
      <c r="J1902" t="s">
        <v>271</v>
      </c>
      <c r="K1902" t="s">
        <v>312</v>
      </c>
      <c r="L1902" t="s">
        <v>301</v>
      </c>
      <c r="M1902">
        <v>2024</v>
      </c>
    </row>
    <row r="1903" spans="1:13" hidden="1" x14ac:dyDescent="0.25">
      <c r="A1903">
        <v>10587</v>
      </c>
      <c r="B1903" t="s">
        <v>13</v>
      </c>
      <c r="C1903" s="4">
        <v>45463</v>
      </c>
      <c r="D1903" t="s">
        <v>253</v>
      </c>
      <c r="E1903" t="s">
        <v>267</v>
      </c>
      <c r="F1903">
        <v>1494.35</v>
      </c>
      <c r="G1903">
        <v>0</v>
      </c>
      <c r="H1903">
        <v>1494.35</v>
      </c>
      <c r="I1903" t="s">
        <v>16</v>
      </c>
      <c r="J1903" t="s">
        <v>267</v>
      </c>
      <c r="K1903" t="s">
        <v>312</v>
      </c>
      <c r="L1903" t="s">
        <v>301</v>
      </c>
      <c r="M1903">
        <v>2024</v>
      </c>
    </row>
    <row r="1904" spans="1:13" x14ac:dyDescent="0.25">
      <c r="A1904">
        <v>10593</v>
      </c>
      <c r="B1904" t="s">
        <v>13</v>
      </c>
      <c r="C1904" s="4">
        <v>45463</v>
      </c>
      <c r="D1904" t="s">
        <v>161</v>
      </c>
      <c r="E1904" t="s">
        <v>162</v>
      </c>
      <c r="F1904">
        <v>0</v>
      </c>
      <c r="G1904">
        <v>60.79</v>
      </c>
      <c r="H1904">
        <v>-60.79</v>
      </c>
      <c r="I1904" t="s">
        <v>16</v>
      </c>
      <c r="J1904" t="s">
        <v>162</v>
      </c>
      <c r="K1904" t="s">
        <v>312</v>
      </c>
      <c r="L1904" t="s">
        <v>301</v>
      </c>
      <c r="M1904">
        <v>2022</v>
      </c>
    </row>
    <row r="1905" spans="1:13" hidden="1" x14ac:dyDescent="0.25">
      <c r="A1905">
        <v>10587</v>
      </c>
      <c r="B1905" t="s">
        <v>13</v>
      </c>
      <c r="C1905" s="4">
        <v>45463</v>
      </c>
      <c r="D1905" t="s">
        <v>255</v>
      </c>
      <c r="E1905" t="s">
        <v>265</v>
      </c>
      <c r="F1905">
        <v>0.19</v>
      </c>
      <c r="G1905">
        <v>0</v>
      </c>
      <c r="H1905">
        <v>0.19</v>
      </c>
      <c r="I1905" t="s">
        <v>16</v>
      </c>
      <c r="J1905" t="s">
        <v>265</v>
      </c>
      <c r="K1905" t="s">
        <v>312</v>
      </c>
      <c r="L1905" t="s">
        <v>301</v>
      </c>
      <c r="M1905">
        <v>2024</v>
      </c>
    </row>
    <row r="1906" spans="1:13" hidden="1" x14ac:dyDescent="0.25">
      <c r="A1906">
        <v>10593</v>
      </c>
      <c r="B1906" t="s">
        <v>13</v>
      </c>
      <c r="C1906" s="4">
        <v>45463</v>
      </c>
      <c r="D1906" t="s">
        <v>254</v>
      </c>
      <c r="E1906" t="s">
        <v>266</v>
      </c>
      <c r="F1906">
        <v>15.26</v>
      </c>
      <c r="G1906">
        <v>0</v>
      </c>
      <c r="H1906">
        <v>15.26</v>
      </c>
      <c r="I1906" t="s">
        <v>16</v>
      </c>
      <c r="J1906" t="s">
        <v>266</v>
      </c>
      <c r="K1906" t="s">
        <v>312</v>
      </c>
      <c r="L1906" t="s">
        <v>301</v>
      </c>
      <c r="M1906">
        <v>2024</v>
      </c>
    </row>
    <row r="1907" spans="1:13" hidden="1" x14ac:dyDescent="0.25">
      <c r="A1907">
        <v>10584</v>
      </c>
      <c r="B1907" t="s">
        <v>13</v>
      </c>
      <c r="C1907" s="4">
        <v>45463</v>
      </c>
      <c r="D1907" t="s">
        <v>255</v>
      </c>
      <c r="E1907" t="s">
        <v>265</v>
      </c>
      <c r="F1907">
        <v>0.25</v>
      </c>
      <c r="G1907">
        <v>0</v>
      </c>
      <c r="H1907">
        <v>0.25</v>
      </c>
      <c r="I1907" t="s">
        <v>16</v>
      </c>
      <c r="J1907" t="s">
        <v>265</v>
      </c>
      <c r="K1907" t="s">
        <v>312</v>
      </c>
      <c r="L1907" t="s">
        <v>301</v>
      </c>
      <c r="M1907">
        <v>2024</v>
      </c>
    </row>
    <row r="1908" spans="1:13" hidden="1" x14ac:dyDescent="0.25">
      <c r="A1908">
        <v>10578</v>
      </c>
      <c r="B1908" t="s">
        <v>13</v>
      </c>
      <c r="C1908" s="4">
        <v>45463</v>
      </c>
      <c r="D1908" t="s">
        <v>252</v>
      </c>
      <c r="E1908" t="s">
        <v>271</v>
      </c>
      <c r="F1908">
        <v>0.74</v>
      </c>
      <c r="G1908">
        <v>0</v>
      </c>
      <c r="H1908">
        <v>0.74</v>
      </c>
      <c r="I1908" t="s">
        <v>16</v>
      </c>
      <c r="J1908" t="s">
        <v>271</v>
      </c>
      <c r="K1908" t="s">
        <v>312</v>
      </c>
      <c r="L1908" t="s">
        <v>301</v>
      </c>
      <c r="M1908">
        <v>2024</v>
      </c>
    </row>
    <row r="1909" spans="1:13" hidden="1" x14ac:dyDescent="0.25">
      <c r="A1909">
        <v>10583</v>
      </c>
      <c r="B1909" t="s">
        <v>13</v>
      </c>
      <c r="C1909" s="4">
        <v>45463</v>
      </c>
      <c r="D1909" t="s">
        <v>254</v>
      </c>
      <c r="E1909" t="s">
        <v>266</v>
      </c>
      <c r="F1909">
        <v>0.34</v>
      </c>
      <c r="G1909">
        <v>0</v>
      </c>
      <c r="H1909">
        <v>0.34</v>
      </c>
      <c r="I1909" t="s">
        <v>16</v>
      </c>
      <c r="J1909" t="s">
        <v>266</v>
      </c>
      <c r="K1909" t="s">
        <v>312</v>
      </c>
      <c r="L1909" t="s">
        <v>301</v>
      </c>
      <c r="M1909">
        <v>2024</v>
      </c>
    </row>
    <row r="1910" spans="1:13" hidden="1" x14ac:dyDescent="0.25">
      <c r="A1910">
        <v>10583</v>
      </c>
      <c r="B1910" t="s">
        <v>13</v>
      </c>
      <c r="C1910" s="4">
        <v>45463</v>
      </c>
      <c r="D1910" t="s">
        <v>252</v>
      </c>
      <c r="E1910" t="s">
        <v>271</v>
      </c>
      <c r="F1910">
        <v>43.69</v>
      </c>
      <c r="G1910">
        <v>0</v>
      </c>
      <c r="H1910">
        <v>43.69</v>
      </c>
      <c r="I1910" t="s">
        <v>16</v>
      </c>
      <c r="J1910" t="s">
        <v>271</v>
      </c>
      <c r="K1910" t="s">
        <v>312</v>
      </c>
      <c r="L1910" t="s">
        <v>301</v>
      </c>
      <c r="M1910">
        <v>2024</v>
      </c>
    </row>
    <row r="1911" spans="1:13" hidden="1" x14ac:dyDescent="0.25">
      <c r="A1911">
        <v>10581</v>
      </c>
      <c r="B1911" t="s">
        <v>13</v>
      </c>
      <c r="C1911" s="4">
        <v>45463</v>
      </c>
      <c r="D1911" t="s">
        <v>252</v>
      </c>
      <c r="E1911" t="s">
        <v>271</v>
      </c>
      <c r="F1911">
        <v>0.93</v>
      </c>
      <c r="G1911">
        <v>0</v>
      </c>
      <c r="H1911">
        <v>0.93</v>
      </c>
      <c r="I1911" t="s">
        <v>16</v>
      </c>
      <c r="J1911" t="s">
        <v>271</v>
      </c>
      <c r="K1911" t="s">
        <v>312</v>
      </c>
      <c r="L1911" t="s">
        <v>301</v>
      </c>
      <c r="M1911">
        <v>2024</v>
      </c>
    </row>
    <row r="1912" spans="1:13" hidden="1" x14ac:dyDescent="0.25">
      <c r="A1912">
        <v>10587</v>
      </c>
      <c r="B1912" t="s">
        <v>13</v>
      </c>
      <c r="C1912" s="4">
        <v>45463</v>
      </c>
      <c r="D1912" t="s">
        <v>246</v>
      </c>
      <c r="E1912" t="s">
        <v>275</v>
      </c>
      <c r="F1912">
        <v>0</v>
      </c>
      <c r="G1912">
        <v>65128.46</v>
      </c>
      <c r="H1912">
        <v>-65128.46</v>
      </c>
      <c r="I1912" t="s">
        <v>16</v>
      </c>
      <c r="J1912" t="s">
        <v>275</v>
      </c>
      <c r="K1912" t="s">
        <v>312</v>
      </c>
      <c r="L1912" t="s">
        <v>301</v>
      </c>
      <c r="M1912">
        <v>2024</v>
      </c>
    </row>
    <row r="1913" spans="1:13" hidden="1" x14ac:dyDescent="0.25">
      <c r="A1913">
        <v>10587</v>
      </c>
      <c r="B1913" t="s">
        <v>13</v>
      </c>
      <c r="C1913" s="4">
        <v>45463</v>
      </c>
      <c r="D1913" t="s">
        <v>256</v>
      </c>
      <c r="E1913" t="s">
        <v>264</v>
      </c>
      <c r="F1913">
        <v>22.75</v>
      </c>
      <c r="G1913">
        <v>0</v>
      </c>
      <c r="H1913">
        <v>22.75</v>
      </c>
      <c r="I1913" t="s">
        <v>16</v>
      </c>
      <c r="J1913" t="s">
        <v>264</v>
      </c>
      <c r="K1913" t="s">
        <v>312</v>
      </c>
      <c r="L1913" t="s">
        <v>301</v>
      </c>
      <c r="M1913">
        <v>2024</v>
      </c>
    </row>
    <row r="1914" spans="1:13" x14ac:dyDescent="0.25">
      <c r="A1914">
        <v>10583</v>
      </c>
      <c r="B1914" t="s">
        <v>13</v>
      </c>
      <c r="C1914" s="4">
        <v>45463</v>
      </c>
      <c r="D1914" t="s">
        <v>153</v>
      </c>
      <c r="E1914" t="s">
        <v>154</v>
      </c>
      <c r="F1914">
        <v>0</v>
      </c>
      <c r="G1914">
        <v>816.36</v>
      </c>
      <c r="H1914">
        <v>-816.36</v>
      </c>
      <c r="I1914" t="s">
        <v>16</v>
      </c>
      <c r="J1914" t="s">
        <v>154</v>
      </c>
      <c r="K1914" t="s">
        <v>312</v>
      </c>
      <c r="L1914" t="s">
        <v>301</v>
      </c>
      <c r="M1914">
        <v>2022</v>
      </c>
    </row>
    <row r="1915" spans="1:13" x14ac:dyDescent="0.25">
      <c r="A1915">
        <v>10580</v>
      </c>
      <c r="B1915" t="s">
        <v>13</v>
      </c>
      <c r="C1915" s="4">
        <v>45463</v>
      </c>
      <c r="D1915" t="s">
        <v>153</v>
      </c>
      <c r="E1915" t="s">
        <v>154</v>
      </c>
      <c r="F1915">
        <v>0</v>
      </c>
      <c r="G1915">
        <v>0.72</v>
      </c>
      <c r="H1915">
        <v>-0.72</v>
      </c>
      <c r="I1915" t="s">
        <v>16</v>
      </c>
      <c r="J1915" t="s">
        <v>154</v>
      </c>
      <c r="K1915" t="s">
        <v>312</v>
      </c>
      <c r="L1915" t="s">
        <v>301</v>
      </c>
      <c r="M1915">
        <v>2022</v>
      </c>
    </row>
    <row r="1916" spans="1:13" x14ac:dyDescent="0.25">
      <c r="A1916">
        <v>10583</v>
      </c>
      <c r="B1916" t="s">
        <v>13</v>
      </c>
      <c r="C1916" s="4">
        <v>45463</v>
      </c>
      <c r="D1916" t="s">
        <v>161</v>
      </c>
      <c r="E1916" t="s">
        <v>162</v>
      </c>
      <c r="F1916">
        <v>0</v>
      </c>
      <c r="G1916">
        <v>1.33</v>
      </c>
      <c r="H1916">
        <v>-1.33</v>
      </c>
      <c r="I1916" t="s">
        <v>16</v>
      </c>
      <c r="J1916" t="s">
        <v>162</v>
      </c>
      <c r="K1916" t="s">
        <v>312</v>
      </c>
      <c r="L1916" t="s">
        <v>301</v>
      </c>
      <c r="M1916">
        <v>2022</v>
      </c>
    </row>
    <row r="1917" spans="1:13" x14ac:dyDescent="0.25">
      <c r="A1917">
        <v>10583</v>
      </c>
      <c r="B1917" t="s">
        <v>13</v>
      </c>
      <c r="C1917" s="4">
        <v>45463</v>
      </c>
      <c r="D1917" t="s">
        <v>163</v>
      </c>
      <c r="E1917" t="s">
        <v>164</v>
      </c>
      <c r="F1917">
        <v>0</v>
      </c>
      <c r="G1917">
        <v>1.43</v>
      </c>
      <c r="H1917">
        <v>-1.43</v>
      </c>
      <c r="I1917" t="s">
        <v>16</v>
      </c>
      <c r="J1917" t="s">
        <v>164</v>
      </c>
      <c r="K1917" t="s">
        <v>312</v>
      </c>
      <c r="L1917" t="s">
        <v>301</v>
      </c>
      <c r="M1917">
        <v>2022</v>
      </c>
    </row>
    <row r="1918" spans="1:13" x14ac:dyDescent="0.25">
      <c r="A1918">
        <v>10584</v>
      </c>
      <c r="B1918" t="s">
        <v>13</v>
      </c>
      <c r="C1918" s="4">
        <v>45463</v>
      </c>
      <c r="D1918" t="s">
        <v>163</v>
      </c>
      <c r="E1918" t="s">
        <v>164</v>
      </c>
      <c r="F1918">
        <v>0</v>
      </c>
      <c r="G1918">
        <v>1.05</v>
      </c>
      <c r="H1918">
        <v>-1.05</v>
      </c>
      <c r="I1918" t="s">
        <v>16</v>
      </c>
      <c r="J1918" t="s">
        <v>164</v>
      </c>
      <c r="K1918" t="s">
        <v>312</v>
      </c>
      <c r="L1918" t="s">
        <v>301</v>
      </c>
      <c r="M1918">
        <v>2022</v>
      </c>
    </row>
    <row r="1919" spans="1:13" x14ac:dyDescent="0.25">
      <c r="A1919">
        <v>10587</v>
      </c>
      <c r="B1919" t="s">
        <v>13</v>
      </c>
      <c r="C1919" s="4">
        <v>45463</v>
      </c>
      <c r="D1919" t="s">
        <v>165</v>
      </c>
      <c r="E1919" t="s">
        <v>166</v>
      </c>
      <c r="F1919">
        <v>0</v>
      </c>
      <c r="G1919">
        <v>110.5</v>
      </c>
      <c r="H1919">
        <v>-110.5</v>
      </c>
      <c r="I1919" t="s">
        <v>16</v>
      </c>
      <c r="J1919" t="s">
        <v>166</v>
      </c>
      <c r="K1919" t="s">
        <v>312</v>
      </c>
      <c r="L1919" t="s">
        <v>301</v>
      </c>
      <c r="M1919">
        <v>2022</v>
      </c>
    </row>
    <row r="1920" spans="1:13" x14ac:dyDescent="0.25">
      <c r="A1920">
        <v>10587</v>
      </c>
      <c r="B1920" t="s">
        <v>13</v>
      </c>
      <c r="C1920" s="4">
        <v>45463</v>
      </c>
      <c r="D1920" t="s">
        <v>163</v>
      </c>
      <c r="E1920" t="s">
        <v>164</v>
      </c>
      <c r="F1920">
        <v>0</v>
      </c>
      <c r="G1920">
        <v>0.9</v>
      </c>
      <c r="H1920">
        <v>-0.9</v>
      </c>
      <c r="I1920" t="s">
        <v>16</v>
      </c>
      <c r="J1920" t="s">
        <v>164</v>
      </c>
      <c r="K1920" t="s">
        <v>312</v>
      </c>
      <c r="L1920" t="s">
        <v>301</v>
      </c>
      <c r="M1920">
        <v>2022</v>
      </c>
    </row>
    <row r="1921" spans="1:13" hidden="1" x14ac:dyDescent="0.25">
      <c r="A1921">
        <v>10584</v>
      </c>
      <c r="B1921" t="s">
        <v>13</v>
      </c>
      <c r="C1921" s="4">
        <v>45463</v>
      </c>
      <c r="D1921" t="s">
        <v>252</v>
      </c>
      <c r="E1921" t="s">
        <v>271</v>
      </c>
      <c r="F1921">
        <v>604.17999999999995</v>
      </c>
      <c r="G1921">
        <v>0</v>
      </c>
      <c r="H1921">
        <v>604.17999999999995</v>
      </c>
      <c r="I1921" t="s">
        <v>16</v>
      </c>
      <c r="J1921" t="s">
        <v>271</v>
      </c>
      <c r="K1921" t="s">
        <v>312</v>
      </c>
      <c r="L1921" t="s">
        <v>301</v>
      </c>
      <c r="M1921">
        <v>2024</v>
      </c>
    </row>
    <row r="1922" spans="1:13" hidden="1" x14ac:dyDescent="0.25">
      <c r="A1922">
        <v>10583</v>
      </c>
      <c r="B1922" t="s">
        <v>13</v>
      </c>
      <c r="C1922" s="4">
        <v>45463</v>
      </c>
      <c r="D1922" t="s">
        <v>255</v>
      </c>
      <c r="E1922" t="s">
        <v>265</v>
      </c>
      <c r="F1922">
        <v>0.34</v>
      </c>
      <c r="G1922">
        <v>0</v>
      </c>
      <c r="H1922">
        <v>0.34</v>
      </c>
      <c r="I1922" t="s">
        <v>16</v>
      </c>
      <c r="J1922" t="s">
        <v>265</v>
      </c>
      <c r="K1922" t="s">
        <v>312</v>
      </c>
      <c r="L1922" t="s">
        <v>301</v>
      </c>
      <c r="M1922">
        <v>2024</v>
      </c>
    </row>
    <row r="1923" spans="1:13" hidden="1" x14ac:dyDescent="0.25">
      <c r="A1923">
        <v>10587</v>
      </c>
      <c r="B1923" t="s">
        <v>13</v>
      </c>
      <c r="C1923" s="4">
        <v>45463</v>
      </c>
      <c r="D1923" t="s">
        <v>245</v>
      </c>
      <c r="E1923" t="s">
        <v>273</v>
      </c>
      <c r="F1923">
        <v>0</v>
      </c>
      <c r="G1923">
        <v>316.08</v>
      </c>
      <c r="H1923">
        <v>-316.08</v>
      </c>
      <c r="I1923" t="s">
        <v>16</v>
      </c>
      <c r="J1923" t="s">
        <v>273</v>
      </c>
      <c r="K1923" t="s">
        <v>312</v>
      </c>
      <c r="L1923" t="s">
        <v>301</v>
      </c>
      <c r="M1923">
        <v>2024</v>
      </c>
    </row>
    <row r="1924" spans="1:13" hidden="1" x14ac:dyDescent="0.25">
      <c r="A1924">
        <v>10587</v>
      </c>
      <c r="B1924" t="s">
        <v>13</v>
      </c>
      <c r="C1924" s="4">
        <v>45463</v>
      </c>
      <c r="D1924" t="s">
        <v>250</v>
      </c>
      <c r="E1924" t="s">
        <v>269</v>
      </c>
      <c r="F1924">
        <v>0</v>
      </c>
      <c r="G1924">
        <v>633.95000000000005</v>
      </c>
      <c r="H1924">
        <v>-633.95000000000005</v>
      </c>
      <c r="I1924" t="s">
        <v>16</v>
      </c>
      <c r="J1924" t="s">
        <v>269</v>
      </c>
      <c r="K1924" t="s">
        <v>312</v>
      </c>
      <c r="L1924" t="s">
        <v>301</v>
      </c>
      <c r="M1924">
        <v>2024</v>
      </c>
    </row>
    <row r="1925" spans="1:13" hidden="1" x14ac:dyDescent="0.25">
      <c r="A1925">
        <v>10578</v>
      </c>
      <c r="B1925" t="s">
        <v>13</v>
      </c>
      <c r="C1925" s="4">
        <v>45463</v>
      </c>
      <c r="D1925" t="s">
        <v>245</v>
      </c>
      <c r="E1925" t="s">
        <v>273</v>
      </c>
      <c r="F1925">
        <v>0</v>
      </c>
      <c r="G1925">
        <v>16.88</v>
      </c>
      <c r="H1925">
        <v>-16.88</v>
      </c>
      <c r="I1925" t="s">
        <v>16</v>
      </c>
      <c r="J1925" t="s">
        <v>273</v>
      </c>
      <c r="K1925" t="s">
        <v>312</v>
      </c>
      <c r="L1925" t="s">
        <v>301</v>
      </c>
      <c r="M1925">
        <v>2024</v>
      </c>
    </row>
    <row r="1926" spans="1:13" hidden="1" x14ac:dyDescent="0.25">
      <c r="A1926">
        <v>10580</v>
      </c>
      <c r="B1926" t="s">
        <v>13</v>
      </c>
      <c r="C1926" s="4">
        <v>45463</v>
      </c>
      <c r="D1926" t="s">
        <v>244</v>
      </c>
      <c r="E1926" t="s">
        <v>262</v>
      </c>
      <c r="F1926">
        <v>0</v>
      </c>
      <c r="G1926">
        <v>3.94</v>
      </c>
      <c r="H1926">
        <v>-3.94</v>
      </c>
      <c r="I1926" t="s">
        <v>16</v>
      </c>
      <c r="J1926" t="s">
        <v>262</v>
      </c>
      <c r="K1926" t="s">
        <v>312</v>
      </c>
      <c r="L1926" t="s">
        <v>301</v>
      </c>
      <c r="M1926">
        <v>2024</v>
      </c>
    </row>
    <row r="1927" spans="1:13" hidden="1" x14ac:dyDescent="0.25">
      <c r="A1927">
        <v>10580</v>
      </c>
      <c r="B1927" t="s">
        <v>13</v>
      </c>
      <c r="C1927" s="4">
        <v>45463</v>
      </c>
      <c r="D1927" t="s">
        <v>251</v>
      </c>
      <c r="E1927" t="s">
        <v>268</v>
      </c>
      <c r="F1927">
        <v>0.17</v>
      </c>
      <c r="G1927">
        <v>0</v>
      </c>
      <c r="H1927">
        <v>0.17</v>
      </c>
      <c r="I1927" t="s">
        <v>16</v>
      </c>
      <c r="J1927" t="s">
        <v>268</v>
      </c>
      <c r="K1927" t="s">
        <v>312</v>
      </c>
      <c r="L1927" t="s">
        <v>301</v>
      </c>
      <c r="M1927">
        <v>2024</v>
      </c>
    </row>
    <row r="1928" spans="1:13" hidden="1" x14ac:dyDescent="0.25">
      <c r="A1928">
        <v>10581</v>
      </c>
      <c r="B1928" t="s">
        <v>13</v>
      </c>
      <c r="C1928" s="4">
        <v>45463</v>
      </c>
      <c r="D1928" t="s">
        <v>245</v>
      </c>
      <c r="E1928" t="s">
        <v>273</v>
      </c>
      <c r="F1928">
        <v>0</v>
      </c>
      <c r="G1928">
        <v>21.45</v>
      </c>
      <c r="H1928">
        <v>-21.45</v>
      </c>
      <c r="I1928" t="s">
        <v>16</v>
      </c>
      <c r="J1928" t="s">
        <v>273</v>
      </c>
      <c r="K1928" t="s">
        <v>312</v>
      </c>
      <c r="L1928" t="s">
        <v>301</v>
      </c>
      <c r="M1928">
        <v>2024</v>
      </c>
    </row>
    <row r="1929" spans="1:13" hidden="1" x14ac:dyDescent="0.25">
      <c r="A1929">
        <v>10583</v>
      </c>
      <c r="B1929" t="s">
        <v>13</v>
      </c>
      <c r="C1929" s="4">
        <v>45463</v>
      </c>
      <c r="D1929" t="s">
        <v>245</v>
      </c>
      <c r="E1929" t="s">
        <v>273</v>
      </c>
      <c r="F1929">
        <v>0</v>
      </c>
      <c r="G1929">
        <v>1005.62</v>
      </c>
      <c r="H1929">
        <v>-1005.62</v>
      </c>
      <c r="I1929" t="s">
        <v>16</v>
      </c>
      <c r="J1929" t="s">
        <v>273</v>
      </c>
      <c r="K1929" t="s">
        <v>312</v>
      </c>
      <c r="L1929" t="s">
        <v>301</v>
      </c>
      <c r="M1929">
        <v>2024</v>
      </c>
    </row>
    <row r="1930" spans="1:13" hidden="1" x14ac:dyDescent="0.25">
      <c r="A1930">
        <v>10583</v>
      </c>
      <c r="B1930" t="s">
        <v>13</v>
      </c>
      <c r="C1930" s="4">
        <v>45463</v>
      </c>
      <c r="D1930" t="s">
        <v>244</v>
      </c>
      <c r="E1930" t="s">
        <v>262</v>
      </c>
      <c r="F1930">
        <v>0</v>
      </c>
      <c r="G1930">
        <v>4490.47</v>
      </c>
      <c r="H1930">
        <v>-4490.47</v>
      </c>
      <c r="I1930" t="s">
        <v>16</v>
      </c>
      <c r="J1930" t="s">
        <v>262</v>
      </c>
      <c r="K1930" t="s">
        <v>312</v>
      </c>
      <c r="L1930" t="s">
        <v>301</v>
      </c>
      <c r="M1930">
        <v>2024</v>
      </c>
    </row>
    <row r="1931" spans="1:13" hidden="1" x14ac:dyDescent="0.25">
      <c r="A1931">
        <v>10583</v>
      </c>
      <c r="B1931" t="s">
        <v>13</v>
      </c>
      <c r="C1931" s="4">
        <v>45463</v>
      </c>
      <c r="D1931" t="s">
        <v>249</v>
      </c>
      <c r="E1931" t="s">
        <v>270</v>
      </c>
      <c r="F1931">
        <v>0</v>
      </c>
      <c r="G1931">
        <v>8.9</v>
      </c>
      <c r="H1931">
        <v>-8.9</v>
      </c>
      <c r="I1931" t="s">
        <v>16</v>
      </c>
      <c r="J1931" t="s">
        <v>270</v>
      </c>
      <c r="K1931" t="s">
        <v>312</v>
      </c>
      <c r="L1931" t="s">
        <v>301</v>
      </c>
      <c r="M1931">
        <v>2024</v>
      </c>
    </row>
    <row r="1932" spans="1:13" hidden="1" x14ac:dyDescent="0.25">
      <c r="A1932">
        <v>10583</v>
      </c>
      <c r="B1932" t="s">
        <v>13</v>
      </c>
      <c r="C1932" s="4">
        <v>45463</v>
      </c>
      <c r="D1932" t="s">
        <v>248</v>
      </c>
      <c r="E1932" t="s">
        <v>274</v>
      </c>
      <c r="F1932">
        <v>0</v>
      </c>
      <c r="G1932">
        <v>7.74</v>
      </c>
      <c r="H1932">
        <v>-7.74</v>
      </c>
      <c r="I1932" t="s">
        <v>16</v>
      </c>
      <c r="J1932" t="s">
        <v>274</v>
      </c>
      <c r="K1932" t="s">
        <v>312</v>
      </c>
      <c r="L1932" t="s">
        <v>301</v>
      </c>
      <c r="M1932">
        <v>2024</v>
      </c>
    </row>
    <row r="1933" spans="1:13" hidden="1" x14ac:dyDescent="0.25">
      <c r="A1933">
        <v>10583</v>
      </c>
      <c r="B1933" t="s">
        <v>13</v>
      </c>
      <c r="C1933" s="4">
        <v>45463</v>
      </c>
      <c r="D1933" t="s">
        <v>251</v>
      </c>
      <c r="E1933" t="s">
        <v>268</v>
      </c>
      <c r="F1933">
        <v>204.06</v>
      </c>
      <c r="G1933">
        <v>0</v>
      </c>
      <c r="H1933">
        <v>204.06</v>
      </c>
      <c r="I1933" t="s">
        <v>16</v>
      </c>
      <c r="J1933" t="s">
        <v>268</v>
      </c>
      <c r="K1933" t="s">
        <v>312</v>
      </c>
      <c r="L1933" t="s">
        <v>301</v>
      </c>
      <c r="M1933">
        <v>2024</v>
      </c>
    </row>
    <row r="1934" spans="1:13" hidden="1" x14ac:dyDescent="0.25">
      <c r="A1934">
        <v>10584</v>
      </c>
      <c r="B1934" t="s">
        <v>13</v>
      </c>
      <c r="C1934" s="4">
        <v>45463</v>
      </c>
      <c r="D1934" t="s">
        <v>249</v>
      </c>
      <c r="E1934" t="s">
        <v>270</v>
      </c>
      <c r="F1934">
        <v>0</v>
      </c>
      <c r="G1934">
        <v>6.48</v>
      </c>
      <c r="H1934">
        <v>-6.48</v>
      </c>
      <c r="I1934" t="s">
        <v>16</v>
      </c>
      <c r="J1934" t="s">
        <v>270</v>
      </c>
      <c r="K1934" t="s">
        <v>312</v>
      </c>
      <c r="L1934" t="s">
        <v>301</v>
      </c>
      <c r="M1934">
        <v>2024</v>
      </c>
    </row>
    <row r="1935" spans="1:13" hidden="1" x14ac:dyDescent="0.25">
      <c r="A1935">
        <v>10584</v>
      </c>
      <c r="B1935" t="s">
        <v>13</v>
      </c>
      <c r="C1935" s="4">
        <v>45463</v>
      </c>
      <c r="D1935" t="s">
        <v>245</v>
      </c>
      <c r="E1935" t="s">
        <v>273</v>
      </c>
      <c r="F1935">
        <v>0</v>
      </c>
      <c r="G1935">
        <v>13896.91</v>
      </c>
      <c r="H1935">
        <v>-13896.91</v>
      </c>
      <c r="I1935" t="s">
        <v>16</v>
      </c>
      <c r="J1935" t="s">
        <v>273</v>
      </c>
      <c r="K1935" t="s">
        <v>312</v>
      </c>
      <c r="L1935" t="s">
        <v>301</v>
      </c>
      <c r="M1935">
        <v>2024</v>
      </c>
    </row>
    <row r="1936" spans="1:13" x14ac:dyDescent="0.25">
      <c r="A1936">
        <v>10587</v>
      </c>
      <c r="B1936" t="s">
        <v>13</v>
      </c>
      <c r="C1936" s="4">
        <v>45463</v>
      </c>
      <c r="D1936" t="s">
        <v>157</v>
      </c>
      <c r="E1936" t="s">
        <v>158</v>
      </c>
      <c r="F1936">
        <v>0</v>
      </c>
      <c r="G1936">
        <v>10816.63</v>
      </c>
      <c r="H1936">
        <v>-10816.63</v>
      </c>
      <c r="I1936" t="s">
        <v>16</v>
      </c>
      <c r="J1936" t="s">
        <v>158</v>
      </c>
      <c r="K1936" t="s">
        <v>312</v>
      </c>
      <c r="L1936" t="s">
        <v>301</v>
      </c>
      <c r="M1936">
        <v>2022</v>
      </c>
    </row>
    <row r="1937" spans="1:13" x14ac:dyDescent="0.25">
      <c r="A1937">
        <v>10587</v>
      </c>
      <c r="B1937" t="s">
        <v>13</v>
      </c>
      <c r="C1937" s="4">
        <v>45463</v>
      </c>
      <c r="D1937" t="s">
        <v>155</v>
      </c>
      <c r="E1937" t="s">
        <v>156</v>
      </c>
      <c r="F1937">
        <v>0</v>
      </c>
      <c r="G1937">
        <v>54.97</v>
      </c>
      <c r="H1937">
        <v>-54.97</v>
      </c>
      <c r="I1937" t="s">
        <v>16</v>
      </c>
      <c r="J1937" t="s">
        <v>156</v>
      </c>
      <c r="K1937" t="s">
        <v>312</v>
      </c>
      <c r="L1937" t="s">
        <v>301</v>
      </c>
      <c r="M1937">
        <v>2022</v>
      </c>
    </row>
    <row r="1938" spans="1:13" x14ac:dyDescent="0.25">
      <c r="A1938">
        <v>10584</v>
      </c>
      <c r="B1938" t="s">
        <v>13</v>
      </c>
      <c r="C1938" s="4">
        <v>45463</v>
      </c>
      <c r="D1938" t="s">
        <v>155</v>
      </c>
      <c r="E1938" t="s">
        <v>156</v>
      </c>
      <c r="F1938">
        <v>0</v>
      </c>
      <c r="G1938">
        <v>2416.91</v>
      </c>
      <c r="H1938">
        <v>-2416.91</v>
      </c>
      <c r="I1938" t="s">
        <v>16</v>
      </c>
      <c r="J1938" t="s">
        <v>156</v>
      </c>
      <c r="K1938" t="s">
        <v>312</v>
      </c>
      <c r="L1938" t="s">
        <v>301</v>
      </c>
      <c r="M1938">
        <v>2022</v>
      </c>
    </row>
    <row r="1939" spans="1:13" x14ac:dyDescent="0.25">
      <c r="A1939">
        <v>10583</v>
      </c>
      <c r="B1939" t="s">
        <v>13</v>
      </c>
      <c r="C1939" s="4">
        <v>45463</v>
      </c>
      <c r="D1939" t="s">
        <v>155</v>
      </c>
      <c r="E1939" t="s">
        <v>156</v>
      </c>
      <c r="F1939">
        <v>0</v>
      </c>
      <c r="G1939">
        <v>174.89</v>
      </c>
      <c r="H1939">
        <v>-174.89</v>
      </c>
      <c r="I1939" t="s">
        <v>16</v>
      </c>
      <c r="J1939" t="s">
        <v>156</v>
      </c>
      <c r="K1939" t="s">
        <v>312</v>
      </c>
      <c r="L1939" t="s">
        <v>301</v>
      </c>
      <c r="M1939">
        <v>2022</v>
      </c>
    </row>
    <row r="1940" spans="1:13" x14ac:dyDescent="0.25">
      <c r="A1940">
        <v>10581</v>
      </c>
      <c r="B1940" t="s">
        <v>13</v>
      </c>
      <c r="C1940" s="4">
        <v>45463</v>
      </c>
      <c r="D1940" t="s">
        <v>155</v>
      </c>
      <c r="E1940" t="s">
        <v>156</v>
      </c>
      <c r="F1940">
        <v>0</v>
      </c>
      <c r="G1940">
        <v>3.73</v>
      </c>
      <c r="H1940">
        <v>-3.73</v>
      </c>
      <c r="I1940" t="s">
        <v>16</v>
      </c>
      <c r="J1940" t="s">
        <v>156</v>
      </c>
      <c r="K1940" t="s">
        <v>312</v>
      </c>
      <c r="L1940" t="s">
        <v>301</v>
      </c>
      <c r="M1940">
        <v>2022</v>
      </c>
    </row>
    <row r="1941" spans="1:13" x14ac:dyDescent="0.25">
      <c r="A1941">
        <v>10578</v>
      </c>
      <c r="B1941" t="s">
        <v>13</v>
      </c>
      <c r="C1941" s="4">
        <v>45463</v>
      </c>
      <c r="D1941" t="s">
        <v>155</v>
      </c>
      <c r="E1941" t="s">
        <v>156</v>
      </c>
      <c r="F1941">
        <v>0</v>
      </c>
      <c r="G1941">
        <v>2.94</v>
      </c>
      <c r="H1941">
        <v>-2.94</v>
      </c>
      <c r="I1941" t="s">
        <v>16</v>
      </c>
      <c r="J1941" t="s">
        <v>156</v>
      </c>
      <c r="K1941" t="s">
        <v>312</v>
      </c>
      <c r="L1941" t="s">
        <v>301</v>
      </c>
      <c r="M1941">
        <v>2022</v>
      </c>
    </row>
    <row r="1942" spans="1:13" hidden="1" x14ac:dyDescent="0.25">
      <c r="A1942">
        <v>10587</v>
      </c>
      <c r="B1942" t="s">
        <v>13</v>
      </c>
      <c r="C1942" s="4">
        <v>45463</v>
      </c>
      <c r="D1942" t="s">
        <v>247</v>
      </c>
      <c r="E1942" t="s">
        <v>272</v>
      </c>
      <c r="F1942">
        <v>0</v>
      </c>
      <c r="G1942">
        <v>9362.24</v>
      </c>
      <c r="H1942">
        <v>-9362.24</v>
      </c>
      <c r="I1942" t="s">
        <v>16</v>
      </c>
      <c r="J1942" t="s">
        <v>272</v>
      </c>
      <c r="K1942" t="s">
        <v>312</v>
      </c>
      <c r="L1942" t="s">
        <v>301</v>
      </c>
      <c r="M1942">
        <v>2024</v>
      </c>
    </row>
    <row r="1943" spans="1:13" hidden="1" x14ac:dyDescent="0.25">
      <c r="A1943">
        <v>10593</v>
      </c>
      <c r="B1943" t="s">
        <v>13</v>
      </c>
      <c r="C1943" s="4">
        <v>45463</v>
      </c>
      <c r="D1943" t="s">
        <v>248</v>
      </c>
      <c r="E1943" t="s">
        <v>274</v>
      </c>
      <c r="F1943">
        <v>0</v>
      </c>
      <c r="G1943">
        <v>353.68</v>
      </c>
      <c r="H1943">
        <v>-353.68</v>
      </c>
      <c r="I1943" t="s">
        <v>16</v>
      </c>
      <c r="J1943" t="s">
        <v>274</v>
      </c>
      <c r="K1943" t="s">
        <v>312</v>
      </c>
      <c r="L1943" t="s">
        <v>301</v>
      </c>
      <c r="M1943">
        <v>2024</v>
      </c>
    </row>
    <row r="1944" spans="1:13" x14ac:dyDescent="0.25">
      <c r="A1944">
        <v>10587</v>
      </c>
      <c r="B1944" t="s">
        <v>13</v>
      </c>
      <c r="C1944" s="4">
        <v>45463</v>
      </c>
      <c r="D1944" t="s">
        <v>159</v>
      </c>
      <c r="E1944" t="s">
        <v>160</v>
      </c>
      <c r="F1944">
        <v>0</v>
      </c>
      <c r="G1944">
        <v>1253.44</v>
      </c>
      <c r="H1944">
        <v>-1253.44</v>
      </c>
      <c r="I1944" t="s">
        <v>16</v>
      </c>
      <c r="J1944" t="s">
        <v>160</v>
      </c>
      <c r="K1944" t="s">
        <v>312</v>
      </c>
      <c r="L1944" t="s">
        <v>301</v>
      </c>
      <c r="M1944">
        <v>2022</v>
      </c>
    </row>
    <row r="1945" spans="1:13" hidden="1" x14ac:dyDescent="0.25">
      <c r="A1945">
        <v>10587</v>
      </c>
      <c r="B1945" t="s">
        <v>13</v>
      </c>
      <c r="C1945" s="4">
        <v>45463</v>
      </c>
      <c r="D1945" t="s">
        <v>249</v>
      </c>
      <c r="E1945" t="s">
        <v>270</v>
      </c>
      <c r="F1945">
        <v>0</v>
      </c>
      <c r="G1945">
        <v>5.7</v>
      </c>
      <c r="H1945">
        <v>-5.7</v>
      </c>
      <c r="I1945" t="s">
        <v>16</v>
      </c>
      <c r="J1945" t="s">
        <v>270</v>
      </c>
      <c r="K1945" t="s">
        <v>312</v>
      </c>
      <c r="L1945" t="s">
        <v>301</v>
      </c>
      <c r="M1945">
        <v>2024</v>
      </c>
    </row>
    <row r="1946" spans="1:13" x14ac:dyDescent="0.25">
      <c r="A1946">
        <v>10601</v>
      </c>
      <c r="B1946" t="s">
        <v>13</v>
      </c>
      <c r="C1946" s="4">
        <v>45464</v>
      </c>
      <c r="D1946" t="s">
        <v>155</v>
      </c>
      <c r="E1946" t="s">
        <v>156</v>
      </c>
      <c r="F1946">
        <v>0</v>
      </c>
      <c r="G1946">
        <v>15.89</v>
      </c>
      <c r="H1946">
        <v>-15.89</v>
      </c>
      <c r="I1946" t="s">
        <v>16</v>
      </c>
      <c r="J1946" t="s">
        <v>156</v>
      </c>
      <c r="K1946" t="s">
        <v>312</v>
      </c>
      <c r="L1946" t="s">
        <v>301</v>
      </c>
      <c r="M1946">
        <v>2022</v>
      </c>
    </row>
    <row r="1947" spans="1:13" hidden="1" x14ac:dyDescent="0.25">
      <c r="A1947">
        <v>10601</v>
      </c>
      <c r="B1947" t="s">
        <v>13</v>
      </c>
      <c r="C1947" s="4">
        <v>45464</v>
      </c>
      <c r="D1947" t="s">
        <v>245</v>
      </c>
      <c r="E1947" t="s">
        <v>273</v>
      </c>
      <c r="F1947">
        <v>0</v>
      </c>
      <c r="G1947">
        <v>91.35</v>
      </c>
      <c r="H1947">
        <v>-91.35</v>
      </c>
      <c r="I1947" t="s">
        <v>16</v>
      </c>
      <c r="J1947" t="s">
        <v>273</v>
      </c>
      <c r="K1947" t="s">
        <v>312</v>
      </c>
      <c r="L1947" t="s">
        <v>301</v>
      </c>
      <c r="M1947">
        <v>2024</v>
      </c>
    </row>
    <row r="1948" spans="1:13" hidden="1" x14ac:dyDescent="0.25">
      <c r="A1948">
        <v>10601</v>
      </c>
      <c r="B1948" t="s">
        <v>13</v>
      </c>
      <c r="C1948" s="4">
        <v>45464</v>
      </c>
      <c r="D1948" t="s">
        <v>246</v>
      </c>
      <c r="E1948" t="s">
        <v>275</v>
      </c>
      <c r="F1948">
        <v>0</v>
      </c>
      <c r="G1948">
        <v>459.53</v>
      </c>
      <c r="H1948">
        <v>-459.53</v>
      </c>
      <c r="I1948" t="s">
        <v>16</v>
      </c>
      <c r="J1948" t="s">
        <v>275</v>
      </c>
      <c r="K1948" t="s">
        <v>312</v>
      </c>
      <c r="L1948" t="s">
        <v>301</v>
      </c>
      <c r="M1948">
        <v>2024</v>
      </c>
    </row>
    <row r="1949" spans="1:13" x14ac:dyDescent="0.25">
      <c r="A1949">
        <v>10601</v>
      </c>
      <c r="B1949" t="s">
        <v>13</v>
      </c>
      <c r="C1949" s="4">
        <v>45464</v>
      </c>
      <c r="D1949" t="s">
        <v>157</v>
      </c>
      <c r="E1949" t="s">
        <v>158</v>
      </c>
      <c r="F1949">
        <v>0</v>
      </c>
      <c r="G1949">
        <v>76.319999999999993</v>
      </c>
      <c r="H1949">
        <v>-76.319999999999993</v>
      </c>
      <c r="I1949" t="s">
        <v>16</v>
      </c>
      <c r="J1949" t="s">
        <v>158</v>
      </c>
      <c r="K1949" t="s">
        <v>312</v>
      </c>
      <c r="L1949" t="s">
        <v>301</v>
      </c>
      <c r="M1949">
        <v>2022</v>
      </c>
    </row>
    <row r="1950" spans="1:13" hidden="1" x14ac:dyDescent="0.25">
      <c r="A1950">
        <v>10601</v>
      </c>
      <c r="B1950" t="s">
        <v>13</v>
      </c>
      <c r="C1950" s="4">
        <v>45464</v>
      </c>
      <c r="D1950" t="s">
        <v>253</v>
      </c>
      <c r="E1950" t="s">
        <v>267</v>
      </c>
      <c r="F1950">
        <v>15.57</v>
      </c>
      <c r="G1950">
        <v>0</v>
      </c>
      <c r="H1950">
        <v>15.57</v>
      </c>
      <c r="I1950" t="s">
        <v>16</v>
      </c>
      <c r="J1950" t="s">
        <v>267</v>
      </c>
      <c r="K1950" t="s">
        <v>312</v>
      </c>
      <c r="L1950" t="s">
        <v>301</v>
      </c>
      <c r="M1950">
        <v>2024</v>
      </c>
    </row>
    <row r="1951" spans="1:13" hidden="1" x14ac:dyDescent="0.25">
      <c r="A1951">
        <v>10601</v>
      </c>
      <c r="B1951" t="s">
        <v>13</v>
      </c>
      <c r="C1951" s="4">
        <v>45464</v>
      </c>
      <c r="D1951" t="s">
        <v>252</v>
      </c>
      <c r="E1951" t="s">
        <v>271</v>
      </c>
      <c r="F1951">
        <v>3.97</v>
      </c>
      <c r="G1951">
        <v>0</v>
      </c>
      <c r="H1951">
        <v>3.97</v>
      </c>
      <c r="I1951" t="s">
        <v>16</v>
      </c>
      <c r="J1951" t="s">
        <v>271</v>
      </c>
      <c r="K1951" t="s">
        <v>312</v>
      </c>
      <c r="L1951" t="s">
        <v>301</v>
      </c>
      <c r="M1951">
        <v>2024</v>
      </c>
    </row>
    <row r="1952" spans="1:13" x14ac:dyDescent="0.25">
      <c r="A1952">
        <v>10681</v>
      </c>
      <c r="B1952" t="s">
        <v>13</v>
      </c>
      <c r="C1952" s="4">
        <v>45468</v>
      </c>
      <c r="D1952" t="s">
        <v>155</v>
      </c>
      <c r="E1952" t="s">
        <v>156</v>
      </c>
      <c r="F1952">
        <v>0</v>
      </c>
      <c r="G1952">
        <v>0.53</v>
      </c>
      <c r="H1952">
        <v>-0.53</v>
      </c>
      <c r="I1952" t="s">
        <v>16</v>
      </c>
      <c r="J1952" t="s">
        <v>156</v>
      </c>
      <c r="K1952" t="s">
        <v>312</v>
      </c>
      <c r="L1952" t="s">
        <v>301</v>
      </c>
      <c r="M1952">
        <v>2022</v>
      </c>
    </row>
    <row r="1953" spans="1:13" hidden="1" x14ac:dyDescent="0.25">
      <c r="A1953">
        <v>10681</v>
      </c>
      <c r="B1953" t="s">
        <v>13</v>
      </c>
      <c r="C1953" s="4">
        <v>45468</v>
      </c>
      <c r="D1953" t="s">
        <v>245</v>
      </c>
      <c r="E1953" t="s">
        <v>273</v>
      </c>
      <c r="F1953">
        <v>0</v>
      </c>
      <c r="G1953">
        <v>3.04</v>
      </c>
      <c r="H1953">
        <v>-3.04</v>
      </c>
      <c r="I1953" t="s">
        <v>16</v>
      </c>
      <c r="J1953" t="s">
        <v>273</v>
      </c>
      <c r="K1953" t="s">
        <v>312</v>
      </c>
      <c r="L1953" t="s">
        <v>301</v>
      </c>
      <c r="M1953">
        <v>2024</v>
      </c>
    </row>
    <row r="1954" spans="1:13" hidden="1" x14ac:dyDescent="0.25">
      <c r="A1954">
        <v>10681</v>
      </c>
      <c r="B1954" t="s">
        <v>13</v>
      </c>
      <c r="C1954" s="4">
        <v>45468</v>
      </c>
      <c r="D1954" t="s">
        <v>244</v>
      </c>
      <c r="E1954" t="s">
        <v>262</v>
      </c>
      <c r="F1954">
        <v>0</v>
      </c>
      <c r="G1954">
        <v>38.94</v>
      </c>
      <c r="H1954">
        <v>-38.94</v>
      </c>
      <c r="I1954" t="s">
        <v>16</v>
      </c>
      <c r="J1954" t="s">
        <v>262</v>
      </c>
      <c r="K1954" t="s">
        <v>312</v>
      </c>
      <c r="L1954" t="s">
        <v>301</v>
      </c>
      <c r="M1954">
        <v>2024</v>
      </c>
    </row>
    <row r="1955" spans="1:13" x14ac:dyDescent="0.25">
      <c r="A1955">
        <v>10681</v>
      </c>
      <c r="B1955" t="s">
        <v>13</v>
      </c>
      <c r="C1955" s="4">
        <v>45468</v>
      </c>
      <c r="D1955" t="s">
        <v>153</v>
      </c>
      <c r="E1955" t="s">
        <v>154</v>
      </c>
      <c r="F1955">
        <v>0</v>
      </c>
      <c r="G1955">
        <v>7.08</v>
      </c>
      <c r="H1955">
        <v>-7.08</v>
      </c>
      <c r="I1955" t="s">
        <v>16</v>
      </c>
      <c r="J1955" t="s">
        <v>154</v>
      </c>
      <c r="K1955" t="s">
        <v>312</v>
      </c>
      <c r="L1955" t="s">
        <v>301</v>
      </c>
      <c r="M1955">
        <v>2022</v>
      </c>
    </row>
    <row r="1956" spans="1:13" x14ac:dyDescent="0.25">
      <c r="A1956">
        <v>10680</v>
      </c>
      <c r="B1956" t="s">
        <v>13</v>
      </c>
      <c r="C1956" s="4">
        <v>45468</v>
      </c>
      <c r="D1956" t="s">
        <v>155</v>
      </c>
      <c r="E1956" t="s">
        <v>156</v>
      </c>
      <c r="F1956">
        <v>0</v>
      </c>
      <c r="G1956">
        <v>0.99</v>
      </c>
      <c r="H1956">
        <v>-0.99</v>
      </c>
      <c r="I1956" t="s">
        <v>16</v>
      </c>
      <c r="J1956" t="s">
        <v>156</v>
      </c>
      <c r="K1956" t="s">
        <v>312</v>
      </c>
      <c r="L1956" t="s">
        <v>301</v>
      </c>
      <c r="M1956">
        <v>2022</v>
      </c>
    </row>
    <row r="1957" spans="1:13" x14ac:dyDescent="0.25">
      <c r="A1957">
        <v>10684</v>
      </c>
      <c r="B1957" t="s">
        <v>13</v>
      </c>
      <c r="C1957" s="4">
        <v>45468</v>
      </c>
      <c r="D1957" t="s">
        <v>153</v>
      </c>
      <c r="E1957" t="s">
        <v>154</v>
      </c>
      <c r="F1957">
        <v>0</v>
      </c>
      <c r="G1957">
        <v>1.82</v>
      </c>
      <c r="H1957">
        <v>-1.82</v>
      </c>
      <c r="I1957" t="s">
        <v>16</v>
      </c>
      <c r="J1957" t="s">
        <v>154</v>
      </c>
      <c r="K1957" t="s">
        <v>312</v>
      </c>
      <c r="L1957" t="s">
        <v>301</v>
      </c>
      <c r="M1957">
        <v>2022</v>
      </c>
    </row>
    <row r="1958" spans="1:13" hidden="1" x14ac:dyDescent="0.25">
      <c r="A1958">
        <v>10681</v>
      </c>
      <c r="B1958" t="s">
        <v>13</v>
      </c>
      <c r="C1958" s="4">
        <v>45468</v>
      </c>
      <c r="D1958" t="s">
        <v>251</v>
      </c>
      <c r="E1958" t="s">
        <v>268</v>
      </c>
      <c r="F1958">
        <v>1.78</v>
      </c>
      <c r="G1958">
        <v>0</v>
      </c>
      <c r="H1958">
        <v>1.78</v>
      </c>
      <c r="I1958" t="s">
        <v>16</v>
      </c>
      <c r="J1958" t="s">
        <v>268</v>
      </c>
      <c r="K1958" t="s">
        <v>312</v>
      </c>
      <c r="L1958" t="s">
        <v>301</v>
      </c>
      <c r="M1958">
        <v>2024</v>
      </c>
    </row>
    <row r="1959" spans="1:13" hidden="1" x14ac:dyDescent="0.25">
      <c r="A1959">
        <v>10680</v>
      </c>
      <c r="B1959" t="s">
        <v>13</v>
      </c>
      <c r="C1959" s="4">
        <v>45468</v>
      </c>
      <c r="D1959" t="s">
        <v>251</v>
      </c>
      <c r="E1959" t="s">
        <v>268</v>
      </c>
      <c r="F1959">
        <v>0.95</v>
      </c>
      <c r="G1959">
        <v>0</v>
      </c>
      <c r="H1959">
        <v>0.95</v>
      </c>
      <c r="I1959" t="s">
        <v>16</v>
      </c>
      <c r="J1959" t="s">
        <v>268</v>
      </c>
      <c r="K1959" t="s">
        <v>312</v>
      </c>
      <c r="L1959" t="s">
        <v>301</v>
      </c>
      <c r="M1959">
        <v>2024</v>
      </c>
    </row>
    <row r="1960" spans="1:13" hidden="1" x14ac:dyDescent="0.25">
      <c r="A1960">
        <v>10684</v>
      </c>
      <c r="B1960" t="s">
        <v>13</v>
      </c>
      <c r="C1960" s="4">
        <v>45468</v>
      </c>
      <c r="D1960" t="s">
        <v>251</v>
      </c>
      <c r="E1960" t="s">
        <v>268</v>
      </c>
      <c r="F1960">
        <v>0.45</v>
      </c>
      <c r="G1960">
        <v>0</v>
      </c>
      <c r="H1960">
        <v>0.45</v>
      </c>
      <c r="I1960" t="s">
        <v>16</v>
      </c>
      <c r="J1960" t="s">
        <v>268</v>
      </c>
      <c r="K1960" t="s">
        <v>312</v>
      </c>
      <c r="L1960" t="s">
        <v>301</v>
      </c>
      <c r="M1960">
        <v>2024</v>
      </c>
    </row>
    <row r="1961" spans="1:13" hidden="1" x14ac:dyDescent="0.25">
      <c r="A1961">
        <v>10680</v>
      </c>
      <c r="B1961" t="s">
        <v>13</v>
      </c>
      <c r="C1961" s="4">
        <v>45468</v>
      </c>
      <c r="D1961" t="s">
        <v>244</v>
      </c>
      <c r="E1961" t="s">
        <v>262</v>
      </c>
      <c r="F1961">
        <v>0</v>
      </c>
      <c r="G1961">
        <v>20.88</v>
      </c>
      <c r="H1961">
        <v>-20.88</v>
      </c>
      <c r="I1961" t="s">
        <v>16</v>
      </c>
      <c r="J1961" t="s">
        <v>262</v>
      </c>
      <c r="K1961" t="s">
        <v>312</v>
      </c>
      <c r="L1961" t="s">
        <v>301</v>
      </c>
      <c r="M1961">
        <v>2024</v>
      </c>
    </row>
    <row r="1962" spans="1:13" x14ac:dyDescent="0.25">
      <c r="A1962">
        <v>10680</v>
      </c>
      <c r="B1962" t="s">
        <v>13</v>
      </c>
      <c r="C1962" s="4">
        <v>45468</v>
      </c>
      <c r="D1962" t="s">
        <v>153</v>
      </c>
      <c r="E1962" t="s">
        <v>154</v>
      </c>
      <c r="F1962">
        <v>0</v>
      </c>
      <c r="G1962">
        <v>3.78</v>
      </c>
      <c r="H1962">
        <v>-3.78</v>
      </c>
      <c r="I1962" t="s">
        <v>16</v>
      </c>
      <c r="J1962" t="s">
        <v>154</v>
      </c>
      <c r="K1962" t="s">
        <v>312</v>
      </c>
      <c r="L1962" t="s">
        <v>301</v>
      </c>
      <c r="M1962">
        <v>2022</v>
      </c>
    </row>
    <row r="1963" spans="1:13" hidden="1" x14ac:dyDescent="0.25">
      <c r="A1963">
        <v>10680</v>
      </c>
      <c r="B1963" t="s">
        <v>13</v>
      </c>
      <c r="C1963" s="4">
        <v>45468</v>
      </c>
      <c r="D1963" t="s">
        <v>245</v>
      </c>
      <c r="E1963" t="s">
        <v>273</v>
      </c>
      <c r="F1963">
        <v>0</v>
      </c>
      <c r="G1963">
        <v>5.71</v>
      </c>
      <c r="H1963">
        <v>-5.71</v>
      </c>
      <c r="I1963" t="s">
        <v>16</v>
      </c>
      <c r="J1963" t="s">
        <v>273</v>
      </c>
      <c r="K1963" t="s">
        <v>312</v>
      </c>
      <c r="L1963" t="s">
        <v>301</v>
      </c>
      <c r="M1963">
        <v>2024</v>
      </c>
    </row>
    <row r="1964" spans="1:13" hidden="1" x14ac:dyDescent="0.25">
      <c r="A1964">
        <v>10680</v>
      </c>
      <c r="B1964" t="s">
        <v>13</v>
      </c>
      <c r="C1964" s="4">
        <v>45468</v>
      </c>
      <c r="D1964" t="s">
        <v>252</v>
      </c>
      <c r="E1964" t="s">
        <v>271</v>
      </c>
      <c r="F1964">
        <v>0.25</v>
      </c>
      <c r="G1964">
        <v>0</v>
      </c>
      <c r="H1964">
        <v>0.25</v>
      </c>
      <c r="I1964" t="s">
        <v>16</v>
      </c>
      <c r="J1964" t="s">
        <v>271</v>
      </c>
      <c r="K1964" t="s">
        <v>312</v>
      </c>
      <c r="L1964" t="s">
        <v>301</v>
      </c>
      <c r="M1964">
        <v>2024</v>
      </c>
    </row>
    <row r="1965" spans="1:13" hidden="1" x14ac:dyDescent="0.25">
      <c r="A1965">
        <v>10684</v>
      </c>
      <c r="B1965" t="s">
        <v>13</v>
      </c>
      <c r="C1965" s="4">
        <v>45468</v>
      </c>
      <c r="D1965" t="s">
        <v>244</v>
      </c>
      <c r="E1965" t="s">
        <v>262</v>
      </c>
      <c r="F1965">
        <v>0</v>
      </c>
      <c r="G1965">
        <v>10.029999999999999</v>
      </c>
      <c r="H1965">
        <v>-10.029999999999999</v>
      </c>
      <c r="I1965" t="s">
        <v>16</v>
      </c>
      <c r="J1965" t="s">
        <v>262</v>
      </c>
      <c r="K1965" t="s">
        <v>312</v>
      </c>
      <c r="L1965" t="s">
        <v>301</v>
      </c>
      <c r="M1965">
        <v>2024</v>
      </c>
    </row>
    <row r="1966" spans="1:13" hidden="1" x14ac:dyDescent="0.25">
      <c r="A1966">
        <v>10681</v>
      </c>
      <c r="B1966" t="s">
        <v>13</v>
      </c>
      <c r="C1966" s="4">
        <v>45468</v>
      </c>
      <c r="D1966" t="s">
        <v>252</v>
      </c>
      <c r="E1966" t="s">
        <v>271</v>
      </c>
      <c r="F1966">
        <v>0.14000000000000001</v>
      </c>
      <c r="G1966">
        <v>0</v>
      </c>
      <c r="H1966">
        <v>0.14000000000000001</v>
      </c>
      <c r="I1966" t="s">
        <v>16</v>
      </c>
      <c r="J1966" t="s">
        <v>271</v>
      </c>
      <c r="K1966" t="s">
        <v>312</v>
      </c>
      <c r="L1966" t="s">
        <v>301</v>
      </c>
      <c r="M1966">
        <v>2024</v>
      </c>
    </row>
    <row r="1967" spans="1:13" hidden="1" x14ac:dyDescent="0.25">
      <c r="A1967">
        <v>10701</v>
      </c>
      <c r="B1967" t="s">
        <v>13</v>
      </c>
      <c r="C1967" s="4">
        <v>45469</v>
      </c>
      <c r="D1967" t="s">
        <v>245</v>
      </c>
      <c r="E1967" t="s">
        <v>273</v>
      </c>
      <c r="F1967">
        <v>0</v>
      </c>
      <c r="G1967">
        <v>899.27</v>
      </c>
      <c r="H1967">
        <v>-899.27</v>
      </c>
      <c r="I1967" t="s">
        <v>16</v>
      </c>
      <c r="J1967" t="s">
        <v>273</v>
      </c>
      <c r="K1967" t="s">
        <v>312</v>
      </c>
      <c r="L1967" t="s">
        <v>301</v>
      </c>
      <c r="M1967">
        <v>2024</v>
      </c>
    </row>
    <row r="1968" spans="1:13" hidden="1" x14ac:dyDescent="0.25">
      <c r="A1968">
        <v>10702</v>
      </c>
      <c r="B1968" t="s">
        <v>13</v>
      </c>
      <c r="C1968" s="4">
        <v>45469</v>
      </c>
      <c r="D1968" t="s">
        <v>244</v>
      </c>
      <c r="E1968" t="s">
        <v>262</v>
      </c>
      <c r="F1968">
        <v>0</v>
      </c>
      <c r="G1968">
        <v>26.64</v>
      </c>
      <c r="H1968">
        <v>-26.64</v>
      </c>
      <c r="I1968" t="s">
        <v>16</v>
      </c>
      <c r="J1968" t="s">
        <v>262</v>
      </c>
      <c r="K1968" t="s">
        <v>312</v>
      </c>
      <c r="L1968" t="s">
        <v>301</v>
      </c>
      <c r="M1968">
        <v>2024</v>
      </c>
    </row>
    <row r="1969" spans="1:13" hidden="1" x14ac:dyDescent="0.25">
      <c r="A1969">
        <v>10702</v>
      </c>
      <c r="B1969" t="s">
        <v>13</v>
      </c>
      <c r="C1969" s="4">
        <v>45469</v>
      </c>
      <c r="D1969" t="s">
        <v>251</v>
      </c>
      <c r="E1969" t="s">
        <v>268</v>
      </c>
      <c r="F1969">
        <v>1.2</v>
      </c>
      <c r="G1969">
        <v>0</v>
      </c>
      <c r="H1969">
        <v>1.2</v>
      </c>
      <c r="I1969" t="s">
        <v>16</v>
      </c>
      <c r="J1969" t="s">
        <v>268</v>
      </c>
      <c r="K1969" t="s">
        <v>312</v>
      </c>
      <c r="L1969" t="s">
        <v>301</v>
      </c>
      <c r="M1969">
        <v>2024</v>
      </c>
    </row>
    <row r="1970" spans="1:13" hidden="1" x14ac:dyDescent="0.25">
      <c r="A1970">
        <v>10701</v>
      </c>
      <c r="B1970" t="s">
        <v>13</v>
      </c>
      <c r="C1970" s="4">
        <v>45469</v>
      </c>
      <c r="D1970" t="s">
        <v>244</v>
      </c>
      <c r="E1970" t="s">
        <v>262</v>
      </c>
      <c r="F1970">
        <v>0</v>
      </c>
      <c r="G1970">
        <v>5520.41</v>
      </c>
      <c r="H1970">
        <v>-5520.41</v>
      </c>
      <c r="I1970" t="s">
        <v>16</v>
      </c>
      <c r="J1970" t="s">
        <v>262</v>
      </c>
      <c r="K1970" t="s">
        <v>312</v>
      </c>
      <c r="L1970" t="s">
        <v>301</v>
      </c>
      <c r="M1970">
        <v>2024</v>
      </c>
    </row>
    <row r="1971" spans="1:13" hidden="1" x14ac:dyDescent="0.25">
      <c r="A1971">
        <v>10701</v>
      </c>
      <c r="B1971" t="s">
        <v>13</v>
      </c>
      <c r="C1971" s="4">
        <v>45469</v>
      </c>
      <c r="D1971" t="s">
        <v>252</v>
      </c>
      <c r="E1971" t="s">
        <v>271</v>
      </c>
      <c r="F1971">
        <v>39.119999999999997</v>
      </c>
      <c r="G1971">
        <v>0</v>
      </c>
      <c r="H1971">
        <v>39.119999999999997</v>
      </c>
      <c r="I1971" t="s">
        <v>16</v>
      </c>
      <c r="J1971" t="s">
        <v>271</v>
      </c>
      <c r="K1971" t="s">
        <v>312</v>
      </c>
      <c r="L1971" t="s">
        <v>301</v>
      </c>
      <c r="M1971">
        <v>2024</v>
      </c>
    </row>
    <row r="1972" spans="1:13" hidden="1" x14ac:dyDescent="0.25">
      <c r="A1972">
        <v>10699</v>
      </c>
      <c r="B1972" t="s">
        <v>13</v>
      </c>
      <c r="C1972" s="4">
        <v>45469</v>
      </c>
      <c r="D1972" t="s">
        <v>252</v>
      </c>
      <c r="E1972" t="s">
        <v>271</v>
      </c>
      <c r="F1972">
        <v>57.7</v>
      </c>
      <c r="G1972">
        <v>0</v>
      </c>
      <c r="H1972">
        <v>57.7</v>
      </c>
      <c r="I1972" t="s">
        <v>16</v>
      </c>
      <c r="J1972" t="s">
        <v>271</v>
      </c>
      <c r="K1972" t="s">
        <v>312</v>
      </c>
      <c r="L1972" t="s">
        <v>301</v>
      </c>
      <c r="M1972">
        <v>2024</v>
      </c>
    </row>
    <row r="1973" spans="1:13" hidden="1" x14ac:dyDescent="0.25">
      <c r="A1973">
        <v>10701</v>
      </c>
      <c r="B1973" t="s">
        <v>13</v>
      </c>
      <c r="C1973" s="4">
        <v>45469</v>
      </c>
      <c r="D1973" t="s">
        <v>255</v>
      </c>
      <c r="E1973" t="s">
        <v>265</v>
      </c>
      <c r="F1973">
        <v>0.04</v>
      </c>
      <c r="G1973">
        <v>0</v>
      </c>
      <c r="H1973">
        <v>0.04</v>
      </c>
      <c r="I1973" t="s">
        <v>16</v>
      </c>
      <c r="J1973" t="s">
        <v>265</v>
      </c>
      <c r="K1973" t="s">
        <v>312</v>
      </c>
      <c r="L1973" t="s">
        <v>301</v>
      </c>
      <c r="M1973">
        <v>2024</v>
      </c>
    </row>
    <row r="1974" spans="1:13" hidden="1" x14ac:dyDescent="0.25">
      <c r="A1974">
        <v>10701</v>
      </c>
      <c r="B1974" t="s">
        <v>13</v>
      </c>
      <c r="C1974" s="4">
        <v>45469</v>
      </c>
      <c r="D1974" t="s">
        <v>254</v>
      </c>
      <c r="E1974" t="s">
        <v>266</v>
      </c>
      <c r="F1974">
        <v>0.09</v>
      </c>
      <c r="G1974">
        <v>0</v>
      </c>
      <c r="H1974">
        <v>0.09</v>
      </c>
      <c r="I1974" t="s">
        <v>16</v>
      </c>
      <c r="J1974" t="s">
        <v>266</v>
      </c>
      <c r="K1974" t="s">
        <v>312</v>
      </c>
      <c r="L1974" t="s">
        <v>301</v>
      </c>
      <c r="M1974">
        <v>2024</v>
      </c>
    </row>
    <row r="1975" spans="1:13" x14ac:dyDescent="0.25">
      <c r="A1975">
        <v>10699</v>
      </c>
      <c r="B1975" t="s">
        <v>13</v>
      </c>
      <c r="C1975" s="4">
        <v>45469</v>
      </c>
      <c r="D1975" t="s">
        <v>153</v>
      </c>
      <c r="E1975" t="s">
        <v>154</v>
      </c>
      <c r="F1975">
        <v>0</v>
      </c>
      <c r="G1975">
        <v>1454.85</v>
      </c>
      <c r="H1975">
        <v>-1454.85</v>
      </c>
      <c r="I1975" t="s">
        <v>16</v>
      </c>
      <c r="J1975" t="s">
        <v>154</v>
      </c>
      <c r="K1975" t="s">
        <v>312</v>
      </c>
      <c r="L1975" t="s">
        <v>301</v>
      </c>
      <c r="M1975">
        <v>2022</v>
      </c>
    </row>
    <row r="1976" spans="1:13" x14ac:dyDescent="0.25">
      <c r="A1976">
        <v>10701</v>
      </c>
      <c r="B1976" t="s">
        <v>13</v>
      </c>
      <c r="C1976" s="4">
        <v>45469</v>
      </c>
      <c r="D1976" t="s">
        <v>153</v>
      </c>
      <c r="E1976" t="s">
        <v>154</v>
      </c>
      <c r="F1976">
        <v>0</v>
      </c>
      <c r="G1976">
        <v>1003.76</v>
      </c>
      <c r="H1976">
        <v>-1003.76</v>
      </c>
      <c r="I1976" t="s">
        <v>16</v>
      </c>
      <c r="J1976" t="s">
        <v>154</v>
      </c>
      <c r="K1976" t="s">
        <v>312</v>
      </c>
      <c r="L1976" t="s">
        <v>301</v>
      </c>
      <c r="M1976">
        <v>2022</v>
      </c>
    </row>
    <row r="1977" spans="1:13" x14ac:dyDescent="0.25">
      <c r="A1977">
        <v>10702</v>
      </c>
      <c r="B1977" t="s">
        <v>13</v>
      </c>
      <c r="C1977" s="4">
        <v>45469</v>
      </c>
      <c r="D1977" t="s">
        <v>153</v>
      </c>
      <c r="E1977" t="s">
        <v>154</v>
      </c>
      <c r="F1977">
        <v>0</v>
      </c>
      <c r="G1977">
        <v>4.8499999999999996</v>
      </c>
      <c r="H1977">
        <v>-4.8499999999999996</v>
      </c>
      <c r="I1977" t="s">
        <v>16</v>
      </c>
      <c r="J1977" t="s">
        <v>154</v>
      </c>
      <c r="K1977" t="s">
        <v>312</v>
      </c>
      <c r="L1977" t="s">
        <v>301</v>
      </c>
      <c r="M1977">
        <v>2022</v>
      </c>
    </row>
    <row r="1978" spans="1:13" x14ac:dyDescent="0.25">
      <c r="A1978">
        <v>10699</v>
      </c>
      <c r="B1978" t="s">
        <v>13</v>
      </c>
      <c r="C1978" s="4">
        <v>45469</v>
      </c>
      <c r="D1978" t="s">
        <v>155</v>
      </c>
      <c r="E1978" t="s">
        <v>156</v>
      </c>
      <c r="F1978">
        <v>0</v>
      </c>
      <c r="G1978">
        <v>231</v>
      </c>
      <c r="H1978">
        <v>-231</v>
      </c>
      <c r="I1978" t="s">
        <v>16</v>
      </c>
      <c r="J1978" t="s">
        <v>156</v>
      </c>
      <c r="K1978" t="s">
        <v>312</v>
      </c>
      <c r="L1978" t="s">
        <v>301</v>
      </c>
      <c r="M1978">
        <v>2022</v>
      </c>
    </row>
    <row r="1979" spans="1:13" x14ac:dyDescent="0.25">
      <c r="A1979">
        <v>10701</v>
      </c>
      <c r="B1979" t="s">
        <v>13</v>
      </c>
      <c r="C1979" s="4">
        <v>45469</v>
      </c>
      <c r="D1979" t="s">
        <v>155</v>
      </c>
      <c r="E1979" t="s">
        <v>156</v>
      </c>
      <c r="F1979">
        <v>0</v>
      </c>
      <c r="G1979">
        <v>156.37</v>
      </c>
      <c r="H1979">
        <v>-156.37</v>
      </c>
      <c r="I1979" t="s">
        <v>16</v>
      </c>
      <c r="J1979" t="s">
        <v>156</v>
      </c>
      <c r="K1979" t="s">
        <v>312</v>
      </c>
      <c r="L1979" t="s">
        <v>301</v>
      </c>
      <c r="M1979">
        <v>2022</v>
      </c>
    </row>
    <row r="1980" spans="1:13" hidden="1" x14ac:dyDescent="0.25">
      <c r="A1980">
        <v>10699</v>
      </c>
      <c r="B1980" t="s">
        <v>13</v>
      </c>
      <c r="C1980" s="4">
        <v>45469</v>
      </c>
      <c r="D1980" t="s">
        <v>244</v>
      </c>
      <c r="E1980" t="s">
        <v>262</v>
      </c>
      <c r="F1980">
        <v>0</v>
      </c>
      <c r="G1980">
        <v>8003.31</v>
      </c>
      <c r="H1980">
        <v>-8003.31</v>
      </c>
      <c r="I1980" t="s">
        <v>16</v>
      </c>
      <c r="J1980" t="s">
        <v>262</v>
      </c>
      <c r="K1980" t="s">
        <v>312</v>
      </c>
      <c r="L1980" t="s">
        <v>301</v>
      </c>
      <c r="M1980">
        <v>2024</v>
      </c>
    </row>
    <row r="1981" spans="1:13" hidden="1" x14ac:dyDescent="0.25">
      <c r="A1981">
        <v>10699</v>
      </c>
      <c r="B1981" t="s">
        <v>13</v>
      </c>
      <c r="C1981" s="4">
        <v>45469</v>
      </c>
      <c r="D1981" t="s">
        <v>249</v>
      </c>
      <c r="E1981" t="s">
        <v>270</v>
      </c>
      <c r="F1981">
        <v>0</v>
      </c>
      <c r="G1981">
        <v>2.64</v>
      </c>
      <c r="H1981">
        <v>-2.64</v>
      </c>
      <c r="I1981" t="s">
        <v>16</v>
      </c>
      <c r="J1981" t="s">
        <v>270</v>
      </c>
      <c r="K1981" t="s">
        <v>312</v>
      </c>
      <c r="L1981" t="s">
        <v>301</v>
      </c>
      <c r="M1981">
        <v>2024</v>
      </c>
    </row>
    <row r="1982" spans="1:13" hidden="1" x14ac:dyDescent="0.25">
      <c r="A1982">
        <v>10699</v>
      </c>
      <c r="B1982" t="s">
        <v>13</v>
      </c>
      <c r="C1982" s="4">
        <v>45469</v>
      </c>
      <c r="D1982" t="s">
        <v>251</v>
      </c>
      <c r="E1982" t="s">
        <v>268</v>
      </c>
      <c r="F1982">
        <v>363.88</v>
      </c>
      <c r="G1982">
        <v>0</v>
      </c>
      <c r="H1982">
        <v>363.88</v>
      </c>
      <c r="I1982" t="s">
        <v>16</v>
      </c>
      <c r="J1982" t="s">
        <v>268</v>
      </c>
      <c r="K1982" t="s">
        <v>312</v>
      </c>
      <c r="L1982" t="s">
        <v>301</v>
      </c>
      <c r="M1982">
        <v>2024</v>
      </c>
    </row>
    <row r="1983" spans="1:13" hidden="1" x14ac:dyDescent="0.25">
      <c r="A1983">
        <v>10701</v>
      </c>
      <c r="B1983" t="s">
        <v>13</v>
      </c>
      <c r="C1983" s="4">
        <v>45469</v>
      </c>
      <c r="D1983" t="s">
        <v>251</v>
      </c>
      <c r="E1983" t="s">
        <v>268</v>
      </c>
      <c r="F1983">
        <v>250.94</v>
      </c>
      <c r="G1983">
        <v>0</v>
      </c>
      <c r="H1983">
        <v>250.94</v>
      </c>
      <c r="I1983" t="s">
        <v>16</v>
      </c>
      <c r="J1983" t="s">
        <v>268</v>
      </c>
      <c r="K1983" t="s">
        <v>312</v>
      </c>
      <c r="L1983" t="s">
        <v>301</v>
      </c>
      <c r="M1983">
        <v>2024</v>
      </c>
    </row>
    <row r="1984" spans="1:13" hidden="1" x14ac:dyDescent="0.25">
      <c r="A1984">
        <v>10701</v>
      </c>
      <c r="B1984" t="s">
        <v>13</v>
      </c>
      <c r="C1984" s="4">
        <v>45469</v>
      </c>
      <c r="D1984" t="s">
        <v>249</v>
      </c>
      <c r="E1984" t="s">
        <v>270</v>
      </c>
      <c r="F1984">
        <v>0</v>
      </c>
      <c r="G1984">
        <v>0.96</v>
      </c>
      <c r="H1984">
        <v>-0.96</v>
      </c>
      <c r="I1984" t="s">
        <v>16</v>
      </c>
      <c r="J1984" t="s">
        <v>270</v>
      </c>
      <c r="K1984" t="s">
        <v>312</v>
      </c>
      <c r="L1984" t="s">
        <v>301</v>
      </c>
      <c r="M1984">
        <v>2024</v>
      </c>
    </row>
    <row r="1985" spans="1:13" hidden="1" x14ac:dyDescent="0.25">
      <c r="A1985">
        <v>10701</v>
      </c>
      <c r="B1985" t="s">
        <v>13</v>
      </c>
      <c r="C1985" s="4">
        <v>45469</v>
      </c>
      <c r="D1985" t="s">
        <v>248</v>
      </c>
      <c r="E1985" t="s">
        <v>274</v>
      </c>
      <c r="F1985">
        <v>0</v>
      </c>
      <c r="G1985">
        <v>2.0699999999999998</v>
      </c>
      <c r="H1985">
        <v>-2.0699999999999998</v>
      </c>
      <c r="I1985" t="s">
        <v>16</v>
      </c>
      <c r="J1985" t="s">
        <v>274</v>
      </c>
      <c r="K1985" t="s">
        <v>312</v>
      </c>
      <c r="L1985" t="s">
        <v>301</v>
      </c>
      <c r="M1985">
        <v>2024</v>
      </c>
    </row>
    <row r="1986" spans="1:13" hidden="1" x14ac:dyDescent="0.25">
      <c r="A1986">
        <v>10699</v>
      </c>
      <c r="B1986" t="s">
        <v>13</v>
      </c>
      <c r="C1986" s="4">
        <v>45469</v>
      </c>
      <c r="D1986" t="s">
        <v>245</v>
      </c>
      <c r="E1986" t="s">
        <v>273</v>
      </c>
      <c r="F1986">
        <v>0</v>
      </c>
      <c r="G1986">
        <v>1328.03</v>
      </c>
      <c r="H1986">
        <v>-1328.03</v>
      </c>
      <c r="I1986" t="s">
        <v>16</v>
      </c>
      <c r="J1986" t="s">
        <v>273</v>
      </c>
      <c r="K1986" t="s">
        <v>312</v>
      </c>
      <c r="L1986" t="s">
        <v>301</v>
      </c>
      <c r="M1986">
        <v>2024</v>
      </c>
    </row>
    <row r="1987" spans="1:13" hidden="1" x14ac:dyDescent="0.25">
      <c r="A1987">
        <v>10699</v>
      </c>
      <c r="B1987" t="s">
        <v>13</v>
      </c>
      <c r="C1987" s="4">
        <v>45469</v>
      </c>
      <c r="D1987" t="s">
        <v>255</v>
      </c>
      <c r="E1987" t="s">
        <v>265</v>
      </c>
      <c r="F1987">
        <v>0.11</v>
      </c>
      <c r="G1987">
        <v>0</v>
      </c>
      <c r="H1987">
        <v>0.11</v>
      </c>
      <c r="I1987" t="s">
        <v>16</v>
      </c>
      <c r="J1987" t="s">
        <v>265</v>
      </c>
      <c r="K1987" t="s">
        <v>312</v>
      </c>
      <c r="L1987" t="s">
        <v>301</v>
      </c>
      <c r="M1987">
        <v>2024</v>
      </c>
    </row>
    <row r="1988" spans="1:13" x14ac:dyDescent="0.25">
      <c r="A1988">
        <v>10701</v>
      </c>
      <c r="B1988" t="s">
        <v>13</v>
      </c>
      <c r="C1988" s="4">
        <v>45469</v>
      </c>
      <c r="D1988" t="s">
        <v>163</v>
      </c>
      <c r="E1988" t="s">
        <v>164</v>
      </c>
      <c r="F1988">
        <v>0</v>
      </c>
      <c r="G1988">
        <v>0.16</v>
      </c>
      <c r="H1988">
        <v>-0.16</v>
      </c>
      <c r="I1988" t="s">
        <v>16</v>
      </c>
      <c r="J1988" t="s">
        <v>164</v>
      </c>
      <c r="K1988" t="s">
        <v>312</v>
      </c>
      <c r="L1988" t="s">
        <v>301</v>
      </c>
      <c r="M1988">
        <v>2022</v>
      </c>
    </row>
    <row r="1989" spans="1:13" x14ac:dyDescent="0.25">
      <c r="A1989">
        <v>10701</v>
      </c>
      <c r="B1989" t="s">
        <v>13</v>
      </c>
      <c r="C1989" s="4">
        <v>45469</v>
      </c>
      <c r="D1989" t="s">
        <v>161</v>
      </c>
      <c r="E1989" t="s">
        <v>162</v>
      </c>
      <c r="F1989">
        <v>0</v>
      </c>
      <c r="G1989">
        <v>0.35</v>
      </c>
      <c r="H1989">
        <v>-0.35</v>
      </c>
      <c r="I1989" t="s">
        <v>16</v>
      </c>
      <c r="J1989" t="s">
        <v>162</v>
      </c>
      <c r="K1989" t="s">
        <v>312</v>
      </c>
      <c r="L1989" t="s">
        <v>301</v>
      </c>
      <c r="M1989">
        <v>2022</v>
      </c>
    </row>
    <row r="1990" spans="1:13" x14ac:dyDescent="0.25">
      <c r="A1990">
        <v>10699</v>
      </c>
      <c r="B1990" t="s">
        <v>13</v>
      </c>
      <c r="C1990" s="4">
        <v>45469</v>
      </c>
      <c r="D1990" t="s">
        <v>163</v>
      </c>
      <c r="E1990" t="s">
        <v>164</v>
      </c>
      <c r="F1990">
        <v>0</v>
      </c>
      <c r="G1990">
        <v>0.44</v>
      </c>
      <c r="H1990">
        <v>-0.44</v>
      </c>
      <c r="I1990" t="s">
        <v>16</v>
      </c>
      <c r="J1990" t="s">
        <v>164</v>
      </c>
      <c r="K1990" t="s">
        <v>312</v>
      </c>
      <c r="L1990" t="s">
        <v>301</v>
      </c>
      <c r="M1990">
        <v>2022</v>
      </c>
    </row>
    <row r="1991" spans="1:13" hidden="1" x14ac:dyDescent="0.25">
      <c r="A1991">
        <v>10749</v>
      </c>
      <c r="B1991" t="s">
        <v>13</v>
      </c>
      <c r="C1991" s="4">
        <v>45471</v>
      </c>
      <c r="D1991" t="s">
        <v>252</v>
      </c>
      <c r="E1991" t="s">
        <v>271</v>
      </c>
      <c r="F1991">
        <v>0.1</v>
      </c>
      <c r="G1991">
        <v>0</v>
      </c>
      <c r="H1991">
        <v>0.1</v>
      </c>
      <c r="I1991" t="s">
        <v>16</v>
      </c>
      <c r="J1991" t="s">
        <v>271</v>
      </c>
      <c r="K1991" t="s">
        <v>312</v>
      </c>
      <c r="L1991" t="s">
        <v>301</v>
      </c>
      <c r="M1991">
        <v>2024</v>
      </c>
    </row>
    <row r="1992" spans="1:13" x14ac:dyDescent="0.25">
      <c r="A1992">
        <v>10749</v>
      </c>
      <c r="B1992" t="s">
        <v>13</v>
      </c>
      <c r="C1992" s="4">
        <v>45471</v>
      </c>
      <c r="D1992" t="s">
        <v>155</v>
      </c>
      <c r="E1992" t="s">
        <v>156</v>
      </c>
      <c r="F1992">
        <v>0</v>
      </c>
      <c r="G1992">
        <v>0.38</v>
      </c>
      <c r="H1992">
        <v>-0.38</v>
      </c>
      <c r="I1992" t="s">
        <v>16</v>
      </c>
      <c r="J1992" t="s">
        <v>156</v>
      </c>
      <c r="K1992" t="s">
        <v>312</v>
      </c>
      <c r="L1992" t="s">
        <v>301</v>
      </c>
      <c r="M1992">
        <v>2022</v>
      </c>
    </row>
    <row r="1993" spans="1:13" x14ac:dyDescent="0.25">
      <c r="A1993">
        <v>10750</v>
      </c>
      <c r="B1993" t="s">
        <v>13</v>
      </c>
      <c r="C1993" s="4">
        <v>45471</v>
      </c>
      <c r="D1993" t="s">
        <v>155</v>
      </c>
      <c r="E1993" t="s">
        <v>156</v>
      </c>
      <c r="F1993">
        <v>0</v>
      </c>
      <c r="G1993">
        <v>0.01</v>
      </c>
      <c r="H1993">
        <v>-0.01</v>
      </c>
      <c r="I1993" t="s">
        <v>16</v>
      </c>
      <c r="J1993" t="s">
        <v>156</v>
      </c>
      <c r="K1993" t="s">
        <v>312</v>
      </c>
      <c r="L1993" t="s">
        <v>301</v>
      </c>
      <c r="M1993">
        <v>2022</v>
      </c>
    </row>
    <row r="1994" spans="1:13" hidden="1" x14ac:dyDescent="0.25">
      <c r="A1994">
        <v>10749</v>
      </c>
      <c r="B1994" t="s">
        <v>13</v>
      </c>
      <c r="C1994" s="4">
        <v>45471</v>
      </c>
      <c r="D1994" t="s">
        <v>244</v>
      </c>
      <c r="E1994" t="s">
        <v>262</v>
      </c>
      <c r="F1994">
        <v>0</v>
      </c>
      <c r="G1994">
        <v>58.67</v>
      </c>
      <c r="H1994">
        <v>-58.67</v>
      </c>
      <c r="I1994" t="s">
        <v>16</v>
      </c>
      <c r="J1994" t="s">
        <v>262</v>
      </c>
      <c r="K1994" t="s">
        <v>312</v>
      </c>
      <c r="L1994" t="s">
        <v>301</v>
      </c>
      <c r="M1994">
        <v>2024</v>
      </c>
    </row>
    <row r="1995" spans="1:13" hidden="1" x14ac:dyDescent="0.25">
      <c r="A1995">
        <v>10749</v>
      </c>
      <c r="B1995" t="s">
        <v>13</v>
      </c>
      <c r="C1995" s="4">
        <v>45471</v>
      </c>
      <c r="D1995" t="s">
        <v>245</v>
      </c>
      <c r="E1995" t="s">
        <v>273</v>
      </c>
      <c r="F1995">
        <v>0</v>
      </c>
      <c r="G1995">
        <v>2.2000000000000002</v>
      </c>
      <c r="H1995">
        <v>-2.2000000000000002</v>
      </c>
      <c r="I1995" t="s">
        <v>16</v>
      </c>
      <c r="J1995" t="s">
        <v>273</v>
      </c>
      <c r="K1995" t="s">
        <v>312</v>
      </c>
      <c r="L1995" t="s">
        <v>301</v>
      </c>
      <c r="M1995">
        <v>2024</v>
      </c>
    </row>
    <row r="1996" spans="1:13" hidden="1" x14ac:dyDescent="0.25">
      <c r="A1996">
        <v>10750</v>
      </c>
      <c r="B1996" t="s">
        <v>13</v>
      </c>
      <c r="C1996" s="4">
        <v>45471</v>
      </c>
      <c r="D1996" t="s">
        <v>245</v>
      </c>
      <c r="E1996" t="s">
        <v>273</v>
      </c>
      <c r="F1996">
        <v>0</v>
      </c>
      <c r="G1996">
        <v>0.03</v>
      </c>
      <c r="H1996">
        <v>-0.03</v>
      </c>
      <c r="I1996" t="s">
        <v>16</v>
      </c>
      <c r="J1996" t="s">
        <v>273</v>
      </c>
      <c r="K1996" t="s">
        <v>312</v>
      </c>
      <c r="L1996" t="s">
        <v>301</v>
      </c>
      <c r="M1996">
        <v>2024</v>
      </c>
    </row>
    <row r="1997" spans="1:13" hidden="1" x14ac:dyDescent="0.25">
      <c r="A1997">
        <v>10749</v>
      </c>
      <c r="B1997" t="s">
        <v>13</v>
      </c>
      <c r="C1997" s="4">
        <v>45471</v>
      </c>
      <c r="D1997" t="s">
        <v>251</v>
      </c>
      <c r="E1997" t="s">
        <v>268</v>
      </c>
      <c r="F1997">
        <v>2.67</v>
      </c>
      <c r="G1997">
        <v>0</v>
      </c>
      <c r="H1997">
        <v>2.67</v>
      </c>
      <c r="I1997" t="s">
        <v>16</v>
      </c>
      <c r="J1997" t="s">
        <v>268</v>
      </c>
      <c r="K1997" t="s">
        <v>312</v>
      </c>
      <c r="L1997" t="s">
        <v>301</v>
      </c>
      <c r="M1997">
        <v>2024</v>
      </c>
    </row>
    <row r="1998" spans="1:13" x14ac:dyDescent="0.25">
      <c r="A1998">
        <v>10749</v>
      </c>
      <c r="B1998" t="s">
        <v>13</v>
      </c>
      <c r="C1998" s="4">
        <v>45471</v>
      </c>
      <c r="D1998" t="s">
        <v>153</v>
      </c>
      <c r="E1998" t="s">
        <v>154</v>
      </c>
      <c r="F1998">
        <v>0</v>
      </c>
      <c r="G1998">
        <v>10.66</v>
      </c>
      <c r="H1998">
        <v>-10.66</v>
      </c>
      <c r="I1998" t="s">
        <v>16</v>
      </c>
      <c r="J1998" t="s">
        <v>154</v>
      </c>
      <c r="K1998" t="s">
        <v>312</v>
      </c>
      <c r="L1998" t="s">
        <v>301</v>
      </c>
      <c r="M1998">
        <v>2022</v>
      </c>
    </row>
    <row r="1999" spans="1:13" x14ac:dyDescent="0.25">
      <c r="A1999">
        <v>12636</v>
      </c>
      <c r="B1999" t="s">
        <v>13</v>
      </c>
      <c r="C1999" s="4">
        <v>45473</v>
      </c>
      <c r="D1999" t="s">
        <v>153</v>
      </c>
      <c r="E1999" t="s">
        <v>154</v>
      </c>
      <c r="F1999">
        <v>0</v>
      </c>
      <c r="G1999">
        <v>6236.77</v>
      </c>
      <c r="H1999">
        <v>-6236.77</v>
      </c>
      <c r="I1999" t="s">
        <v>16</v>
      </c>
      <c r="J1999" t="s">
        <v>154</v>
      </c>
      <c r="K1999" t="s">
        <v>280</v>
      </c>
      <c r="L1999" t="s">
        <v>18</v>
      </c>
      <c r="M1999">
        <v>2022</v>
      </c>
    </row>
    <row r="2000" spans="1:13" x14ac:dyDescent="0.25">
      <c r="A2000">
        <v>11257</v>
      </c>
      <c r="B2000" t="s">
        <v>13</v>
      </c>
      <c r="C2000" s="4">
        <v>45473</v>
      </c>
      <c r="D2000" t="s">
        <v>153</v>
      </c>
      <c r="E2000" t="s">
        <v>154</v>
      </c>
      <c r="F2000">
        <v>0</v>
      </c>
      <c r="G2000">
        <v>6236.77</v>
      </c>
      <c r="H2000">
        <v>-6236.77</v>
      </c>
      <c r="I2000" t="s">
        <v>16</v>
      </c>
      <c r="J2000" t="s">
        <v>154</v>
      </c>
      <c r="K2000" t="s">
        <v>281</v>
      </c>
      <c r="L2000" t="s">
        <v>18</v>
      </c>
      <c r="M2000">
        <v>2022</v>
      </c>
    </row>
    <row r="2001" spans="1:13" hidden="1" x14ac:dyDescent="0.25">
      <c r="A2001">
        <v>12635</v>
      </c>
      <c r="B2001" t="s">
        <v>13</v>
      </c>
      <c r="C2001" s="4">
        <v>45473</v>
      </c>
      <c r="D2001" t="s">
        <v>251</v>
      </c>
      <c r="E2001" t="s">
        <v>268</v>
      </c>
      <c r="F2001">
        <v>0</v>
      </c>
      <c r="G2001">
        <v>1559.62</v>
      </c>
      <c r="H2001">
        <v>-1559.62</v>
      </c>
      <c r="I2001" t="s">
        <v>16</v>
      </c>
      <c r="J2001" t="s">
        <v>268</v>
      </c>
      <c r="K2001" t="s">
        <v>279</v>
      </c>
      <c r="L2001" t="s">
        <v>18</v>
      </c>
      <c r="M2001">
        <v>2024</v>
      </c>
    </row>
    <row r="2002" spans="1:13" hidden="1" x14ac:dyDescent="0.25">
      <c r="A2002">
        <v>11257</v>
      </c>
      <c r="B2002" t="s">
        <v>13</v>
      </c>
      <c r="C2002" s="4">
        <v>45473</v>
      </c>
      <c r="D2002" t="s">
        <v>255</v>
      </c>
      <c r="E2002" t="s">
        <v>265</v>
      </c>
      <c r="F2002">
        <v>0.93</v>
      </c>
      <c r="G2002">
        <v>0</v>
      </c>
      <c r="H2002">
        <v>0.93</v>
      </c>
      <c r="I2002" t="s">
        <v>16</v>
      </c>
      <c r="J2002" t="s">
        <v>265</v>
      </c>
      <c r="K2002" t="s">
        <v>281</v>
      </c>
      <c r="L2002" t="s">
        <v>18</v>
      </c>
      <c r="M2002">
        <v>2024</v>
      </c>
    </row>
    <row r="2003" spans="1:13" hidden="1" x14ac:dyDescent="0.25">
      <c r="A2003">
        <v>11257</v>
      </c>
      <c r="B2003" t="s">
        <v>13</v>
      </c>
      <c r="C2003" s="4">
        <v>45473</v>
      </c>
      <c r="D2003" t="s">
        <v>254</v>
      </c>
      <c r="E2003" t="s">
        <v>266</v>
      </c>
      <c r="F2003">
        <v>15.19</v>
      </c>
      <c r="G2003">
        <v>0</v>
      </c>
      <c r="H2003">
        <v>15.19</v>
      </c>
      <c r="I2003" t="s">
        <v>16</v>
      </c>
      <c r="J2003" t="s">
        <v>266</v>
      </c>
      <c r="K2003" t="s">
        <v>281</v>
      </c>
      <c r="L2003" t="s">
        <v>18</v>
      </c>
      <c r="M2003">
        <v>2024</v>
      </c>
    </row>
    <row r="2004" spans="1:13" hidden="1" x14ac:dyDescent="0.25">
      <c r="A2004">
        <v>11257</v>
      </c>
      <c r="B2004" t="s">
        <v>13</v>
      </c>
      <c r="C2004" s="4">
        <v>45473</v>
      </c>
      <c r="D2004" t="s">
        <v>253</v>
      </c>
      <c r="E2004" t="s">
        <v>267</v>
      </c>
      <c r="F2004">
        <v>1446.15</v>
      </c>
      <c r="G2004">
        <v>0</v>
      </c>
      <c r="H2004">
        <v>1446.15</v>
      </c>
      <c r="I2004" t="s">
        <v>16</v>
      </c>
      <c r="J2004" t="s">
        <v>267</v>
      </c>
      <c r="K2004" t="s">
        <v>281</v>
      </c>
      <c r="L2004" t="s">
        <v>18</v>
      </c>
      <c r="M2004">
        <v>2024</v>
      </c>
    </row>
    <row r="2005" spans="1:13" hidden="1" x14ac:dyDescent="0.25">
      <c r="A2005">
        <v>12635</v>
      </c>
      <c r="B2005" t="s">
        <v>13</v>
      </c>
      <c r="C2005" s="4">
        <v>45473</v>
      </c>
      <c r="D2005" t="s">
        <v>249</v>
      </c>
      <c r="E2005" t="s">
        <v>270</v>
      </c>
      <c r="F2005">
        <v>24.74</v>
      </c>
      <c r="G2005">
        <v>0</v>
      </c>
      <c r="H2005">
        <v>24.74</v>
      </c>
      <c r="I2005" t="s">
        <v>16</v>
      </c>
      <c r="J2005" t="s">
        <v>270</v>
      </c>
      <c r="K2005" t="s">
        <v>279</v>
      </c>
      <c r="L2005" t="s">
        <v>18</v>
      </c>
      <c r="M2005">
        <v>2024</v>
      </c>
    </row>
    <row r="2006" spans="1:13" hidden="1" x14ac:dyDescent="0.25">
      <c r="A2006">
        <v>12635</v>
      </c>
      <c r="B2006" t="s">
        <v>13</v>
      </c>
      <c r="C2006" s="4">
        <v>45473</v>
      </c>
      <c r="D2006" t="s">
        <v>254</v>
      </c>
      <c r="E2006" t="s">
        <v>266</v>
      </c>
      <c r="F2006">
        <v>0</v>
      </c>
      <c r="G2006">
        <v>15.19</v>
      </c>
      <c r="H2006">
        <v>-15.19</v>
      </c>
      <c r="I2006" t="s">
        <v>16</v>
      </c>
      <c r="J2006" t="s">
        <v>266</v>
      </c>
      <c r="K2006" t="s">
        <v>279</v>
      </c>
      <c r="L2006" t="s">
        <v>18</v>
      </c>
      <c r="M2006">
        <v>2024</v>
      </c>
    </row>
    <row r="2007" spans="1:13" hidden="1" x14ac:dyDescent="0.25">
      <c r="A2007">
        <v>11257</v>
      </c>
      <c r="B2007" t="s">
        <v>13</v>
      </c>
      <c r="C2007" s="4">
        <v>45473</v>
      </c>
      <c r="D2007" t="s">
        <v>252</v>
      </c>
      <c r="E2007" t="s">
        <v>271</v>
      </c>
      <c r="F2007">
        <v>749.37</v>
      </c>
      <c r="G2007">
        <v>0</v>
      </c>
      <c r="H2007">
        <v>749.37</v>
      </c>
      <c r="I2007" t="s">
        <v>16</v>
      </c>
      <c r="J2007" t="s">
        <v>271</v>
      </c>
      <c r="K2007" t="s">
        <v>281</v>
      </c>
      <c r="L2007" t="s">
        <v>18</v>
      </c>
      <c r="M2007">
        <v>2024</v>
      </c>
    </row>
    <row r="2008" spans="1:13" hidden="1" x14ac:dyDescent="0.25">
      <c r="A2008">
        <v>11257</v>
      </c>
      <c r="B2008" t="s">
        <v>13</v>
      </c>
      <c r="C2008" s="4">
        <v>45473</v>
      </c>
      <c r="D2008" t="s">
        <v>244</v>
      </c>
      <c r="E2008" t="s">
        <v>262</v>
      </c>
      <c r="F2008">
        <v>0</v>
      </c>
      <c r="G2008">
        <v>34306.01</v>
      </c>
      <c r="H2008">
        <v>-34306.01</v>
      </c>
      <c r="I2008" t="s">
        <v>16</v>
      </c>
      <c r="J2008" t="s">
        <v>262</v>
      </c>
      <c r="K2008" t="s">
        <v>281</v>
      </c>
      <c r="L2008" t="s">
        <v>18</v>
      </c>
      <c r="M2008">
        <v>2024</v>
      </c>
    </row>
    <row r="2009" spans="1:13" hidden="1" x14ac:dyDescent="0.25">
      <c r="A2009">
        <v>12636</v>
      </c>
      <c r="B2009" t="s">
        <v>13</v>
      </c>
      <c r="C2009" s="4">
        <v>45473</v>
      </c>
      <c r="D2009" t="s">
        <v>252</v>
      </c>
      <c r="E2009" t="s">
        <v>271</v>
      </c>
      <c r="F2009">
        <v>749.37</v>
      </c>
      <c r="G2009">
        <v>0</v>
      </c>
      <c r="H2009">
        <v>749.37</v>
      </c>
      <c r="I2009" t="s">
        <v>16</v>
      </c>
      <c r="J2009" t="s">
        <v>271</v>
      </c>
      <c r="K2009" t="s">
        <v>280</v>
      </c>
      <c r="L2009" t="s">
        <v>18</v>
      </c>
      <c r="M2009">
        <v>2024</v>
      </c>
    </row>
    <row r="2010" spans="1:13" hidden="1" x14ac:dyDescent="0.25">
      <c r="A2010">
        <v>12635</v>
      </c>
      <c r="B2010" t="s">
        <v>13</v>
      </c>
      <c r="C2010" s="4">
        <v>45473</v>
      </c>
      <c r="D2010" t="s">
        <v>250</v>
      </c>
      <c r="E2010" t="s">
        <v>269</v>
      </c>
      <c r="F2010">
        <v>613.5</v>
      </c>
      <c r="G2010">
        <v>0</v>
      </c>
      <c r="H2010">
        <v>613.5</v>
      </c>
      <c r="I2010" t="s">
        <v>16</v>
      </c>
      <c r="J2010" t="s">
        <v>269</v>
      </c>
      <c r="K2010" t="s">
        <v>279</v>
      </c>
      <c r="L2010" t="s">
        <v>18</v>
      </c>
      <c r="M2010">
        <v>2024</v>
      </c>
    </row>
    <row r="2011" spans="1:13" x14ac:dyDescent="0.25">
      <c r="A2011">
        <v>12635</v>
      </c>
      <c r="B2011" t="s">
        <v>13</v>
      </c>
      <c r="C2011" s="4">
        <v>45473</v>
      </c>
      <c r="D2011" t="s">
        <v>153</v>
      </c>
      <c r="E2011" t="s">
        <v>154</v>
      </c>
      <c r="F2011">
        <v>6236.77</v>
      </c>
      <c r="G2011">
        <v>0</v>
      </c>
      <c r="H2011">
        <v>6236.77</v>
      </c>
      <c r="I2011" t="s">
        <v>16</v>
      </c>
      <c r="J2011" t="s">
        <v>154</v>
      </c>
      <c r="K2011" t="s">
        <v>279</v>
      </c>
      <c r="L2011" t="s">
        <v>18</v>
      </c>
      <c r="M2011">
        <v>2022</v>
      </c>
    </row>
    <row r="2012" spans="1:13" hidden="1" x14ac:dyDescent="0.25">
      <c r="A2012">
        <v>12636</v>
      </c>
      <c r="B2012" t="s">
        <v>13</v>
      </c>
      <c r="C2012" s="4">
        <v>45473</v>
      </c>
      <c r="D2012" t="s">
        <v>253</v>
      </c>
      <c r="E2012" t="s">
        <v>267</v>
      </c>
      <c r="F2012">
        <v>1446.15</v>
      </c>
      <c r="G2012">
        <v>0</v>
      </c>
      <c r="H2012">
        <v>1446.15</v>
      </c>
      <c r="I2012" t="s">
        <v>16</v>
      </c>
      <c r="J2012" t="s">
        <v>267</v>
      </c>
      <c r="K2012" t="s">
        <v>280</v>
      </c>
      <c r="L2012" t="s">
        <v>18</v>
      </c>
      <c r="M2012">
        <v>2024</v>
      </c>
    </row>
    <row r="2013" spans="1:13" hidden="1" x14ac:dyDescent="0.25">
      <c r="A2013">
        <v>12636</v>
      </c>
      <c r="B2013" t="s">
        <v>13</v>
      </c>
      <c r="C2013" s="4">
        <v>45473</v>
      </c>
      <c r="D2013" t="s">
        <v>254</v>
      </c>
      <c r="E2013" t="s">
        <v>266</v>
      </c>
      <c r="F2013">
        <v>15.19</v>
      </c>
      <c r="G2013">
        <v>0</v>
      </c>
      <c r="H2013">
        <v>15.19</v>
      </c>
      <c r="I2013" t="s">
        <v>16</v>
      </c>
      <c r="J2013" t="s">
        <v>266</v>
      </c>
      <c r="K2013" t="s">
        <v>280</v>
      </c>
      <c r="L2013" t="s">
        <v>18</v>
      </c>
      <c r="M2013">
        <v>2024</v>
      </c>
    </row>
    <row r="2014" spans="1:13" hidden="1" x14ac:dyDescent="0.25">
      <c r="A2014">
        <v>11257</v>
      </c>
      <c r="B2014" t="s">
        <v>13</v>
      </c>
      <c r="C2014" s="4">
        <v>45473</v>
      </c>
      <c r="D2014" t="s">
        <v>248</v>
      </c>
      <c r="E2014" t="s">
        <v>274</v>
      </c>
      <c r="F2014">
        <v>0</v>
      </c>
      <c r="G2014">
        <v>351.76</v>
      </c>
      <c r="H2014">
        <v>-351.76</v>
      </c>
      <c r="I2014" t="s">
        <v>16</v>
      </c>
      <c r="J2014" t="s">
        <v>274</v>
      </c>
      <c r="K2014" t="s">
        <v>281</v>
      </c>
      <c r="L2014" t="s">
        <v>18</v>
      </c>
      <c r="M2014">
        <v>2024</v>
      </c>
    </row>
    <row r="2015" spans="1:13" hidden="1" x14ac:dyDescent="0.25">
      <c r="A2015">
        <v>12635</v>
      </c>
      <c r="B2015" t="s">
        <v>13</v>
      </c>
      <c r="C2015" s="4">
        <v>45473</v>
      </c>
      <c r="D2015" t="s">
        <v>256</v>
      </c>
      <c r="E2015" t="s">
        <v>264</v>
      </c>
      <c r="F2015">
        <v>0</v>
      </c>
      <c r="G2015">
        <v>22.02</v>
      </c>
      <c r="H2015">
        <v>-22.02</v>
      </c>
      <c r="I2015" t="s">
        <v>16</v>
      </c>
      <c r="J2015" t="s">
        <v>264</v>
      </c>
      <c r="K2015" t="s">
        <v>279</v>
      </c>
      <c r="L2015" t="s">
        <v>18</v>
      </c>
      <c r="M2015">
        <v>2024</v>
      </c>
    </row>
    <row r="2016" spans="1:13" x14ac:dyDescent="0.25">
      <c r="A2016">
        <v>12635</v>
      </c>
      <c r="B2016" t="s">
        <v>13</v>
      </c>
      <c r="C2016" s="4">
        <v>45473</v>
      </c>
      <c r="D2016" t="s">
        <v>155</v>
      </c>
      <c r="E2016" t="s">
        <v>156</v>
      </c>
      <c r="F2016">
        <v>2997.75</v>
      </c>
      <c r="G2016">
        <v>0</v>
      </c>
      <c r="H2016">
        <v>2997.75</v>
      </c>
      <c r="I2016" t="s">
        <v>16</v>
      </c>
      <c r="J2016" t="s">
        <v>156</v>
      </c>
      <c r="K2016" t="s">
        <v>279</v>
      </c>
      <c r="L2016" t="s">
        <v>18</v>
      </c>
      <c r="M2016">
        <v>2022</v>
      </c>
    </row>
    <row r="2017" spans="1:13" x14ac:dyDescent="0.25">
      <c r="A2017">
        <v>12635</v>
      </c>
      <c r="B2017" t="s">
        <v>13</v>
      </c>
      <c r="C2017" s="4">
        <v>45473</v>
      </c>
      <c r="D2017" t="s">
        <v>157</v>
      </c>
      <c r="E2017" t="s">
        <v>158</v>
      </c>
      <c r="F2017">
        <v>10467.709999999999</v>
      </c>
      <c r="G2017">
        <v>0</v>
      </c>
      <c r="H2017">
        <v>10467.709999999999</v>
      </c>
      <c r="I2017" t="s">
        <v>16</v>
      </c>
      <c r="J2017" t="s">
        <v>158</v>
      </c>
      <c r="K2017" t="s">
        <v>279</v>
      </c>
      <c r="L2017" t="s">
        <v>18</v>
      </c>
      <c r="M2017">
        <v>2022</v>
      </c>
    </row>
    <row r="2018" spans="1:13" x14ac:dyDescent="0.25">
      <c r="A2018">
        <v>12635</v>
      </c>
      <c r="B2018" t="s">
        <v>13</v>
      </c>
      <c r="C2018" s="4">
        <v>45473</v>
      </c>
      <c r="D2018" t="s">
        <v>159</v>
      </c>
      <c r="E2018" t="s">
        <v>160</v>
      </c>
      <c r="F2018">
        <v>1213.01</v>
      </c>
      <c r="G2018">
        <v>0</v>
      </c>
      <c r="H2018">
        <v>1213.01</v>
      </c>
      <c r="I2018" t="s">
        <v>16</v>
      </c>
      <c r="J2018" t="s">
        <v>160</v>
      </c>
      <c r="K2018" t="s">
        <v>279</v>
      </c>
      <c r="L2018" t="s">
        <v>18</v>
      </c>
      <c r="M2018">
        <v>2022</v>
      </c>
    </row>
    <row r="2019" spans="1:13" x14ac:dyDescent="0.25">
      <c r="A2019">
        <v>12636</v>
      </c>
      <c r="B2019" t="s">
        <v>13</v>
      </c>
      <c r="C2019" s="4">
        <v>45473</v>
      </c>
      <c r="D2019" t="s">
        <v>157</v>
      </c>
      <c r="E2019" t="s">
        <v>158</v>
      </c>
      <c r="F2019">
        <v>0</v>
      </c>
      <c r="G2019">
        <v>10467.709999999999</v>
      </c>
      <c r="H2019">
        <v>-10467.709999999999</v>
      </c>
      <c r="I2019" t="s">
        <v>16</v>
      </c>
      <c r="J2019" t="s">
        <v>158</v>
      </c>
      <c r="K2019" t="s">
        <v>280</v>
      </c>
      <c r="L2019" t="s">
        <v>18</v>
      </c>
      <c r="M2019">
        <v>2022</v>
      </c>
    </row>
    <row r="2020" spans="1:13" x14ac:dyDescent="0.25">
      <c r="A2020">
        <v>12636</v>
      </c>
      <c r="B2020" t="s">
        <v>13</v>
      </c>
      <c r="C2020" s="4">
        <v>45473</v>
      </c>
      <c r="D2020" t="s">
        <v>155</v>
      </c>
      <c r="E2020" t="s">
        <v>156</v>
      </c>
      <c r="F2020">
        <v>0</v>
      </c>
      <c r="G2020">
        <v>2997.75</v>
      </c>
      <c r="H2020">
        <v>-2997.75</v>
      </c>
      <c r="I2020" t="s">
        <v>16</v>
      </c>
      <c r="J2020" t="s">
        <v>156</v>
      </c>
      <c r="K2020" t="s">
        <v>280</v>
      </c>
      <c r="L2020" t="s">
        <v>18</v>
      </c>
      <c r="M2020">
        <v>2022</v>
      </c>
    </row>
    <row r="2021" spans="1:13" x14ac:dyDescent="0.25">
      <c r="A2021">
        <v>12636</v>
      </c>
      <c r="B2021" t="s">
        <v>13</v>
      </c>
      <c r="C2021" s="4">
        <v>45473</v>
      </c>
      <c r="D2021" t="s">
        <v>159</v>
      </c>
      <c r="E2021" t="s">
        <v>160</v>
      </c>
      <c r="F2021">
        <v>0</v>
      </c>
      <c r="G2021">
        <v>1213.01</v>
      </c>
      <c r="H2021">
        <v>-1213.01</v>
      </c>
      <c r="I2021" t="s">
        <v>16</v>
      </c>
      <c r="J2021" t="s">
        <v>160</v>
      </c>
      <c r="K2021" t="s">
        <v>280</v>
      </c>
      <c r="L2021" t="s">
        <v>18</v>
      </c>
      <c r="M2021">
        <v>2022</v>
      </c>
    </row>
    <row r="2022" spans="1:13" hidden="1" x14ac:dyDescent="0.25">
      <c r="A2022">
        <v>12636</v>
      </c>
      <c r="B2022" t="s">
        <v>13</v>
      </c>
      <c r="C2022" s="4">
        <v>45473</v>
      </c>
      <c r="D2022" t="s">
        <v>251</v>
      </c>
      <c r="E2022" t="s">
        <v>268</v>
      </c>
      <c r="F2022">
        <v>1559.62</v>
      </c>
      <c r="G2022">
        <v>0</v>
      </c>
      <c r="H2022">
        <v>1559.62</v>
      </c>
      <c r="I2022" t="s">
        <v>16</v>
      </c>
      <c r="J2022" t="s">
        <v>268</v>
      </c>
      <c r="K2022" t="s">
        <v>280</v>
      </c>
      <c r="L2022" t="s">
        <v>18</v>
      </c>
      <c r="M2022">
        <v>2024</v>
      </c>
    </row>
    <row r="2023" spans="1:13" hidden="1" x14ac:dyDescent="0.25">
      <c r="A2023">
        <v>12636</v>
      </c>
      <c r="B2023" t="s">
        <v>13</v>
      </c>
      <c r="C2023" s="4">
        <v>45473</v>
      </c>
      <c r="D2023" t="s">
        <v>250</v>
      </c>
      <c r="E2023" t="s">
        <v>269</v>
      </c>
      <c r="F2023">
        <v>0</v>
      </c>
      <c r="G2023">
        <v>613.5</v>
      </c>
      <c r="H2023">
        <v>-613.5</v>
      </c>
      <c r="I2023" t="s">
        <v>16</v>
      </c>
      <c r="J2023" t="s">
        <v>269</v>
      </c>
      <c r="K2023" t="s">
        <v>280</v>
      </c>
      <c r="L2023" t="s">
        <v>18</v>
      </c>
      <c r="M2023">
        <v>2024</v>
      </c>
    </row>
    <row r="2024" spans="1:13" hidden="1" x14ac:dyDescent="0.25">
      <c r="A2024">
        <v>12636</v>
      </c>
      <c r="B2024" t="s">
        <v>13</v>
      </c>
      <c r="C2024" s="4">
        <v>45473</v>
      </c>
      <c r="D2024" t="s">
        <v>249</v>
      </c>
      <c r="E2024" t="s">
        <v>270</v>
      </c>
      <c r="F2024">
        <v>0</v>
      </c>
      <c r="G2024">
        <v>24.74</v>
      </c>
      <c r="H2024">
        <v>-24.74</v>
      </c>
      <c r="I2024" t="s">
        <v>16</v>
      </c>
      <c r="J2024" t="s">
        <v>270</v>
      </c>
      <c r="K2024" t="s">
        <v>280</v>
      </c>
      <c r="L2024" t="s">
        <v>18</v>
      </c>
      <c r="M2024">
        <v>2024</v>
      </c>
    </row>
    <row r="2025" spans="1:13" hidden="1" x14ac:dyDescent="0.25">
      <c r="A2025">
        <v>12636</v>
      </c>
      <c r="B2025" t="s">
        <v>13</v>
      </c>
      <c r="C2025" s="4">
        <v>45473</v>
      </c>
      <c r="D2025" t="s">
        <v>248</v>
      </c>
      <c r="E2025" t="s">
        <v>274</v>
      </c>
      <c r="F2025">
        <v>0</v>
      </c>
      <c r="G2025">
        <v>351.76</v>
      </c>
      <c r="H2025">
        <v>-351.76</v>
      </c>
      <c r="I2025" t="s">
        <v>16</v>
      </c>
      <c r="J2025" t="s">
        <v>274</v>
      </c>
      <c r="K2025" t="s">
        <v>280</v>
      </c>
      <c r="L2025" t="s">
        <v>18</v>
      </c>
      <c r="M2025">
        <v>2024</v>
      </c>
    </row>
    <row r="2026" spans="1:13" hidden="1" x14ac:dyDescent="0.25">
      <c r="A2026">
        <v>12636</v>
      </c>
      <c r="B2026" t="s">
        <v>13</v>
      </c>
      <c r="C2026" s="4">
        <v>45473</v>
      </c>
      <c r="D2026" t="s">
        <v>244</v>
      </c>
      <c r="E2026" t="s">
        <v>262</v>
      </c>
      <c r="F2026">
        <v>0</v>
      </c>
      <c r="G2026">
        <v>34306.01</v>
      </c>
      <c r="H2026">
        <v>-34306.01</v>
      </c>
      <c r="I2026" t="s">
        <v>16</v>
      </c>
      <c r="J2026" t="s">
        <v>262</v>
      </c>
      <c r="K2026" t="s">
        <v>280</v>
      </c>
      <c r="L2026" t="s">
        <v>18</v>
      </c>
      <c r="M2026">
        <v>2024</v>
      </c>
    </row>
    <row r="2027" spans="1:13" hidden="1" x14ac:dyDescent="0.25">
      <c r="A2027">
        <v>12636</v>
      </c>
      <c r="B2027" t="s">
        <v>13</v>
      </c>
      <c r="C2027" s="4">
        <v>45473</v>
      </c>
      <c r="D2027" t="s">
        <v>245</v>
      </c>
      <c r="E2027" t="s">
        <v>273</v>
      </c>
      <c r="F2027">
        <v>0</v>
      </c>
      <c r="G2027">
        <v>17236.52</v>
      </c>
      <c r="H2027">
        <v>-17236.52</v>
      </c>
      <c r="I2027" t="s">
        <v>16</v>
      </c>
      <c r="J2027" t="s">
        <v>273</v>
      </c>
      <c r="K2027" t="s">
        <v>280</v>
      </c>
      <c r="L2027" t="s">
        <v>18</v>
      </c>
      <c r="M2027">
        <v>2024</v>
      </c>
    </row>
    <row r="2028" spans="1:13" x14ac:dyDescent="0.25">
      <c r="A2028">
        <v>12635</v>
      </c>
      <c r="B2028" t="s">
        <v>13</v>
      </c>
      <c r="C2028" s="4">
        <v>45473</v>
      </c>
      <c r="D2028" t="s">
        <v>161</v>
      </c>
      <c r="E2028" t="s">
        <v>162</v>
      </c>
      <c r="F2028">
        <v>60.46</v>
      </c>
      <c r="G2028">
        <v>0</v>
      </c>
      <c r="H2028">
        <v>60.46</v>
      </c>
      <c r="I2028" t="s">
        <v>16</v>
      </c>
      <c r="J2028" t="s">
        <v>162</v>
      </c>
      <c r="K2028" t="s">
        <v>279</v>
      </c>
      <c r="L2028" t="s">
        <v>18</v>
      </c>
      <c r="M2028">
        <v>2022</v>
      </c>
    </row>
    <row r="2029" spans="1:13" hidden="1" x14ac:dyDescent="0.25">
      <c r="A2029">
        <v>12636</v>
      </c>
      <c r="B2029" t="s">
        <v>13</v>
      </c>
      <c r="C2029" s="4">
        <v>45473</v>
      </c>
      <c r="D2029" t="s">
        <v>255</v>
      </c>
      <c r="E2029" t="s">
        <v>265</v>
      </c>
      <c r="F2029">
        <v>0.93</v>
      </c>
      <c r="G2029">
        <v>0</v>
      </c>
      <c r="H2029">
        <v>0.93</v>
      </c>
      <c r="I2029" t="s">
        <v>16</v>
      </c>
      <c r="J2029" t="s">
        <v>265</v>
      </c>
      <c r="K2029" t="s">
        <v>280</v>
      </c>
      <c r="L2029" t="s">
        <v>18</v>
      </c>
      <c r="M2029">
        <v>2024</v>
      </c>
    </row>
    <row r="2030" spans="1:13" hidden="1" x14ac:dyDescent="0.25">
      <c r="A2030">
        <v>12636</v>
      </c>
      <c r="B2030" t="s">
        <v>13</v>
      </c>
      <c r="C2030" s="4">
        <v>45473</v>
      </c>
      <c r="D2030" t="s">
        <v>246</v>
      </c>
      <c r="E2030" t="s">
        <v>275</v>
      </c>
      <c r="F2030">
        <v>0</v>
      </c>
      <c r="G2030">
        <v>63027.54</v>
      </c>
      <c r="H2030">
        <v>-63027.54</v>
      </c>
      <c r="I2030" t="s">
        <v>16</v>
      </c>
      <c r="J2030" t="s">
        <v>275</v>
      </c>
      <c r="K2030" t="s">
        <v>280</v>
      </c>
      <c r="L2030" t="s">
        <v>18</v>
      </c>
      <c r="M2030">
        <v>2024</v>
      </c>
    </row>
    <row r="2031" spans="1:13" hidden="1" x14ac:dyDescent="0.25">
      <c r="A2031">
        <v>12636</v>
      </c>
      <c r="B2031" t="s">
        <v>13</v>
      </c>
      <c r="C2031" s="4">
        <v>45473</v>
      </c>
      <c r="D2031" t="s">
        <v>247</v>
      </c>
      <c r="E2031" t="s">
        <v>272</v>
      </c>
      <c r="F2031">
        <v>0</v>
      </c>
      <c r="G2031">
        <v>9060.23</v>
      </c>
      <c r="H2031">
        <v>-9060.23</v>
      </c>
      <c r="I2031" t="s">
        <v>16</v>
      </c>
      <c r="J2031" t="s">
        <v>272</v>
      </c>
      <c r="K2031" t="s">
        <v>280</v>
      </c>
      <c r="L2031" t="s">
        <v>18</v>
      </c>
      <c r="M2031">
        <v>2024</v>
      </c>
    </row>
    <row r="2032" spans="1:13" x14ac:dyDescent="0.25">
      <c r="A2032">
        <v>12635</v>
      </c>
      <c r="B2032" t="s">
        <v>13</v>
      </c>
      <c r="C2032" s="4">
        <v>45473</v>
      </c>
      <c r="D2032" t="s">
        <v>163</v>
      </c>
      <c r="E2032" t="s">
        <v>164</v>
      </c>
      <c r="F2032">
        <v>3.99</v>
      </c>
      <c r="G2032">
        <v>0</v>
      </c>
      <c r="H2032">
        <v>3.99</v>
      </c>
      <c r="I2032" t="s">
        <v>16</v>
      </c>
      <c r="J2032" t="s">
        <v>164</v>
      </c>
      <c r="K2032" t="s">
        <v>279</v>
      </c>
      <c r="L2032" t="s">
        <v>18</v>
      </c>
      <c r="M2032">
        <v>2022</v>
      </c>
    </row>
    <row r="2033" spans="1:13" hidden="1" x14ac:dyDescent="0.25">
      <c r="A2033">
        <v>11257</v>
      </c>
      <c r="B2033" t="s">
        <v>13</v>
      </c>
      <c r="C2033" s="4">
        <v>45473</v>
      </c>
      <c r="D2033" t="s">
        <v>247</v>
      </c>
      <c r="E2033" t="s">
        <v>272</v>
      </c>
      <c r="F2033">
        <v>0</v>
      </c>
      <c r="G2033">
        <v>9060.23</v>
      </c>
      <c r="H2033">
        <v>-9060.23</v>
      </c>
      <c r="I2033" t="s">
        <v>16</v>
      </c>
      <c r="J2033" t="s">
        <v>272</v>
      </c>
      <c r="K2033" t="s">
        <v>281</v>
      </c>
      <c r="L2033" t="s">
        <v>18</v>
      </c>
      <c r="M2033">
        <v>2024</v>
      </c>
    </row>
    <row r="2034" spans="1:13" hidden="1" x14ac:dyDescent="0.25">
      <c r="A2034">
        <v>12636</v>
      </c>
      <c r="B2034" t="s">
        <v>13</v>
      </c>
      <c r="C2034" s="4">
        <v>45473</v>
      </c>
      <c r="D2034" t="s">
        <v>256</v>
      </c>
      <c r="E2034" t="s">
        <v>264</v>
      </c>
      <c r="F2034">
        <v>22.02</v>
      </c>
      <c r="G2034">
        <v>0</v>
      </c>
      <c r="H2034">
        <v>22.02</v>
      </c>
      <c r="I2034" t="s">
        <v>16</v>
      </c>
      <c r="J2034" t="s">
        <v>264</v>
      </c>
      <c r="K2034" t="s">
        <v>280</v>
      </c>
      <c r="L2034" t="s">
        <v>18</v>
      </c>
      <c r="M2034">
        <v>2024</v>
      </c>
    </row>
    <row r="2035" spans="1:13" x14ac:dyDescent="0.25">
      <c r="A2035">
        <v>11257</v>
      </c>
      <c r="B2035" t="s">
        <v>13</v>
      </c>
      <c r="C2035" s="4">
        <v>45473</v>
      </c>
      <c r="D2035" t="s">
        <v>165</v>
      </c>
      <c r="E2035" t="s">
        <v>166</v>
      </c>
      <c r="F2035">
        <v>0</v>
      </c>
      <c r="G2035">
        <v>106.94</v>
      </c>
      <c r="H2035">
        <v>-106.94</v>
      </c>
      <c r="I2035" t="s">
        <v>16</v>
      </c>
      <c r="J2035" t="s">
        <v>166</v>
      </c>
      <c r="K2035" t="s">
        <v>281</v>
      </c>
      <c r="L2035" t="s">
        <v>18</v>
      </c>
      <c r="M2035">
        <v>2022</v>
      </c>
    </row>
    <row r="2036" spans="1:13" x14ac:dyDescent="0.25">
      <c r="A2036">
        <v>12636</v>
      </c>
      <c r="B2036" t="s">
        <v>13</v>
      </c>
      <c r="C2036" s="4">
        <v>45473</v>
      </c>
      <c r="D2036" t="s">
        <v>161</v>
      </c>
      <c r="E2036" t="s">
        <v>162</v>
      </c>
      <c r="F2036">
        <v>0</v>
      </c>
      <c r="G2036">
        <v>60.46</v>
      </c>
      <c r="H2036">
        <v>-60.46</v>
      </c>
      <c r="I2036" t="s">
        <v>16</v>
      </c>
      <c r="J2036" t="s">
        <v>162</v>
      </c>
      <c r="K2036" t="s">
        <v>280</v>
      </c>
      <c r="L2036" t="s">
        <v>18</v>
      </c>
      <c r="M2036">
        <v>2022</v>
      </c>
    </row>
    <row r="2037" spans="1:13" hidden="1" x14ac:dyDescent="0.25">
      <c r="A2037">
        <v>11257</v>
      </c>
      <c r="B2037" t="s">
        <v>13</v>
      </c>
      <c r="C2037" s="4">
        <v>45473</v>
      </c>
      <c r="D2037" t="s">
        <v>249</v>
      </c>
      <c r="E2037" t="s">
        <v>270</v>
      </c>
      <c r="F2037">
        <v>0</v>
      </c>
      <c r="G2037">
        <v>24.74</v>
      </c>
      <c r="H2037">
        <v>-24.74</v>
      </c>
      <c r="I2037" t="s">
        <v>16</v>
      </c>
      <c r="J2037" t="s">
        <v>270</v>
      </c>
      <c r="K2037" t="s">
        <v>281</v>
      </c>
      <c r="L2037" t="s">
        <v>18</v>
      </c>
      <c r="M2037">
        <v>2024</v>
      </c>
    </row>
    <row r="2038" spans="1:13" hidden="1" x14ac:dyDescent="0.25">
      <c r="A2038">
        <v>11257</v>
      </c>
      <c r="B2038" t="s">
        <v>13</v>
      </c>
      <c r="C2038" s="4">
        <v>45473</v>
      </c>
      <c r="D2038" t="s">
        <v>251</v>
      </c>
      <c r="E2038" t="s">
        <v>268</v>
      </c>
      <c r="F2038">
        <v>1559.62</v>
      </c>
      <c r="G2038">
        <v>0</v>
      </c>
      <c r="H2038">
        <v>1559.62</v>
      </c>
      <c r="I2038" t="s">
        <v>16</v>
      </c>
      <c r="J2038" t="s">
        <v>268</v>
      </c>
      <c r="K2038" t="s">
        <v>281</v>
      </c>
      <c r="L2038" t="s">
        <v>18</v>
      </c>
      <c r="M2038">
        <v>2024</v>
      </c>
    </row>
    <row r="2039" spans="1:13" x14ac:dyDescent="0.25">
      <c r="A2039">
        <v>12635</v>
      </c>
      <c r="B2039" t="s">
        <v>13</v>
      </c>
      <c r="C2039" s="4">
        <v>45473</v>
      </c>
      <c r="D2039" t="s">
        <v>165</v>
      </c>
      <c r="E2039" t="s">
        <v>166</v>
      </c>
      <c r="F2039">
        <v>106.94</v>
      </c>
      <c r="G2039">
        <v>0</v>
      </c>
      <c r="H2039">
        <v>106.94</v>
      </c>
      <c r="I2039" t="s">
        <v>16</v>
      </c>
      <c r="J2039" t="s">
        <v>166</v>
      </c>
      <c r="K2039" t="s">
        <v>279</v>
      </c>
      <c r="L2039" t="s">
        <v>18</v>
      </c>
      <c r="M2039">
        <v>2022</v>
      </c>
    </row>
    <row r="2040" spans="1:13" hidden="1" x14ac:dyDescent="0.25">
      <c r="A2040">
        <v>11257</v>
      </c>
      <c r="B2040" t="s">
        <v>13</v>
      </c>
      <c r="C2040" s="4">
        <v>45473</v>
      </c>
      <c r="D2040" t="s">
        <v>256</v>
      </c>
      <c r="E2040" t="s">
        <v>264</v>
      </c>
      <c r="F2040">
        <v>22.02</v>
      </c>
      <c r="G2040">
        <v>0</v>
      </c>
      <c r="H2040">
        <v>22.02</v>
      </c>
      <c r="I2040" t="s">
        <v>16</v>
      </c>
      <c r="J2040" t="s">
        <v>264</v>
      </c>
      <c r="K2040" t="s">
        <v>281</v>
      </c>
      <c r="L2040" t="s">
        <v>18</v>
      </c>
      <c r="M2040">
        <v>2024</v>
      </c>
    </row>
    <row r="2041" spans="1:13" hidden="1" x14ac:dyDescent="0.25">
      <c r="A2041">
        <v>12635</v>
      </c>
      <c r="B2041" t="s">
        <v>13</v>
      </c>
      <c r="C2041" s="4">
        <v>45473</v>
      </c>
      <c r="D2041" t="s">
        <v>244</v>
      </c>
      <c r="E2041" t="s">
        <v>262</v>
      </c>
      <c r="F2041">
        <v>34306.01</v>
      </c>
      <c r="G2041">
        <v>0</v>
      </c>
      <c r="H2041">
        <v>34306.01</v>
      </c>
      <c r="I2041" t="s">
        <v>16</v>
      </c>
      <c r="J2041" t="s">
        <v>262</v>
      </c>
      <c r="K2041" t="s">
        <v>279</v>
      </c>
      <c r="L2041" t="s">
        <v>18</v>
      </c>
      <c r="M2041">
        <v>2024</v>
      </c>
    </row>
    <row r="2042" spans="1:13" hidden="1" x14ac:dyDescent="0.25">
      <c r="A2042">
        <v>11257</v>
      </c>
      <c r="B2042" t="s">
        <v>13</v>
      </c>
      <c r="C2042" s="4">
        <v>45473</v>
      </c>
      <c r="D2042" t="s">
        <v>250</v>
      </c>
      <c r="E2042" t="s">
        <v>269</v>
      </c>
      <c r="F2042">
        <v>0</v>
      </c>
      <c r="G2042">
        <v>613.5</v>
      </c>
      <c r="H2042">
        <v>-613.5</v>
      </c>
      <c r="I2042" t="s">
        <v>16</v>
      </c>
      <c r="J2042" t="s">
        <v>269</v>
      </c>
      <c r="K2042" t="s">
        <v>281</v>
      </c>
      <c r="L2042" t="s">
        <v>18</v>
      </c>
      <c r="M2042">
        <v>2024</v>
      </c>
    </row>
    <row r="2043" spans="1:13" hidden="1" x14ac:dyDescent="0.25">
      <c r="A2043">
        <v>11257</v>
      </c>
      <c r="B2043" t="s">
        <v>13</v>
      </c>
      <c r="C2043" s="4">
        <v>45473</v>
      </c>
      <c r="D2043" t="s">
        <v>245</v>
      </c>
      <c r="E2043" t="s">
        <v>273</v>
      </c>
      <c r="F2043">
        <v>0</v>
      </c>
      <c r="G2043">
        <v>17236.52</v>
      </c>
      <c r="H2043">
        <v>-17236.52</v>
      </c>
      <c r="I2043" t="s">
        <v>16</v>
      </c>
      <c r="J2043" t="s">
        <v>273</v>
      </c>
      <c r="K2043" t="s">
        <v>281</v>
      </c>
      <c r="L2043" t="s">
        <v>18</v>
      </c>
      <c r="M2043">
        <v>2024</v>
      </c>
    </row>
    <row r="2044" spans="1:13" x14ac:dyDescent="0.25">
      <c r="A2044">
        <v>11257</v>
      </c>
      <c r="B2044" t="s">
        <v>13</v>
      </c>
      <c r="C2044" s="4">
        <v>45473</v>
      </c>
      <c r="D2044" t="s">
        <v>161</v>
      </c>
      <c r="E2044" t="s">
        <v>162</v>
      </c>
      <c r="F2044">
        <v>0</v>
      </c>
      <c r="G2044">
        <v>60.46</v>
      </c>
      <c r="H2044">
        <v>-60.46</v>
      </c>
      <c r="I2044" t="s">
        <v>16</v>
      </c>
      <c r="J2044" t="s">
        <v>162</v>
      </c>
      <c r="K2044" t="s">
        <v>281</v>
      </c>
      <c r="L2044" t="s">
        <v>18</v>
      </c>
      <c r="M2044">
        <v>2022</v>
      </c>
    </row>
    <row r="2045" spans="1:13" hidden="1" x14ac:dyDescent="0.25">
      <c r="A2045">
        <v>12635</v>
      </c>
      <c r="B2045" t="s">
        <v>13</v>
      </c>
      <c r="C2045" s="4">
        <v>45473</v>
      </c>
      <c r="D2045" t="s">
        <v>245</v>
      </c>
      <c r="E2045" t="s">
        <v>273</v>
      </c>
      <c r="F2045">
        <v>17236.52</v>
      </c>
      <c r="G2045">
        <v>0</v>
      </c>
      <c r="H2045">
        <v>17236.52</v>
      </c>
      <c r="I2045" t="s">
        <v>16</v>
      </c>
      <c r="J2045" t="s">
        <v>273</v>
      </c>
      <c r="K2045" t="s">
        <v>279</v>
      </c>
      <c r="L2045" t="s">
        <v>18</v>
      </c>
      <c r="M2045">
        <v>2024</v>
      </c>
    </row>
    <row r="2046" spans="1:13" x14ac:dyDescent="0.25">
      <c r="A2046">
        <v>12636</v>
      </c>
      <c r="B2046" t="s">
        <v>13</v>
      </c>
      <c r="C2046" s="4">
        <v>45473</v>
      </c>
      <c r="D2046" t="s">
        <v>165</v>
      </c>
      <c r="E2046" t="s">
        <v>166</v>
      </c>
      <c r="F2046">
        <v>0</v>
      </c>
      <c r="G2046">
        <v>106.94</v>
      </c>
      <c r="H2046">
        <v>-106.94</v>
      </c>
      <c r="I2046" t="s">
        <v>16</v>
      </c>
      <c r="J2046" t="s">
        <v>166</v>
      </c>
      <c r="K2046" t="s">
        <v>280</v>
      </c>
      <c r="L2046" t="s">
        <v>18</v>
      </c>
      <c r="M2046">
        <v>2022</v>
      </c>
    </row>
    <row r="2047" spans="1:13" hidden="1" x14ac:dyDescent="0.25">
      <c r="A2047">
        <v>12635</v>
      </c>
      <c r="B2047" t="s">
        <v>13</v>
      </c>
      <c r="C2047" s="4">
        <v>45473</v>
      </c>
      <c r="D2047" t="s">
        <v>255</v>
      </c>
      <c r="E2047" t="s">
        <v>265</v>
      </c>
      <c r="F2047">
        <v>0</v>
      </c>
      <c r="G2047">
        <v>0.93</v>
      </c>
      <c r="H2047">
        <v>-0.93</v>
      </c>
      <c r="I2047" t="s">
        <v>16</v>
      </c>
      <c r="J2047" t="s">
        <v>265</v>
      </c>
      <c r="K2047" t="s">
        <v>279</v>
      </c>
      <c r="L2047" t="s">
        <v>18</v>
      </c>
      <c r="M2047">
        <v>2024</v>
      </c>
    </row>
    <row r="2048" spans="1:13" hidden="1" x14ac:dyDescent="0.25">
      <c r="A2048">
        <v>12635</v>
      </c>
      <c r="B2048" t="s">
        <v>13</v>
      </c>
      <c r="C2048" s="4">
        <v>45473</v>
      </c>
      <c r="D2048" t="s">
        <v>246</v>
      </c>
      <c r="E2048" t="s">
        <v>275</v>
      </c>
      <c r="F2048">
        <v>63027.54</v>
      </c>
      <c r="G2048">
        <v>0</v>
      </c>
      <c r="H2048">
        <v>63027.54</v>
      </c>
      <c r="I2048" t="s">
        <v>16</v>
      </c>
      <c r="J2048" t="s">
        <v>275</v>
      </c>
      <c r="K2048" t="s">
        <v>279</v>
      </c>
      <c r="L2048" t="s">
        <v>18</v>
      </c>
      <c r="M2048">
        <v>2024</v>
      </c>
    </row>
    <row r="2049" spans="1:13" x14ac:dyDescent="0.25">
      <c r="A2049">
        <v>11257</v>
      </c>
      <c r="B2049" t="s">
        <v>13</v>
      </c>
      <c r="C2049" s="4">
        <v>45473</v>
      </c>
      <c r="D2049" t="s">
        <v>155</v>
      </c>
      <c r="E2049" t="s">
        <v>156</v>
      </c>
      <c r="F2049">
        <v>0</v>
      </c>
      <c r="G2049">
        <v>2997.75</v>
      </c>
      <c r="H2049">
        <v>-2997.75</v>
      </c>
      <c r="I2049" t="s">
        <v>16</v>
      </c>
      <c r="J2049" t="s">
        <v>156</v>
      </c>
      <c r="K2049" t="s">
        <v>281</v>
      </c>
      <c r="L2049" t="s">
        <v>18</v>
      </c>
      <c r="M2049">
        <v>2022</v>
      </c>
    </row>
    <row r="2050" spans="1:13" x14ac:dyDescent="0.25">
      <c r="A2050">
        <v>12636</v>
      </c>
      <c r="B2050" t="s">
        <v>13</v>
      </c>
      <c r="C2050" s="4">
        <v>45473</v>
      </c>
      <c r="D2050" t="s">
        <v>163</v>
      </c>
      <c r="E2050" t="s">
        <v>164</v>
      </c>
      <c r="F2050">
        <v>0</v>
      </c>
      <c r="G2050">
        <v>3.99</v>
      </c>
      <c r="H2050">
        <v>-3.99</v>
      </c>
      <c r="I2050" t="s">
        <v>16</v>
      </c>
      <c r="J2050" t="s">
        <v>164</v>
      </c>
      <c r="K2050" t="s">
        <v>280</v>
      </c>
      <c r="L2050" t="s">
        <v>18</v>
      </c>
      <c r="M2050">
        <v>2022</v>
      </c>
    </row>
    <row r="2051" spans="1:13" x14ac:dyDescent="0.25">
      <c r="A2051">
        <v>11257</v>
      </c>
      <c r="B2051" t="s">
        <v>13</v>
      </c>
      <c r="C2051" s="4">
        <v>45473</v>
      </c>
      <c r="D2051" t="s">
        <v>157</v>
      </c>
      <c r="E2051" t="s">
        <v>158</v>
      </c>
      <c r="F2051">
        <v>0</v>
      </c>
      <c r="G2051">
        <v>10467.709999999999</v>
      </c>
      <c r="H2051">
        <v>-10467.709999999999</v>
      </c>
      <c r="I2051" t="s">
        <v>16</v>
      </c>
      <c r="J2051" t="s">
        <v>158</v>
      </c>
      <c r="K2051" t="s">
        <v>281</v>
      </c>
      <c r="L2051" t="s">
        <v>18</v>
      </c>
      <c r="M2051">
        <v>2022</v>
      </c>
    </row>
    <row r="2052" spans="1:13" hidden="1" x14ac:dyDescent="0.25">
      <c r="A2052">
        <v>12635</v>
      </c>
      <c r="B2052" t="s">
        <v>13</v>
      </c>
      <c r="C2052" s="4">
        <v>45473</v>
      </c>
      <c r="D2052" t="s">
        <v>247</v>
      </c>
      <c r="E2052" t="s">
        <v>272</v>
      </c>
      <c r="F2052">
        <v>9060.23</v>
      </c>
      <c r="G2052">
        <v>0</v>
      </c>
      <c r="H2052">
        <v>9060.23</v>
      </c>
      <c r="I2052" t="s">
        <v>16</v>
      </c>
      <c r="J2052" t="s">
        <v>272</v>
      </c>
      <c r="K2052" t="s">
        <v>279</v>
      </c>
      <c r="L2052" t="s">
        <v>18</v>
      </c>
      <c r="M2052">
        <v>2024</v>
      </c>
    </row>
    <row r="2053" spans="1:13" hidden="1" x14ac:dyDescent="0.25">
      <c r="A2053">
        <v>11257</v>
      </c>
      <c r="B2053" t="s">
        <v>13</v>
      </c>
      <c r="C2053" s="4">
        <v>45473</v>
      </c>
      <c r="D2053" t="s">
        <v>246</v>
      </c>
      <c r="E2053" t="s">
        <v>275</v>
      </c>
      <c r="F2053">
        <v>0</v>
      </c>
      <c r="G2053">
        <v>63027.54</v>
      </c>
      <c r="H2053">
        <v>-63027.54</v>
      </c>
      <c r="I2053" t="s">
        <v>16</v>
      </c>
      <c r="J2053" t="s">
        <v>275</v>
      </c>
      <c r="K2053" t="s">
        <v>281</v>
      </c>
      <c r="L2053" t="s">
        <v>18</v>
      </c>
      <c r="M2053">
        <v>2024</v>
      </c>
    </row>
    <row r="2054" spans="1:13" x14ac:dyDescent="0.25">
      <c r="A2054">
        <v>11257</v>
      </c>
      <c r="B2054" t="s">
        <v>13</v>
      </c>
      <c r="C2054" s="4">
        <v>45473</v>
      </c>
      <c r="D2054" t="s">
        <v>163</v>
      </c>
      <c r="E2054" t="s">
        <v>164</v>
      </c>
      <c r="F2054">
        <v>0</v>
      </c>
      <c r="G2054">
        <v>3.99</v>
      </c>
      <c r="H2054">
        <v>-3.99</v>
      </c>
      <c r="I2054" t="s">
        <v>16</v>
      </c>
      <c r="J2054" t="s">
        <v>164</v>
      </c>
      <c r="K2054" t="s">
        <v>281</v>
      </c>
      <c r="L2054" t="s">
        <v>18</v>
      </c>
      <c r="M2054">
        <v>2022</v>
      </c>
    </row>
    <row r="2055" spans="1:13" hidden="1" x14ac:dyDescent="0.25">
      <c r="A2055">
        <v>12635</v>
      </c>
      <c r="B2055" t="s">
        <v>13</v>
      </c>
      <c r="C2055" s="4">
        <v>45473</v>
      </c>
      <c r="D2055" t="s">
        <v>252</v>
      </c>
      <c r="E2055" t="s">
        <v>271</v>
      </c>
      <c r="F2055">
        <v>0</v>
      </c>
      <c r="G2055">
        <v>749.37</v>
      </c>
      <c r="H2055">
        <v>-749.37</v>
      </c>
      <c r="I2055" t="s">
        <v>16</v>
      </c>
      <c r="J2055" t="s">
        <v>271</v>
      </c>
      <c r="K2055" t="s">
        <v>279</v>
      </c>
      <c r="L2055" t="s">
        <v>18</v>
      </c>
      <c r="M2055">
        <v>2024</v>
      </c>
    </row>
    <row r="2056" spans="1:13" hidden="1" x14ac:dyDescent="0.25">
      <c r="A2056">
        <v>12635</v>
      </c>
      <c r="B2056" t="s">
        <v>13</v>
      </c>
      <c r="C2056" s="4">
        <v>45473</v>
      </c>
      <c r="D2056" t="s">
        <v>248</v>
      </c>
      <c r="E2056" t="s">
        <v>274</v>
      </c>
      <c r="F2056">
        <v>351.76</v>
      </c>
      <c r="G2056">
        <v>0</v>
      </c>
      <c r="H2056">
        <v>351.76</v>
      </c>
      <c r="I2056" t="s">
        <v>16</v>
      </c>
      <c r="J2056" t="s">
        <v>274</v>
      </c>
      <c r="K2056" t="s">
        <v>279</v>
      </c>
      <c r="L2056" t="s">
        <v>18</v>
      </c>
      <c r="M2056">
        <v>2024</v>
      </c>
    </row>
    <row r="2057" spans="1:13" hidden="1" x14ac:dyDescent="0.25">
      <c r="A2057">
        <v>12635</v>
      </c>
      <c r="B2057" t="s">
        <v>13</v>
      </c>
      <c r="C2057" s="4">
        <v>45473</v>
      </c>
      <c r="D2057" t="s">
        <v>253</v>
      </c>
      <c r="E2057" t="s">
        <v>267</v>
      </c>
      <c r="F2057">
        <v>0</v>
      </c>
      <c r="G2057">
        <v>1446.15</v>
      </c>
      <c r="H2057">
        <v>-1446.15</v>
      </c>
      <c r="I2057" t="s">
        <v>16</v>
      </c>
      <c r="J2057" t="s">
        <v>267</v>
      </c>
      <c r="K2057" t="s">
        <v>279</v>
      </c>
      <c r="L2057" t="s">
        <v>18</v>
      </c>
      <c r="M2057">
        <v>2024</v>
      </c>
    </row>
    <row r="2058" spans="1:13" x14ac:dyDescent="0.25">
      <c r="A2058">
        <v>11257</v>
      </c>
      <c r="B2058" t="s">
        <v>13</v>
      </c>
      <c r="C2058" s="4">
        <v>45473</v>
      </c>
      <c r="D2058" t="s">
        <v>159</v>
      </c>
      <c r="E2058" t="s">
        <v>160</v>
      </c>
      <c r="F2058">
        <v>0</v>
      </c>
      <c r="G2058">
        <v>1213.01</v>
      </c>
      <c r="H2058">
        <v>-1213.01</v>
      </c>
      <c r="I2058" t="s">
        <v>16</v>
      </c>
      <c r="J2058" t="s">
        <v>160</v>
      </c>
      <c r="K2058" t="s">
        <v>281</v>
      </c>
      <c r="L2058" t="s">
        <v>18</v>
      </c>
      <c r="M2058">
        <v>2022</v>
      </c>
    </row>
    <row r="2059" spans="1:13" hidden="1" x14ac:dyDescent="0.25">
      <c r="A2059">
        <v>11257</v>
      </c>
      <c r="B2059" t="s">
        <v>13</v>
      </c>
      <c r="C2059" s="4">
        <v>45474</v>
      </c>
      <c r="D2059" t="s">
        <v>251</v>
      </c>
      <c r="E2059" t="s">
        <v>268</v>
      </c>
      <c r="F2059">
        <v>0</v>
      </c>
      <c r="G2059">
        <v>1559.62</v>
      </c>
      <c r="H2059">
        <v>-1559.62</v>
      </c>
      <c r="I2059" t="s">
        <v>16</v>
      </c>
      <c r="J2059" t="s">
        <v>268</v>
      </c>
      <c r="K2059" t="s">
        <v>281</v>
      </c>
      <c r="L2059" t="s">
        <v>18</v>
      </c>
      <c r="M2059">
        <v>2024</v>
      </c>
    </row>
    <row r="2060" spans="1:13" hidden="1" x14ac:dyDescent="0.25">
      <c r="A2060">
        <v>12636</v>
      </c>
      <c r="B2060" t="s">
        <v>13</v>
      </c>
      <c r="C2060" s="4">
        <v>45474</v>
      </c>
      <c r="D2060" t="s">
        <v>244</v>
      </c>
      <c r="E2060" t="s">
        <v>262</v>
      </c>
      <c r="F2060">
        <v>34306.01</v>
      </c>
      <c r="G2060">
        <v>0</v>
      </c>
      <c r="H2060">
        <v>34306.01</v>
      </c>
      <c r="I2060" t="s">
        <v>16</v>
      </c>
      <c r="J2060" t="s">
        <v>262</v>
      </c>
      <c r="K2060" t="s">
        <v>280</v>
      </c>
      <c r="L2060" t="s">
        <v>18</v>
      </c>
      <c r="M2060">
        <v>2024</v>
      </c>
    </row>
    <row r="2061" spans="1:13" hidden="1" x14ac:dyDescent="0.25">
      <c r="A2061">
        <v>12636</v>
      </c>
      <c r="B2061" t="s">
        <v>13</v>
      </c>
      <c r="C2061" s="4">
        <v>45474</v>
      </c>
      <c r="D2061" t="s">
        <v>248</v>
      </c>
      <c r="E2061" t="s">
        <v>274</v>
      </c>
      <c r="F2061">
        <v>351.76</v>
      </c>
      <c r="G2061">
        <v>0</v>
      </c>
      <c r="H2061">
        <v>351.76</v>
      </c>
      <c r="I2061" t="s">
        <v>16</v>
      </c>
      <c r="J2061" t="s">
        <v>274</v>
      </c>
      <c r="K2061" t="s">
        <v>280</v>
      </c>
      <c r="L2061" t="s">
        <v>18</v>
      </c>
      <c r="M2061">
        <v>2024</v>
      </c>
    </row>
    <row r="2062" spans="1:13" x14ac:dyDescent="0.25">
      <c r="A2062">
        <v>12636</v>
      </c>
      <c r="B2062" t="s">
        <v>13</v>
      </c>
      <c r="C2062" s="4">
        <v>45474</v>
      </c>
      <c r="D2062" t="s">
        <v>155</v>
      </c>
      <c r="E2062" t="s">
        <v>156</v>
      </c>
      <c r="F2062">
        <v>2997.75</v>
      </c>
      <c r="G2062">
        <v>0</v>
      </c>
      <c r="H2062">
        <v>2997.75</v>
      </c>
      <c r="I2062" t="s">
        <v>16</v>
      </c>
      <c r="J2062" t="s">
        <v>156</v>
      </c>
      <c r="K2062" t="s">
        <v>280</v>
      </c>
      <c r="L2062" t="s">
        <v>18</v>
      </c>
      <c r="M2062">
        <v>2022</v>
      </c>
    </row>
    <row r="2063" spans="1:13" hidden="1" x14ac:dyDescent="0.25">
      <c r="A2063">
        <v>12635</v>
      </c>
      <c r="B2063" t="s">
        <v>13</v>
      </c>
      <c r="C2063" s="4">
        <v>45474</v>
      </c>
      <c r="D2063" t="s">
        <v>248</v>
      </c>
      <c r="E2063" t="s">
        <v>274</v>
      </c>
      <c r="F2063">
        <v>0</v>
      </c>
      <c r="G2063">
        <v>351.76</v>
      </c>
      <c r="H2063">
        <v>-351.76</v>
      </c>
      <c r="I2063" t="s">
        <v>16</v>
      </c>
      <c r="J2063" t="s">
        <v>274</v>
      </c>
      <c r="K2063" t="s">
        <v>279</v>
      </c>
      <c r="L2063" t="s">
        <v>18</v>
      </c>
      <c r="M2063">
        <v>2024</v>
      </c>
    </row>
    <row r="2064" spans="1:13" hidden="1" x14ac:dyDescent="0.25">
      <c r="A2064">
        <v>12636</v>
      </c>
      <c r="B2064" t="s">
        <v>13</v>
      </c>
      <c r="C2064" s="4">
        <v>45474</v>
      </c>
      <c r="D2064" t="s">
        <v>250</v>
      </c>
      <c r="E2064" t="s">
        <v>269</v>
      </c>
      <c r="F2064">
        <v>613.5</v>
      </c>
      <c r="G2064">
        <v>0</v>
      </c>
      <c r="H2064">
        <v>613.5</v>
      </c>
      <c r="I2064" t="s">
        <v>16</v>
      </c>
      <c r="J2064" t="s">
        <v>269</v>
      </c>
      <c r="K2064" t="s">
        <v>280</v>
      </c>
      <c r="L2064" t="s">
        <v>18</v>
      </c>
      <c r="M2064">
        <v>2024</v>
      </c>
    </row>
    <row r="2065" spans="1:13" hidden="1" x14ac:dyDescent="0.25">
      <c r="A2065">
        <v>12636</v>
      </c>
      <c r="B2065" t="s">
        <v>13</v>
      </c>
      <c r="C2065" s="4">
        <v>45474</v>
      </c>
      <c r="D2065" t="s">
        <v>249</v>
      </c>
      <c r="E2065" t="s">
        <v>270</v>
      </c>
      <c r="F2065">
        <v>24.74</v>
      </c>
      <c r="G2065">
        <v>0</v>
      </c>
      <c r="H2065">
        <v>24.74</v>
      </c>
      <c r="I2065" t="s">
        <v>16</v>
      </c>
      <c r="J2065" t="s">
        <v>270</v>
      </c>
      <c r="K2065" t="s">
        <v>280</v>
      </c>
      <c r="L2065" t="s">
        <v>18</v>
      </c>
      <c r="M2065">
        <v>2024</v>
      </c>
    </row>
    <row r="2066" spans="1:13" hidden="1" x14ac:dyDescent="0.25">
      <c r="A2066">
        <v>12635</v>
      </c>
      <c r="B2066" t="s">
        <v>13</v>
      </c>
      <c r="C2066" s="4">
        <v>45474</v>
      </c>
      <c r="D2066" t="s">
        <v>246</v>
      </c>
      <c r="E2066" t="s">
        <v>275</v>
      </c>
      <c r="F2066">
        <v>0</v>
      </c>
      <c r="G2066">
        <v>63027.54</v>
      </c>
      <c r="H2066">
        <v>-63027.54</v>
      </c>
      <c r="I2066" t="s">
        <v>16</v>
      </c>
      <c r="J2066" t="s">
        <v>275</v>
      </c>
      <c r="K2066" t="s">
        <v>279</v>
      </c>
      <c r="L2066" t="s">
        <v>18</v>
      </c>
      <c r="M2066">
        <v>2024</v>
      </c>
    </row>
    <row r="2067" spans="1:13" x14ac:dyDescent="0.25">
      <c r="A2067">
        <v>12635</v>
      </c>
      <c r="B2067" t="s">
        <v>13</v>
      </c>
      <c r="C2067" s="4">
        <v>45474</v>
      </c>
      <c r="D2067" t="s">
        <v>155</v>
      </c>
      <c r="E2067" t="s">
        <v>156</v>
      </c>
      <c r="F2067">
        <v>0</v>
      </c>
      <c r="G2067">
        <v>2997.75</v>
      </c>
      <c r="H2067">
        <v>-2997.75</v>
      </c>
      <c r="I2067" t="s">
        <v>16</v>
      </c>
      <c r="J2067" t="s">
        <v>156</v>
      </c>
      <c r="K2067" t="s">
        <v>279</v>
      </c>
      <c r="L2067" t="s">
        <v>18</v>
      </c>
      <c r="M2067">
        <v>2022</v>
      </c>
    </row>
    <row r="2068" spans="1:13" x14ac:dyDescent="0.25">
      <c r="A2068">
        <v>12636</v>
      </c>
      <c r="B2068" t="s">
        <v>13</v>
      </c>
      <c r="C2068" s="4">
        <v>45474</v>
      </c>
      <c r="D2068" t="s">
        <v>157</v>
      </c>
      <c r="E2068" t="s">
        <v>158</v>
      </c>
      <c r="F2068">
        <v>10467.709999999999</v>
      </c>
      <c r="G2068">
        <v>0</v>
      </c>
      <c r="H2068">
        <v>10467.709999999999</v>
      </c>
      <c r="I2068" t="s">
        <v>16</v>
      </c>
      <c r="J2068" t="s">
        <v>158</v>
      </c>
      <c r="K2068" t="s">
        <v>280</v>
      </c>
      <c r="L2068" t="s">
        <v>18</v>
      </c>
      <c r="M2068">
        <v>2022</v>
      </c>
    </row>
    <row r="2069" spans="1:13" x14ac:dyDescent="0.25">
      <c r="A2069">
        <v>12635</v>
      </c>
      <c r="B2069" t="s">
        <v>13</v>
      </c>
      <c r="C2069" s="4">
        <v>45474</v>
      </c>
      <c r="D2069" t="s">
        <v>157</v>
      </c>
      <c r="E2069" t="s">
        <v>158</v>
      </c>
      <c r="F2069">
        <v>0</v>
      </c>
      <c r="G2069">
        <v>10467.709999999999</v>
      </c>
      <c r="H2069">
        <v>-10467.709999999999</v>
      </c>
      <c r="I2069" t="s">
        <v>16</v>
      </c>
      <c r="J2069" t="s">
        <v>158</v>
      </c>
      <c r="K2069" t="s">
        <v>279</v>
      </c>
      <c r="L2069" t="s">
        <v>18</v>
      </c>
      <c r="M2069">
        <v>2022</v>
      </c>
    </row>
    <row r="2070" spans="1:13" hidden="1" x14ac:dyDescent="0.25">
      <c r="A2070">
        <v>12636</v>
      </c>
      <c r="B2070" t="s">
        <v>13</v>
      </c>
      <c r="C2070" s="4">
        <v>45474</v>
      </c>
      <c r="D2070" t="s">
        <v>251</v>
      </c>
      <c r="E2070" t="s">
        <v>268</v>
      </c>
      <c r="F2070">
        <v>0</v>
      </c>
      <c r="G2070">
        <v>1559.62</v>
      </c>
      <c r="H2070">
        <v>-1559.62</v>
      </c>
      <c r="I2070" t="s">
        <v>16</v>
      </c>
      <c r="J2070" t="s">
        <v>268</v>
      </c>
      <c r="K2070" t="s">
        <v>280</v>
      </c>
      <c r="L2070" t="s">
        <v>18</v>
      </c>
      <c r="M2070">
        <v>2024</v>
      </c>
    </row>
    <row r="2071" spans="1:13" x14ac:dyDescent="0.25">
      <c r="A2071">
        <v>12636</v>
      </c>
      <c r="B2071" t="s">
        <v>13</v>
      </c>
      <c r="C2071" s="4">
        <v>45474</v>
      </c>
      <c r="D2071" t="s">
        <v>159</v>
      </c>
      <c r="E2071" t="s">
        <v>160</v>
      </c>
      <c r="F2071">
        <v>1213.01</v>
      </c>
      <c r="G2071">
        <v>0</v>
      </c>
      <c r="H2071">
        <v>1213.01</v>
      </c>
      <c r="I2071" t="s">
        <v>16</v>
      </c>
      <c r="J2071" t="s">
        <v>160</v>
      </c>
      <c r="K2071" t="s">
        <v>280</v>
      </c>
      <c r="L2071" t="s">
        <v>18</v>
      </c>
      <c r="M2071">
        <v>2022</v>
      </c>
    </row>
    <row r="2072" spans="1:13" hidden="1" x14ac:dyDescent="0.25">
      <c r="A2072">
        <v>12635</v>
      </c>
      <c r="B2072" t="s">
        <v>13</v>
      </c>
      <c r="C2072" s="4">
        <v>45474</v>
      </c>
      <c r="D2072" t="s">
        <v>244</v>
      </c>
      <c r="E2072" t="s">
        <v>262</v>
      </c>
      <c r="F2072">
        <v>0</v>
      </c>
      <c r="G2072">
        <v>34306.01</v>
      </c>
      <c r="H2072">
        <v>-34306.01</v>
      </c>
      <c r="I2072" t="s">
        <v>16</v>
      </c>
      <c r="J2072" t="s">
        <v>262</v>
      </c>
      <c r="K2072" t="s">
        <v>279</v>
      </c>
      <c r="L2072" t="s">
        <v>18</v>
      </c>
      <c r="M2072">
        <v>2024</v>
      </c>
    </row>
    <row r="2073" spans="1:13" x14ac:dyDescent="0.25">
      <c r="A2073">
        <v>12635</v>
      </c>
      <c r="B2073" t="s">
        <v>13</v>
      </c>
      <c r="C2073" s="4">
        <v>45474</v>
      </c>
      <c r="D2073" t="s">
        <v>159</v>
      </c>
      <c r="E2073" t="s">
        <v>160</v>
      </c>
      <c r="F2073">
        <v>0</v>
      </c>
      <c r="G2073">
        <v>1213.01</v>
      </c>
      <c r="H2073">
        <v>-1213.01</v>
      </c>
      <c r="I2073" t="s">
        <v>16</v>
      </c>
      <c r="J2073" t="s">
        <v>160</v>
      </c>
      <c r="K2073" t="s">
        <v>279</v>
      </c>
      <c r="L2073" t="s">
        <v>18</v>
      </c>
      <c r="M2073">
        <v>2022</v>
      </c>
    </row>
    <row r="2074" spans="1:13" hidden="1" x14ac:dyDescent="0.25">
      <c r="A2074">
        <v>12635</v>
      </c>
      <c r="B2074" t="s">
        <v>13</v>
      </c>
      <c r="C2074" s="4">
        <v>45474</v>
      </c>
      <c r="D2074" t="s">
        <v>245</v>
      </c>
      <c r="E2074" t="s">
        <v>273</v>
      </c>
      <c r="F2074">
        <v>0</v>
      </c>
      <c r="G2074">
        <v>17236.52</v>
      </c>
      <c r="H2074">
        <v>-17236.52</v>
      </c>
      <c r="I2074" t="s">
        <v>16</v>
      </c>
      <c r="J2074" t="s">
        <v>273</v>
      </c>
      <c r="K2074" t="s">
        <v>279</v>
      </c>
      <c r="L2074" t="s">
        <v>18</v>
      </c>
      <c r="M2074">
        <v>2024</v>
      </c>
    </row>
    <row r="2075" spans="1:13" hidden="1" x14ac:dyDescent="0.25">
      <c r="A2075">
        <v>12635</v>
      </c>
      <c r="B2075" t="s">
        <v>13</v>
      </c>
      <c r="C2075" s="4">
        <v>45474</v>
      </c>
      <c r="D2075" t="s">
        <v>251</v>
      </c>
      <c r="E2075" t="s">
        <v>268</v>
      </c>
      <c r="F2075">
        <v>1559.62</v>
      </c>
      <c r="G2075">
        <v>0</v>
      </c>
      <c r="H2075">
        <v>1559.62</v>
      </c>
      <c r="I2075" t="s">
        <v>16</v>
      </c>
      <c r="J2075" t="s">
        <v>268</v>
      </c>
      <c r="K2075" t="s">
        <v>279</v>
      </c>
      <c r="L2075" t="s">
        <v>18</v>
      </c>
      <c r="M2075">
        <v>2024</v>
      </c>
    </row>
    <row r="2076" spans="1:13" hidden="1" x14ac:dyDescent="0.25">
      <c r="A2076">
        <v>12636</v>
      </c>
      <c r="B2076" t="s">
        <v>13</v>
      </c>
      <c r="C2076" s="4">
        <v>45474</v>
      </c>
      <c r="D2076" t="s">
        <v>245</v>
      </c>
      <c r="E2076" t="s">
        <v>273</v>
      </c>
      <c r="F2076">
        <v>17236.52</v>
      </c>
      <c r="G2076">
        <v>0</v>
      </c>
      <c r="H2076">
        <v>17236.52</v>
      </c>
      <c r="I2076" t="s">
        <v>16</v>
      </c>
      <c r="J2076" t="s">
        <v>273</v>
      </c>
      <c r="K2076" t="s">
        <v>280</v>
      </c>
      <c r="L2076" t="s">
        <v>18</v>
      </c>
      <c r="M2076">
        <v>2024</v>
      </c>
    </row>
    <row r="2077" spans="1:13" hidden="1" x14ac:dyDescent="0.25">
      <c r="A2077">
        <v>11257</v>
      </c>
      <c r="B2077" t="s">
        <v>13</v>
      </c>
      <c r="C2077" s="4">
        <v>45474</v>
      </c>
      <c r="D2077" t="s">
        <v>248</v>
      </c>
      <c r="E2077" t="s">
        <v>274</v>
      </c>
      <c r="F2077">
        <v>351.76</v>
      </c>
      <c r="G2077">
        <v>0</v>
      </c>
      <c r="H2077">
        <v>351.76</v>
      </c>
      <c r="I2077" t="s">
        <v>16</v>
      </c>
      <c r="J2077" t="s">
        <v>274</v>
      </c>
      <c r="K2077" t="s">
        <v>281</v>
      </c>
      <c r="L2077" t="s">
        <v>18</v>
      </c>
      <c r="M2077">
        <v>2024</v>
      </c>
    </row>
    <row r="2078" spans="1:13" hidden="1" x14ac:dyDescent="0.25">
      <c r="A2078">
        <v>12635</v>
      </c>
      <c r="B2078" t="s">
        <v>13</v>
      </c>
      <c r="C2078" s="4">
        <v>45474</v>
      </c>
      <c r="D2078" t="s">
        <v>249</v>
      </c>
      <c r="E2078" t="s">
        <v>270</v>
      </c>
      <c r="F2078">
        <v>0</v>
      </c>
      <c r="G2078">
        <v>24.74</v>
      </c>
      <c r="H2078">
        <v>-24.74</v>
      </c>
      <c r="I2078" t="s">
        <v>16</v>
      </c>
      <c r="J2078" t="s">
        <v>270</v>
      </c>
      <c r="K2078" t="s">
        <v>279</v>
      </c>
      <c r="L2078" t="s">
        <v>18</v>
      </c>
      <c r="M2078">
        <v>2024</v>
      </c>
    </row>
    <row r="2079" spans="1:13" hidden="1" x14ac:dyDescent="0.25">
      <c r="A2079">
        <v>11257</v>
      </c>
      <c r="B2079" t="s">
        <v>13</v>
      </c>
      <c r="C2079" s="4">
        <v>45474</v>
      </c>
      <c r="D2079" t="s">
        <v>247</v>
      </c>
      <c r="E2079" t="s">
        <v>272</v>
      </c>
      <c r="F2079">
        <v>9060.23</v>
      </c>
      <c r="G2079">
        <v>0</v>
      </c>
      <c r="H2079">
        <v>9060.23</v>
      </c>
      <c r="I2079" t="s">
        <v>16</v>
      </c>
      <c r="J2079" t="s">
        <v>272</v>
      </c>
      <c r="K2079" t="s">
        <v>281</v>
      </c>
      <c r="L2079" t="s">
        <v>18</v>
      </c>
      <c r="M2079">
        <v>2024</v>
      </c>
    </row>
    <row r="2080" spans="1:13" hidden="1" x14ac:dyDescent="0.25">
      <c r="A2080">
        <v>11257</v>
      </c>
      <c r="B2080" t="s">
        <v>13</v>
      </c>
      <c r="C2080" s="4">
        <v>45474</v>
      </c>
      <c r="D2080" t="s">
        <v>244</v>
      </c>
      <c r="E2080" t="s">
        <v>262</v>
      </c>
      <c r="F2080">
        <v>34306.01</v>
      </c>
      <c r="G2080">
        <v>0</v>
      </c>
      <c r="H2080">
        <v>34306.01</v>
      </c>
      <c r="I2080" t="s">
        <v>16</v>
      </c>
      <c r="J2080" t="s">
        <v>262</v>
      </c>
      <c r="K2080" t="s">
        <v>281</v>
      </c>
      <c r="L2080" t="s">
        <v>18</v>
      </c>
      <c r="M2080">
        <v>2024</v>
      </c>
    </row>
    <row r="2081" spans="1:13" hidden="1" x14ac:dyDescent="0.25">
      <c r="A2081">
        <v>12635</v>
      </c>
      <c r="B2081" t="s">
        <v>13</v>
      </c>
      <c r="C2081" s="4">
        <v>45474</v>
      </c>
      <c r="D2081" t="s">
        <v>254</v>
      </c>
      <c r="E2081" t="s">
        <v>266</v>
      </c>
      <c r="F2081">
        <v>15.19</v>
      </c>
      <c r="G2081">
        <v>0</v>
      </c>
      <c r="H2081">
        <v>15.19</v>
      </c>
      <c r="I2081" t="s">
        <v>16</v>
      </c>
      <c r="J2081" t="s">
        <v>266</v>
      </c>
      <c r="K2081" t="s">
        <v>279</v>
      </c>
      <c r="L2081" t="s">
        <v>18</v>
      </c>
      <c r="M2081">
        <v>2024</v>
      </c>
    </row>
    <row r="2082" spans="1:13" hidden="1" x14ac:dyDescent="0.25">
      <c r="A2082">
        <v>12635</v>
      </c>
      <c r="B2082" t="s">
        <v>13</v>
      </c>
      <c r="C2082" s="4">
        <v>45474</v>
      </c>
      <c r="D2082" t="s">
        <v>252</v>
      </c>
      <c r="E2082" t="s">
        <v>271</v>
      </c>
      <c r="F2082">
        <v>749.37</v>
      </c>
      <c r="G2082">
        <v>0</v>
      </c>
      <c r="H2082">
        <v>749.37</v>
      </c>
      <c r="I2082" t="s">
        <v>16</v>
      </c>
      <c r="J2082" t="s">
        <v>271</v>
      </c>
      <c r="K2082" t="s">
        <v>279</v>
      </c>
      <c r="L2082" t="s">
        <v>18</v>
      </c>
      <c r="M2082">
        <v>2024</v>
      </c>
    </row>
    <row r="2083" spans="1:13" hidden="1" x14ac:dyDescent="0.25">
      <c r="A2083">
        <v>12635</v>
      </c>
      <c r="B2083" t="s">
        <v>13</v>
      </c>
      <c r="C2083" s="4">
        <v>45474</v>
      </c>
      <c r="D2083" t="s">
        <v>253</v>
      </c>
      <c r="E2083" t="s">
        <v>267</v>
      </c>
      <c r="F2083">
        <v>1446.15</v>
      </c>
      <c r="G2083">
        <v>0</v>
      </c>
      <c r="H2083">
        <v>1446.15</v>
      </c>
      <c r="I2083" t="s">
        <v>16</v>
      </c>
      <c r="J2083" t="s">
        <v>267</v>
      </c>
      <c r="K2083" t="s">
        <v>279</v>
      </c>
      <c r="L2083" t="s">
        <v>18</v>
      </c>
      <c r="M2083">
        <v>2024</v>
      </c>
    </row>
    <row r="2084" spans="1:13" hidden="1" x14ac:dyDescent="0.25">
      <c r="A2084">
        <v>12635</v>
      </c>
      <c r="B2084" t="s">
        <v>13</v>
      </c>
      <c r="C2084" s="4">
        <v>45474</v>
      </c>
      <c r="D2084" t="s">
        <v>250</v>
      </c>
      <c r="E2084" t="s">
        <v>269</v>
      </c>
      <c r="F2084">
        <v>0</v>
      </c>
      <c r="G2084">
        <v>613.5</v>
      </c>
      <c r="H2084">
        <v>-613.5</v>
      </c>
      <c r="I2084" t="s">
        <v>16</v>
      </c>
      <c r="J2084" t="s">
        <v>269</v>
      </c>
      <c r="K2084" t="s">
        <v>279</v>
      </c>
      <c r="L2084" t="s">
        <v>18</v>
      </c>
      <c r="M2084">
        <v>2024</v>
      </c>
    </row>
    <row r="2085" spans="1:13" hidden="1" x14ac:dyDescent="0.25">
      <c r="A2085">
        <v>11257</v>
      </c>
      <c r="B2085" t="s">
        <v>13</v>
      </c>
      <c r="C2085" s="4">
        <v>45474</v>
      </c>
      <c r="D2085" t="s">
        <v>255</v>
      </c>
      <c r="E2085" t="s">
        <v>265</v>
      </c>
      <c r="F2085">
        <v>0</v>
      </c>
      <c r="G2085">
        <v>0.93</v>
      </c>
      <c r="H2085">
        <v>-0.93</v>
      </c>
      <c r="I2085" t="s">
        <v>16</v>
      </c>
      <c r="J2085" t="s">
        <v>265</v>
      </c>
      <c r="K2085" t="s">
        <v>281</v>
      </c>
      <c r="L2085" t="s">
        <v>18</v>
      </c>
      <c r="M2085">
        <v>2024</v>
      </c>
    </row>
    <row r="2086" spans="1:13" hidden="1" x14ac:dyDescent="0.25">
      <c r="A2086">
        <v>12635</v>
      </c>
      <c r="B2086" t="s">
        <v>13</v>
      </c>
      <c r="C2086" s="4">
        <v>45474</v>
      </c>
      <c r="D2086" t="s">
        <v>255</v>
      </c>
      <c r="E2086" t="s">
        <v>265</v>
      </c>
      <c r="F2086">
        <v>0.93</v>
      </c>
      <c r="G2086">
        <v>0</v>
      </c>
      <c r="H2086">
        <v>0.93</v>
      </c>
      <c r="I2086" t="s">
        <v>16</v>
      </c>
      <c r="J2086" t="s">
        <v>265</v>
      </c>
      <c r="K2086" t="s">
        <v>279</v>
      </c>
      <c r="L2086" t="s">
        <v>18</v>
      </c>
      <c r="M2086">
        <v>2024</v>
      </c>
    </row>
    <row r="2087" spans="1:13" hidden="1" x14ac:dyDescent="0.25">
      <c r="A2087">
        <v>11257</v>
      </c>
      <c r="B2087" t="s">
        <v>13</v>
      </c>
      <c r="C2087" s="4">
        <v>45474</v>
      </c>
      <c r="D2087" t="s">
        <v>250</v>
      </c>
      <c r="E2087" t="s">
        <v>269</v>
      </c>
      <c r="F2087">
        <v>613.5</v>
      </c>
      <c r="G2087">
        <v>0</v>
      </c>
      <c r="H2087">
        <v>613.5</v>
      </c>
      <c r="I2087" t="s">
        <v>16</v>
      </c>
      <c r="J2087" t="s">
        <v>269</v>
      </c>
      <c r="K2087" t="s">
        <v>281</v>
      </c>
      <c r="L2087" t="s">
        <v>18</v>
      </c>
      <c r="M2087">
        <v>2024</v>
      </c>
    </row>
    <row r="2088" spans="1:13" hidden="1" x14ac:dyDescent="0.25">
      <c r="A2088">
        <v>11257</v>
      </c>
      <c r="B2088" t="s">
        <v>13</v>
      </c>
      <c r="C2088" s="4">
        <v>45474</v>
      </c>
      <c r="D2088" t="s">
        <v>254</v>
      </c>
      <c r="E2088" t="s">
        <v>266</v>
      </c>
      <c r="F2088">
        <v>0</v>
      </c>
      <c r="G2088">
        <v>15.19</v>
      </c>
      <c r="H2088">
        <v>-15.19</v>
      </c>
      <c r="I2088" t="s">
        <v>16</v>
      </c>
      <c r="J2088" t="s">
        <v>266</v>
      </c>
      <c r="K2088" t="s">
        <v>281</v>
      </c>
      <c r="L2088" t="s">
        <v>18</v>
      </c>
      <c r="M2088">
        <v>2024</v>
      </c>
    </row>
    <row r="2089" spans="1:13" hidden="1" x14ac:dyDescent="0.25">
      <c r="A2089">
        <v>11257</v>
      </c>
      <c r="B2089" t="s">
        <v>13</v>
      </c>
      <c r="C2089" s="4">
        <v>45474</v>
      </c>
      <c r="D2089" t="s">
        <v>246</v>
      </c>
      <c r="E2089" t="s">
        <v>275</v>
      </c>
      <c r="F2089">
        <v>63027.54</v>
      </c>
      <c r="G2089">
        <v>0</v>
      </c>
      <c r="H2089">
        <v>63027.54</v>
      </c>
      <c r="I2089" t="s">
        <v>16</v>
      </c>
      <c r="J2089" t="s">
        <v>275</v>
      </c>
      <c r="K2089" t="s">
        <v>281</v>
      </c>
      <c r="L2089" t="s">
        <v>18</v>
      </c>
      <c r="M2089">
        <v>2024</v>
      </c>
    </row>
    <row r="2090" spans="1:13" hidden="1" x14ac:dyDescent="0.25">
      <c r="A2090">
        <v>11257</v>
      </c>
      <c r="B2090" t="s">
        <v>13</v>
      </c>
      <c r="C2090" s="4">
        <v>45474</v>
      </c>
      <c r="D2090" t="s">
        <v>252</v>
      </c>
      <c r="E2090" t="s">
        <v>271</v>
      </c>
      <c r="F2090">
        <v>0</v>
      </c>
      <c r="G2090">
        <v>749.37</v>
      </c>
      <c r="H2090">
        <v>-749.37</v>
      </c>
      <c r="I2090" t="s">
        <v>16</v>
      </c>
      <c r="J2090" t="s">
        <v>271</v>
      </c>
      <c r="K2090" t="s">
        <v>281</v>
      </c>
      <c r="L2090" t="s">
        <v>18</v>
      </c>
      <c r="M2090">
        <v>2024</v>
      </c>
    </row>
    <row r="2091" spans="1:13" hidden="1" x14ac:dyDescent="0.25">
      <c r="A2091">
        <v>12636</v>
      </c>
      <c r="B2091" t="s">
        <v>13</v>
      </c>
      <c r="C2091" s="4">
        <v>45474</v>
      </c>
      <c r="D2091" t="s">
        <v>253</v>
      </c>
      <c r="E2091" t="s">
        <v>267</v>
      </c>
      <c r="F2091">
        <v>0</v>
      </c>
      <c r="G2091">
        <v>1446.15</v>
      </c>
      <c r="H2091">
        <v>-1446.15</v>
      </c>
      <c r="I2091" t="s">
        <v>16</v>
      </c>
      <c r="J2091" t="s">
        <v>267</v>
      </c>
      <c r="K2091" t="s">
        <v>280</v>
      </c>
      <c r="L2091" t="s">
        <v>18</v>
      </c>
      <c r="M2091">
        <v>2024</v>
      </c>
    </row>
    <row r="2092" spans="1:13" hidden="1" x14ac:dyDescent="0.25">
      <c r="A2092">
        <v>12636</v>
      </c>
      <c r="B2092" t="s">
        <v>13</v>
      </c>
      <c r="C2092" s="4">
        <v>45474</v>
      </c>
      <c r="D2092" t="s">
        <v>252</v>
      </c>
      <c r="E2092" t="s">
        <v>271</v>
      </c>
      <c r="F2092">
        <v>0</v>
      </c>
      <c r="G2092">
        <v>749.37</v>
      </c>
      <c r="H2092">
        <v>-749.37</v>
      </c>
      <c r="I2092" t="s">
        <v>16</v>
      </c>
      <c r="J2092" t="s">
        <v>271</v>
      </c>
      <c r="K2092" t="s">
        <v>280</v>
      </c>
      <c r="L2092" t="s">
        <v>18</v>
      </c>
      <c r="M2092">
        <v>2024</v>
      </c>
    </row>
    <row r="2093" spans="1:13" hidden="1" x14ac:dyDescent="0.25">
      <c r="A2093">
        <v>12636</v>
      </c>
      <c r="B2093" t="s">
        <v>13</v>
      </c>
      <c r="C2093" s="4">
        <v>45474</v>
      </c>
      <c r="D2093" t="s">
        <v>254</v>
      </c>
      <c r="E2093" t="s">
        <v>266</v>
      </c>
      <c r="F2093">
        <v>0</v>
      </c>
      <c r="G2093">
        <v>15.19</v>
      </c>
      <c r="H2093">
        <v>-15.19</v>
      </c>
      <c r="I2093" t="s">
        <v>16</v>
      </c>
      <c r="J2093" t="s">
        <v>266</v>
      </c>
      <c r="K2093" t="s">
        <v>280</v>
      </c>
      <c r="L2093" t="s">
        <v>18</v>
      </c>
      <c r="M2093">
        <v>2024</v>
      </c>
    </row>
    <row r="2094" spans="1:13" hidden="1" x14ac:dyDescent="0.25">
      <c r="A2094">
        <v>12636</v>
      </c>
      <c r="B2094" t="s">
        <v>13</v>
      </c>
      <c r="C2094" s="4">
        <v>45474</v>
      </c>
      <c r="D2094" t="s">
        <v>255</v>
      </c>
      <c r="E2094" t="s">
        <v>265</v>
      </c>
      <c r="F2094">
        <v>0</v>
      </c>
      <c r="G2094">
        <v>0.93</v>
      </c>
      <c r="H2094">
        <v>-0.93</v>
      </c>
      <c r="I2094" t="s">
        <v>16</v>
      </c>
      <c r="J2094" t="s">
        <v>265</v>
      </c>
      <c r="K2094" t="s">
        <v>280</v>
      </c>
      <c r="L2094" t="s">
        <v>18</v>
      </c>
      <c r="M2094">
        <v>2024</v>
      </c>
    </row>
    <row r="2095" spans="1:13" hidden="1" x14ac:dyDescent="0.25">
      <c r="A2095">
        <v>11257</v>
      </c>
      <c r="B2095" t="s">
        <v>13</v>
      </c>
      <c r="C2095" s="4">
        <v>45474</v>
      </c>
      <c r="D2095" t="s">
        <v>245</v>
      </c>
      <c r="E2095" t="s">
        <v>273</v>
      </c>
      <c r="F2095">
        <v>17236.52</v>
      </c>
      <c r="G2095">
        <v>0</v>
      </c>
      <c r="H2095">
        <v>17236.52</v>
      </c>
      <c r="I2095" t="s">
        <v>16</v>
      </c>
      <c r="J2095" t="s">
        <v>273</v>
      </c>
      <c r="K2095" t="s">
        <v>281</v>
      </c>
      <c r="L2095" t="s">
        <v>18</v>
      </c>
      <c r="M2095">
        <v>2024</v>
      </c>
    </row>
    <row r="2096" spans="1:13" hidden="1" x14ac:dyDescent="0.25">
      <c r="A2096">
        <v>12636</v>
      </c>
      <c r="B2096" t="s">
        <v>13</v>
      </c>
      <c r="C2096" s="4">
        <v>45474</v>
      </c>
      <c r="D2096" t="s">
        <v>247</v>
      </c>
      <c r="E2096" t="s">
        <v>272</v>
      </c>
      <c r="F2096">
        <v>9060.23</v>
      </c>
      <c r="G2096">
        <v>0</v>
      </c>
      <c r="H2096">
        <v>9060.23</v>
      </c>
      <c r="I2096" t="s">
        <v>16</v>
      </c>
      <c r="J2096" t="s">
        <v>272</v>
      </c>
      <c r="K2096" t="s">
        <v>280</v>
      </c>
      <c r="L2096" t="s">
        <v>18</v>
      </c>
      <c r="M2096">
        <v>2024</v>
      </c>
    </row>
    <row r="2097" spans="1:13" hidden="1" x14ac:dyDescent="0.25">
      <c r="A2097">
        <v>11257</v>
      </c>
      <c r="B2097" t="s">
        <v>13</v>
      </c>
      <c r="C2097" s="4">
        <v>45474</v>
      </c>
      <c r="D2097" t="s">
        <v>249</v>
      </c>
      <c r="E2097" t="s">
        <v>270</v>
      </c>
      <c r="F2097">
        <v>24.74</v>
      </c>
      <c r="G2097">
        <v>0</v>
      </c>
      <c r="H2097">
        <v>24.74</v>
      </c>
      <c r="I2097" t="s">
        <v>16</v>
      </c>
      <c r="J2097" t="s">
        <v>270</v>
      </c>
      <c r="K2097" t="s">
        <v>281</v>
      </c>
      <c r="L2097" t="s">
        <v>18</v>
      </c>
      <c r="M2097">
        <v>2024</v>
      </c>
    </row>
    <row r="2098" spans="1:13" hidden="1" x14ac:dyDescent="0.25">
      <c r="A2098">
        <v>12636</v>
      </c>
      <c r="B2098" t="s">
        <v>13</v>
      </c>
      <c r="C2098" s="4">
        <v>45474</v>
      </c>
      <c r="D2098" t="s">
        <v>246</v>
      </c>
      <c r="E2098" t="s">
        <v>275</v>
      </c>
      <c r="F2098">
        <v>63027.54</v>
      </c>
      <c r="G2098">
        <v>0</v>
      </c>
      <c r="H2098">
        <v>63027.54</v>
      </c>
      <c r="I2098" t="s">
        <v>16</v>
      </c>
      <c r="J2098" t="s">
        <v>275</v>
      </c>
      <c r="K2098" t="s">
        <v>280</v>
      </c>
      <c r="L2098" t="s">
        <v>18</v>
      </c>
      <c r="M2098">
        <v>2024</v>
      </c>
    </row>
    <row r="2099" spans="1:13" hidden="1" x14ac:dyDescent="0.25">
      <c r="A2099">
        <v>11257</v>
      </c>
      <c r="B2099" t="s">
        <v>13</v>
      </c>
      <c r="C2099" s="4">
        <v>45474</v>
      </c>
      <c r="D2099" t="s">
        <v>253</v>
      </c>
      <c r="E2099" t="s">
        <v>267</v>
      </c>
      <c r="F2099">
        <v>0</v>
      </c>
      <c r="G2099">
        <v>1446.15</v>
      </c>
      <c r="H2099">
        <v>-1446.15</v>
      </c>
      <c r="I2099" t="s">
        <v>16</v>
      </c>
      <c r="J2099" t="s">
        <v>267</v>
      </c>
      <c r="K2099" t="s">
        <v>281</v>
      </c>
      <c r="L2099" t="s">
        <v>18</v>
      </c>
      <c r="M2099">
        <v>2024</v>
      </c>
    </row>
    <row r="2100" spans="1:13" hidden="1" x14ac:dyDescent="0.25">
      <c r="A2100">
        <v>12635</v>
      </c>
      <c r="B2100" t="s">
        <v>13</v>
      </c>
      <c r="C2100" s="4">
        <v>45474</v>
      </c>
      <c r="D2100" t="s">
        <v>247</v>
      </c>
      <c r="E2100" t="s">
        <v>272</v>
      </c>
      <c r="F2100">
        <v>0</v>
      </c>
      <c r="G2100">
        <v>9060.23</v>
      </c>
      <c r="H2100">
        <v>-9060.23</v>
      </c>
      <c r="I2100" t="s">
        <v>16</v>
      </c>
      <c r="J2100" t="s">
        <v>272</v>
      </c>
      <c r="K2100" t="s">
        <v>279</v>
      </c>
      <c r="L2100" t="s">
        <v>18</v>
      </c>
      <c r="M2100">
        <v>2024</v>
      </c>
    </row>
    <row r="2101" spans="1:13" x14ac:dyDescent="0.25">
      <c r="A2101">
        <v>12635</v>
      </c>
      <c r="B2101" t="s">
        <v>13</v>
      </c>
      <c r="C2101" s="4">
        <v>45474</v>
      </c>
      <c r="D2101" t="s">
        <v>161</v>
      </c>
      <c r="E2101" t="s">
        <v>162</v>
      </c>
      <c r="F2101">
        <v>0</v>
      </c>
      <c r="G2101">
        <v>60.46</v>
      </c>
      <c r="H2101">
        <v>-60.46</v>
      </c>
      <c r="I2101" t="s">
        <v>16</v>
      </c>
      <c r="J2101" t="s">
        <v>162</v>
      </c>
      <c r="K2101" t="s">
        <v>279</v>
      </c>
      <c r="L2101" t="s">
        <v>18</v>
      </c>
      <c r="M2101">
        <v>2022</v>
      </c>
    </row>
    <row r="2102" spans="1:13" hidden="1" x14ac:dyDescent="0.25">
      <c r="A2102">
        <v>12636</v>
      </c>
      <c r="B2102" t="s">
        <v>13</v>
      </c>
      <c r="C2102" s="4">
        <v>45474</v>
      </c>
      <c r="D2102" t="s">
        <v>256</v>
      </c>
      <c r="E2102" t="s">
        <v>264</v>
      </c>
      <c r="F2102">
        <v>0</v>
      </c>
      <c r="G2102">
        <v>22.02</v>
      </c>
      <c r="H2102">
        <v>-22.02</v>
      </c>
      <c r="I2102" t="s">
        <v>16</v>
      </c>
      <c r="J2102" t="s">
        <v>264</v>
      </c>
      <c r="K2102" t="s">
        <v>280</v>
      </c>
      <c r="L2102" t="s">
        <v>18</v>
      </c>
      <c r="M2102">
        <v>2024</v>
      </c>
    </row>
    <row r="2103" spans="1:13" x14ac:dyDescent="0.25">
      <c r="A2103">
        <v>11257</v>
      </c>
      <c r="B2103" t="s">
        <v>13</v>
      </c>
      <c r="C2103" s="4">
        <v>45474</v>
      </c>
      <c r="D2103" t="s">
        <v>159</v>
      </c>
      <c r="E2103" t="s">
        <v>160</v>
      </c>
      <c r="F2103">
        <v>1213.01</v>
      </c>
      <c r="G2103">
        <v>0</v>
      </c>
      <c r="H2103">
        <v>1213.01</v>
      </c>
      <c r="I2103" t="s">
        <v>16</v>
      </c>
      <c r="J2103" t="s">
        <v>160</v>
      </c>
      <c r="K2103" t="s">
        <v>281</v>
      </c>
      <c r="L2103" t="s">
        <v>18</v>
      </c>
      <c r="M2103">
        <v>2022</v>
      </c>
    </row>
    <row r="2104" spans="1:13" x14ac:dyDescent="0.25">
      <c r="A2104">
        <v>11257</v>
      </c>
      <c r="B2104" t="s">
        <v>13</v>
      </c>
      <c r="C2104" s="4">
        <v>45474</v>
      </c>
      <c r="D2104" t="s">
        <v>157</v>
      </c>
      <c r="E2104" t="s">
        <v>158</v>
      </c>
      <c r="F2104">
        <v>10467.709999999999</v>
      </c>
      <c r="G2104">
        <v>0</v>
      </c>
      <c r="H2104">
        <v>10467.709999999999</v>
      </c>
      <c r="I2104" t="s">
        <v>16</v>
      </c>
      <c r="J2104" t="s">
        <v>158</v>
      </c>
      <c r="K2104" t="s">
        <v>281</v>
      </c>
      <c r="L2104" t="s">
        <v>18</v>
      </c>
      <c r="M2104">
        <v>2022</v>
      </c>
    </row>
    <row r="2105" spans="1:13" x14ac:dyDescent="0.25">
      <c r="A2105">
        <v>11257</v>
      </c>
      <c r="B2105" t="s">
        <v>13</v>
      </c>
      <c r="C2105" s="4">
        <v>45474</v>
      </c>
      <c r="D2105" t="s">
        <v>155</v>
      </c>
      <c r="E2105" t="s">
        <v>156</v>
      </c>
      <c r="F2105">
        <v>2997.75</v>
      </c>
      <c r="G2105">
        <v>0</v>
      </c>
      <c r="H2105">
        <v>2997.75</v>
      </c>
      <c r="I2105" t="s">
        <v>16</v>
      </c>
      <c r="J2105" t="s">
        <v>156</v>
      </c>
      <c r="K2105" t="s">
        <v>281</v>
      </c>
      <c r="L2105" t="s">
        <v>18</v>
      </c>
      <c r="M2105">
        <v>2022</v>
      </c>
    </row>
    <row r="2106" spans="1:13" x14ac:dyDescent="0.25">
      <c r="A2106">
        <v>12636</v>
      </c>
      <c r="B2106" t="s">
        <v>13</v>
      </c>
      <c r="C2106" s="4">
        <v>45474</v>
      </c>
      <c r="D2106" t="s">
        <v>153</v>
      </c>
      <c r="E2106" t="s">
        <v>154</v>
      </c>
      <c r="F2106">
        <v>6236.77</v>
      </c>
      <c r="G2106">
        <v>0</v>
      </c>
      <c r="H2106">
        <v>6236.77</v>
      </c>
      <c r="I2106" t="s">
        <v>16</v>
      </c>
      <c r="J2106" t="s">
        <v>154</v>
      </c>
      <c r="K2106" t="s">
        <v>280</v>
      </c>
      <c r="L2106" t="s">
        <v>18</v>
      </c>
      <c r="M2106">
        <v>2022</v>
      </c>
    </row>
    <row r="2107" spans="1:13" x14ac:dyDescent="0.25">
      <c r="A2107">
        <v>12635</v>
      </c>
      <c r="B2107" t="s">
        <v>13</v>
      </c>
      <c r="C2107" s="4">
        <v>45474</v>
      </c>
      <c r="D2107" t="s">
        <v>153</v>
      </c>
      <c r="E2107" t="s">
        <v>154</v>
      </c>
      <c r="F2107">
        <v>0</v>
      </c>
      <c r="G2107">
        <v>6236.77</v>
      </c>
      <c r="H2107">
        <v>-6236.77</v>
      </c>
      <c r="I2107" t="s">
        <v>16</v>
      </c>
      <c r="J2107" t="s">
        <v>154</v>
      </c>
      <c r="K2107" t="s">
        <v>279</v>
      </c>
      <c r="L2107" t="s">
        <v>18</v>
      </c>
      <c r="M2107">
        <v>2022</v>
      </c>
    </row>
    <row r="2108" spans="1:13" hidden="1" x14ac:dyDescent="0.25">
      <c r="A2108">
        <v>11257</v>
      </c>
      <c r="B2108" t="s">
        <v>13</v>
      </c>
      <c r="C2108" s="4">
        <v>45474</v>
      </c>
      <c r="D2108" t="s">
        <v>256</v>
      </c>
      <c r="E2108" t="s">
        <v>264</v>
      </c>
      <c r="F2108">
        <v>0</v>
      </c>
      <c r="G2108">
        <v>22.02</v>
      </c>
      <c r="H2108">
        <v>-22.02</v>
      </c>
      <c r="I2108" t="s">
        <v>16</v>
      </c>
      <c r="J2108" t="s">
        <v>264</v>
      </c>
      <c r="K2108" t="s">
        <v>281</v>
      </c>
      <c r="L2108" t="s">
        <v>18</v>
      </c>
      <c r="M2108">
        <v>2024</v>
      </c>
    </row>
    <row r="2109" spans="1:13" x14ac:dyDescent="0.25">
      <c r="A2109">
        <v>12636</v>
      </c>
      <c r="B2109" t="s">
        <v>13</v>
      </c>
      <c r="C2109" s="4">
        <v>45474</v>
      </c>
      <c r="D2109" t="s">
        <v>161</v>
      </c>
      <c r="E2109" t="s">
        <v>162</v>
      </c>
      <c r="F2109">
        <v>60.46</v>
      </c>
      <c r="G2109">
        <v>0</v>
      </c>
      <c r="H2109">
        <v>60.46</v>
      </c>
      <c r="I2109" t="s">
        <v>16</v>
      </c>
      <c r="J2109" t="s">
        <v>162</v>
      </c>
      <c r="K2109" t="s">
        <v>280</v>
      </c>
      <c r="L2109" t="s">
        <v>18</v>
      </c>
      <c r="M2109">
        <v>2022</v>
      </c>
    </row>
    <row r="2110" spans="1:13" x14ac:dyDescent="0.25">
      <c r="A2110">
        <v>12636</v>
      </c>
      <c r="B2110" t="s">
        <v>13</v>
      </c>
      <c r="C2110" s="4">
        <v>45474</v>
      </c>
      <c r="D2110" t="s">
        <v>163</v>
      </c>
      <c r="E2110" t="s">
        <v>164</v>
      </c>
      <c r="F2110">
        <v>3.99</v>
      </c>
      <c r="G2110">
        <v>0</v>
      </c>
      <c r="H2110">
        <v>3.99</v>
      </c>
      <c r="I2110" t="s">
        <v>16</v>
      </c>
      <c r="J2110" t="s">
        <v>164</v>
      </c>
      <c r="K2110" t="s">
        <v>280</v>
      </c>
      <c r="L2110" t="s">
        <v>18</v>
      </c>
      <c r="M2110">
        <v>2022</v>
      </c>
    </row>
    <row r="2111" spans="1:13" x14ac:dyDescent="0.25">
      <c r="A2111">
        <v>12636</v>
      </c>
      <c r="B2111" t="s">
        <v>13</v>
      </c>
      <c r="C2111" s="4">
        <v>45474</v>
      </c>
      <c r="D2111" t="s">
        <v>165</v>
      </c>
      <c r="E2111" t="s">
        <v>166</v>
      </c>
      <c r="F2111">
        <v>106.94</v>
      </c>
      <c r="G2111">
        <v>0</v>
      </c>
      <c r="H2111">
        <v>106.94</v>
      </c>
      <c r="I2111" t="s">
        <v>16</v>
      </c>
      <c r="J2111" t="s">
        <v>166</v>
      </c>
      <c r="K2111" t="s">
        <v>280</v>
      </c>
      <c r="L2111" t="s">
        <v>18</v>
      </c>
      <c r="M2111">
        <v>2022</v>
      </c>
    </row>
    <row r="2112" spans="1:13" x14ac:dyDescent="0.25">
      <c r="A2112">
        <v>12635</v>
      </c>
      <c r="B2112" t="s">
        <v>13</v>
      </c>
      <c r="C2112" s="4">
        <v>45474</v>
      </c>
      <c r="D2112" t="s">
        <v>165</v>
      </c>
      <c r="E2112" t="s">
        <v>166</v>
      </c>
      <c r="F2112">
        <v>0</v>
      </c>
      <c r="G2112">
        <v>106.94</v>
      </c>
      <c r="H2112">
        <v>-106.94</v>
      </c>
      <c r="I2112" t="s">
        <v>16</v>
      </c>
      <c r="J2112" t="s">
        <v>166</v>
      </c>
      <c r="K2112" t="s">
        <v>279</v>
      </c>
      <c r="L2112" t="s">
        <v>18</v>
      </c>
      <c r="M2112">
        <v>2022</v>
      </c>
    </row>
    <row r="2113" spans="1:13" x14ac:dyDescent="0.25">
      <c r="A2113">
        <v>11257</v>
      </c>
      <c r="B2113" t="s">
        <v>13</v>
      </c>
      <c r="C2113" s="4">
        <v>45474</v>
      </c>
      <c r="D2113" t="s">
        <v>163</v>
      </c>
      <c r="E2113" t="s">
        <v>164</v>
      </c>
      <c r="F2113">
        <v>3.99</v>
      </c>
      <c r="G2113">
        <v>0</v>
      </c>
      <c r="H2113">
        <v>3.99</v>
      </c>
      <c r="I2113" t="s">
        <v>16</v>
      </c>
      <c r="J2113" t="s">
        <v>164</v>
      </c>
      <c r="K2113" t="s">
        <v>281</v>
      </c>
      <c r="L2113" t="s">
        <v>18</v>
      </c>
      <c r="M2113">
        <v>2022</v>
      </c>
    </row>
    <row r="2114" spans="1:13" x14ac:dyDescent="0.25">
      <c r="A2114">
        <v>11257</v>
      </c>
      <c r="B2114" t="s">
        <v>13</v>
      </c>
      <c r="C2114" s="4">
        <v>45474</v>
      </c>
      <c r="D2114" t="s">
        <v>161</v>
      </c>
      <c r="E2114" t="s">
        <v>162</v>
      </c>
      <c r="F2114">
        <v>60.46</v>
      </c>
      <c r="G2114">
        <v>0</v>
      </c>
      <c r="H2114">
        <v>60.46</v>
      </c>
      <c r="I2114" t="s">
        <v>16</v>
      </c>
      <c r="J2114" t="s">
        <v>162</v>
      </c>
      <c r="K2114" t="s">
        <v>281</v>
      </c>
      <c r="L2114" t="s">
        <v>18</v>
      </c>
      <c r="M2114">
        <v>2022</v>
      </c>
    </row>
    <row r="2115" spans="1:13" x14ac:dyDescent="0.25">
      <c r="A2115">
        <v>11257</v>
      </c>
      <c r="B2115" t="s">
        <v>13</v>
      </c>
      <c r="C2115" s="4">
        <v>45474</v>
      </c>
      <c r="D2115" t="s">
        <v>165</v>
      </c>
      <c r="E2115" t="s">
        <v>166</v>
      </c>
      <c r="F2115">
        <v>106.94</v>
      </c>
      <c r="G2115">
        <v>0</v>
      </c>
      <c r="H2115">
        <v>106.94</v>
      </c>
      <c r="I2115" t="s">
        <v>16</v>
      </c>
      <c r="J2115" t="s">
        <v>166</v>
      </c>
      <c r="K2115" t="s">
        <v>281</v>
      </c>
      <c r="L2115" t="s">
        <v>18</v>
      </c>
      <c r="M2115">
        <v>2022</v>
      </c>
    </row>
    <row r="2116" spans="1:13" x14ac:dyDescent="0.25">
      <c r="A2116">
        <v>11257</v>
      </c>
      <c r="B2116" t="s">
        <v>13</v>
      </c>
      <c r="C2116" s="4">
        <v>45474</v>
      </c>
      <c r="D2116" t="s">
        <v>153</v>
      </c>
      <c r="E2116" t="s">
        <v>154</v>
      </c>
      <c r="F2116">
        <v>6236.77</v>
      </c>
      <c r="G2116">
        <v>0</v>
      </c>
      <c r="H2116">
        <v>6236.77</v>
      </c>
      <c r="I2116" t="s">
        <v>16</v>
      </c>
      <c r="J2116" t="s">
        <v>154</v>
      </c>
      <c r="K2116" t="s">
        <v>281</v>
      </c>
      <c r="L2116" t="s">
        <v>18</v>
      </c>
      <c r="M2116">
        <v>2022</v>
      </c>
    </row>
    <row r="2117" spans="1:13" hidden="1" x14ac:dyDescent="0.25">
      <c r="A2117">
        <v>12635</v>
      </c>
      <c r="B2117" t="s">
        <v>13</v>
      </c>
      <c r="C2117" s="4">
        <v>45474</v>
      </c>
      <c r="D2117" t="s">
        <v>256</v>
      </c>
      <c r="E2117" t="s">
        <v>264</v>
      </c>
      <c r="F2117">
        <v>22.02</v>
      </c>
      <c r="G2117">
        <v>0</v>
      </c>
      <c r="H2117">
        <v>22.02</v>
      </c>
      <c r="I2117" t="s">
        <v>16</v>
      </c>
      <c r="J2117" t="s">
        <v>264</v>
      </c>
      <c r="K2117" t="s">
        <v>279</v>
      </c>
      <c r="L2117" t="s">
        <v>18</v>
      </c>
      <c r="M2117">
        <v>2024</v>
      </c>
    </row>
    <row r="2118" spans="1:13" x14ac:dyDescent="0.25">
      <c r="A2118">
        <v>12635</v>
      </c>
      <c r="B2118" t="s">
        <v>13</v>
      </c>
      <c r="C2118" s="4">
        <v>45474</v>
      </c>
      <c r="D2118" t="s">
        <v>163</v>
      </c>
      <c r="E2118" t="s">
        <v>164</v>
      </c>
      <c r="F2118">
        <v>0</v>
      </c>
      <c r="G2118">
        <v>3.99</v>
      </c>
      <c r="H2118">
        <v>-3.99</v>
      </c>
      <c r="I2118" t="s">
        <v>16</v>
      </c>
      <c r="J2118" t="s">
        <v>164</v>
      </c>
      <c r="K2118" t="s">
        <v>279</v>
      </c>
      <c r="L2118" t="s">
        <v>18</v>
      </c>
      <c r="M2118">
        <v>2022</v>
      </c>
    </row>
    <row r="2119" spans="1:13" x14ac:dyDescent="0.25">
      <c r="A2119">
        <v>10986</v>
      </c>
      <c r="B2119" t="s">
        <v>13</v>
      </c>
      <c r="C2119" s="4">
        <v>45477</v>
      </c>
      <c r="D2119" t="s">
        <v>153</v>
      </c>
      <c r="E2119" t="s">
        <v>154</v>
      </c>
      <c r="F2119">
        <v>0</v>
      </c>
      <c r="G2119">
        <v>3.36</v>
      </c>
      <c r="H2119">
        <v>-3.36</v>
      </c>
      <c r="I2119" t="s">
        <v>16</v>
      </c>
      <c r="J2119" t="s">
        <v>154</v>
      </c>
      <c r="K2119" t="s">
        <v>314</v>
      </c>
      <c r="L2119" t="s">
        <v>301</v>
      </c>
      <c r="M2119">
        <v>2022</v>
      </c>
    </row>
    <row r="2120" spans="1:13" hidden="1" x14ac:dyDescent="0.25">
      <c r="A2120">
        <v>10986</v>
      </c>
      <c r="B2120" t="s">
        <v>13</v>
      </c>
      <c r="C2120" s="4">
        <v>45477</v>
      </c>
      <c r="D2120" t="s">
        <v>244</v>
      </c>
      <c r="E2120" t="s">
        <v>262</v>
      </c>
      <c r="F2120">
        <v>0</v>
      </c>
      <c r="G2120">
        <v>18.47</v>
      </c>
      <c r="H2120">
        <v>-18.47</v>
      </c>
      <c r="I2120" t="s">
        <v>16</v>
      </c>
      <c r="J2120" t="s">
        <v>262</v>
      </c>
      <c r="K2120" t="s">
        <v>314</v>
      </c>
      <c r="L2120" t="s">
        <v>301</v>
      </c>
      <c r="M2120">
        <v>2024</v>
      </c>
    </row>
    <row r="2121" spans="1:13" hidden="1" x14ac:dyDescent="0.25">
      <c r="A2121">
        <v>10986</v>
      </c>
      <c r="B2121" t="s">
        <v>13</v>
      </c>
      <c r="C2121" s="4">
        <v>45477</v>
      </c>
      <c r="D2121" t="s">
        <v>251</v>
      </c>
      <c r="E2121" t="s">
        <v>268</v>
      </c>
      <c r="F2121">
        <v>0.85</v>
      </c>
      <c r="G2121">
        <v>0</v>
      </c>
      <c r="H2121">
        <v>0.85</v>
      </c>
      <c r="I2121" t="s">
        <v>16</v>
      </c>
      <c r="J2121" t="s">
        <v>268</v>
      </c>
      <c r="K2121" t="s">
        <v>314</v>
      </c>
      <c r="L2121" t="s">
        <v>301</v>
      </c>
      <c r="M2121">
        <v>2024</v>
      </c>
    </row>
    <row r="2122" spans="1:13" x14ac:dyDescent="0.25">
      <c r="A2122">
        <v>11016</v>
      </c>
      <c r="B2122" t="s">
        <v>13</v>
      </c>
      <c r="C2122" s="4">
        <v>45478</v>
      </c>
      <c r="D2122" t="s">
        <v>153</v>
      </c>
      <c r="E2122" t="s">
        <v>154</v>
      </c>
      <c r="F2122">
        <v>0</v>
      </c>
      <c r="G2122">
        <v>1546.61</v>
      </c>
      <c r="H2122">
        <v>-1546.61</v>
      </c>
      <c r="I2122" t="s">
        <v>16</v>
      </c>
      <c r="J2122" t="s">
        <v>154</v>
      </c>
      <c r="K2122" t="s">
        <v>314</v>
      </c>
      <c r="L2122" t="s">
        <v>301</v>
      </c>
      <c r="M2122">
        <v>2022</v>
      </c>
    </row>
    <row r="2123" spans="1:13" hidden="1" x14ac:dyDescent="0.25">
      <c r="A2123">
        <v>11016</v>
      </c>
      <c r="B2123" t="s">
        <v>13</v>
      </c>
      <c r="C2123" s="4">
        <v>45478</v>
      </c>
      <c r="D2123" t="s">
        <v>252</v>
      </c>
      <c r="E2123" t="s">
        <v>271</v>
      </c>
      <c r="F2123">
        <v>12</v>
      </c>
      <c r="G2123">
        <v>0</v>
      </c>
      <c r="H2123">
        <v>12</v>
      </c>
      <c r="I2123" t="s">
        <v>16</v>
      </c>
      <c r="J2123" t="s">
        <v>271</v>
      </c>
      <c r="K2123" t="s">
        <v>314</v>
      </c>
      <c r="L2123" t="s">
        <v>301</v>
      </c>
      <c r="M2123">
        <v>2024</v>
      </c>
    </row>
    <row r="2124" spans="1:13" hidden="1" x14ac:dyDescent="0.25">
      <c r="A2124">
        <v>11016</v>
      </c>
      <c r="B2124" t="s">
        <v>13</v>
      </c>
      <c r="C2124" s="4">
        <v>45478</v>
      </c>
      <c r="D2124" t="s">
        <v>251</v>
      </c>
      <c r="E2124" t="s">
        <v>268</v>
      </c>
      <c r="F2124">
        <v>386.9</v>
      </c>
      <c r="G2124">
        <v>0</v>
      </c>
      <c r="H2124">
        <v>386.9</v>
      </c>
      <c r="I2124" t="s">
        <v>16</v>
      </c>
      <c r="J2124" t="s">
        <v>268</v>
      </c>
      <c r="K2124" t="s">
        <v>314</v>
      </c>
      <c r="L2124" t="s">
        <v>301</v>
      </c>
      <c r="M2124">
        <v>2024</v>
      </c>
    </row>
    <row r="2125" spans="1:13" hidden="1" x14ac:dyDescent="0.25">
      <c r="A2125">
        <v>11016</v>
      </c>
      <c r="B2125" t="s">
        <v>13</v>
      </c>
      <c r="C2125" s="4">
        <v>45478</v>
      </c>
      <c r="D2125" t="s">
        <v>249</v>
      </c>
      <c r="E2125" t="s">
        <v>270</v>
      </c>
      <c r="F2125">
        <v>0</v>
      </c>
      <c r="G2125">
        <v>0.89</v>
      </c>
      <c r="H2125">
        <v>-0.89</v>
      </c>
      <c r="I2125" t="s">
        <v>16</v>
      </c>
      <c r="J2125" t="s">
        <v>270</v>
      </c>
      <c r="K2125" t="s">
        <v>314</v>
      </c>
      <c r="L2125" t="s">
        <v>301</v>
      </c>
      <c r="M2125">
        <v>2024</v>
      </c>
    </row>
    <row r="2126" spans="1:13" hidden="1" x14ac:dyDescent="0.25">
      <c r="A2126">
        <v>11016</v>
      </c>
      <c r="B2126" t="s">
        <v>13</v>
      </c>
      <c r="C2126" s="4">
        <v>45478</v>
      </c>
      <c r="D2126" t="s">
        <v>255</v>
      </c>
      <c r="E2126" t="s">
        <v>265</v>
      </c>
      <c r="F2126">
        <v>0.03</v>
      </c>
      <c r="G2126">
        <v>0</v>
      </c>
      <c r="H2126">
        <v>0.03</v>
      </c>
      <c r="I2126" t="s">
        <v>16</v>
      </c>
      <c r="J2126" t="s">
        <v>265</v>
      </c>
      <c r="K2126" t="s">
        <v>314</v>
      </c>
      <c r="L2126" t="s">
        <v>301</v>
      </c>
      <c r="M2126">
        <v>2024</v>
      </c>
    </row>
    <row r="2127" spans="1:13" hidden="1" x14ac:dyDescent="0.25">
      <c r="A2127">
        <v>11016</v>
      </c>
      <c r="B2127" t="s">
        <v>13</v>
      </c>
      <c r="C2127" s="4">
        <v>45478</v>
      </c>
      <c r="D2127" t="s">
        <v>244</v>
      </c>
      <c r="E2127" t="s">
        <v>262</v>
      </c>
      <c r="F2127">
        <v>0</v>
      </c>
      <c r="G2127">
        <v>8507.5300000000007</v>
      </c>
      <c r="H2127">
        <v>-8507.5300000000007</v>
      </c>
      <c r="I2127" t="s">
        <v>16</v>
      </c>
      <c r="J2127" t="s">
        <v>262</v>
      </c>
      <c r="K2127" t="s">
        <v>314</v>
      </c>
      <c r="L2127" t="s">
        <v>301</v>
      </c>
      <c r="M2127">
        <v>2024</v>
      </c>
    </row>
    <row r="2128" spans="1:13" x14ac:dyDescent="0.25">
      <c r="A2128">
        <v>11016</v>
      </c>
      <c r="B2128" t="s">
        <v>13</v>
      </c>
      <c r="C2128" s="4">
        <v>45478</v>
      </c>
      <c r="D2128" t="s">
        <v>155</v>
      </c>
      <c r="E2128" t="s">
        <v>156</v>
      </c>
      <c r="F2128">
        <v>0</v>
      </c>
      <c r="G2128">
        <v>47.92</v>
      </c>
      <c r="H2128">
        <v>-47.92</v>
      </c>
      <c r="I2128" t="s">
        <v>16</v>
      </c>
      <c r="J2128" t="s">
        <v>156</v>
      </c>
      <c r="K2128" t="s">
        <v>314</v>
      </c>
      <c r="L2128" t="s">
        <v>301</v>
      </c>
      <c r="M2128">
        <v>2022</v>
      </c>
    </row>
    <row r="2129" spans="1:13" x14ac:dyDescent="0.25">
      <c r="A2129">
        <v>11016</v>
      </c>
      <c r="B2129" t="s">
        <v>13</v>
      </c>
      <c r="C2129" s="4">
        <v>45478</v>
      </c>
      <c r="D2129" t="s">
        <v>163</v>
      </c>
      <c r="E2129" t="s">
        <v>164</v>
      </c>
      <c r="F2129">
        <v>0</v>
      </c>
      <c r="G2129">
        <v>0.14000000000000001</v>
      </c>
      <c r="H2129">
        <v>-0.14000000000000001</v>
      </c>
      <c r="I2129" t="s">
        <v>16</v>
      </c>
      <c r="J2129" t="s">
        <v>164</v>
      </c>
      <c r="K2129" t="s">
        <v>314</v>
      </c>
      <c r="L2129" t="s">
        <v>301</v>
      </c>
      <c r="M2129">
        <v>2022</v>
      </c>
    </row>
    <row r="2130" spans="1:13" hidden="1" x14ac:dyDescent="0.25">
      <c r="A2130">
        <v>11016</v>
      </c>
      <c r="B2130" t="s">
        <v>13</v>
      </c>
      <c r="C2130" s="4">
        <v>45478</v>
      </c>
      <c r="D2130" t="s">
        <v>245</v>
      </c>
      <c r="E2130" t="s">
        <v>273</v>
      </c>
      <c r="F2130">
        <v>0</v>
      </c>
      <c r="G2130">
        <v>275.52999999999997</v>
      </c>
      <c r="H2130">
        <v>-275.52999999999997</v>
      </c>
      <c r="I2130" t="s">
        <v>16</v>
      </c>
      <c r="J2130" t="s">
        <v>273</v>
      </c>
      <c r="K2130" t="s">
        <v>314</v>
      </c>
      <c r="L2130" t="s">
        <v>301</v>
      </c>
      <c r="M2130">
        <v>2024</v>
      </c>
    </row>
    <row r="2131" spans="1:13" hidden="1" x14ac:dyDescent="0.25">
      <c r="A2131">
        <v>11029</v>
      </c>
      <c r="B2131" t="s">
        <v>13</v>
      </c>
      <c r="C2131" s="4">
        <v>45481</v>
      </c>
      <c r="D2131" t="s">
        <v>251</v>
      </c>
      <c r="E2131" t="s">
        <v>268</v>
      </c>
      <c r="F2131">
        <v>0.28000000000000003</v>
      </c>
      <c r="G2131">
        <v>0</v>
      </c>
      <c r="H2131">
        <v>0.28000000000000003</v>
      </c>
      <c r="I2131" t="s">
        <v>16</v>
      </c>
      <c r="J2131" t="s">
        <v>268</v>
      </c>
      <c r="K2131" t="s">
        <v>314</v>
      </c>
      <c r="L2131" t="s">
        <v>301</v>
      </c>
      <c r="M2131">
        <v>2024</v>
      </c>
    </row>
    <row r="2132" spans="1:13" hidden="1" x14ac:dyDescent="0.25">
      <c r="A2132">
        <v>11029</v>
      </c>
      <c r="B2132" t="s">
        <v>13</v>
      </c>
      <c r="C2132" s="4">
        <v>45481</v>
      </c>
      <c r="D2132" t="s">
        <v>244</v>
      </c>
      <c r="E2132" t="s">
        <v>262</v>
      </c>
      <c r="F2132">
        <v>0</v>
      </c>
      <c r="G2132">
        <v>6.11</v>
      </c>
      <c r="H2132">
        <v>-6.11</v>
      </c>
      <c r="I2132" t="s">
        <v>16</v>
      </c>
      <c r="J2132" t="s">
        <v>262</v>
      </c>
      <c r="K2132" t="s">
        <v>314</v>
      </c>
      <c r="L2132" t="s">
        <v>301</v>
      </c>
      <c r="M2132">
        <v>2024</v>
      </c>
    </row>
    <row r="2133" spans="1:13" x14ac:dyDescent="0.25">
      <c r="A2133">
        <v>11030</v>
      </c>
      <c r="B2133" t="s">
        <v>13</v>
      </c>
      <c r="C2133" s="4">
        <v>45481</v>
      </c>
      <c r="D2133" t="s">
        <v>153</v>
      </c>
      <c r="E2133" t="s">
        <v>154</v>
      </c>
      <c r="F2133">
        <v>0</v>
      </c>
      <c r="G2133">
        <v>0.37</v>
      </c>
      <c r="H2133">
        <v>-0.37</v>
      </c>
      <c r="I2133" t="s">
        <v>16</v>
      </c>
      <c r="J2133" t="s">
        <v>154</v>
      </c>
      <c r="K2133" t="s">
        <v>314</v>
      </c>
      <c r="L2133" t="s">
        <v>301</v>
      </c>
      <c r="M2133">
        <v>2022</v>
      </c>
    </row>
    <row r="2134" spans="1:13" x14ac:dyDescent="0.25">
      <c r="A2134">
        <v>11031</v>
      </c>
      <c r="B2134" t="s">
        <v>13</v>
      </c>
      <c r="C2134" s="4">
        <v>45481</v>
      </c>
      <c r="D2134" t="s">
        <v>153</v>
      </c>
      <c r="E2134" t="s">
        <v>154</v>
      </c>
      <c r="F2134">
        <v>0</v>
      </c>
      <c r="G2134">
        <v>0.48</v>
      </c>
      <c r="H2134">
        <v>-0.48</v>
      </c>
      <c r="I2134" t="s">
        <v>16</v>
      </c>
      <c r="J2134" t="s">
        <v>154</v>
      </c>
      <c r="K2134" t="s">
        <v>314</v>
      </c>
      <c r="L2134" t="s">
        <v>301</v>
      </c>
      <c r="M2134">
        <v>2022</v>
      </c>
    </row>
    <row r="2135" spans="1:13" x14ac:dyDescent="0.25">
      <c r="A2135">
        <v>11029</v>
      </c>
      <c r="B2135" t="s">
        <v>13</v>
      </c>
      <c r="C2135" s="4">
        <v>45481</v>
      </c>
      <c r="D2135" t="s">
        <v>153</v>
      </c>
      <c r="E2135" t="s">
        <v>154</v>
      </c>
      <c r="F2135">
        <v>0</v>
      </c>
      <c r="G2135">
        <v>1.1100000000000001</v>
      </c>
      <c r="H2135">
        <v>-1.1100000000000001</v>
      </c>
      <c r="I2135" t="s">
        <v>16</v>
      </c>
      <c r="J2135" t="s">
        <v>154</v>
      </c>
      <c r="K2135" t="s">
        <v>314</v>
      </c>
      <c r="L2135" t="s">
        <v>301</v>
      </c>
      <c r="M2135">
        <v>2022</v>
      </c>
    </row>
    <row r="2136" spans="1:13" hidden="1" x14ac:dyDescent="0.25">
      <c r="A2136">
        <v>11031</v>
      </c>
      <c r="B2136" t="s">
        <v>13</v>
      </c>
      <c r="C2136" s="4">
        <v>45481</v>
      </c>
      <c r="D2136" t="s">
        <v>244</v>
      </c>
      <c r="E2136" t="s">
        <v>262</v>
      </c>
      <c r="F2136">
        <v>0</v>
      </c>
      <c r="G2136">
        <v>2.65</v>
      </c>
      <c r="H2136">
        <v>-2.65</v>
      </c>
      <c r="I2136" t="s">
        <v>16</v>
      </c>
      <c r="J2136" t="s">
        <v>262</v>
      </c>
      <c r="K2136" t="s">
        <v>314</v>
      </c>
      <c r="L2136" t="s">
        <v>301</v>
      </c>
      <c r="M2136">
        <v>2024</v>
      </c>
    </row>
    <row r="2137" spans="1:13" hidden="1" x14ac:dyDescent="0.25">
      <c r="A2137">
        <v>11031</v>
      </c>
      <c r="B2137" t="s">
        <v>13</v>
      </c>
      <c r="C2137" s="4">
        <v>45481</v>
      </c>
      <c r="D2137" t="s">
        <v>251</v>
      </c>
      <c r="E2137" t="s">
        <v>268</v>
      </c>
      <c r="F2137">
        <v>0.12</v>
      </c>
      <c r="G2137">
        <v>0</v>
      </c>
      <c r="H2137">
        <v>0.12</v>
      </c>
      <c r="I2137" t="s">
        <v>16</v>
      </c>
      <c r="J2137" t="s">
        <v>268</v>
      </c>
      <c r="K2137" t="s">
        <v>314</v>
      </c>
      <c r="L2137" t="s">
        <v>301</v>
      </c>
      <c r="M2137">
        <v>2024</v>
      </c>
    </row>
    <row r="2138" spans="1:13" hidden="1" x14ac:dyDescent="0.25">
      <c r="A2138">
        <v>11030</v>
      </c>
      <c r="B2138" t="s">
        <v>13</v>
      </c>
      <c r="C2138" s="4">
        <v>45481</v>
      </c>
      <c r="D2138" t="s">
        <v>251</v>
      </c>
      <c r="E2138" t="s">
        <v>268</v>
      </c>
      <c r="F2138">
        <v>0.09</v>
      </c>
      <c r="G2138">
        <v>0</v>
      </c>
      <c r="H2138">
        <v>0.09</v>
      </c>
      <c r="I2138" t="s">
        <v>16</v>
      </c>
      <c r="J2138" t="s">
        <v>268</v>
      </c>
      <c r="K2138" t="s">
        <v>314</v>
      </c>
      <c r="L2138" t="s">
        <v>301</v>
      </c>
      <c r="M2138">
        <v>2024</v>
      </c>
    </row>
    <row r="2139" spans="1:13" hidden="1" x14ac:dyDescent="0.25">
      <c r="A2139">
        <v>11030</v>
      </c>
      <c r="B2139" t="s">
        <v>13</v>
      </c>
      <c r="C2139" s="4">
        <v>45481</v>
      </c>
      <c r="D2139" t="s">
        <v>244</v>
      </c>
      <c r="E2139" t="s">
        <v>262</v>
      </c>
      <c r="F2139">
        <v>0</v>
      </c>
      <c r="G2139">
        <v>2.0099999999999998</v>
      </c>
      <c r="H2139">
        <v>-2.0099999999999998</v>
      </c>
      <c r="I2139" t="s">
        <v>16</v>
      </c>
      <c r="J2139" t="s">
        <v>262</v>
      </c>
      <c r="K2139" t="s">
        <v>314</v>
      </c>
      <c r="L2139" t="s">
        <v>301</v>
      </c>
      <c r="M2139">
        <v>2024</v>
      </c>
    </row>
    <row r="2140" spans="1:13" hidden="1" x14ac:dyDescent="0.25">
      <c r="A2140">
        <v>11062</v>
      </c>
      <c r="B2140" t="s">
        <v>13</v>
      </c>
      <c r="C2140" s="4">
        <v>45483</v>
      </c>
      <c r="D2140" t="s">
        <v>254</v>
      </c>
      <c r="E2140" t="s">
        <v>266</v>
      </c>
      <c r="F2140">
        <v>0.02</v>
      </c>
      <c r="G2140">
        <v>0</v>
      </c>
      <c r="H2140">
        <v>0.02</v>
      </c>
      <c r="I2140" t="s">
        <v>16</v>
      </c>
      <c r="J2140" t="s">
        <v>266</v>
      </c>
      <c r="K2140" t="s">
        <v>314</v>
      </c>
      <c r="L2140" t="s">
        <v>301</v>
      </c>
      <c r="M2140">
        <v>2024</v>
      </c>
    </row>
    <row r="2141" spans="1:13" hidden="1" x14ac:dyDescent="0.25">
      <c r="A2141">
        <v>11062</v>
      </c>
      <c r="B2141" t="s">
        <v>13</v>
      </c>
      <c r="C2141" s="4">
        <v>45483</v>
      </c>
      <c r="D2141" t="s">
        <v>252</v>
      </c>
      <c r="E2141" t="s">
        <v>271</v>
      </c>
      <c r="F2141">
        <v>0.76</v>
      </c>
      <c r="G2141">
        <v>0</v>
      </c>
      <c r="H2141">
        <v>0.76</v>
      </c>
      <c r="I2141" t="s">
        <v>16</v>
      </c>
      <c r="J2141" t="s">
        <v>271</v>
      </c>
      <c r="K2141" t="s">
        <v>314</v>
      </c>
      <c r="L2141" t="s">
        <v>301</v>
      </c>
      <c r="M2141">
        <v>2024</v>
      </c>
    </row>
    <row r="2142" spans="1:13" x14ac:dyDescent="0.25">
      <c r="A2142">
        <v>11061</v>
      </c>
      <c r="B2142" t="s">
        <v>13</v>
      </c>
      <c r="C2142" s="4">
        <v>45483</v>
      </c>
      <c r="D2142" t="s">
        <v>153</v>
      </c>
      <c r="E2142" t="s">
        <v>154</v>
      </c>
      <c r="F2142">
        <v>0</v>
      </c>
      <c r="G2142">
        <v>14399.99</v>
      </c>
      <c r="H2142">
        <v>-14399.99</v>
      </c>
      <c r="I2142" t="s">
        <v>16</v>
      </c>
      <c r="J2142" t="s">
        <v>154</v>
      </c>
      <c r="K2142" t="s">
        <v>315</v>
      </c>
      <c r="L2142" t="s">
        <v>306</v>
      </c>
      <c r="M2142">
        <v>2022</v>
      </c>
    </row>
    <row r="2143" spans="1:13" hidden="1" x14ac:dyDescent="0.25">
      <c r="A2143">
        <v>11066</v>
      </c>
      <c r="B2143" t="s">
        <v>13</v>
      </c>
      <c r="C2143" s="4">
        <v>45483</v>
      </c>
      <c r="D2143" t="s">
        <v>244</v>
      </c>
      <c r="E2143" t="s">
        <v>262</v>
      </c>
      <c r="F2143">
        <v>11.08</v>
      </c>
      <c r="G2143">
        <v>0</v>
      </c>
      <c r="H2143">
        <v>11.08</v>
      </c>
      <c r="I2143" t="s">
        <v>16</v>
      </c>
      <c r="J2143" t="s">
        <v>262</v>
      </c>
      <c r="K2143" t="s">
        <v>315</v>
      </c>
      <c r="L2143" t="s">
        <v>306</v>
      </c>
      <c r="M2143">
        <v>2024</v>
      </c>
    </row>
    <row r="2144" spans="1:13" hidden="1" x14ac:dyDescent="0.25">
      <c r="A2144">
        <v>11066</v>
      </c>
      <c r="B2144" t="s">
        <v>13</v>
      </c>
      <c r="C2144" s="4">
        <v>45483</v>
      </c>
      <c r="D2144" t="s">
        <v>251</v>
      </c>
      <c r="E2144" t="s">
        <v>268</v>
      </c>
      <c r="F2144">
        <v>0</v>
      </c>
      <c r="G2144">
        <v>0.5</v>
      </c>
      <c r="H2144">
        <v>-0.5</v>
      </c>
      <c r="I2144" t="s">
        <v>16</v>
      </c>
      <c r="J2144" t="s">
        <v>268</v>
      </c>
      <c r="K2144" t="s">
        <v>315</v>
      </c>
      <c r="L2144" t="s">
        <v>306</v>
      </c>
      <c r="M2144">
        <v>2024</v>
      </c>
    </row>
    <row r="2145" spans="1:13" x14ac:dyDescent="0.25">
      <c r="A2145">
        <v>11062</v>
      </c>
      <c r="B2145" t="s">
        <v>13</v>
      </c>
      <c r="C2145" s="4">
        <v>45483</v>
      </c>
      <c r="D2145" t="s">
        <v>155</v>
      </c>
      <c r="E2145" t="s">
        <v>156</v>
      </c>
      <c r="F2145">
        <v>0</v>
      </c>
      <c r="G2145">
        <v>3.03</v>
      </c>
      <c r="H2145">
        <v>-3.03</v>
      </c>
      <c r="I2145" t="s">
        <v>16</v>
      </c>
      <c r="J2145" t="s">
        <v>156</v>
      </c>
      <c r="K2145" t="s">
        <v>314</v>
      </c>
      <c r="L2145" t="s">
        <v>301</v>
      </c>
      <c r="M2145">
        <v>2022</v>
      </c>
    </row>
    <row r="2146" spans="1:13" x14ac:dyDescent="0.25">
      <c r="A2146">
        <v>11062</v>
      </c>
      <c r="B2146" t="s">
        <v>13</v>
      </c>
      <c r="C2146" s="4">
        <v>45483</v>
      </c>
      <c r="D2146" t="s">
        <v>153</v>
      </c>
      <c r="E2146" t="s">
        <v>154</v>
      </c>
      <c r="F2146">
        <v>0</v>
      </c>
      <c r="G2146">
        <v>8.7899999999999991</v>
      </c>
      <c r="H2146">
        <v>-8.7899999999999991</v>
      </c>
      <c r="I2146" t="s">
        <v>16</v>
      </c>
      <c r="J2146" t="s">
        <v>154</v>
      </c>
      <c r="K2146" t="s">
        <v>314</v>
      </c>
      <c r="L2146" t="s">
        <v>301</v>
      </c>
      <c r="M2146">
        <v>2022</v>
      </c>
    </row>
    <row r="2147" spans="1:13" x14ac:dyDescent="0.25">
      <c r="A2147">
        <v>11064</v>
      </c>
      <c r="B2147" t="s">
        <v>13</v>
      </c>
      <c r="C2147" s="4">
        <v>45483</v>
      </c>
      <c r="D2147" t="s">
        <v>153</v>
      </c>
      <c r="E2147" t="s">
        <v>154</v>
      </c>
      <c r="F2147">
        <v>2.33</v>
      </c>
      <c r="G2147">
        <v>0</v>
      </c>
      <c r="H2147">
        <v>2.33</v>
      </c>
      <c r="I2147" t="s">
        <v>16</v>
      </c>
      <c r="J2147" t="s">
        <v>154</v>
      </c>
      <c r="K2147" t="s">
        <v>315</v>
      </c>
      <c r="L2147" t="s">
        <v>306</v>
      </c>
      <c r="M2147">
        <v>2022</v>
      </c>
    </row>
    <row r="2148" spans="1:13" hidden="1" x14ac:dyDescent="0.25">
      <c r="A2148">
        <v>11061</v>
      </c>
      <c r="B2148" t="s">
        <v>13</v>
      </c>
      <c r="C2148" s="4">
        <v>45483</v>
      </c>
      <c r="D2148" t="s">
        <v>244</v>
      </c>
      <c r="E2148" t="s">
        <v>262</v>
      </c>
      <c r="F2148">
        <v>12.53</v>
      </c>
      <c r="G2148">
        <v>0</v>
      </c>
      <c r="H2148">
        <v>12.53</v>
      </c>
      <c r="I2148" t="s">
        <v>16</v>
      </c>
      <c r="J2148" t="s">
        <v>262</v>
      </c>
      <c r="K2148" t="s">
        <v>315</v>
      </c>
      <c r="L2148" t="s">
        <v>306</v>
      </c>
      <c r="M2148">
        <v>2024</v>
      </c>
    </row>
    <row r="2149" spans="1:13" hidden="1" x14ac:dyDescent="0.25">
      <c r="A2149">
        <v>11064</v>
      </c>
      <c r="B2149" t="s">
        <v>13</v>
      </c>
      <c r="C2149" s="4">
        <v>45483</v>
      </c>
      <c r="D2149" t="s">
        <v>244</v>
      </c>
      <c r="E2149" t="s">
        <v>262</v>
      </c>
      <c r="F2149">
        <v>12.8</v>
      </c>
      <c r="G2149">
        <v>0</v>
      </c>
      <c r="H2149">
        <v>12.8</v>
      </c>
      <c r="I2149" t="s">
        <v>16</v>
      </c>
      <c r="J2149" t="s">
        <v>262</v>
      </c>
      <c r="K2149" t="s">
        <v>315</v>
      </c>
      <c r="L2149" t="s">
        <v>306</v>
      </c>
      <c r="M2149">
        <v>2024</v>
      </c>
    </row>
    <row r="2150" spans="1:13" x14ac:dyDescent="0.25">
      <c r="A2150">
        <v>11065</v>
      </c>
      <c r="B2150" t="s">
        <v>13</v>
      </c>
      <c r="C2150" s="4">
        <v>45483</v>
      </c>
      <c r="D2150" t="s">
        <v>153</v>
      </c>
      <c r="E2150" t="s">
        <v>154</v>
      </c>
      <c r="F2150">
        <v>2.37</v>
      </c>
      <c r="G2150">
        <v>0</v>
      </c>
      <c r="H2150">
        <v>2.37</v>
      </c>
      <c r="I2150" t="s">
        <v>16</v>
      </c>
      <c r="J2150" t="s">
        <v>154</v>
      </c>
      <c r="K2150" t="s">
        <v>315</v>
      </c>
      <c r="L2150" t="s">
        <v>306</v>
      </c>
      <c r="M2150">
        <v>2022</v>
      </c>
    </row>
    <row r="2151" spans="1:13" x14ac:dyDescent="0.25">
      <c r="A2151">
        <v>11063</v>
      </c>
      <c r="B2151" t="s">
        <v>13</v>
      </c>
      <c r="C2151" s="4">
        <v>45483</v>
      </c>
      <c r="D2151" t="s">
        <v>153</v>
      </c>
      <c r="E2151" t="s">
        <v>154</v>
      </c>
      <c r="F2151">
        <v>2.5099999999999998</v>
      </c>
      <c r="G2151">
        <v>0</v>
      </c>
      <c r="H2151">
        <v>2.5099999999999998</v>
      </c>
      <c r="I2151" t="s">
        <v>16</v>
      </c>
      <c r="J2151" t="s">
        <v>154</v>
      </c>
      <c r="K2151" t="s">
        <v>315</v>
      </c>
      <c r="L2151" t="s">
        <v>306</v>
      </c>
      <c r="M2151">
        <v>2022</v>
      </c>
    </row>
    <row r="2152" spans="1:13" hidden="1" x14ac:dyDescent="0.25">
      <c r="A2152">
        <v>11061</v>
      </c>
      <c r="B2152" t="s">
        <v>13</v>
      </c>
      <c r="C2152" s="4">
        <v>45483</v>
      </c>
      <c r="D2152" t="s">
        <v>251</v>
      </c>
      <c r="E2152" t="s">
        <v>268</v>
      </c>
      <c r="F2152">
        <v>0</v>
      </c>
      <c r="G2152">
        <v>0.56999999999999995</v>
      </c>
      <c r="H2152">
        <v>-0.56999999999999995</v>
      </c>
      <c r="I2152" t="s">
        <v>16</v>
      </c>
      <c r="J2152" t="s">
        <v>268</v>
      </c>
      <c r="K2152" t="s">
        <v>315</v>
      </c>
      <c r="L2152" t="s">
        <v>306</v>
      </c>
      <c r="M2152">
        <v>2024</v>
      </c>
    </row>
    <row r="2153" spans="1:13" hidden="1" x14ac:dyDescent="0.25">
      <c r="A2153">
        <v>11062</v>
      </c>
      <c r="B2153" t="s">
        <v>13</v>
      </c>
      <c r="C2153" s="4">
        <v>45483</v>
      </c>
      <c r="D2153" t="s">
        <v>244</v>
      </c>
      <c r="E2153" t="s">
        <v>262</v>
      </c>
      <c r="F2153">
        <v>0</v>
      </c>
      <c r="G2153">
        <v>48.35</v>
      </c>
      <c r="H2153">
        <v>-48.35</v>
      </c>
      <c r="I2153" t="s">
        <v>16</v>
      </c>
      <c r="J2153" t="s">
        <v>262</v>
      </c>
      <c r="K2153" t="s">
        <v>314</v>
      </c>
      <c r="L2153" t="s">
        <v>301</v>
      </c>
      <c r="M2153">
        <v>2024</v>
      </c>
    </row>
    <row r="2154" spans="1:13" hidden="1" x14ac:dyDescent="0.25">
      <c r="A2154">
        <v>11062</v>
      </c>
      <c r="B2154" t="s">
        <v>13</v>
      </c>
      <c r="C2154" s="4">
        <v>45483</v>
      </c>
      <c r="D2154" t="s">
        <v>245</v>
      </c>
      <c r="E2154" t="s">
        <v>273</v>
      </c>
      <c r="F2154">
        <v>0</v>
      </c>
      <c r="G2154">
        <v>17.440000000000001</v>
      </c>
      <c r="H2154">
        <v>-17.440000000000001</v>
      </c>
      <c r="I2154" t="s">
        <v>16</v>
      </c>
      <c r="J2154" t="s">
        <v>273</v>
      </c>
      <c r="K2154" t="s">
        <v>314</v>
      </c>
      <c r="L2154" t="s">
        <v>301</v>
      </c>
      <c r="M2154">
        <v>2024</v>
      </c>
    </row>
    <row r="2155" spans="1:13" hidden="1" x14ac:dyDescent="0.25">
      <c r="A2155">
        <v>11062</v>
      </c>
      <c r="B2155" t="s">
        <v>13</v>
      </c>
      <c r="C2155" s="4">
        <v>45483</v>
      </c>
      <c r="D2155" t="s">
        <v>248</v>
      </c>
      <c r="E2155" t="s">
        <v>274</v>
      </c>
      <c r="F2155">
        <v>0</v>
      </c>
      <c r="G2155">
        <v>0.35</v>
      </c>
      <c r="H2155">
        <v>-0.35</v>
      </c>
      <c r="I2155" t="s">
        <v>16</v>
      </c>
      <c r="J2155" t="s">
        <v>274</v>
      </c>
      <c r="K2155" t="s">
        <v>314</v>
      </c>
      <c r="L2155" t="s">
        <v>301</v>
      </c>
      <c r="M2155">
        <v>2024</v>
      </c>
    </row>
    <row r="2156" spans="1:13" hidden="1" x14ac:dyDescent="0.25">
      <c r="A2156">
        <v>11062</v>
      </c>
      <c r="B2156" t="s">
        <v>13</v>
      </c>
      <c r="C2156" s="4">
        <v>45483</v>
      </c>
      <c r="D2156" t="s">
        <v>251</v>
      </c>
      <c r="E2156" t="s">
        <v>268</v>
      </c>
      <c r="F2156">
        <v>2.21</v>
      </c>
      <c r="G2156">
        <v>0</v>
      </c>
      <c r="H2156">
        <v>2.21</v>
      </c>
      <c r="I2156" t="s">
        <v>16</v>
      </c>
      <c r="J2156" t="s">
        <v>268</v>
      </c>
      <c r="K2156" t="s">
        <v>314</v>
      </c>
      <c r="L2156" t="s">
        <v>301</v>
      </c>
      <c r="M2156">
        <v>2024</v>
      </c>
    </row>
    <row r="2157" spans="1:13" x14ac:dyDescent="0.25">
      <c r="A2157">
        <v>11062</v>
      </c>
      <c r="B2157" t="s">
        <v>13</v>
      </c>
      <c r="C2157" s="4">
        <v>45483</v>
      </c>
      <c r="D2157" t="s">
        <v>161</v>
      </c>
      <c r="E2157" t="s">
        <v>162</v>
      </c>
      <c r="F2157">
        <v>0</v>
      </c>
      <c r="G2157">
        <v>0.06</v>
      </c>
      <c r="H2157">
        <v>-0.06</v>
      </c>
      <c r="I2157" t="s">
        <v>16</v>
      </c>
      <c r="J2157" t="s">
        <v>162</v>
      </c>
      <c r="K2157" t="s">
        <v>314</v>
      </c>
      <c r="L2157" t="s">
        <v>301</v>
      </c>
      <c r="M2157">
        <v>2022</v>
      </c>
    </row>
    <row r="2158" spans="1:13" hidden="1" x14ac:dyDescent="0.25">
      <c r="A2158">
        <v>11063</v>
      </c>
      <c r="B2158" t="s">
        <v>13</v>
      </c>
      <c r="C2158" s="4">
        <v>45483</v>
      </c>
      <c r="D2158" t="s">
        <v>251</v>
      </c>
      <c r="E2158" t="s">
        <v>268</v>
      </c>
      <c r="F2158">
        <v>0</v>
      </c>
      <c r="G2158">
        <v>0.63</v>
      </c>
      <c r="H2158">
        <v>-0.63</v>
      </c>
      <c r="I2158" t="s">
        <v>16</v>
      </c>
      <c r="J2158" t="s">
        <v>268</v>
      </c>
      <c r="K2158" t="s">
        <v>315</v>
      </c>
      <c r="L2158" t="s">
        <v>306</v>
      </c>
      <c r="M2158">
        <v>2024</v>
      </c>
    </row>
    <row r="2159" spans="1:13" hidden="1" x14ac:dyDescent="0.25">
      <c r="A2159">
        <v>11063</v>
      </c>
      <c r="B2159" t="s">
        <v>13</v>
      </c>
      <c r="C2159" s="4">
        <v>45483</v>
      </c>
      <c r="D2159" t="s">
        <v>244</v>
      </c>
      <c r="E2159" t="s">
        <v>262</v>
      </c>
      <c r="F2159">
        <v>13.79</v>
      </c>
      <c r="G2159">
        <v>0</v>
      </c>
      <c r="H2159">
        <v>13.79</v>
      </c>
      <c r="I2159" t="s">
        <v>16</v>
      </c>
      <c r="J2159" t="s">
        <v>262</v>
      </c>
      <c r="K2159" t="s">
        <v>315</v>
      </c>
      <c r="L2159" t="s">
        <v>306</v>
      </c>
      <c r="M2159">
        <v>2024</v>
      </c>
    </row>
    <row r="2160" spans="1:13" x14ac:dyDescent="0.25">
      <c r="A2160">
        <v>11066</v>
      </c>
      <c r="B2160" t="s">
        <v>13</v>
      </c>
      <c r="C2160" s="4">
        <v>45483</v>
      </c>
      <c r="D2160" t="s">
        <v>153</v>
      </c>
      <c r="E2160" t="s">
        <v>154</v>
      </c>
      <c r="F2160">
        <v>2.0099999999999998</v>
      </c>
      <c r="G2160">
        <v>0</v>
      </c>
      <c r="H2160">
        <v>2.0099999999999998</v>
      </c>
      <c r="I2160" t="s">
        <v>16</v>
      </c>
      <c r="J2160" t="s">
        <v>154</v>
      </c>
      <c r="K2160" t="s">
        <v>315</v>
      </c>
      <c r="L2160" t="s">
        <v>306</v>
      </c>
      <c r="M2160">
        <v>2022</v>
      </c>
    </row>
    <row r="2161" spans="1:13" hidden="1" x14ac:dyDescent="0.25">
      <c r="A2161">
        <v>11064</v>
      </c>
      <c r="B2161" t="s">
        <v>13</v>
      </c>
      <c r="C2161" s="4">
        <v>45483</v>
      </c>
      <c r="D2161" t="s">
        <v>251</v>
      </c>
      <c r="E2161" t="s">
        <v>268</v>
      </c>
      <c r="F2161">
        <v>0</v>
      </c>
      <c r="G2161">
        <v>0.57999999999999996</v>
      </c>
      <c r="H2161">
        <v>-0.57999999999999996</v>
      </c>
      <c r="I2161" t="s">
        <v>16</v>
      </c>
      <c r="J2161" t="s">
        <v>268</v>
      </c>
      <c r="K2161" t="s">
        <v>315</v>
      </c>
      <c r="L2161" t="s">
        <v>306</v>
      </c>
      <c r="M2161">
        <v>2024</v>
      </c>
    </row>
    <row r="2162" spans="1:13" hidden="1" x14ac:dyDescent="0.25">
      <c r="A2162">
        <v>11065</v>
      </c>
      <c r="B2162" t="s">
        <v>13</v>
      </c>
      <c r="C2162" s="4">
        <v>45483</v>
      </c>
      <c r="D2162" t="s">
        <v>251</v>
      </c>
      <c r="E2162" t="s">
        <v>268</v>
      </c>
      <c r="F2162">
        <v>0</v>
      </c>
      <c r="G2162">
        <v>0.59</v>
      </c>
      <c r="H2162">
        <v>-0.59</v>
      </c>
      <c r="I2162" t="s">
        <v>16</v>
      </c>
      <c r="J2162" t="s">
        <v>268</v>
      </c>
      <c r="K2162" t="s">
        <v>315</v>
      </c>
      <c r="L2162" t="s">
        <v>306</v>
      </c>
      <c r="M2162">
        <v>2024</v>
      </c>
    </row>
    <row r="2163" spans="1:13" hidden="1" x14ac:dyDescent="0.25">
      <c r="A2163">
        <v>11065</v>
      </c>
      <c r="B2163" t="s">
        <v>13</v>
      </c>
      <c r="C2163" s="4">
        <v>45483</v>
      </c>
      <c r="D2163" t="s">
        <v>244</v>
      </c>
      <c r="E2163" t="s">
        <v>262</v>
      </c>
      <c r="F2163">
        <v>13.04</v>
      </c>
      <c r="G2163">
        <v>0</v>
      </c>
      <c r="H2163">
        <v>13.04</v>
      </c>
      <c r="I2163" t="s">
        <v>16</v>
      </c>
      <c r="J2163" t="s">
        <v>262</v>
      </c>
      <c r="K2163" t="s">
        <v>315</v>
      </c>
      <c r="L2163" t="s">
        <v>306</v>
      </c>
      <c r="M2163">
        <v>2024</v>
      </c>
    </row>
    <row r="2164" spans="1:13" hidden="1" x14ac:dyDescent="0.25">
      <c r="A2164">
        <v>11081</v>
      </c>
      <c r="B2164" t="s">
        <v>13</v>
      </c>
      <c r="C2164" s="4">
        <v>45484</v>
      </c>
      <c r="D2164" t="s">
        <v>244</v>
      </c>
      <c r="E2164" t="s">
        <v>262</v>
      </c>
      <c r="F2164">
        <v>0</v>
      </c>
      <c r="G2164">
        <v>13.04</v>
      </c>
      <c r="H2164">
        <v>-13.04</v>
      </c>
      <c r="I2164" t="s">
        <v>16</v>
      </c>
      <c r="J2164" t="s">
        <v>262</v>
      </c>
      <c r="K2164" t="s">
        <v>314</v>
      </c>
      <c r="L2164" t="s">
        <v>301</v>
      </c>
      <c r="M2164">
        <v>2024</v>
      </c>
    </row>
    <row r="2165" spans="1:13" hidden="1" x14ac:dyDescent="0.25">
      <c r="A2165">
        <v>11078</v>
      </c>
      <c r="B2165" t="s">
        <v>13</v>
      </c>
      <c r="C2165" s="4">
        <v>45484</v>
      </c>
      <c r="D2165" t="s">
        <v>251</v>
      </c>
      <c r="E2165" t="s">
        <v>268</v>
      </c>
      <c r="F2165">
        <v>0.35</v>
      </c>
      <c r="G2165">
        <v>0</v>
      </c>
      <c r="H2165">
        <v>0.35</v>
      </c>
      <c r="I2165" t="s">
        <v>16</v>
      </c>
      <c r="J2165" t="s">
        <v>268</v>
      </c>
      <c r="K2165" t="s">
        <v>314</v>
      </c>
      <c r="L2165" t="s">
        <v>301</v>
      </c>
      <c r="M2165">
        <v>2024</v>
      </c>
    </row>
    <row r="2166" spans="1:13" hidden="1" x14ac:dyDescent="0.25">
      <c r="A2166">
        <v>11081</v>
      </c>
      <c r="B2166" t="s">
        <v>13</v>
      </c>
      <c r="C2166" s="4">
        <v>45484</v>
      </c>
      <c r="D2166" t="s">
        <v>251</v>
      </c>
      <c r="E2166" t="s">
        <v>268</v>
      </c>
      <c r="F2166">
        <v>0.59</v>
      </c>
      <c r="G2166">
        <v>0</v>
      </c>
      <c r="H2166">
        <v>0.59</v>
      </c>
      <c r="I2166" t="s">
        <v>16</v>
      </c>
      <c r="J2166" t="s">
        <v>268</v>
      </c>
      <c r="K2166" t="s">
        <v>314</v>
      </c>
      <c r="L2166" t="s">
        <v>301</v>
      </c>
      <c r="M2166">
        <v>2024</v>
      </c>
    </row>
    <row r="2167" spans="1:13" hidden="1" x14ac:dyDescent="0.25">
      <c r="A2167">
        <v>11082</v>
      </c>
      <c r="B2167" t="s">
        <v>13</v>
      </c>
      <c r="C2167" s="4">
        <v>45484</v>
      </c>
      <c r="D2167" t="s">
        <v>251</v>
      </c>
      <c r="E2167" t="s">
        <v>268</v>
      </c>
      <c r="F2167">
        <v>0.5</v>
      </c>
      <c r="G2167">
        <v>0</v>
      </c>
      <c r="H2167">
        <v>0.5</v>
      </c>
      <c r="I2167" t="s">
        <v>16</v>
      </c>
      <c r="J2167" t="s">
        <v>268</v>
      </c>
      <c r="K2167" t="s">
        <v>314</v>
      </c>
      <c r="L2167" t="s">
        <v>301</v>
      </c>
      <c r="M2167">
        <v>2024</v>
      </c>
    </row>
    <row r="2168" spans="1:13" hidden="1" x14ac:dyDescent="0.25">
      <c r="A2168">
        <v>11080</v>
      </c>
      <c r="B2168" t="s">
        <v>13</v>
      </c>
      <c r="C2168" s="4">
        <v>45484</v>
      </c>
      <c r="D2168" t="s">
        <v>244</v>
      </c>
      <c r="E2168" t="s">
        <v>262</v>
      </c>
      <c r="F2168">
        <v>0</v>
      </c>
      <c r="G2168">
        <v>12.8</v>
      </c>
      <c r="H2168">
        <v>-12.8</v>
      </c>
      <c r="I2168" t="s">
        <v>16</v>
      </c>
      <c r="J2168" t="s">
        <v>262</v>
      </c>
      <c r="K2168" t="s">
        <v>314</v>
      </c>
      <c r="L2168" t="s">
        <v>301</v>
      </c>
      <c r="M2168">
        <v>2024</v>
      </c>
    </row>
    <row r="2169" spans="1:13" hidden="1" x14ac:dyDescent="0.25">
      <c r="A2169">
        <v>11079</v>
      </c>
      <c r="B2169" t="s">
        <v>13</v>
      </c>
      <c r="C2169" s="4">
        <v>45484</v>
      </c>
      <c r="D2169" t="s">
        <v>251</v>
      </c>
      <c r="E2169" t="s">
        <v>268</v>
      </c>
      <c r="F2169">
        <v>0.63</v>
      </c>
      <c r="G2169">
        <v>0</v>
      </c>
      <c r="H2169">
        <v>0.63</v>
      </c>
      <c r="I2169" t="s">
        <v>16</v>
      </c>
      <c r="J2169" t="s">
        <v>268</v>
      </c>
      <c r="K2169" t="s">
        <v>314</v>
      </c>
      <c r="L2169" t="s">
        <v>301</v>
      </c>
      <c r="M2169">
        <v>2024</v>
      </c>
    </row>
    <row r="2170" spans="1:13" hidden="1" x14ac:dyDescent="0.25">
      <c r="A2170">
        <v>11078</v>
      </c>
      <c r="B2170" t="s">
        <v>13</v>
      </c>
      <c r="C2170" s="4">
        <v>45484</v>
      </c>
      <c r="D2170" t="s">
        <v>244</v>
      </c>
      <c r="E2170" t="s">
        <v>262</v>
      </c>
      <c r="F2170">
        <v>0</v>
      </c>
      <c r="G2170">
        <v>7.68</v>
      </c>
      <c r="H2170">
        <v>-7.68</v>
      </c>
      <c r="I2170" t="s">
        <v>16</v>
      </c>
      <c r="J2170" t="s">
        <v>262</v>
      </c>
      <c r="K2170" t="s">
        <v>314</v>
      </c>
      <c r="L2170" t="s">
        <v>301</v>
      </c>
      <c r="M2170">
        <v>2024</v>
      </c>
    </row>
    <row r="2171" spans="1:13" hidden="1" x14ac:dyDescent="0.25">
      <c r="A2171">
        <v>11080</v>
      </c>
      <c r="B2171" t="s">
        <v>13</v>
      </c>
      <c r="C2171" s="4">
        <v>45484</v>
      </c>
      <c r="D2171" t="s">
        <v>251</v>
      </c>
      <c r="E2171" t="s">
        <v>268</v>
      </c>
      <c r="F2171">
        <v>0.57999999999999996</v>
      </c>
      <c r="G2171">
        <v>0</v>
      </c>
      <c r="H2171">
        <v>0.57999999999999996</v>
      </c>
      <c r="I2171" t="s">
        <v>16</v>
      </c>
      <c r="J2171" t="s">
        <v>268</v>
      </c>
      <c r="K2171" t="s">
        <v>314</v>
      </c>
      <c r="L2171" t="s">
        <v>301</v>
      </c>
      <c r="M2171">
        <v>2024</v>
      </c>
    </row>
    <row r="2172" spans="1:13" hidden="1" x14ac:dyDescent="0.25">
      <c r="A2172">
        <v>11082</v>
      </c>
      <c r="B2172" t="s">
        <v>13</v>
      </c>
      <c r="C2172" s="4">
        <v>45484</v>
      </c>
      <c r="D2172" t="s">
        <v>244</v>
      </c>
      <c r="E2172" t="s">
        <v>262</v>
      </c>
      <c r="F2172">
        <v>0</v>
      </c>
      <c r="G2172">
        <v>11.08</v>
      </c>
      <c r="H2172">
        <v>-11.08</v>
      </c>
      <c r="I2172" t="s">
        <v>16</v>
      </c>
      <c r="J2172" t="s">
        <v>262</v>
      </c>
      <c r="K2172" t="s">
        <v>314</v>
      </c>
      <c r="L2172" t="s">
        <v>301</v>
      </c>
      <c r="M2172">
        <v>2024</v>
      </c>
    </row>
    <row r="2173" spans="1:13" hidden="1" x14ac:dyDescent="0.25">
      <c r="A2173">
        <v>11079</v>
      </c>
      <c r="B2173" t="s">
        <v>13</v>
      </c>
      <c r="C2173" s="4">
        <v>45484</v>
      </c>
      <c r="D2173" t="s">
        <v>244</v>
      </c>
      <c r="E2173" t="s">
        <v>262</v>
      </c>
      <c r="F2173">
        <v>0</v>
      </c>
      <c r="G2173">
        <v>13.79</v>
      </c>
      <c r="H2173">
        <v>-13.79</v>
      </c>
      <c r="I2173" t="s">
        <v>16</v>
      </c>
      <c r="J2173" t="s">
        <v>262</v>
      </c>
      <c r="K2173" t="s">
        <v>314</v>
      </c>
      <c r="L2173" t="s">
        <v>301</v>
      </c>
      <c r="M2173">
        <v>2024</v>
      </c>
    </row>
    <row r="2174" spans="1:13" x14ac:dyDescent="0.25">
      <c r="A2174">
        <v>11082</v>
      </c>
      <c r="B2174" t="s">
        <v>13</v>
      </c>
      <c r="C2174" s="4">
        <v>45484</v>
      </c>
      <c r="D2174" t="s">
        <v>153</v>
      </c>
      <c r="E2174" t="s">
        <v>154</v>
      </c>
      <c r="F2174">
        <v>0</v>
      </c>
      <c r="G2174">
        <v>2.0099999999999998</v>
      </c>
      <c r="H2174">
        <v>-2.0099999999999998</v>
      </c>
      <c r="I2174" t="s">
        <v>16</v>
      </c>
      <c r="J2174" t="s">
        <v>154</v>
      </c>
      <c r="K2174" t="s">
        <v>314</v>
      </c>
      <c r="L2174" t="s">
        <v>301</v>
      </c>
      <c r="M2174">
        <v>2022</v>
      </c>
    </row>
    <row r="2175" spans="1:13" x14ac:dyDescent="0.25">
      <c r="A2175">
        <v>11080</v>
      </c>
      <c r="B2175" t="s">
        <v>13</v>
      </c>
      <c r="C2175" s="4">
        <v>45484</v>
      </c>
      <c r="D2175" t="s">
        <v>153</v>
      </c>
      <c r="E2175" t="s">
        <v>154</v>
      </c>
      <c r="F2175">
        <v>0</v>
      </c>
      <c r="G2175">
        <v>2.33</v>
      </c>
      <c r="H2175">
        <v>-2.33</v>
      </c>
      <c r="I2175" t="s">
        <v>16</v>
      </c>
      <c r="J2175" t="s">
        <v>154</v>
      </c>
      <c r="K2175" t="s">
        <v>314</v>
      </c>
      <c r="L2175" t="s">
        <v>301</v>
      </c>
      <c r="M2175">
        <v>2022</v>
      </c>
    </row>
    <row r="2176" spans="1:13" x14ac:dyDescent="0.25">
      <c r="A2176">
        <v>11081</v>
      </c>
      <c r="B2176" t="s">
        <v>13</v>
      </c>
      <c r="C2176" s="4">
        <v>45484</v>
      </c>
      <c r="D2176" t="s">
        <v>153</v>
      </c>
      <c r="E2176" t="s">
        <v>154</v>
      </c>
      <c r="F2176">
        <v>0</v>
      </c>
      <c r="G2176">
        <v>2.37</v>
      </c>
      <c r="H2176">
        <v>-2.37</v>
      </c>
      <c r="I2176" t="s">
        <v>16</v>
      </c>
      <c r="J2176" t="s">
        <v>154</v>
      </c>
      <c r="K2176" t="s">
        <v>314</v>
      </c>
      <c r="L2176" t="s">
        <v>301</v>
      </c>
      <c r="M2176">
        <v>2022</v>
      </c>
    </row>
    <row r="2177" spans="1:13" x14ac:dyDescent="0.25">
      <c r="A2177">
        <v>11079</v>
      </c>
      <c r="B2177" t="s">
        <v>13</v>
      </c>
      <c r="C2177" s="4">
        <v>45484</v>
      </c>
      <c r="D2177" t="s">
        <v>153</v>
      </c>
      <c r="E2177" t="s">
        <v>154</v>
      </c>
      <c r="F2177">
        <v>0</v>
      </c>
      <c r="G2177">
        <v>2.5099999999999998</v>
      </c>
      <c r="H2177">
        <v>-2.5099999999999998</v>
      </c>
      <c r="I2177" t="s">
        <v>16</v>
      </c>
      <c r="J2177" t="s">
        <v>154</v>
      </c>
      <c r="K2177" t="s">
        <v>314</v>
      </c>
      <c r="L2177" t="s">
        <v>301</v>
      </c>
      <c r="M2177">
        <v>2022</v>
      </c>
    </row>
    <row r="2178" spans="1:13" x14ac:dyDescent="0.25">
      <c r="A2178">
        <v>11078</v>
      </c>
      <c r="B2178" t="s">
        <v>13</v>
      </c>
      <c r="C2178" s="4">
        <v>45484</v>
      </c>
      <c r="D2178" t="s">
        <v>153</v>
      </c>
      <c r="E2178" t="s">
        <v>154</v>
      </c>
      <c r="F2178">
        <v>0</v>
      </c>
      <c r="G2178">
        <v>1.4</v>
      </c>
      <c r="H2178">
        <v>-1.4</v>
      </c>
      <c r="I2178" t="s">
        <v>16</v>
      </c>
      <c r="J2178" t="s">
        <v>154</v>
      </c>
      <c r="K2178" t="s">
        <v>314</v>
      </c>
      <c r="L2178" t="s">
        <v>301</v>
      </c>
      <c r="M2178">
        <v>2022</v>
      </c>
    </row>
    <row r="2179" spans="1:13" hidden="1" x14ac:dyDescent="0.25">
      <c r="A2179">
        <v>11095</v>
      </c>
      <c r="B2179" t="s">
        <v>13</v>
      </c>
      <c r="C2179" s="4">
        <v>45485</v>
      </c>
      <c r="D2179" t="s">
        <v>251</v>
      </c>
      <c r="E2179" t="s">
        <v>268</v>
      </c>
      <c r="F2179">
        <v>0.06</v>
      </c>
      <c r="G2179">
        <v>0</v>
      </c>
      <c r="H2179">
        <v>0.06</v>
      </c>
      <c r="I2179" t="s">
        <v>16</v>
      </c>
      <c r="J2179" t="s">
        <v>268</v>
      </c>
      <c r="K2179" t="s">
        <v>314</v>
      </c>
      <c r="L2179" t="s">
        <v>301</v>
      </c>
      <c r="M2179">
        <v>2024</v>
      </c>
    </row>
    <row r="2180" spans="1:13" hidden="1" x14ac:dyDescent="0.25">
      <c r="A2180">
        <v>11095</v>
      </c>
      <c r="B2180" t="s">
        <v>13</v>
      </c>
      <c r="C2180" s="4">
        <v>45485</v>
      </c>
      <c r="D2180" t="s">
        <v>244</v>
      </c>
      <c r="E2180" t="s">
        <v>262</v>
      </c>
      <c r="F2180">
        <v>0</v>
      </c>
      <c r="G2180">
        <v>1.43</v>
      </c>
      <c r="H2180">
        <v>-1.43</v>
      </c>
      <c r="I2180" t="s">
        <v>16</v>
      </c>
      <c r="J2180" t="s">
        <v>262</v>
      </c>
      <c r="K2180" t="s">
        <v>314</v>
      </c>
      <c r="L2180" t="s">
        <v>301</v>
      </c>
      <c r="M2180">
        <v>2024</v>
      </c>
    </row>
    <row r="2181" spans="1:13" x14ac:dyDescent="0.25">
      <c r="A2181">
        <v>11095</v>
      </c>
      <c r="B2181" t="s">
        <v>13</v>
      </c>
      <c r="C2181" s="4">
        <v>45485</v>
      </c>
      <c r="D2181" t="s">
        <v>153</v>
      </c>
      <c r="E2181" t="s">
        <v>154</v>
      </c>
      <c r="F2181">
        <v>0</v>
      </c>
      <c r="G2181">
        <v>0.26</v>
      </c>
      <c r="H2181">
        <v>-0.26</v>
      </c>
      <c r="I2181" t="s">
        <v>16</v>
      </c>
      <c r="J2181" t="s">
        <v>154</v>
      </c>
      <c r="K2181" t="s">
        <v>314</v>
      </c>
      <c r="L2181" t="s">
        <v>301</v>
      </c>
      <c r="M2181">
        <v>2022</v>
      </c>
    </row>
    <row r="2182" spans="1:13" hidden="1" x14ac:dyDescent="0.25">
      <c r="A2182">
        <v>11111</v>
      </c>
      <c r="B2182" t="s">
        <v>13</v>
      </c>
      <c r="C2182" s="4">
        <v>45488</v>
      </c>
      <c r="D2182" t="s">
        <v>244</v>
      </c>
      <c r="E2182" t="s">
        <v>262</v>
      </c>
      <c r="F2182">
        <v>1.38</v>
      </c>
      <c r="G2182">
        <v>0</v>
      </c>
      <c r="H2182">
        <v>1.38</v>
      </c>
      <c r="I2182" t="s">
        <v>16</v>
      </c>
      <c r="J2182" t="s">
        <v>262</v>
      </c>
      <c r="K2182" t="s">
        <v>315</v>
      </c>
      <c r="L2182" t="s">
        <v>306</v>
      </c>
      <c r="M2182">
        <v>2024</v>
      </c>
    </row>
    <row r="2183" spans="1:13" hidden="1" x14ac:dyDescent="0.25">
      <c r="A2183">
        <v>11112</v>
      </c>
      <c r="B2183" t="s">
        <v>13</v>
      </c>
      <c r="C2183" s="4">
        <v>45488</v>
      </c>
      <c r="D2183" t="s">
        <v>244</v>
      </c>
      <c r="E2183" t="s">
        <v>262</v>
      </c>
      <c r="F2183">
        <v>0.65</v>
      </c>
      <c r="G2183">
        <v>0</v>
      </c>
      <c r="H2183">
        <v>0.65</v>
      </c>
      <c r="I2183" t="s">
        <v>16</v>
      </c>
      <c r="J2183" t="s">
        <v>262</v>
      </c>
      <c r="K2183" t="s">
        <v>315</v>
      </c>
      <c r="L2183" t="s">
        <v>306</v>
      </c>
      <c r="M2183">
        <v>2024</v>
      </c>
    </row>
    <row r="2184" spans="1:13" hidden="1" x14ac:dyDescent="0.25">
      <c r="A2184">
        <v>11112</v>
      </c>
      <c r="B2184" t="s">
        <v>13</v>
      </c>
      <c r="C2184" s="4">
        <v>45488</v>
      </c>
      <c r="D2184" t="s">
        <v>251</v>
      </c>
      <c r="E2184" t="s">
        <v>268</v>
      </c>
      <c r="F2184">
        <v>0</v>
      </c>
      <c r="G2184">
        <v>0.03</v>
      </c>
      <c r="H2184">
        <v>-0.03</v>
      </c>
      <c r="I2184" t="s">
        <v>16</v>
      </c>
      <c r="J2184" t="s">
        <v>268</v>
      </c>
      <c r="K2184" t="s">
        <v>315</v>
      </c>
      <c r="L2184" t="s">
        <v>306</v>
      </c>
      <c r="M2184">
        <v>2024</v>
      </c>
    </row>
    <row r="2185" spans="1:13" hidden="1" x14ac:dyDescent="0.25">
      <c r="A2185">
        <v>11111</v>
      </c>
      <c r="B2185" t="s">
        <v>13</v>
      </c>
      <c r="C2185" s="4">
        <v>45488</v>
      </c>
      <c r="D2185" t="s">
        <v>251</v>
      </c>
      <c r="E2185" t="s">
        <v>268</v>
      </c>
      <c r="F2185">
        <v>0</v>
      </c>
      <c r="G2185">
        <v>0.06</v>
      </c>
      <c r="H2185">
        <v>-0.06</v>
      </c>
      <c r="I2185" t="s">
        <v>16</v>
      </c>
      <c r="J2185" t="s">
        <v>268</v>
      </c>
      <c r="K2185" t="s">
        <v>315</v>
      </c>
      <c r="L2185" t="s">
        <v>306</v>
      </c>
      <c r="M2185">
        <v>2024</v>
      </c>
    </row>
    <row r="2186" spans="1:13" x14ac:dyDescent="0.25">
      <c r="A2186">
        <v>11110</v>
      </c>
      <c r="B2186" t="s">
        <v>13</v>
      </c>
      <c r="C2186" s="4">
        <v>45488</v>
      </c>
      <c r="D2186" t="s">
        <v>153</v>
      </c>
      <c r="E2186" t="s">
        <v>154</v>
      </c>
      <c r="F2186">
        <v>0.38</v>
      </c>
      <c r="G2186">
        <v>0</v>
      </c>
      <c r="H2186">
        <v>0.38</v>
      </c>
      <c r="I2186" t="s">
        <v>16</v>
      </c>
      <c r="J2186" t="s">
        <v>154</v>
      </c>
      <c r="K2186" t="s">
        <v>315</v>
      </c>
      <c r="L2186" t="s">
        <v>306</v>
      </c>
      <c r="M2186">
        <v>2022</v>
      </c>
    </row>
    <row r="2187" spans="1:13" x14ac:dyDescent="0.25">
      <c r="A2187">
        <v>11112</v>
      </c>
      <c r="B2187" t="s">
        <v>13</v>
      </c>
      <c r="C2187" s="4">
        <v>45488</v>
      </c>
      <c r="D2187" t="s">
        <v>153</v>
      </c>
      <c r="E2187" t="s">
        <v>154</v>
      </c>
      <c r="F2187">
        <v>0.12</v>
      </c>
      <c r="G2187">
        <v>0</v>
      </c>
      <c r="H2187">
        <v>0.12</v>
      </c>
      <c r="I2187" t="s">
        <v>16</v>
      </c>
      <c r="J2187" t="s">
        <v>154</v>
      </c>
      <c r="K2187" t="s">
        <v>315</v>
      </c>
      <c r="L2187" t="s">
        <v>306</v>
      </c>
      <c r="M2187">
        <v>2022</v>
      </c>
    </row>
    <row r="2188" spans="1:13" x14ac:dyDescent="0.25">
      <c r="A2188">
        <v>11113</v>
      </c>
      <c r="B2188" t="s">
        <v>13</v>
      </c>
      <c r="C2188" s="4">
        <v>45488</v>
      </c>
      <c r="D2188" t="s">
        <v>153</v>
      </c>
      <c r="E2188" t="s">
        <v>154</v>
      </c>
      <c r="F2188">
        <v>0.01</v>
      </c>
      <c r="G2188">
        <v>0</v>
      </c>
      <c r="H2188">
        <v>0.01</v>
      </c>
      <c r="I2188" t="s">
        <v>16</v>
      </c>
      <c r="J2188" t="s">
        <v>154</v>
      </c>
      <c r="K2188" t="s">
        <v>315</v>
      </c>
      <c r="L2188" t="s">
        <v>306</v>
      </c>
      <c r="M2188">
        <v>2022</v>
      </c>
    </row>
    <row r="2189" spans="1:13" x14ac:dyDescent="0.25">
      <c r="A2189">
        <v>11111</v>
      </c>
      <c r="B2189" t="s">
        <v>13</v>
      </c>
      <c r="C2189" s="4">
        <v>45488</v>
      </c>
      <c r="D2189" t="s">
        <v>153</v>
      </c>
      <c r="E2189" t="s">
        <v>154</v>
      </c>
      <c r="F2189">
        <v>0.25</v>
      </c>
      <c r="G2189">
        <v>0</v>
      </c>
      <c r="H2189">
        <v>0.25</v>
      </c>
      <c r="I2189" t="s">
        <v>16</v>
      </c>
      <c r="J2189" t="s">
        <v>154</v>
      </c>
      <c r="K2189" t="s">
        <v>315</v>
      </c>
      <c r="L2189" t="s">
        <v>306</v>
      </c>
      <c r="M2189">
        <v>2022</v>
      </c>
    </row>
    <row r="2190" spans="1:13" hidden="1" x14ac:dyDescent="0.25">
      <c r="A2190">
        <v>11113</v>
      </c>
      <c r="B2190" t="s">
        <v>13</v>
      </c>
      <c r="C2190" s="4">
        <v>45488</v>
      </c>
      <c r="D2190" t="s">
        <v>244</v>
      </c>
      <c r="E2190" t="s">
        <v>262</v>
      </c>
      <c r="F2190">
        <v>0.03</v>
      </c>
      <c r="G2190">
        <v>0</v>
      </c>
      <c r="H2190">
        <v>0.03</v>
      </c>
      <c r="I2190" t="s">
        <v>16</v>
      </c>
      <c r="J2190" t="s">
        <v>262</v>
      </c>
      <c r="K2190" t="s">
        <v>315</v>
      </c>
      <c r="L2190" t="s">
        <v>306</v>
      </c>
      <c r="M2190">
        <v>2024</v>
      </c>
    </row>
    <row r="2191" spans="1:13" hidden="1" x14ac:dyDescent="0.25">
      <c r="A2191">
        <v>11110</v>
      </c>
      <c r="B2191" t="s">
        <v>13</v>
      </c>
      <c r="C2191" s="4">
        <v>45488</v>
      </c>
      <c r="D2191" t="s">
        <v>244</v>
      </c>
      <c r="E2191" t="s">
        <v>262</v>
      </c>
      <c r="F2191">
        <v>2.11</v>
      </c>
      <c r="G2191">
        <v>0</v>
      </c>
      <c r="H2191">
        <v>2.11</v>
      </c>
      <c r="I2191" t="s">
        <v>16</v>
      </c>
      <c r="J2191" t="s">
        <v>262</v>
      </c>
      <c r="K2191" t="s">
        <v>315</v>
      </c>
      <c r="L2191" t="s">
        <v>306</v>
      </c>
      <c r="M2191">
        <v>2024</v>
      </c>
    </row>
    <row r="2192" spans="1:13" hidden="1" x14ac:dyDescent="0.25">
      <c r="A2192">
        <v>11110</v>
      </c>
      <c r="B2192" t="s">
        <v>13</v>
      </c>
      <c r="C2192" s="4">
        <v>45488</v>
      </c>
      <c r="D2192" t="s">
        <v>251</v>
      </c>
      <c r="E2192" t="s">
        <v>268</v>
      </c>
      <c r="F2192">
        <v>0</v>
      </c>
      <c r="G2192">
        <v>0.1</v>
      </c>
      <c r="H2192">
        <v>-0.1</v>
      </c>
      <c r="I2192" t="s">
        <v>16</v>
      </c>
      <c r="J2192" t="s">
        <v>268</v>
      </c>
      <c r="K2192" t="s">
        <v>315</v>
      </c>
      <c r="L2192" t="s">
        <v>306</v>
      </c>
      <c r="M2192">
        <v>2024</v>
      </c>
    </row>
    <row r="2193" spans="1:13" hidden="1" x14ac:dyDescent="0.25">
      <c r="A2193">
        <v>11109</v>
      </c>
      <c r="B2193" t="s">
        <v>13</v>
      </c>
      <c r="C2193" s="4">
        <v>45488</v>
      </c>
      <c r="D2193" t="s">
        <v>251</v>
      </c>
      <c r="E2193" t="s">
        <v>268</v>
      </c>
      <c r="F2193">
        <v>0.1</v>
      </c>
      <c r="G2193">
        <v>0</v>
      </c>
      <c r="H2193">
        <v>0.1</v>
      </c>
      <c r="I2193" t="s">
        <v>16</v>
      </c>
      <c r="J2193" t="s">
        <v>268</v>
      </c>
      <c r="K2193" t="s">
        <v>314</v>
      </c>
      <c r="L2193" t="s">
        <v>301</v>
      </c>
      <c r="M2193">
        <v>2024</v>
      </c>
    </row>
    <row r="2194" spans="1:13" hidden="1" x14ac:dyDescent="0.25">
      <c r="A2194">
        <v>11109</v>
      </c>
      <c r="B2194" t="s">
        <v>13</v>
      </c>
      <c r="C2194" s="4">
        <v>45488</v>
      </c>
      <c r="D2194" t="s">
        <v>244</v>
      </c>
      <c r="E2194" t="s">
        <v>262</v>
      </c>
      <c r="F2194">
        <v>0</v>
      </c>
      <c r="G2194">
        <v>2.11</v>
      </c>
      <c r="H2194">
        <v>-2.11</v>
      </c>
      <c r="I2194" t="s">
        <v>16</v>
      </c>
      <c r="J2194" t="s">
        <v>262</v>
      </c>
      <c r="K2194" t="s">
        <v>314</v>
      </c>
      <c r="L2194" t="s">
        <v>301</v>
      </c>
      <c r="M2194">
        <v>2024</v>
      </c>
    </row>
    <row r="2195" spans="1:13" x14ac:dyDescent="0.25">
      <c r="A2195">
        <v>11109</v>
      </c>
      <c r="B2195" t="s">
        <v>13</v>
      </c>
      <c r="C2195" s="4">
        <v>45488</v>
      </c>
      <c r="D2195" t="s">
        <v>153</v>
      </c>
      <c r="E2195" t="s">
        <v>154</v>
      </c>
      <c r="F2195">
        <v>0</v>
      </c>
      <c r="G2195">
        <v>0.38</v>
      </c>
      <c r="H2195">
        <v>-0.38</v>
      </c>
      <c r="I2195" t="s">
        <v>16</v>
      </c>
      <c r="J2195" t="s">
        <v>154</v>
      </c>
      <c r="K2195" t="s">
        <v>314</v>
      </c>
      <c r="L2195" t="s">
        <v>301</v>
      </c>
      <c r="M2195">
        <v>2022</v>
      </c>
    </row>
    <row r="2196" spans="1:13" x14ac:dyDescent="0.25">
      <c r="A2196">
        <v>11237</v>
      </c>
      <c r="B2196" t="s">
        <v>13</v>
      </c>
      <c r="C2196" s="4">
        <v>45489</v>
      </c>
      <c r="D2196" t="s">
        <v>153</v>
      </c>
      <c r="E2196" t="s">
        <v>154</v>
      </c>
      <c r="F2196">
        <v>7.0000000000000007E-2</v>
      </c>
      <c r="G2196">
        <v>0</v>
      </c>
      <c r="H2196">
        <v>7.0000000000000007E-2</v>
      </c>
      <c r="I2196" t="s">
        <v>16</v>
      </c>
      <c r="J2196" t="s">
        <v>154</v>
      </c>
      <c r="K2196" t="s">
        <v>315</v>
      </c>
      <c r="L2196" t="s">
        <v>306</v>
      </c>
      <c r="M2196">
        <v>2022</v>
      </c>
    </row>
    <row r="2197" spans="1:13" hidden="1" x14ac:dyDescent="0.25">
      <c r="A2197">
        <v>11236</v>
      </c>
      <c r="B2197" t="s">
        <v>13</v>
      </c>
      <c r="C2197" s="4">
        <v>45489</v>
      </c>
      <c r="D2197" t="s">
        <v>244</v>
      </c>
      <c r="E2197" t="s">
        <v>262</v>
      </c>
      <c r="F2197">
        <v>0</v>
      </c>
      <c r="G2197">
        <v>0.05</v>
      </c>
      <c r="H2197">
        <v>-0.05</v>
      </c>
      <c r="I2197" t="s">
        <v>16</v>
      </c>
      <c r="J2197" t="s">
        <v>262</v>
      </c>
      <c r="K2197" t="s">
        <v>314</v>
      </c>
      <c r="L2197" t="s">
        <v>301</v>
      </c>
      <c r="M2197">
        <v>2024</v>
      </c>
    </row>
    <row r="2198" spans="1:13" hidden="1" x14ac:dyDescent="0.25">
      <c r="A2198">
        <v>11237</v>
      </c>
      <c r="B2198" t="s">
        <v>13</v>
      </c>
      <c r="C2198" s="4">
        <v>45489</v>
      </c>
      <c r="D2198" t="s">
        <v>251</v>
      </c>
      <c r="E2198" t="s">
        <v>268</v>
      </c>
      <c r="F2198">
        <v>0</v>
      </c>
      <c r="G2198">
        <v>0.02</v>
      </c>
      <c r="H2198">
        <v>-0.02</v>
      </c>
      <c r="I2198" t="s">
        <v>16</v>
      </c>
      <c r="J2198" t="s">
        <v>268</v>
      </c>
      <c r="K2198" t="s">
        <v>315</v>
      </c>
      <c r="L2198" t="s">
        <v>306</v>
      </c>
      <c r="M2198">
        <v>2024</v>
      </c>
    </row>
    <row r="2199" spans="1:13" x14ac:dyDescent="0.25">
      <c r="A2199">
        <v>11236</v>
      </c>
      <c r="B2199" t="s">
        <v>13</v>
      </c>
      <c r="C2199" s="4">
        <v>45489</v>
      </c>
      <c r="D2199" t="s">
        <v>153</v>
      </c>
      <c r="E2199" t="s">
        <v>154</v>
      </c>
      <c r="F2199">
        <v>0</v>
      </c>
      <c r="G2199">
        <v>0.01</v>
      </c>
      <c r="H2199">
        <v>-0.01</v>
      </c>
      <c r="I2199" t="s">
        <v>16</v>
      </c>
      <c r="J2199" t="s">
        <v>154</v>
      </c>
      <c r="K2199" t="s">
        <v>314</v>
      </c>
      <c r="L2199" t="s">
        <v>301</v>
      </c>
      <c r="M2199">
        <v>2022</v>
      </c>
    </row>
    <row r="2200" spans="1:13" x14ac:dyDescent="0.25">
      <c r="A2200">
        <v>11239</v>
      </c>
      <c r="B2200" t="s">
        <v>13</v>
      </c>
      <c r="C2200" s="4">
        <v>45489</v>
      </c>
      <c r="D2200" t="s">
        <v>153</v>
      </c>
      <c r="E2200" t="s">
        <v>154</v>
      </c>
      <c r="F2200">
        <v>0</v>
      </c>
      <c r="G2200">
        <v>0.12</v>
      </c>
      <c r="H2200">
        <v>-0.12</v>
      </c>
      <c r="I2200" t="s">
        <v>16</v>
      </c>
      <c r="J2200" t="s">
        <v>154</v>
      </c>
      <c r="K2200" t="s">
        <v>314</v>
      </c>
      <c r="L2200" t="s">
        <v>301</v>
      </c>
      <c r="M2200">
        <v>2022</v>
      </c>
    </row>
    <row r="2201" spans="1:13" hidden="1" x14ac:dyDescent="0.25">
      <c r="A2201">
        <v>11237</v>
      </c>
      <c r="B2201" t="s">
        <v>13</v>
      </c>
      <c r="C2201" s="4">
        <v>45489</v>
      </c>
      <c r="D2201" t="s">
        <v>244</v>
      </c>
      <c r="E2201" t="s">
        <v>262</v>
      </c>
      <c r="F2201">
        <v>0.4</v>
      </c>
      <c r="G2201">
        <v>0</v>
      </c>
      <c r="H2201">
        <v>0.4</v>
      </c>
      <c r="I2201" t="s">
        <v>16</v>
      </c>
      <c r="J2201" t="s">
        <v>262</v>
      </c>
      <c r="K2201" t="s">
        <v>315</v>
      </c>
      <c r="L2201" t="s">
        <v>306</v>
      </c>
      <c r="M2201">
        <v>2024</v>
      </c>
    </row>
    <row r="2202" spans="1:13" x14ac:dyDescent="0.25">
      <c r="A2202">
        <v>11238</v>
      </c>
      <c r="B2202" t="s">
        <v>13</v>
      </c>
      <c r="C2202" s="4">
        <v>45489</v>
      </c>
      <c r="D2202" t="s">
        <v>153</v>
      </c>
      <c r="E2202" t="s">
        <v>154</v>
      </c>
      <c r="F2202">
        <v>0</v>
      </c>
      <c r="G2202">
        <v>0.25</v>
      </c>
      <c r="H2202">
        <v>-0.25</v>
      </c>
      <c r="I2202" t="s">
        <v>16</v>
      </c>
      <c r="J2202" t="s">
        <v>154</v>
      </c>
      <c r="K2202" t="s">
        <v>314</v>
      </c>
      <c r="L2202" t="s">
        <v>301</v>
      </c>
      <c r="M2202">
        <v>2022</v>
      </c>
    </row>
    <row r="2203" spans="1:13" hidden="1" x14ac:dyDescent="0.25">
      <c r="A2203">
        <v>11238</v>
      </c>
      <c r="B2203" t="s">
        <v>13</v>
      </c>
      <c r="C2203" s="4">
        <v>45489</v>
      </c>
      <c r="D2203" t="s">
        <v>251</v>
      </c>
      <c r="E2203" t="s">
        <v>268</v>
      </c>
      <c r="F2203">
        <v>0.06</v>
      </c>
      <c r="G2203">
        <v>0</v>
      </c>
      <c r="H2203">
        <v>0.06</v>
      </c>
      <c r="I2203" t="s">
        <v>16</v>
      </c>
      <c r="J2203" t="s">
        <v>268</v>
      </c>
      <c r="K2203" t="s">
        <v>314</v>
      </c>
      <c r="L2203" t="s">
        <v>301</v>
      </c>
      <c r="M2203">
        <v>2024</v>
      </c>
    </row>
    <row r="2204" spans="1:13" hidden="1" x14ac:dyDescent="0.25">
      <c r="A2204">
        <v>11238</v>
      </c>
      <c r="B2204" t="s">
        <v>13</v>
      </c>
      <c r="C2204" s="4">
        <v>45489</v>
      </c>
      <c r="D2204" t="s">
        <v>244</v>
      </c>
      <c r="E2204" t="s">
        <v>262</v>
      </c>
      <c r="F2204">
        <v>0</v>
      </c>
      <c r="G2204">
        <v>1.38</v>
      </c>
      <c r="H2204">
        <v>-1.38</v>
      </c>
      <c r="I2204" t="s">
        <v>16</v>
      </c>
      <c r="J2204" t="s">
        <v>262</v>
      </c>
      <c r="K2204" t="s">
        <v>314</v>
      </c>
      <c r="L2204" t="s">
        <v>301</v>
      </c>
      <c r="M2204">
        <v>2024</v>
      </c>
    </row>
    <row r="2205" spans="1:13" hidden="1" x14ac:dyDescent="0.25">
      <c r="A2205">
        <v>11239</v>
      </c>
      <c r="B2205" t="s">
        <v>13</v>
      </c>
      <c r="C2205" s="4">
        <v>45489</v>
      </c>
      <c r="D2205" t="s">
        <v>244</v>
      </c>
      <c r="E2205" t="s">
        <v>262</v>
      </c>
      <c r="F2205">
        <v>0</v>
      </c>
      <c r="G2205">
        <v>0.65</v>
      </c>
      <c r="H2205">
        <v>-0.65</v>
      </c>
      <c r="I2205" t="s">
        <v>16</v>
      </c>
      <c r="J2205" t="s">
        <v>262</v>
      </c>
      <c r="K2205" t="s">
        <v>314</v>
      </c>
      <c r="L2205" t="s">
        <v>301</v>
      </c>
      <c r="M2205">
        <v>2024</v>
      </c>
    </row>
    <row r="2206" spans="1:13" hidden="1" x14ac:dyDescent="0.25">
      <c r="A2206">
        <v>11239</v>
      </c>
      <c r="B2206" t="s">
        <v>13</v>
      </c>
      <c r="C2206" s="4">
        <v>45489</v>
      </c>
      <c r="D2206" t="s">
        <v>251</v>
      </c>
      <c r="E2206" t="s">
        <v>268</v>
      </c>
      <c r="F2206">
        <v>0.03</v>
      </c>
      <c r="G2206">
        <v>0</v>
      </c>
      <c r="H2206">
        <v>0.03</v>
      </c>
      <c r="I2206" t="s">
        <v>16</v>
      </c>
      <c r="J2206" t="s">
        <v>268</v>
      </c>
      <c r="K2206" t="s">
        <v>314</v>
      </c>
      <c r="L2206" t="s">
        <v>301</v>
      </c>
      <c r="M2206">
        <v>2024</v>
      </c>
    </row>
    <row r="2207" spans="1:13" hidden="1" x14ac:dyDescent="0.25">
      <c r="A2207">
        <v>11241</v>
      </c>
      <c r="B2207" t="s">
        <v>13</v>
      </c>
      <c r="C2207" s="4">
        <v>45489</v>
      </c>
      <c r="D2207" t="s">
        <v>244</v>
      </c>
      <c r="E2207" t="s">
        <v>262</v>
      </c>
      <c r="F2207">
        <v>0</v>
      </c>
      <c r="G2207">
        <v>0.03</v>
      </c>
      <c r="H2207">
        <v>-0.03</v>
      </c>
      <c r="I2207" t="s">
        <v>16</v>
      </c>
      <c r="J2207" t="s">
        <v>262</v>
      </c>
      <c r="K2207" t="s">
        <v>314</v>
      </c>
      <c r="L2207" t="s">
        <v>301</v>
      </c>
      <c r="M2207">
        <v>2024</v>
      </c>
    </row>
    <row r="2208" spans="1:13" x14ac:dyDescent="0.25">
      <c r="A2208">
        <v>11241</v>
      </c>
      <c r="B2208" t="s">
        <v>13</v>
      </c>
      <c r="C2208" s="4">
        <v>45489</v>
      </c>
      <c r="D2208" t="s">
        <v>153</v>
      </c>
      <c r="E2208" t="s">
        <v>154</v>
      </c>
      <c r="F2208">
        <v>0</v>
      </c>
      <c r="G2208">
        <v>0.01</v>
      </c>
      <c r="H2208">
        <v>-0.01</v>
      </c>
      <c r="I2208" t="s">
        <v>16</v>
      </c>
      <c r="J2208" t="s">
        <v>154</v>
      </c>
      <c r="K2208" t="s">
        <v>314</v>
      </c>
      <c r="L2208" t="s">
        <v>301</v>
      </c>
      <c r="M2208">
        <v>2022</v>
      </c>
    </row>
    <row r="2209" spans="1:13" x14ac:dyDescent="0.25">
      <c r="A2209">
        <v>11259</v>
      </c>
      <c r="B2209" t="s">
        <v>13</v>
      </c>
      <c r="C2209" s="4">
        <v>45490</v>
      </c>
      <c r="D2209" t="s">
        <v>153</v>
      </c>
      <c r="E2209" t="s">
        <v>154</v>
      </c>
      <c r="F2209">
        <v>0</v>
      </c>
      <c r="G2209">
        <v>1982.32</v>
      </c>
      <c r="H2209">
        <v>-1982.32</v>
      </c>
      <c r="I2209" t="s">
        <v>16</v>
      </c>
      <c r="J2209" t="s">
        <v>154</v>
      </c>
      <c r="K2209" t="s">
        <v>314</v>
      </c>
      <c r="L2209" t="s">
        <v>301</v>
      </c>
      <c r="M2209">
        <v>2022</v>
      </c>
    </row>
    <row r="2210" spans="1:13" hidden="1" x14ac:dyDescent="0.25">
      <c r="A2210">
        <v>11259</v>
      </c>
      <c r="B2210" t="s">
        <v>13</v>
      </c>
      <c r="C2210" s="4">
        <v>45490</v>
      </c>
      <c r="D2210" t="s">
        <v>252</v>
      </c>
      <c r="E2210" t="s">
        <v>271</v>
      </c>
      <c r="F2210">
        <v>3.81</v>
      </c>
      <c r="G2210">
        <v>0</v>
      </c>
      <c r="H2210">
        <v>3.81</v>
      </c>
      <c r="I2210" t="s">
        <v>16</v>
      </c>
      <c r="J2210" t="s">
        <v>271</v>
      </c>
      <c r="K2210" t="s">
        <v>314</v>
      </c>
      <c r="L2210" t="s">
        <v>301</v>
      </c>
      <c r="M2210">
        <v>2024</v>
      </c>
    </row>
    <row r="2211" spans="1:13" hidden="1" x14ac:dyDescent="0.25">
      <c r="A2211">
        <v>11258</v>
      </c>
      <c r="B2211" t="s">
        <v>13</v>
      </c>
      <c r="C2211" s="4">
        <v>45490</v>
      </c>
      <c r="D2211" t="s">
        <v>251</v>
      </c>
      <c r="E2211" t="s">
        <v>268</v>
      </c>
      <c r="F2211">
        <v>0.54</v>
      </c>
      <c r="G2211">
        <v>0</v>
      </c>
      <c r="H2211">
        <v>0.54</v>
      </c>
      <c r="I2211" t="s">
        <v>16</v>
      </c>
      <c r="J2211" t="s">
        <v>268</v>
      </c>
      <c r="K2211" t="s">
        <v>314</v>
      </c>
      <c r="L2211" t="s">
        <v>301</v>
      </c>
      <c r="M2211">
        <v>2024</v>
      </c>
    </row>
    <row r="2212" spans="1:13" x14ac:dyDescent="0.25">
      <c r="A2212">
        <v>11262</v>
      </c>
      <c r="B2212" t="s">
        <v>13</v>
      </c>
      <c r="C2212" s="4">
        <v>45490</v>
      </c>
      <c r="D2212" t="s">
        <v>153</v>
      </c>
      <c r="E2212" t="s">
        <v>154</v>
      </c>
      <c r="F2212">
        <v>0</v>
      </c>
      <c r="G2212">
        <v>3.77</v>
      </c>
      <c r="H2212">
        <v>-3.77</v>
      </c>
      <c r="I2212" t="s">
        <v>16</v>
      </c>
      <c r="J2212" t="s">
        <v>154</v>
      </c>
      <c r="K2212" t="s">
        <v>314</v>
      </c>
      <c r="L2212" t="s">
        <v>301</v>
      </c>
      <c r="M2212">
        <v>2022</v>
      </c>
    </row>
    <row r="2213" spans="1:13" hidden="1" x14ac:dyDescent="0.25">
      <c r="A2213">
        <v>11262</v>
      </c>
      <c r="B2213" t="s">
        <v>13</v>
      </c>
      <c r="C2213" s="4">
        <v>45490</v>
      </c>
      <c r="D2213" t="s">
        <v>245</v>
      </c>
      <c r="E2213" t="s">
        <v>273</v>
      </c>
      <c r="F2213">
        <v>0</v>
      </c>
      <c r="G2213">
        <v>0.32</v>
      </c>
      <c r="H2213">
        <v>-0.32</v>
      </c>
      <c r="I2213" t="s">
        <v>16</v>
      </c>
      <c r="J2213" t="s">
        <v>273</v>
      </c>
      <c r="K2213" t="s">
        <v>314</v>
      </c>
      <c r="L2213" t="s">
        <v>301</v>
      </c>
      <c r="M2213">
        <v>2024</v>
      </c>
    </row>
    <row r="2214" spans="1:13" hidden="1" x14ac:dyDescent="0.25">
      <c r="A2214">
        <v>11262</v>
      </c>
      <c r="B2214" t="s">
        <v>13</v>
      </c>
      <c r="C2214" s="4">
        <v>45490</v>
      </c>
      <c r="D2214" t="s">
        <v>244</v>
      </c>
      <c r="E2214" t="s">
        <v>262</v>
      </c>
      <c r="F2214">
        <v>0</v>
      </c>
      <c r="G2214">
        <v>20.82</v>
      </c>
      <c r="H2214">
        <v>-20.82</v>
      </c>
      <c r="I2214" t="s">
        <v>16</v>
      </c>
      <c r="J2214" t="s">
        <v>262</v>
      </c>
      <c r="K2214" t="s">
        <v>314</v>
      </c>
      <c r="L2214" t="s">
        <v>301</v>
      </c>
      <c r="M2214">
        <v>2024</v>
      </c>
    </row>
    <row r="2215" spans="1:13" hidden="1" x14ac:dyDescent="0.25">
      <c r="A2215">
        <v>11262</v>
      </c>
      <c r="B2215" t="s">
        <v>13</v>
      </c>
      <c r="C2215" s="4">
        <v>45490</v>
      </c>
      <c r="D2215" t="s">
        <v>251</v>
      </c>
      <c r="E2215" t="s">
        <v>268</v>
      </c>
      <c r="F2215">
        <v>0.94</v>
      </c>
      <c r="G2215">
        <v>0</v>
      </c>
      <c r="H2215">
        <v>0.94</v>
      </c>
      <c r="I2215" t="s">
        <v>16</v>
      </c>
      <c r="J2215" t="s">
        <v>268</v>
      </c>
      <c r="K2215" t="s">
        <v>314</v>
      </c>
      <c r="L2215" t="s">
        <v>301</v>
      </c>
      <c r="M2215">
        <v>2024</v>
      </c>
    </row>
    <row r="2216" spans="1:13" hidden="1" x14ac:dyDescent="0.25">
      <c r="A2216">
        <v>11261</v>
      </c>
      <c r="B2216" t="s">
        <v>13</v>
      </c>
      <c r="C2216" s="4">
        <v>45490</v>
      </c>
      <c r="D2216" t="s">
        <v>251</v>
      </c>
      <c r="E2216" t="s">
        <v>268</v>
      </c>
      <c r="F2216">
        <v>0.22</v>
      </c>
      <c r="G2216">
        <v>0</v>
      </c>
      <c r="H2216">
        <v>0.22</v>
      </c>
      <c r="I2216" t="s">
        <v>16</v>
      </c>
      <c r="J2216" t="s">
        <v>268</v>
      </c>
      <c r="K2216" t="s">
        <v>314</v>
      </c>
      <c r="L2216" t="s">
        <v>301</v>
      </c>
      <c r="M2216">
        <v>2024</v>
      </c>
    </row>
    <row r="2217" spans="1:13" hidden="1" x14ac:dyDescent="0.25">
      <c r="A2217">
        <v>11262</v>
      </c>
      <c r="B2217" t="s">
        <v>13</v>
      </c>
      <c r="C2217" s="4">
        <v>45490</v>
      </c>
      <c r="D2217" t="s">
        <v>252</v>
      </c>
      <c r="E2217" t="s">
        <v>271</v>
      </c>
      <c r="F2217">
        <v>0.01</v>
      </c>
      <c r="G2217">
        <v>0</v>
      </c>
      <c r="H2217">
        <v>0.01</v>
      </c>
      <c r="I2217" t="s">
        <v>16</v>
      </c>
      <c r="J2217" t="s">
        <v>271</v>
      </c>
      <c r="K2217" t="s">
        <v>314</v>
      </c>
      <c r="L2217" t="s">
        <v>301</v>
      </c>
      <c r="M2217">
        <v>2024</v>
      </c>
    </row>
    <row r="2218" spans="1:13" hidden="1" x14ac:dyDescent="0.25">
      <c r="A2218">
        <v>11260</v>
      </c>
      <c r="B2218" t="s">
        <v>13</v>
      </c>
      <c r="C2218" s="4">
        <v>45490</v>
      </c>
      <c r="D2218" t="s">
        <v>244</v>
      </c>
      <c r="E2218" t="s">
        <v>262</v>
      </c>
      <c r="F2218">
        <v>0</v>
      </c>
      <c r="G2218">
        <v>8.81</v>
      </c>
      <c r="H2218">
        <v>-8.81</v>
      </c>
      <c r="I2218" t="s">
        <v>16</v>
      </c>
      <c r="J2218" t="s">
        <v>262</v>
      </c>
      <c r="K2218" t="s">
        <v>314</v>
      </c>
      <c r="L2218" t="s">
        <v>301</v>
      </c>
      <c r="M2218">
        <v>2024</v>
      </c>
    </row>
    <row r="2219" spans="1:13" x14ac:dyDescent="0.25">
      <c r="A2219">
        <v>11262</v>
      </c>
      <c r="B2219" t="s">
        <v>13</v>
      </c>
      <c r="C2219" s="4">
        <v>45490</v>
      </c>
      <c r="D2219" t="s">
        <v>155</v>
      </c>
      <c r="E2219" t="s">
        <v>156</v>
      </c>
      <c r="F2219">
        <v>0</v>
      </c>
      <c r="G2219">
        <v>0.06</v>
      </c>
      <c r="H2219">
        <v>-0.06</v>
      </c>
      <c r="I2219" t="s">
        <v>16</v>
      </c>
      <c r="J2219" t="s">
        <v>156</v>
      </c>
      <c r="K2219" t="s">
        <v>314</v>
      </c>
      <c r="L2219" t="s">
        <v>301</v>
      </c>
      <c r="M2219">
        <v>2022</v>
      </c>
    </row>
    <row r="2220" spans="1:13" x14ac:dyDescent="0.25">
      <c r="A2220">
        <v>11259</v>
      </c>
      <c r="B2220" t="s">
        <v>13</v>
      </c>
      <c r="C2220" s="4">
        <v>45490</v>
      </c>
      <c r="D2220" t="s">
        <v>155</v>
      </c>
      <c r="E2220" t="s">
        <v>156</v>
      </c>
      <c r="F2220">
        <v>0</v>
      </c>
      <c r="G2220">
        <v>15.21</v>
      </c>
      <c r="H2220">
        <v>-15.21</v>
      </c>
      <c r="I2220" t="s">
        <v>16</v>
      </c>
      <c r="J2220" t="s">
        <v>156</v>
      </c>
      <c r="K2220" t="s">
        <v>314</v>
      </c>
      <c r="L2220" t="s">
        <v>301</v>
      </c>
      <c r="M2220">
        <v>2022</v>
      </c>
    </row>
    <row r="2221" spans="1:13" hidden="1" x14ac:dyDescent="0.25">
      <c r="A2221">
        <v>11261</v>
      </c>
      <c r="B2221" t="s">
        <v>13</v>
      </c>
      <c r="C2221" s="4">
        <v>45490</v>
      </c>
      <c r="D2221" t="s">
        <v>244</v>
      </c>
      <c r="E2221" t="s">
        <v>262</v>
      </c>
      <c r="F2221">
        <v>0</v>
      </c>
      <c r="G2221">
        <v>4.92</v>
      </c>
      <c r="H2221">
        <v>-4.92</v>
      </c>
      <c r="I2221" t="s">
        <v>16</v>
      </c>
      <c r="J2221" t="s">
        <v>262</v>
      </c>
      <c r="K2221" t="s">
        <v>314</v>
      </c>
      <c r="L2221" t="s">
        <v>301</v>
      </c>
      <c r="M2221">
        <v>2024</v>
      </c>
    </row>
    <row r="2222" spans="1:13" hidden="1" x14ac:dyDescent="0.25">
      <c r="A2222">
        <v>11259</v>
      </c>
      <c r="B2222" t="s">
        <v>13</v>
      </c>
      <c r="C2222" s="4">
        <v>45490</v>
      </c>
      <c r="D2222" t="s">
        <v>251</v>
      </c>
      <c r="E2222" t="s">
        <v>268</v>
      </c>
      <c r="F2222">
        <v>495.57</v>
      </c>
      <c r="G2222">
        <v>0</v>
      </c>
      <c r="H2222">
        <v>495.57</v>
      </c>
      <c r="I2222" t="s">
        <v>16</v>
      </c>
      <c r="J2222" t="s">
        <v>268</v>
      </c>
      <c r="K2222" t="s">
        <v>314</v>
      </c>
      <c r="L2222" t="s">
        <v>301</v>
      </c>
      <c r="M2222">
        <v>2024</v>
      </c>
    </row>
    <row r="2223" spans="1:13" hidden="1" x14ac:dyDescent="0.25">
      <c r="A2223">
        <v>11259</v>
      </c>
      <c r="B2223" t="s">
        <v>13</v>
      </c>
      <c r="C2223" s="4">
        <v>45490</v>
      </c>
      <c r="D2223" t="s">
        <v>245</v>
      </c>
      <c r="E2223" t="s">
        <v>273</v>
      </c>
      <c r="F2223">
        <v>0</v>
      </c>
      <c r="G2223">
        <v>87.42</v>
      </c>
      <c r="H2223">
        <v>-87.42</v>
      </c>
      <c r="I2223" t="s">
        <v>16</v>
      </c>
      <c r="J2223" t="s">
        <v>273</v>
      </c>
      <c r="K2223" t="s">
        <v>314</v>
      </c>
      <c r="L2223" t="s">
        <v>301</v>
      </c>
      <c r="M2223">
        <v>2024</v>
      </c>
    </row>
    <row r="2224" spans="1:13" hidden="1" x14ac:dyDescent="0.25">
      <c r="A2224">
        <v>11259</v>
      </c>
      <c r="B2224" t="s">
        <v>13</v>
      </c>
      <c r="C2224" s="4">
        <v>45490</v>
      </c>
      <c r="D2224" t="s">
        <v>244</v>
      </c>
      <c r="E2224" t="s">
        <v>262</v>
      </c>
      <c r="F2224">
        <v>0</v>
      </c>
      <c r="G2224">
        <v>10901.94</v>
      </c>
      <c r="H2224">
        <v>-10901.94</v>
      </c>
      <c r="I2224" t="s">
        <v>16</v>
      </c>
      <c r="J2224" t="s">
        <v>262</v>
      </c>
      <c r="K2224" t="s">
        <v>314</v>
      </c>
      <c r="L2224" t="s">
        <v>301</v>
      </c>
      <c r="M2224">
        <v>2024</v>
      </c>
    </row>
    <row r="2225" spans="1:13" hidden="1" x14ac:dyDescent="0.25">
      <c r="A2225">
        <v>11258</v>
      </c>
      <c r="B2225" t="s">
        <v>13</v>
      </c>
      <c r="C2225" s="4">
        <v>45490</v>
      </c>
      <c r="D2225" t="s">
        <v>244</v>
      </c>
      <c r="E2225" t="s">
        <v>262</v>
      </c>
      <c r="F2225">
        <v>0</v>
      </c>
      <c r="G2225">
        <v>11.64</v>
      </c>
      <c r="H2225">
        <v>-11.64</v>
      </c>
      <c r="I2225" t="s">
        <v>16</v>
      </c>
      <c r="J2225" t="s">
        <v>262</v>
      </c>
      <c r="K2225" t="s">
        <v>314</v>
      </c>
      <c r="L2225" t="s">
        <v>301</v>
      </c>
      <c r="M2225">
        <v>2024</v>
      </c>
    </row>
    <row r="2226" spans="1:13" x14ac:dyDescent="0.25">
      <c r="A2226">
        <v>11261</v>
      </c>
      <c r="B2226" t="s">
        <v>13</v>
      </c>
      <c r="C2226" s="4">
        <v>45490</v>
      </c>
      <c r="D2226" t="s">
        <v>153</v>
      </c>
      <c r="E2226" t="s">
        <v>154</v>
      </c>
      <c r="F2226">
        <v>0</v>
      </c>
      <c r="G2226">
        <v>0.89</v>
      </c>
      <c r="H2226">
        <v>-0.89</v>
      </c>
      <c r="I2226" t="s">
        <v>16</v>
      </c>
      <c r="J2226" t="s">
        <v>154</v>
      </c>
      <c r="K2226" t="s">
        <v>314</v>
      </c>
      <c r="L2226" t="s">
        <v>301</v>
      </c>
      <c r="M2226">
        <v>2022</v>
      </c>
    </row>
    <row r="2227" spans="1:13" x14ac:dyDescent="0.25">
      <c r="A2227">
        <v>11260</v>
      </c>
      <c r="B2227" t="s">
        <v>13</v>
      </c>
      <c r="C2227" s="4">
        <v>45490</v>
      </c>
      <c r="D2227" t="s">
        <v>153</v>
      </c>
      <c r="E2227" t="s">
        <v>154</v>
      </c>
      <c r="F2227">
        <v>0</v>
      </c>
      <c r="G2227">
        <v>1.6</v>
      </c>
      <c r="H2227">
        <v>-1.6</v>
      </c>
      <c r="I2227" t="s">
        <v>16</v>
      </c>
      <c r="J2227" t="s">
        <v>154</v>
      </c>
      <c r="K2227" t="s">
        <v>314</v>
      </c>
      <c r="L2227" t="s">
        <v>301</v>
      </c>
      <c r="M2227">
        <v>2022</v>
      </c>
    </row>
    <row r="2228" spans="1:13" x14ac:dyDescent="0.25">
      <c r="A2228">
        <v>11258</v>
      </c>
      <c r="B2228" t="s">
        <v>13</v>
      </c>
      <c r="C2228" s="4">
        <v>45490</v>
      </c>
      <c r="D2228" t="s">
        <v>153</v>
      </c>
      <c r="E2228" t="s">
        <v>154</v>
      </c>
      <c r="F2228">
        <v>0</v>
      </c>
      <c r="G2228">
        <v>2.12</v>
      </c>
      <c r="H2228">
        <v>-2.12</v>
      </c>
      <c r="I2228" t="s">
        <v>16</v>
      </c>
      <c r="J2228" t="s">
        <v>154</v>
      </c>
      <c r="K2228" t="s">
        <v>314</v>
      </c>
      <c r="L2228" t="s">
        <v>301</v>
      </c>
      <c r="M2228">
        <v>2022</v>
      </c>
    </row>
    <row r="2229" spans="1:13" hidden="1" x14ac:dyDescent="0.25">
      <c r="A2229">
        <v>11260</v>
      </c>
      <c r="B2229" t="s">
        <v>13</v>
      </c>
      <c r="C2229" s="4">
        <v>45490</v>
      </c>
      <c r="D2229" t="s">
        <v>251</v>
      </c>
      <c r="E2229" t="s">
        <v>268</v>
      </c>
      <c r="F2229">
        <v>0.4</v>
      </c>
      <c r="G2229">
        <v>0</v>
      </c>
      <c r="H2229">
        <v>0.4</v>
      </c>
      <c r="I2229" t="s">
        <v>16</v>
      </c>
      <c r="J2229" t="s">
        <v>268</v>
      </c>
      <c r="K2229" t="s">
        <v>314</v>
      </c>
      <c r="L2229" t="s">
        <v>301</v>
      </c>
      <c r="M2229">
        <v>2024</v>
      </c>
    </row>
    <row r="2230" spans="1:13" x14ac:dyDescent="0.25">
      <c r="A2230">
        <v>11301</v>
      </c>
      <c r="B2230" t="s">
        <v>13</v>
      </c>
      <c r="C2230" s="4">
        <v>45491</v>
      </c>
      <c r="D2230" t="s">
        <v>153</v>
      </c>
      <c r="E2230" t="s">
        <v>154</v>
      </c>
      <c r="F2230">
        <v>0</v>
      </c>
      <c r="G2230">
        <v>942.04</v>
      </c>
      <c r="H2230">
        <v>-942.04</v>
      </c>
      <c r="I2230" t="s">
        <v>16</v>
      </c>
      <c r="J2230" t="s">
        <v>154</v>
      </c>
      <c r="K2230" t="s">
        <v>314</v>
      </c>
      <c r="L2230" t="s">
        <v>301</v>
      </c>
      <c r="M2230">
        <v>2022</v>
      </c>
    </row>
    <row r="2231" spans="1:13" x14ac:dyDescent="0.25">
      <c r="A2231">
        <v>11300</v>
      </c>
      <c r="B2231" t="s">
        <v>13</v>
      </c>
      <c r="C2231" s="4">
        <v>45491</v>
      </c>
      <c r="D2231" t="s">
        <v>153</v>
      </c>
      <c r="E2231" t="s">
        <v>154</v>
      </c>
      <c r="F2231">
        <v>0</v>
      </c>
      <c r="G2231">
        <v>0.93</v>
      </c>
      <c r="H2231">
        <v>-0.93</v>
      </c>
      <c r="I2231" t="s">
        <v>16</v>
      </c>
      <c r="J2231" t="s">
        <v>154</v>
      </c>
      <c r="K2231" t="s">
        <v>314</v>
      </c>
      <c r="L2231" t="s">
        <v>301</v>
      </c>
      <c r="M2231">
        <v>2022</v>
      </c>
    </row>
    <row r="2232" spans="1:13" hidden="1" x14ac:dyDescent="0.25">
      <c r="A2232">
        <v>11301</v>
      </c>
      <c r="B2232" t="s">
        <v>13</v>
      </c>
      <c r="C2232" s="4">
        <v>45491</v>
      </c>
      <c r="D2232" t="s">
        <v>248</v>
      </c>
      <c r="E2232" t="s">
        <v>274</v>
      </c>
      <c r="F2232">
        <v>0</v>
      </c>
      <c r="G2232">
        <v>7.74</v>
      </c>
      <c r="H2232">
        <v>-7.74</v>
      </c>
      <c r="I2232" t="s">
        <v>16</v>
      </c>
      <c r="J2232" t="s">
        <v>274</v>
      </c>
      <c r="K2232" t="s">
        <v>314</v>
      </c>
      <c r="L2232" t="s">
        <v>301</v>
      </c>
      <c r="M2232">
        <v>2024</v>
      </c>
    </row>
    <row r="2233" spans="1:13" hidden="1" x14ac:dyDescent="0.25">
      <c r="A2233">
        <v>11301</v>
      </c>
      <c r="B2233" t="s">
        <v>13</v>
      </c>
      <c r="C2233" s="4">
        <v>45491</v>
      </c>
      <c r="D2233" t="s">
        <v>245</v>
      </c>
      <c r="E2233" t="s">
        <v>273</v>
      </c>
      <c r="F2233">
        <v>0</v>
      </c>
      <c r="G2233">
        <v>1025.53</v>
      </c>
      <c r="H2233">
        <v>-1025.53</v>
      </c>
      <c r="I2233" t="s">
        <v>16</v>
      </c>
      <c r="J2233" t="s">
        <v>273</v>
      </c>
      <c r="K2233" t="s">
        <v>314</v>
      </c>
      <c r="L2233" t="s">
        <v>301</v>
      </c>
      <c r="M2233">
        <v>2024</v>
      </c>
    </row>
    <row r="2234" spans="1:13" hidden="1" x14ac:dyDescent="0.25">
      <c r="A2234">
        <v>11300</v>
      </c>
      <c r="B2234" t="s">
        <v>13</v>
      </c>
      <c r="C2234" s="4">
        <v>45491</v>
      </c>
      <c r="D2234" t="s">
        <v>244</v>
      </c>
      <c r="E2234" t="s">
        <v>262</v>
      </c>
      <c r="F2234">
        <v>0</v>
      </c>
      <c r="G2234">
        <v>5.16</v>
      </c>
      <c r="H2234">
        <v>-5.16</v>
      </c>
      <c r="I2234" t="s">
        <v>16</v>
      </c>
      <c r="J2234" t="s">
        <v>262</v>
      </c>
      <c r="K2234" t="s">
        <v>314</v>
      </c>
      <c r="L2234" t="s">
        <v>301</v>
      </c>
      <c r="M2234">
        <v>2024</v>
      </c>
    </row>
    <row r="2235" spans="1:13" hidden="1" x14ac:dyDescent="0.25">
      <c r="A2235">
        <v>11301</v>
      </c>
      <c r="B2235" t="s">
        <v>13</v>
      </c>
      <c r="C2235" s="4">
        <v>45491</v>
      </c>
      <c r="D2235" t="s">
        <v>251</v>
      </c>
      <c r="E2235" t="s">
        <v>268</v>
      </c>
      <c r="F2235">
        <v>235.36</v>
      </c>
      <c r="G2235">
        <v>0</v>
      </c>
      <c r="H2235">
        <v>235.36</v>
      </c>
      <c r="I2235" t="s">
        <v>16</v>
      </c>
      <c r="J2235" t="s">
        <v>268</v>
      </c>
      <c r="K2235" t="s">
        <v>314</v>
      </c>
      <c r="L2235" t="s">
        <v>301</v>
      </c>
      <c r="M2235">
        <v>2024</v>
      </c>
    </row>
    <row r="2236" spans="1:13" hidden="1" x14ac:dyDescent="0.25">
      <c r="A2236">
        <v>11300</v>
      </c>
      <c r="B2236" t="s">
        <v>13</v>
      </c>
      <c r="C2236" s="4">
        <v>45491</v>
      </c>
      <c r="D2236" t="s">
        <v>251</v>
      </c>
      <c r="E2236" t="s">
        <v>268</v>
      </c>
      <c r="F2236">
        <v>0.23</v>
      </c>
      <c r="G2236">
        <v>0</v>
      </c>
      <c r="H2236">
        <v>0.23</v>
      </c>
      <c r="I2236" t="s">
        <v>16</v>
      </c>
      <c r="J2236" t="s">
        <v>268</v>
      </c>
      <c r="K2236" t="s">
        <v>314</v>
      </c>
      <c r="L2236" t="s">
        <v>301</v>
      </c>
      <c r="M2236">
        <v>2024</v>
      </c>
    </row>
    <row r="2237" spans="1:13" x14ac:dyDescent="0.25">
      <c r="A2237">
        <v>11301</v>
      </c>
      <c r="B2237" t="s">
        <v>13</v>
      </c>
      <c r="C2237" s="4">
        <v>45491</v>
      </c>
      <c r="D2237" t="s">
        <v>163</v>
      </c>
      <c r="E2237" t="s">
        <v>164</v>
      </c>
      <c r="F2237">
        <v>0</v>
      </c>
      <c r="G2237">
        <v>1.43</v>
      </c>
      <c r="H2237">
        <v>-1.43</v>
      </c>
      <c r="I2237" t="s">
        <v>16</v>
      </c>
      <c r="J2237" t="s">
        <v>164</v>
      </c>
      <c r="K2237" t="s">
        <v>314</v>
      </c>
      <c r="L2237" t="s">
        <v>301</v>
      </c>
      <c r="M2237">
        <v>2022</v>
      </c>
    </row>
    <row r="2238" spans="1:13" hidden="1" x14ac:dyDescent="0.25">
      <c r="A2238">
        <v>11301</v>
      </c>
      <c r="B2238" t="s">
        <v>13</v>
      </c>
      <c r="C2238" s="4">
        <v>45491</v>
      </c>
      <c r="D2238" t="s">
        <v>244</v>
      </c>
      <c r="E2238" t="s">
        <v>262</v>
      </c>
      <c r="F2238">
        <v>0</v>
      </c>
      <c r="G2238">
        <v>5180.7299999999996</v>
      </c>
      <c r="H2238">
        <v>-5180.7299999999996</v>
      </c>
      <c r="I2238" t="s">
        <v>16</v>
      </c>
      <c r="J2238" t="s">
        <v>262</v>
      </c>
      <c r="K2238" t="s">
        <v>314</v>
      </c>
      <c r="L2238" t="s">
        <v>301</v>
      </c>
      <c r="M2238">
        <v>2024</v>
      </c>
    </row>
    <row r="2239" spans="1:13" x14ac:dyDescent="0.25">
      <c r="A2239">
        <v>11301</v>
      </c>
      <c r="B2239" t="s">
        <v>13</v>
      </c>
      <c r="C2239" s="4">
        <v>45491</v>
      </c>
      <c r="D2239" t="s">
        <v>161</v>
      </c>
      <c r="E2239" t="s">
        <v>162</v>
      </c>
      <c r="F2239">
        <v>0</v>
      </c>
      <c r="G2239">
        <v>1.33</v>
      </c>
      <c r="H2239">
        <v>-1.33</v>
      </c>
      <c r="I2239" t="s">
        <v>16</v>
      </c>
      <c r="J2239" t="s">
        <v>162</v>
      </c>
      <c r="K2239" t="s">
        <v>314</v>
      </c>
      <c r="L2239" t="s">
        <v>301</v>
      </c>
      <c r="M2239">
        <v>2022</v>
      </c>
    </row>
    <row r="2240" spans="1:13" hidden="1" x14ac:dyDescent="0.25">
      <c r="A2240">
        <v>11301</v>
      </c>
      <c r="B2240" t="s">
        <v>13</v>
      </c>
      <c r="C2240" s="4">
        <v>45491</v>
      </c>
      <c r="D2240" t="s">
        <v>249</v>
      </c>
      <c r="E2240" t="s">
        <v>270</v>
      </c>
      <c r="F2240">
        <v>0</v>
      </c>
      <c r="G2240">
        <v>8.9</v>
      </c>
      <c r="H2240">
        <v>-8.9</v>
      </c>
      <c r="I2240" t="s">
        <v>16</v>
      </c>
      <c r="J2240" t="s">
        <v>270</v>
      </c>
      <c r="K2240" t="s">
        <v>314</v>
      </c>
      <c r="L2240" t="s">
        <v>301</v>
      </c>
      <c r="M2240">
        <v>2024</v>
      </c>
    </row>
    <row r="2241" spans="1:13" hidden="1" x14ac:dyDescent="0.25">
      <c r="A2241">
        <v>11301</v>
      </c>
      <c r="B2241" t="s">
        <v>13</v>
      </c>
      <c r="C2241" s="4">
        <v>45491</v>
      </c>
      <c r="D2241" t="s">
        <v>252</v>
      </c>
      <c r="E2241" t="s">
        <v>271</v>
      </c>
      <c r="F2241">
        <v>44.54</v>
      </c>
      <c r="G2241">
        <v>0</v>
      </c>
      <c r="H2241">
        <v>44.54</v>
      </c>
      <c r="I2241" t="s">
        <v>16</v>
      </c>
      <c r="J2241" t="s">
        <v>271</v>
      </c>
      <c r="K2241" t="s">
        <v>314</v>
      </c>
      <c r="L2241" t="s">
        <v>301</v>
      </c>
      <c r="M2241">
        <v>2024</v>
      </c>
    </row>
    <row r="2242" spans="1:13" hidden="1" x14ac:dyDescent="0.25">
      <c r="A2242">
        <v>11301</v>
      </c>
      <c r="B2242" t="s">
        <v>13</v>
      </c>
      <c r="C2242" s="4">
        <v>45491</v>
      </c>
      <c r="D2242" t="s">
        <v>255</v>
      </c>
      <c r="E2242" t="s">
        <v>265</v>
      </c>
      <c r="F2242">
        <v>0.34</v>
      </c>
      <c r="G2242">
        <v>0</v>
      </c>
      <c r="H2242">
        <v>0.34</v>
      </c>
      <c r="I2242" t="s">
        <v>16</v>
      </c>
      <c r="J2242" t="s">
        <v>265</v>
      </c>
      <c r="K2242" t="s">
        <v>314</v>
      </c>
      <c r="L2242" t="s">
        <v>301</v>
      </c>
      <c r="M2242">
        <v>2024</v>
      </c>
    </row>
    <row r="2243" spans="1:13" hidden="1" x14ac:dyDescent="0.25">
      <c r="A2243">
        <v>11301</v>
      </c>
      <c r="B2243" t="s">
        <v>13</v>
      </c>
      <c r="C2243" s="4">
        <v>45491</v>
      </c>
      <c r="D2243" t="s">
        <v>254</v>
      </c>
      <c r="E2243" t="s">
        <v>266</v>
      </c>
      <c r="F2243">
        <v>0.34</v>
      </c>
      <c r="G2243">
        <v>0</v>
      </c>
      <c r="H2243">
        <v>0.34</v>
      </c>
      <c r="I2243" t="s">
        <v>16</v>
      </c>
      <c r="J2243" t="s">
        <v>266</v>
      </c>
      <c r="K2243" t="s">
        <v>314</v>
      </c>
      <c r="L2243" t="s">
        <v>301</v>
      </c>
      <c r="M2243">
        <v>2024</v>
      </c>
    </row>
    <row r="2244" spans="1:13" x14ac:dyDescent="0.25">
      <c r="A2244">
        <v>11301</v>
      </c>
      <c r="B2244" t="s">
        <v>13</v>
      </c>
      <c r="C2244" s="4">
        <v>45491</v>
      </c>
      <c r="D2244" t="s">
        <v>155</v>
      </c>
      <c r="E2244" t="s">
        <v>156</v>
      </c>
      <c r="F2244">
        <v>0</v>
      </c>
      <c r="G2244">
        <v>178.38</v>
      </c>
      <c r="H2244">
        <v>-178.38</v>
      </c>
      <c r="I2244" t="s">
        <v>16</v>
      </c>
      <c r="J2244" t="s">
        <v>156</v>
      </c>
      <c r="K2244" t="s">
        <v>314</v>
      </c>
      <c r="L2244" t="s">
        <v>301</v>
      </c>
      <c r="M2244">
        <v>2022</v>
      </c>
    </row>
    <row r="2245" spans="1:13" hidden="1" x14ac:dyDescent="0.25">
      <c r="A2245">
        <v>11312</v>
      </c>
      <c r="B2245" t="s">
        <v>13</v>
      </c>
      <c r="C2245" s="4">
        <v>45492</v>
      </c>
      <c r="D2245" t="s">
        <v>244</v>
      </c>
      <c r="E2245" t="s">
        <v>262</v>
      </c>
      <c r="F2245">
        <v>0</v>
      </c>
      <c r="G2245">
        <v>66.78</v>
      </c>
      <c r="H2245">
        <v>-66.78</v>
      </c>
      <c r="I2245" t="s">
        <v>16</v>
      </c>
      <c r="J2245" t="s">
        <v>262</v>
      </c>
      <c r="K2245" t="s">
        <v>314</v>
      </c>
      <c r="L2245" t="s">
        <v>301</v>
      </c>
      <c r="M2245">
        <v>2024</v>
      </c>
    </row>
    <row r="2246" spans="1:13" hidden="1" x14ac:dyDescent="0.25">
      <c r="A2246">
        <v>11312</v>
      </c>
      <c r="B2246" t="s">
        <v>13</v>
      </c>
      <c r="C2246" s="4">
        <v>45492</v>
      </c>
      <c r="D2246" t="s">
        <v>251</v>
      </c>
      <c r="E2246" t="s">
        <v>268</v>
      </c>
      <c r="F2246">
        <v>3.14</v>
      </c>
      <c r="G2246">
        <v>0</v>
      </c>
      <c r="H2246">
        <v>3.14</v>
      </c>
      <c r="I2246" t="s">
        <v>16</v>
      </c>
      <c r="J2246" t="s">
        <v>268</v>
      </c>
      <c r="K2246" t="s">
        <v>314</v>
      </c>
      <c r="L2246" t="s">
        <v>301</v>
      </c>
      <c r="M2246">
        <v>2024</v>
      </c>
    </row>
    <row r="2247" spans="1:13" x14ac:dyDescent="0.25">
      <c r="A2247">
        <v>11312</v>
      </c>
      <c r="B2247" t="s">
        <v>13</v>
      </c>
      <c r="C2247" s="4">
        <v>45492</v>
      </c>
      <c r="D2247" t="s">
        <v>153</v>
      </c>
      <c r="E2247" t="s">
        <v>154</v>
      </c>
      <c r="F2247">
        <v>0</v>
      </c>
      <c r="G2247">
        <v>12.53</v>
      </c>
      <c r="H2247">
        <v>-12.53</v>
      </c>
      <c r="I2247" t="s">
        <v>16</v>
      </c>
      <c r="J2247" t="s">
        <v>154</v>
      </c>
      <c r="K2247" t="s">
        <v>314</v>
      </c>
      <c r="L2247" t="s">
        <v>301</v>
      </c>
      <c r="M2247">
        <v>2022</v>
      </c>
    </row>
    <row r="2248" spans="1:13" hidden="1" x14ac:dyDescent="0.25">
      <c r="A2248">
        <v>11312</v>
      </c>
      <c r="B2248" t="s">
        <v>13</v>
      </c>
      <c r="C2248" s="4">
        <v>45492</v>
      </c>
      <c r="D2248" t="s">
        <v>245</v>
      </c>
      <c r="E2248" t="s">
        <v>273</v>
      </c>
      <c r="F2248">
        <v>0</v>
      </c>
      <c r="G2248">
        <v>10.97</v>
      </c>
      <c r="H2248">
        <v>-10.97</v>
      </c>
      <c r="I2248" t="s">
        <v>16</v>
      </c>
      <c r="J2248" t="s">
        <v>273</v>
      </c>
      <c r="K2248" t="s">
        <v>314</v>
      </c>
      <c r="L2248" t="s">
        <v>301</v>
      </c>
      <c r="M2248">
        <v>2024</v>
      </c>
    </row>
    <row r="2249" spans="1:13" hidden="1" x14ac:dyDescent="0.25">
      <c r="A2249">
        <v>11312</v>
      </c>
      <c r="B2249" t="s">
        <v>13</v>
      </c>
      <c r="C2249" s="4">
        <v>45492</v>
      </c>
      <c r="D2249" t="s">
        <v>252</v>
      </c>
      <c r="E2249" t="s">
        <v>271</v>
      </c>
      <c r="F2249">
        <v>0.48</v>
      </c>
      <c r="G2249">
        <v>0</v>
      </c>
      <c r="H2249">
        <v>0.48</v>
      </c>
      <c r="I2249" t="s">
        <v>16</v>
      </c>
      <c r="J2249" t="s">
        <v>271</v>
      </c>
      <c r="K2249" t="s">
        <v>314</v>
      </c>
      <c r="L2249" t="s">
        <v>301</v>
      </c>
      <c r="M2249">
        <v>2024</v>
      </c>
    </row>
    <row r="2250" spans="1:13" x14ac:dyDescent="0.25">
      <c r="A2250">
        <v>11312</v>
      </c>
      <c r="B2250" t="s">
        <v>13</v>
      </c>
      <c r="C2250" s="4">
        <v>45492</v>
      </c>
      <c r="D2250" t="s">
        <v>155</v>
      </c>
      <c r="E2250" t="s">
        <v>156</v>
      </c>
      <c r="F2250">
        <v>0</v>
      </c>
      <c r="G2250">
        <v>1.93</v>
      </c>
      <c r="H2250">
        <v>-1.93</v>
      </c>
      <c r="I2250" t="s">
        <v>16</v>
      </c>
      <c r="J2250" t="s">
        <v>156</v>
      </c>
      <c r="K2250" t="s">
        <v>314</v>
      </c>
      <c r="L2250" t="s">
        <v>301</v>
      </c>
      <c r="M2250">
        <v>2022</v>
      </c>
    </row>
    <row r="2251" spans="1:13" hidden="1" x14ac:dyDescent="0.25">
      <c r="A2251">
        <v>11370</v>
      </c>
      <c r="B2251" t="s">
        <v>13</v>
      </c>
      <c r="C2251" s="4">
        <v>45495</v>
      </c>
      <c r="D2251" t="s">
        <v>252</v>
      </c>
      <c r="E2251" t="s">
        <v>271</v>
      </c>
      <c r="F2251">
        <v>0.68</v>
      </c>
      <c r="G2251">
        <v>0</v>
      </c>
      <c r="H2251">
        <v>0.68</v>
      </c>
      <c r="I2251" t="s">
        <v>16</v>
      </c>
      <c r="J2251" t="s">
        <v>271</v>
      </c>
      <c r="K2251" t="s">
        <v>314</v>
      </c>
      <c r="L2251" t="s">
        <v>301</v>
      </c>
      <c r="M2251">
        <v>2024</v>
      </c>
    </row>
    <row r="2252" spans="1:13" hidden="1" x14ac:dyDescent="0.25">
      <c r="A2252">
        <v>11370</v>
      </c>
      <c r="B2252" t="s">
        <v>13</v>
      </c>
      <c r="C2252" s="4">
        <v>45495</v>
      </c>
      <c r="D2252" t="s">
        <v>245</v>
      </c>
      <c r="E2252" t="s">
        <v>273</v>
      </c>
      <c r="F2252">
        <v>0</v>
      </c>
      <c r="G2252">
        <v>15.51</v>
      </c>
      <c r="H2252">
        <v>-15.51</v>
      </c>
      <c r="I2252" t="s">
        <v>16</v>
      </c>
      <c r="J2252" t="s">
        <v>273</v>
      </c>
      <c r="K2252" t="s">
        <v>314</v>
      </c>
      <c r="L2252" t="s">
        <v>301</v>
      </c>
      <c r="M2252">
        <v>2024</v>
      </c>
    </row>
    <row r="2253" spans="1:13" x14ac:dyDescent="0.25">
      <c r="A2253">
        <v>11370</v>
      </c>
      <c r="B2253" t="s">
        <v>13</v>
      </c>
      <c r="C2253" s="4">
        <v>45495</v>
      </c>
      <c r="D2253" t="s">
        <v>155</v>
      </c>
      <c r="E2253" t="s">
        <v>156</v>
      </c>
      <c r="F2253">
        <v>0</v>
      </c>
      <c r="G2253">
        <v>2.7</v>
      </c>
      <c r="H2253">
        <v>-2.7</v>
      </c>
      <c r="I2253" t="s">
        <v>16</v>
      </c>
      <c r="J2253" t="s">
        <v>156</v>
      </c>
      <c r="K2253" t="s">
        <v>314</v>
      </c>
      <c r="L2253" t="s">
        <v>301</v>
      </c>
      <c r="M2253">
        <v>2022</v>
      </c>
    </row>
    <row r="2254" spans="1:13" hidden="1" x14ac:dyDescent="0.25">
      <c r="A2254">
        <v>11403</v>
      </c>
      <c r="B2254" t="s">
        <v>13</v>
      </c>
      <c r="C2254" s="4">
        <v>45496</v>
      </c>
      <c r="D2254" t="s">
        <v>245</v>
      </c>
      <c r="E2254" t="s">
        <v>273</v>
      </c>
      <c r="F2254">
        <v>0</v>
      </c>
      <c r="G2254">
        <v>14710.92</v>
      </c>
      <c r="H2254">
        <v>-14710.92</v>
      </c>
      <c r="I2254" t="s">
        <v>16</v>
      </c>
      <c r="J2254" t="s">
        <v>273</v>
      </c>
      <c r="K2254" t="s">
        <v>314</v>
      </c>
      <c r="L2254" t="s">
        <v>301</v>
      </c>
      <c r="M2254">
        <v>2024</v>
      </c>
    </row>
    <row r="2255" spans="1:13" hidden="1" x14ac:dyDescent="0.25">
      <c r="A2255">
        <v>11403</v>
      </c>
      <c r="B2255" t="s">
        <v>13</v>
      </c>
      <c r="C2255" s="4">
        <v>45496</v>
      </c>
      <c r="D2255" t="s">
        <v>249</v>
      </c>
      <c r="E2255" t="s">
        <v>270</v>
      </c>
      <c r="F2255">
        <v>0</v>
      </c>
      <c r="G2255">
        <v>6.48</v>
      </c>
      <c r="H2255">
        <v>-6.48</v>
      </c>
      <c r="I2255" t="s">
        <v>16</v>
      </c>
      <c r="J2255" t="s">
        <v>270</v>
      </c>
      <c r="K2255" t="s">
        <v>314</v>
      </c>
      <c r="L2255" t="s">
        <v>301</v>
      </c>
      <c r="M2255">
        <v>2024</v>
      </c>
    </row>
    <row r="2256" spans="1:13" hidden="1" x14ac:dyDescent="0.25">
      <c r="A2256">
        <v>11402</v>
      </c>
      <c r="B2256" t="s">
        <v>13</v>
      </c>
      <c r="C2256" s="4">
        <v>45496</v>
      </c>
      <c r="D2256" t="s">
        <v>250</v>
      </c>
      <c r="E2256" t="s">
        <v>269</v>
      </c>
      <c r="F2256">
        <v>0</v>
      </c>
      <c r="G2256">
        <v>633.95000000000005</v>
      </c>
      <c r="H2256">
        <v>-633.95000000000005</v>
      </c>
      <c r="I2256" t="s">
        <v>16</v>
      </c>
      <c r="J2256" t="s">
        <v>269</v>
      </c>
      <c r="K2256" t="s">
        <v>314</v>
      </c>
      <c r="L2256" t="s">
        <v>301</v>
      </c>
      <c r="M2256">
        <v>2024</v>
      </c>
    </row>
    <row r="2257" spans="1:13" x14ac:dyDescent="0.25">
      <c r="A2257">
        <v>11402</v>
      </c>
      <c r="B2257" t="s">
        <v>13</v>
      </c>
      <c r="C2257" s="4">
        <v>45496</v>
      </c>
      <c r="D2257" t="s">
        <v>163</v>
      </c>
      <c r="E2257" t="s">
        <v>164</v>
      </c>
      <c r="F2257">
        <v>0</v>
      </c>
      <c r="G2257">
        <v>0.9</v>
      </c>
      <c r="H2257">
        <v>-0.9</v>
      </c>
      <c r="I2257" t="s">
        <v>16</v>
      </c>
      <c r="J2257" t="s">
        <v>164</v>
      </c>
      <c r="K2257" t="s">
        <v>314</v>
      </c>
      <c r="L2257" t="s">
        <v>301</v>
      </c>
      <c r="M2257">
        <v>2022</v>
      </c>
    </row>
    <row r="2258" spans="1:13" hidden="1" x14ac:dyDescent="0.25">
      <c r="A2258">
        <v>11402</v>
      </c>
      <c r="B2258" t="s">
        <v>13</v>
      </c>
      <c r="C2258" s="4">
        <v>45496</v>
      </c>
      <c r="D2258" t="s">
        <v>246</v>
      </c>
      <c r="E2258" t="s">
        <v>275</v>
      </c>
      <c r="F2258">
        <v>0</v>
      </c>
      <c r="G2258">
        <v>67778.13</v>
      </c>
      <c r="H2258">
        <v>-67778.13</v>
      </c>
      <c r="I2258" t="s">
        <v>16</v>
      </c>
      <c r="J2258" t="s">
        <v>275</v>
      </c>
      <c r="K2258" t="s">
        <v>314</v>
      </c>
      <c r="L2258" t="s">
        <v>301</v>
      </c>
      <c r="M2258">
        <v>2024</v>
      </c>
    </row>
    <row r="2259" spans="1:13" hidden="1" x14ac:dyDescent="0.25">
      <c r="A2259">
        <v>11402</v>
      </c>
      <c r="B2259" t="s">
        <v>13</v>
      </c>
      <c r="C2259" s="4">
        <v>45496</v>
      </c>
      <c r="D2259" t="s">
        <v>245</v>
      </c>
      <c r="E2259" t="s">
        <v>273</v>
      </c>
      <c r="F2259">
        <v>0</v>
      </c>
      <c r="G2259">
        <v>329.36</v>
      </c>
      <c r="H2259">
        <v>-329.36</v>
      </c>
      <c r="I2259" t="s">
        <v>16</v>
      </c>
      <c r="J2259" t="s">
        <v>273</v>
      </c>
      <c r="K2259" t="s">
        <v>314</v>
      </c>
      <c r="L2259" t="s">
        <v>301</v>
      </c>
      <c r="M2259">
        <v>2024</v>
      </c>
    </row>
    <row r="2260" spans="1:13" hidden="1" x14ac:dyDescent="0.25">
      <c r="A2260">
        <v>11402</v>
      </c>
      <c r="B2260" t="s">
        <v>13</v>
      </c>
      <c r="C2260" s="4">
        <v>45496</v>
      </c>
      <c r="D2260" t="s">
        <v>247</v>
      </c>
      <c r="E2260" t="s">
        <v>272</v>
      </c>
      <c r="F2260">
        <v>0</v>
      </c>
      <c r="G2260">
        <v>10580.4</v>
      </c>
      <c r="H2260">
        <v>-10580.4</v>
      </c>
      <c r="I2260" t="s">
        <v>16</v>
      </c>
      <c r="J2260" t="s">
        <v>272</v>
      </c>
      <c r="K2260" t="s">
        <v>314</v>
      </c>
      <c r="L2260" t="s">
        <v>301</v>
      </c>
      <c r="M2260">
        <v>2024</v>
      </c>
    </row>
    <row r="2261" spans="1:13" hidden="1" x14ac:dyDescent="0.25">
      <c r="A2261">
        <v>11402</v>
      </c>
      <c r="B2261" t="s">
        <v>13</v>
      </c>
      <c r="C2261" s="4">
        <v>45496</v>
      </c>
      <c r="D2261" t="s">
        <v>256</v>
      </c>
      <c r="E2261" t="s">
        <v>264</v>
      </c>
      <c r="F2261">
        <v>22.75</v>
      </c>
      <c r="G2261">
        <v>0</v>
      </c>
      <c r="H2261">
        <v>22.75</v>
      </c>
      <c r="I2261" t="s">
        <v>16</v>
      </c>
      <c r="J2261" t="s">
        <v>264</v>
      </c>
      <c r="K2261" t="s">
        <v>314</v>
      </c>
      <c r="L2261" t="s">
        <v>301</v>
      </c>
      <c r="M2261">
        <v>2024</v>
      </c>
    </row>
    <row r="2262" spans="1:13" hidden="1" x14ac:dyDescent="0.25">
      <c r="A2262">
        <v>11401</v>
      </c>
      <c r="B2262" t="s">
        <v>13</v>
      </c>
      <c r="C2262" s="4">
        <v>45496</v>
      </c>
      <c r="D2262" t="s">
        <v>248</v>
      </c>
      <c r="E2262" t="s">
        <v>274</v>
      </c>
      <c r="F2262">
        <v>0</v>
      </c>
      <c r="G2262">
        <v>353.33</v>
      </c>
      <c r="H2262">
        <v>-353.33</v>
      </c>
      <c r="I2262" t="s">
        <v>16</v>
      </c>
      <c r="J2262" t="s">
        <v>274</v>
      </c>
      <c r="K2262" t="s">
        <v>314</v>
      </c>
      <c r="L2262" t="s">
        <v>301</v>
      </c>
      <c r="M2262">
        <v>2024</v>
      </c>
    </row>
    <row r="2263" spans="1:13" hidden="1" x14ac:dyDescent="0.25">
      <c r="A2263">
        <v>11402</v>
      </c>
      <c r="B2263" t="s">
        <v>13</v>
      </c>
      <c r="C2263" s="4">
        <v>45496</v>
      </c>
      <c r="D2263" t="s">
        <v>249</v>
      </c>
      <c r="E2263" t="s">
        <v>270</v>
      </c>
      <c r="F2263">
        <v>0</v>
      </c>
      <c r="G2263">
        <v>5.7</v>
      </c>
      <c r="H2263">
        <v>-5.7</v>
      </c>
      <c r="I2263" t="s">
        <v>16</v>
      </c>
      <c r="J2263" t="s">
        <v>270</v>
      </c>
      <c r="K2263" t="s">
        <v>314</v>
      </c>
      <c r="L2263" t="s">
        <v>301</v>
      </c>
      <c r="M2263">
        <v>2024</v>
      </c>
    </row>
    <row r="2264" spans="1:13" x14ac:dyDescent="0.25">
      <c r="A2264">
        <v>11403</v>
      </c>
      <c r="B2264" t="s">
        <v>13</v>
      </c>
      <c r="C2264" s="4">
        <v>45496</v>
      </c>
      <c r="D2264" t="s">
        <v>155</v>
      </c>
      <c r="E2264" t="s">
        <v>156</v>
      </c>
      <c r="F2264">
        <v>0</v>
      </c>
      <c r="G2264">
        <v>2558.34</v>
      </c>
      <c r="H2264">
        <v>-2558.34</v>
      </c>
      <c r="I2264" t="s">
        <v>16</v>
      </c>
      <c r="J2264" t="s">
        <v>156</v>
      </c>
      <c r="K2264" t="s">
        <v>314</v>
      </c>
      <c r="L2264" t="s">
        <v>301</v>
      </c>
      <c r="M2264">
        <v>2022</v>
      </c>
    </row>
    <row r="2265" spans="1:13" x14ac:dyDescent="0.25">
      <c r="A2265">
        <v>11402</v>
      </c>
      <c r="B2265" t="s">
        <v>13</v>
      </c>
      <c r="C2265" s="4">
        <v>45496</v>
      </c>
      <c r="D2265" t="s">
        <v>159</v>
      </c>
      <c r="E2265" t="s">
        <v>160</v>
      </c>
      <c r="F2265">
        <v>0</v>
      </c>
      <c r="G2265">
        <v>1416.53</v>
      </c>
      <c r="H2265">
        <v>-1416.53</v>
      </c>
      <c r="I2265" t="s">
        <v>16</v>
      </c>
      <c r="J2265" t="s">
        <v>160</v>
      </c>
      <c r="K2265" t="s">
        <v>314</v>
      </c>
      <c r="L2265" t="s">
        <v>301</v>
      </c>
      <c r="M2265">
        <v>2022</v>
      </c>
    </row>
    <row r="2266" spans="1:13" hidden="1" x14ac:dyDescent="0.25">
      <c r="A2266">
        <v>11403</v>
      </c>
      <c r="B2266" t="s">
        <v>13</v>
      </c>
      <c r="C2266" s="4">
        <v>45496</v>
      </c>
      <c r="D2266" t="s">
        <v>255</v>
      </c>
      <c r="E2266" t="s">
        <v>265</v>
      </c>
      <c r="F2266">
        <v>0.25</v>
      </c>
      <c r="G2266">
        <v>0</v>
      </c>
      <c r="H2266">
        <v>0.25</v>
      </c>
      <c r="I2266" t="s">
        <v>16</v>
      </c>
      <c r="J2266" t="s">
        <v>265</v>
      </c>
      <c r="K2266" t="s">
        <v>314</v>
      </c>
      <c r="L2266" t="s">
        <v>301</v>
      </c>
      <c r="M2266">
        <v>2024</v>
      </c>
    </row>
    <row r="2267" spans="1:13" x14ac:dyDescent="0.25">
      <c r="A2267">
        <v>11402</v>
      </c>
      <c r="B2267" t="s">
        <v>13</v>
      </c>
      <c r="C2267" s="4">
        <v>45496</v>
      </c>
      <c r="D2267" t="s">
        <v>165</v>
      </c>
      <c r="E2267" t="s">
        <v>166</v>
      </c>
      <c r="F2267">
        <v>0</v>
      </c>
      <c r="G2267">
        <v>110.5</v>
      </c>
      <c r="H2267">
        <v>-110.5</v>
      </c>
      <c r="I2267" t="s">
        <v>16</v>
      </c>
      <c r="J2267" t="s">
        <v>166</v>
      </c>
      <c r="K2267" t="s">
        <v>314</v>
      </c>
      <c r="L2267" t="s">
        <v>301</v>
      </c>
      <c r="M2267">
        <v>2022</v>
      </c>
    </row>
    <row r="2268" spans="1:13" x14ac:dyDescent="0.25">
      <c r="A2268">
        <v>11401</v>
      </c>
      <c r="B2268" t="s">
        <v>13</v>
      </c>
      <c r="C2268" s="4">
        <v>45496</v>
      </c>
      <c r="D2268" t="s">
        <v>161</v>
      </c>
      <c r="E2268" t="s">
        <v>162</v>
      </c>
      <c r="F2268">
        <v>0</v>
      </c>
      <c r="G2268">
        <v>60.73</v>
      </c>
      <c r="H2268">
        <v>-60.73</v>
      </c>
      <c r="I2268" t="s">
        <v>16</v>
      </c>
      <c r="J2268" t="s">
        <v>162</v>
      </c>
      <c r="K2268" t="s">
        <v>314</v>
      </c>
      <c r="L2268" t="s">
        <v>301</v>
      </c>
      <c r="M2268">
        <v>2022</v>
      </c>
    </row>
    <row r="2269" spans="1:13" x14ac:dyDescent="0.25">
      <c r="A2269">
        <v>11402</v>
      </c>
      <c r="B2269" t="s">
        <v>13</v>
      </c>
      <c r="C2269" s="4">
        <v>45496</v>
      </c>
      <c r="D2269" t="s">
        <v>155</v>
      </c>
      <c r="E2269" t="s">
        <v>156</v>
      </c>
      <c r="F2269">
        <v>0</v>
      </c>
      <c r="G2269">
        <v>57.28</v>
      </c>
      <c r="H2269">
        <v>-57.28</v>
      </c>
      <c r="I2269" t="s">
        <v>16</v>
      </c>
      <c r="J2269" t="s">
        <v>156</v>
      </c>
      <c r="K2269" t="s">
        <v>314</v>
      </c>
      <c r="L2269" t="s">
        <v>301</v>
      </c>
      <c r="M2269">
        <v>2022</v>
      </c>
    </row>
    <row r="2270" spans="1:13" hidden="1" x14ac:dyDescent="0.25">
      <c r="A2270">
        <v>11403</v>
      </c>
      <c r="B2270" t="s">
        <v>13</v>
      </c>
      <c r="C2270" s="4">
        <v>45496</v>
      </c>
      <c r="D2270" t="s">
        <v>252</v>
      </c>
      <c r="E2270" t="s">
        <v>271</v>
      </c>
      <c r="F2270">
        <v>639.63</v>
      </c>
      <c r="G2270">
        <v>0</v>
      </c>
      <c r="H2270">
        <v>639.63</v>
      </c>
      <c r="I2270" t="s">
        <v>16</v>
      </c>
      <c r="J2270" t="s">
        <v>271</v>
      </c>
      <c r="K2270" t="s">
        <v>314</v>
      </c>
      <c r="L2270" t="s">
        <v>301</v>
      </c>
      <c r="M2270">
        <v>2024</v>
      </c>
    </row>
    <row r="2271" spans="1:13" x14ac:dyDescent="0.25">
      <c r="A2271">
        <v>11402</v>
      </c>
      <c r="B2271" t="s">
        <v>13</v>
      </c>
      <c r="C2271" s="4">
        <v>45496</v>
      </c>
      <c r="D2271" t="s">
        <v>157</v>
      </c>
      <c r="E2271" t="s">
        <v>158</v>
      </c>
      <c r="F2271">
        <v>0</v>
      </c>
      <c r="G2271">
        <v>11256.62</v>
      </c>
      <c r="H2271">
        <v>-11256.62</v>
      </c>
      <c r="I2271" t="s">
        <v>16</v>
      </c>
      <c r="J2271" t="s">
        <v>158</v>
      </c>
      <c r="K2271" t="s">
        <v>314</v>
      </c>
      <c r="L2271" t="s">
        <v>301</v>
      </c>
      <c r="M2271">
        <v>2022</v>
      </c>
    </row>
    <row r="2272" spans="1:13" hidden="1" x14ac:dyDescent="0.25">
      <c r="A2272">
        <v>11402</v>
      </c>
      <c r="B2272" t="s">
        <v>13</v>
      </c>
      <c r="C2272" s="4">
        <v>45496</v>
      </c>
      <c r="D2272" t="s">
        <v>255</v>
      </c>
      <c r="E2272" t="s">
        <v>265</v>
      </c>
      <c r="F2272">
        <v>0.19</v>
      </c>
      <c r="G2272">
        <v>0</v>
      </c>
      <c r="H2272">
        <v>0.19</v>
      </c>
      <c r="I2272" t="s">
        <v>16</v>
      </c>
      <c r="J2272" t="s">
        <v>265</v>
      </c>
      <c r="K2272" t="s">
        <v>314</v>
      </c>
      <c r="L2272" t="s">
        <v>301</v>
      </c>
      <c r="M2272">
        <v>2024</v>
      </c>
    </row>
    <row r="2273" spans="1:13" hidden="1" x14ac:dyDescent="0.25">
      <c r="A2273">
        <v>11402</v>
      </c>
      <c r="B2273" t="s">
        <v>13</v>
      </c>
      <c r="C2273" s="4">
        <v>45496</v>
      </c>
      <c r="D2273" t="s">
        <v>252</v>
      </c>
      <c r="E2273" t="s">
        <v>271</v>
      </c>
      <c r="F2273">
        <v>14.33</v>
      </c>
      <c r="G2273">
        <v>0</v>
      </c>
      <c r="H2273">
        <v>14.33</v>
      </c>
      <c r="I2273" t="s">
        <v>16</v>
      </c>
      <c r="J2273" t="s">
        <v>271</v>
      </c>
      <c r="K2273" t="s">
        <v>314</v>
      </c>
      <c r="L2273" t="s">
        <v>301</v>
      </c>
      <c r="M2273">
        <v>2024</v>
      </c>
    </row>
    <row r="2274" spans="1:13" hidden="1" x14ac:dyDescent="0.25">
      <c r="A2274">
        <v>11402</v>
      </c>
      <c r="B2274" t="s">
        <v>13</v>
      </c>
      <c r="C2274" s="4">
        <v>45496</v>
      </c>
      <c r="D2274" t="s">
        <v>253</v>
      </c>
      <c r="E2274" t="s">
        <v>267</v>
      </c>
      <c r="F2274">
        <v>1574.87</v>
      </c>
      <c r="G2274">
        <v>0</v>
      </c>
      <c r="H2274">
        <v>1574.87</v>
      </c>
      <c r="I2274" t="s">
        <v>16</v>
      </c>
      <c r="J2274" t="s">
        <v>267</v>
      </c>
      <c r="K2274" t="s">
        <v>314</v>
      </c>
      <c r="L2274" t="s">
        <v>301</v>
      </c>
      <c r="M2274">
        <v>2024</v>
      </c>
    </row>
    <row r="2275" spans="1:13" hidden="1" x14ac:dyDescent="0.25">
      <c r="A2275">
        <v>11401</v>
      </c>
      <c r="B2275" t="s">
        <v>13</v>
      </c>
      <c r="C2275" s="4">
        <v>45496</v>
      </c>
      <c r="D2275" t="s">
        <v>254</v>
      </c>
      <c r="E2275" t="s">
        <v>266</v>
      </c>
      <c r="F2275">
        <v>15.24</v>
      </c>
      <c r="G2275">
        <v>0</v>
      </c>
      <c r="H2275">
        <v>15.24</v>
      </c>
      <c r="I2275" t="s">
        <v>16</v>
      </c>
      <c r="J2275" t="s">
        <v>266</v>
      </c>
      <c r="K2275" t="s">
        <v>314</v>
      </c>
      <c r="L2275" t="s">
        <v>301</v>
      </c>
      <c r="M2275">
        <v>2024</v>
      </c>
    </row>
    <row r="2276" spans="1:13" x14ac:dyDescent="0.25">
      <c r="A2276">
        <v>11403</v>
      </c>
      <c r="B2276" t="s">
        <v>13</v>
      </c>
      <c r="C2276" s="4">
        <v>45496</v>
      </c>
      <c r="D2276" t="s">
        <v>163</v>
      </c>
      <c r="E2276" t="s">
        <v>164</v>
      </c>
      <c r="F2276">
        <v>0</v>
      </c>
      <c r="G2276">
        <v>1.05</v>
      </c>
      <c r="H2276">
        <v>-1.05</v>
      </c>
      <c r="I2276" t="s">
        <v>16</v>
      </c>
      <c r="J2276" t="s">
        <v>164</v>
      </c>
      <c r="K2276" t="s">
        <v>314</v>
      </c>
      <c r="L2276" t="s">
        <v>301</v>
      </c>
      <c r="M2276">
        <v>2022</v>
      </c>
    </row>
    <row r="2277" spans="1:13" x14ac:dyDescent="0.25">
      <c r="A2277">
        <v>11446</v>
      </c>
      <c r="B2277" t="s">
        <v>13</v>
      </c>
      <c r="C2277" s="4">
        <v>45498</v>
      </c>
      <c r="D2277" t="s">
        <v>153</v>
      </c>
      <c r="E2277" t="s">
        <v>154</v>
      </c>
      <c r="F2277">
        <v>0</v>
      </c>
      <c r="G2277">
        <v>0.24</v>
      </c>
      <c r="H2277">
        <v>-0.24</v>
      </c>
      <c r="I2277" t="s">
        <v>16</v>
      </c>
      <c r="J2277" t="s">
        <v>154</v>
      </c>
      <c r="K2277" t="s">
        <v>314</v>
      </c>
      <c r="L2277" t="s">
        <v>301</v>
      </c>
      <c r="M2277">
        <v>2022</v>
      </c>
    </row>
    <row r="2278" spans="1:13" hidden="1" x14ac:dyDescent="0.25">
      <c r="A2278">
        <v>11446</v>
      </c>
      <c r="B2278" t="s">
        <v>13</v>
      </c>
      <c r="C2278" s="4">
        <v>45498</v>
      </c>
      <c r="D2278" t="s">
        <v>251</v>
      </c>
      <c r="E2278" t="s">
        <v>268</v>
      </c>
      <c r="F2278">
        <v>0.06</v>
      </c>
      <c r="G2278">
        <v>0</v>
      </c>
      <c r="H2278">
        <v>0.06</v>
      </c>
      <c r="I2278" t="s">
        <v>16</v>
      </c>
      <c r="J2278" t="s">
        <v>268</v>
      </c>
      <c r="K2278" t="s">
        <v>314</v>
      </c>
      <c r="L2278" t="s">
        <v>301</v>
      </c>
      <c r="M2278">
        <v>2024</v>
      </c>
    </row>
    <row r="2279" spans="1:13" hidden="1" x14ac:dyDescent="0.25">
      <c r="A2279">
        <v>11446</v>
      </c>
      <c r="B2279" t="s">
        <v>13</v>
      </c>
      <c r="C2279" s="4">
        <v>45498</v>
      </c>
      <c r="D2279" t="s">
        <v>244</v>
      </c>
      <c r="E2279" t="s">
        <v>262</v>
      </c>
      <c r="F2279">
        <v>0</v>
      </c>
      <c r="G2279">
        <v>1.35</v>
      </c>
      <c r="H2279">
        <v>-1.35</v>
      </c>
      <c r="I2279" t="s">
        <v>16</v>
      </c>
      <c r="J2279" t="s">
        <v>262</v>
      </c>
      <c r="K2279" t="s">
        <v>314</v>
      </c>
      <c r="L2279" t="s">
        <v>301</v>
      </c>
      <c r="M2279">
        <v>2024</v>
      </c>
    </row>
    <row r="2280" spans="1:13" x14ac:dyDescent="0.25">
      <c r="A2280">
        <v>11503</v>
      </c>
      <c r="B2280" t="s">
        <v>13</v>
      </c>
      <c r="C2280" s="4">
        <v>45503</v>
      </c>
      <c r="D2280" t="s">
        <v>153</v>
      </c>
      <c r="E2280" t="s">
        <v>154</v>
      </c>
      <c r="F2280">
        <v>0</v>
      </c>
      <c r="G2280">
        <v>1150.22</v>
      </c>
      <c r="H2280">
        <v>-1150.22</v>
      </c>
      <c r="I2280" t="s">
        <v>16</v>
      </c>
      <c r="J2280" t="s">
        <v>154</v>
      </c>
      <c r="K2280" t="s">
        <v>314</v>
      </c>
      <c r="L2280" t="s">
        <v>301</v>
      </c>
      <c r="M2280">
        <v>2022</v>
      </c>
    </row>
    <row r="2281" spans="1:13" x14ac:dyDescent="0.25">
      <c r="A2281">
        <v>11503</v>
      </c>
      <c r="B2281" t="s">
        <v>13</v>
      </c>
      <c r="C2281" s="4">
        <v>45503</v>
      </c>
      <c r="D2281" t="s">
        <v>163</v>
      </c>
      <c r="E2281" t="s">
        <v>164</v>
      </c>
      <c r="F2281">
        <v>0</v>
      </c>
      <c r="G2281">
        <v>0.16</v>
      </c>
      <c r="H2281">
        <v>-0.16</v>
      </c>
      <c r="I2281" t="s">
        <v>16</v>
      </c>
      <c r="J2281" t="s">
        <v>164</v>
      </c>
      <c r="K2281" t="s">
        <v>314</v>
      </c>
      <c r="L2281" t="s">
        <v>301</v>
      </c>
      <c r="M2281">
        <v>2022</v>
      </c>
    </row>
    <row r="2282" spans="1:13" x14ac:dyDescent="0.25">
      <c r="A2282">
        <v>11504</v>
      </c>
      <c r="B2282" t="s">
        <v>13</v>
      </c>
      <c r="C2282" s="4">
        <v>45503</v>
      </c>
      <c r="D2282" t="s">
        <v>163</v>
      </c>
      <c r="E2282" t="s">
        <v>164</v>
      </c>
      <c r="F2282">
        <v>0</v>
      </c>
      <c r="G2282">
        <v>0.44</v>
      </c>
      <c r="H2282">
        <v>-0.44</v>
      </c>
      <c r="I2282" t="s">
        <v>16</v>
      </c>
      <c r="J2282" t="s">
        <v>164</v>
      </c>
      <c r="K2282" t="s">
        <v>314</v>
      </c>
      <c r="L2282" t="s">
        <v>301</v>
      </c>
      <c r="M2282">
        <v>2022</v>
      </c>
    </row>
    <row r="2283" spans="1:13" x14ac:dyDescent="0.25">
      <c r="A2283">
        <v>11503</v>
      </c>
      <c r="B2283" t="s">
        <v>13</v>
      </c>
      <c r="C2283" s="4">
        <v>45503</v>
      </c>
      <c r="D2283" t="s">
        <v>161</v>
      </c>
      <c r="E2283" t="s">
        <v>162</v>
      </c>
      <c r="F2283">
        <v>0</v>
      </c>
      <c r="G2283">
        <v>0.35</v>
      </c>
      <c r="H2283">
        <v>-0.35</v>
      </c>
      <c r="I2283" t="s">
        <v>16</v>
      </c>
      <c r="J2283" t="s">
        <v>162</v>
      </c>
      <c r="K2283" t="s">
        <v>314</v>
      </c>
      <c r="L2283" t="s">
        <v>301</v>
      </c>
      <c r="M2283">
        <v>2022</v>
      </c>
    </row>
    <row r="2284" spans="1:13" x14ac:dyDescent="0.25">
      <c r="A2284">
        <v>11504</v>
      </c>
      <c r="B2284" t="s">
        <v>13</v>
      </c>
      <c r="C2284" s="4">
        <v>45503</v>
      </c>
      <c r="D2284" t="s">
        <v>153</v>
      </c>
      <c r="E2284" t="s">
        <v>154</v>
      </c>
      <c r="F2284">
        <v>0</v>
      </c>
      <c r="G2284">
        <v>1678.21</v>
      </c>
      <c r="H2284">
        <v>-1678.21</v>
      </c>
      <c r="I2284" t="s">
        <v>16</v>
      </c>
      <c r="J2284" t="s">
        <v>154</v>
      </c>
      <c r="K2284" t="s">
        <v>314</v>
      </c>
      <c r="L2284" t="s">
        <v>301</v>
      </c>
      <c r="M2284">
        <v>2022</v>
      </c>
    </row>
    <row r="2285" spans="1:13" hidden="1" x14ac:dyDescent="0.25">
      <c r="A2285">
        <v>11504</v>
      </c>
      <c r="B2285" t="s">
        <v>13</v>
      </c>
      <c r="C2285" s="4">
        <v>45503</v>
      </c>
      <c r="D2285" t="s">
        <v>255</v>
      </c>
      <c r="E2285" t="s">
        <v>265</v>
      </c>
      <c r="F2285">
        <v>0.11</v>
      </c>
      <c r="G2285">
        <v>0</v>
      </c>
      <c r="H2285">
        <v>0.11</v>
      </c>
      <c r="I2285" t="s">
        <v>16</v>
      </c>
      <c r="J2285" t="s">
        <v>265</v>
      </c>
      <c r="K2285" t="s">
        <v>314</v>
      </c>
      <c r="L2285" t="s">
        <v>301</v>
      </c>
      <c r="M2285">
        <v>2024</v>
      </c>
    </row>
    <row r="2286" spans="1:13" hidden="1" x14ac:dyDescent="0.25">
      <c r="A2286">
        <v>11503</v>
      </c>
      <c r="B2286" t="s">
        <v>13</v>
      </c>
      <c r="C2286" s="4">
        <v>45503</v>
      </c>
      <c r="D2286" t="s">
        <v>249</v>
      </c>
      <c r="E2286" t="s">
        <v>270</v>
      </c>
      <c r="F2286">
        <v>0</v>
      </c>
      <c r="G2286">
        <v>0.96</v>
      </c>
      <c r="H2286">
        <v>-0.96</v>
      </c>
      <c r="I2286" t="s">
        <v>16</v>
      </c>
      <c r="J2286" t="s">
        <v>270</v>
      </c>
      <c r="K2286" t="s">
        <v>314</v>
      </c>
      <c r="L2286" t="s">
        <v>301</v>
      </c>
      <c r="M2286">
        <v>2024</v>
      </c>
    </row>
    <row r="2287" spans="1:13" hidden="1" x14ac:dyDescent="0.25">
      <c r="A2287">
        <v>11503</v>
      </c>
      <c r="B2287" t="s">
        <v>13</v>
      </c>
      <c r="C2287" s="4">
        <v>45503</v>
      </c>
      <c r="D2287" t="s">
        <v>244</v>
      </c>
      <c r="E2287" t="s">
        <v>262</v>
      </c>
      <c r="F2287">
        <v>0</v>
      </c>
      <c r="G2287">
        <v>6325.62</v>
      </c>
      <c r="H2287">
        <v>-6325.62</v>
      </c>
      <c r="I2287" t="s">
        <v>16</v>
      </c>
      <c r="J2287" t="s">
        <v>262</v>
      </c>
      <c r="K2287" t="s">
        <v>314</v>
      </c>
      <c r="L2287" t="s">
        <v>301</v>
      </c>
      <c r="M2287">
        <v>2024</v>
      </c>
    </row>
    <row r="2288" spans="1:13" hidden="1" x14ac:dyDescent="0.25">
      <c r="A2288">
        <v>11503</v>
      </c>
      <c r="B2288" t="s">
        <v>13</v>
      </c>
      <c r="C2288" s="4">
        <v>45503</v>
      </c>
      <c r="D2288" t="s">
        <v>251</v>
      </c>
      <c r="E2288" t="s">
        <v>268</v>
      </c>
      <c r="F2288">
        <v>287.58</v>
      </c>
      <c r="G2288">
        <v>0</v>
      </c>
      <c r="H2288">
        <v>287.58</v>
      </c>
      <c r="I2288" t="s">
        <v>16</v>
      </c>
      <c r="J2288" t="s">
        <v>268</v>
      </c>
      <c r="K2288" t="s">
        <v>314</v>
      </c>
      <c r="L2288" t="s">
        <v>301</v>
      </c>
      <c r="M2288">
        <v>2024</v>
      </c>
    </row>
    <row r="2289" spans="1:13" hidden="1" x14ac:dyDescent="0.25">
      <c r="A2289">
        <v>11504</v>
      </c>
      <c r="B2289" t="s">
        <v>13</v>
      </c>
      <c r="C2289" s="4">
        <v>45503</v>
      </c>
      <c r="D2289" t="s">
        <v>252</v>
      </c>
      <c r="E2289" t="s">
        <v>271</v>
      </c>
      <c r="F2289">
        <v>56.35</v>
      </c>
      <c r="G2289">
        <v>0</v>
      </c>
      <c r="H2289">
        <v>56.35</v>
      </c>
      <c r="I2289" t="s">
        <v>16</v>
      </c>
      <c r="J2289" t="s">
        <v>271</v>
      </c>
      <c r="K2289" t="s">
        <v>314</v>
      </c>
      <c r="L2289" t="s">
        <v>301</v>
      </c>
      <c r="M2289">
        <v>2024</v>
      </c>
    </row>
    <row r="2290" spans="1:13" x14ac:dyDescent="0.25">
      <c r="A2290">
        <v>11503</v>
      </c>
      <c r="B2290" t="s">
        <v>13</v>
      </c>
      <c r="C2290" s="4">
        <v>45503</v>
      </c>
      <c r="D2290" t="s">
        <v>155</v>
      </c>
      <c r="E2290" t="s">
        <v>156</v>
      </c>
      <c r="F2290">
        <v>0</v>
      </c>
      <c r="G2290">
        <v>177.68</v>
      </c>
      <c r="H2290">
        <v>-177.68</v>
      </c>
      <c r="I2290" t="s">
        <v>16</v>
      </c>
      <c r="J2290" t="s">
        <v>156</v>
      </c>
      <c r="K2290" t="s">
        <v>314</v>
      </c>
      <c r="L2290" t="s">
        <v>301</v>
      </c>
      <c r="M2290">
        <v>2022</v>
      </c>
    </row>
    <row r="2291" spans="1:13" x14ac:dyDescent="0.25">
      <c r="A2291">
        <v>11504</v>
      </c>
      <c r="B2291" t="s">
        <v>13</v>
      </c>
      <c r="C2291" s="4">
        <v>45503</v>
      </c>
      <c r="D2291" t="s">
        <v>155</v>
      </c>
      <c r="E2291" t="s">
        <v>156</v>
      </c>
      <c r="F2291">
        <v>0</v>
      </c>
      <c r="G2291">
        <v>225.33</v>
      </c>
      <c r="H2291">
        <v>-225.33</v>
      </c>
      <c r="I2291" t="s">
        <v>16</v>
      </c>
      <c r="J2291" t="s">
        <v>156</v>
      </c>
      <c r="K2291" t="s">
        <v>314</v>
      </c>
      <c r="L2291" t="s">
        <v>301</v>
      </c>
      <c r="M2291">
        <v>2022</v>
      </c>
    </row>
    <row r="2292" spans="1:13" hidden="1" x14ac:dyDescent="0.25">
      <c r="A2292">
        <v>11503</v>
      </c>
      <c r="B2292" t="s">
        <v>13</v>
      </c>
      <c r="C2292" s="4">
        <v>45503</v>
      </c>
      <c r="D2292" t="s">
        <v>252</v>
      </c>
      <c r="E2292" t="s">
        <v>271</v>
      </c>
      <c r="F2292">
        <v>44.44</v>
      </c>
      <c r="G2292">
        <v>0</v>
      </c>
      <c r="H2292">
        <v>44.44</v>
      </c>
      <c r="I2292" t="s">
        <v>16</v>
      </c>
      <c r="J2292" t="s">
        <v>271</v>
      </c>
      <c r="K2292" t="s">
        <v>314</v>
      </c>
      <c r="L2292" t="s">
        <v>301</v>
      </c>
      <c r="M2292">
        <v>2024</v>
      </c>
    </row>
    <row r="2293" spans="1:13" hidden="1" x14ac:dyDescent="0.25">
      <c r="A2293">
        <v>11504</v>
      </c>
      <c r="B2293" t="s">
        <v>13</v>
      </c>
      <c r="C2293" s="4">
        <v>45503</v>
      </c>
      <c r="D2293" t="s">
        <v>251</v>
      </c>
      <c r="E2293" t="s">
        <v>268</v>
      </c>
      <c r="F2293">
        <v>419.61</v>
      </c>
      <c r="G2293">
        <v>0</v>
      </c>
      <c r="H2293">
        <v>419.61</v>
      </c>
      <c r="I2293" t="s">
        <v>16</v>
      </c>
      <c r="J2293" t="s">
        <v>268</v>
      </c>
      <c r="K2293" t="s">
        <v>314</v>
      </c>
      <c r="L2293" t="s">
        <v>301</v>
      </c>
      <c r="M2293">
        <v>2024</v>
      </c>
    </row>
    <row r="2294" spans="1:13" hidden="1" x14ac:dyDescent="0.25">
      <c r="A2294">
        <v>11503</v>
      </c>
      <c r="B2294" t="s">
        <v>13</v>
      </c>
      <c r="C2294" s="4">
        <v>45503</v>
      </c>
      <c r="D2294" t="s">
        <v>255</v>
      </c>
      <c r="E2294" t="s">
        <v>265</v>
      </c>
      <c r="F2294">
        <v>0.04</v>
      </c>
      <c r="G2294">
        <v>0</v>
      </c>
      <c r="H2294">
        <v>0.04</v>
      </c>
      <c r="I2294" t="s">
        <v>16</v>
      </c>
      <c r="J2294" t="s">
        <v>265</v>
      </c>
      <c r="K2294" t="s">
        <v>314</v>
      </c>
      <c r="L2294" t="s">
        <v>301</v>
      </c>
      <c r="M2294">
        <v>2024</v>
      </c>
    </row>
    <row r="2295" spans="1:13" hidden="1" x14ac:dyDescent="0.25">
      <c r="A2295">
        <v>11504</v>
      </c>
      <c r="B2295" t="s">
        <v>13</v>
      </c>
      <c r="C2295" s="4">
        <v>45503</v>
      </c>
      <c r="D2295" t="s">
        <v>245</v>
      </c>
      <c r="E2295" t="s">
        <v>273</v>
      </c>
      <c r="F2295">
        <v>0</v>
      </c>
      <c r="G2295">
        <v>1295.55</v>
      </c>
      <c r="H2295">
        <v>-1295.55</v>
      </c>
      <c r="I2295" t="s">
        <v>16</v>
      </c>
      <c r="J2295" t="s">
        <v>273</v>
      </c>
      <c r="K2295" t="s">
        <v>314</v>
      </c>
      <c r="L2295" t="s">
        <v>301</v>
      </c>
      <c r="M2295">
        <v>2024</v>
      </c>
    </row>
    <row r="2296" spans="1:13" hidden="1" x14ac:dyDescent="0.25">
      <c r="A2296">
        <v>11504</v>
      </c>
      <c r="B2296" t="s">
        <v>13</v>
      </c>
      <c r="C2296" s="4">
        <v>45503</v>
      </c>
      <c r="D2296" t="s">
        <v>249</v>
      </c>
      <c r="E2296" t="s">
        <v>270</v>
      </c>
      <c r="F2296">
        <v>0</v>
      </c>
      <c r="G2296">
        <v>2.64</v>
      </c>
      <c r="H2296">
        <v>-2.64</v>
      </c>
      <c r="I2296" t="s">
        <v>16</v>
      </c>
      <c r="J2296" t="s">
        <v>270</v>
      </c>
      <c r="K2296" t="s">
        <v>314</v>
      </c>
      <c r="L2296" t="s">
        <v>301</v>
      </c>
      <c r="M2296">
        <v>2024</v>
      </c>
    </row>
    <row r="2297" spans="1:13" hidden="1" x14ac:dyDescent="0.25">
      <c r="A2297">
        <v>11503</v>
      </c>
      <c r="B2297" t="s">
        <v>13</v>
      </c>
      <c r="C2297" s="4">
        <v>45503</v>
      </c>
      <c r="D2297" t="s">
        <v>254</v>
      </c>
      <c r="E2297" t="s">
        <v>266</v>
      </c>
      <c r="F2297">
        <v>0.09</v>
      </c>
      <c r="G2297">
        <v>0</v>
      </c>
      <c r="H2297">
        <v>0.09</v>
      </c>
      <c r="I2297" t="s">
        <v>16</v>
      </c>
      <c r="J2297" t="s">
        <v>266</v>
      </c>
      <c r="K2297" t="s">
        <v>314</v>
      </c>
      <c r="L2297" t="s">
        <v>301</v>
      </c>
      <c r="M2297">
        <v>2024</v>
      </c>
    </row>
    <row r="2298" spans="1:13" hidden="1" x14ac:dyDescent="0.25">
      <c r="A2298">
        <v>11503</v>
      </c>
      <c r="B2298" t="s">
        <v>13</v>
      </c>
      <c r="C2298" s="4">
        <v>45503</v>
      </c>
      <c r="D2298" t="s">
        <v>248</v>
      </c>
      <c r="E2298" t="s">
        <v>274</v>
      </c>
      <c r="F2298">
        <v>0</v>
      </c>
      <c r="G2298">
        <v>2.0699999999999998</v>
      </c>
      <c r="H2298">
        <v>-2.0699999999999998</v>
      </c>
      <c r="I2298" t="s">
        <v>16</v>
      </c>
      <c r="J2298" t="s">
        <v>274</v>
      </c>
      <c r="K2298" t="s">
        <v>314</v>
      </c>
      <c r="L2298" t="s">
        <v>301</v>
      </c>
      <c r="M2298">
        <v>2024</v>
      </c>
    </row>
    <row r="2299" spans="1:13" hidden="1" x14ac:dyDescent="0.25">
      <c r="A2299">
        <v>11503</v>
      </c>
      <c r="B2299" t="s">
        <v>13</v>
      </c>
      <c r="C2299" s="4">
        <v>45503</v>
      </c>
      <c r="D2299" t="s">
        <v>245</v>
      </c>
      <c r="E2299" t="s">
        <v>273</v>
      </c>
      <c r="F2299">
        <v>0</v>
      </c>
      <c r="G2299">
        <v>1021.71</v>
      </c>
      <c r="H2299">
        <v>-1021.71</v>
      </c>
      <c r="I2299" t="s">
        <v>16</v>
      </c>
      <c r="J2299" t="s">
        <v>273</v>
      </c>
      <c r="K2299" t="s">
        <v>314</v>
      </c>
      <c r="L2299" t="s">
        <v>301</v>
      </c>
      <c r="M2299">
        <v>2024</v>
      </c>
    </row>
    <row r="2300" spans="1:13" hidden="1" x14ac:dyDescent="0.25">
      <c r="A2300">
        <v>11504</v>
      </c>
      <c r="B2300" t="s">
        <v>13</v>
      </c>
      <c r="C2300" s="4">
        <v>45503</v>
      </c>
      <c r="D2300" t="s">
        <v>244</v>
      </c>
      <c r="E2300" t="s">
        <v>262</v>
      </c>
      <c r="F2300">
        <v>0</v>
      </c>
      <c r="G2300">
        <v>9230.07</v>
      </c>
      <c r="H2300">
        <v>-9230.07</v>
      </c>
      <c r="I2300" t="s">
        <v>16</v>
      </c>
      <c r="J2300" t="s">
        <v>262</v>
      </c>
      <c r="K2300" t="s">
        <v>314</v>
      </c>
      <c r="L2300" t="s">
        <v>301</v>
      </c>
      <c r="M2300">
        <v>2024</v>
      </c>
    </row>
    <row r="2301" spans="1:13" x14ac:dyDescent="0.25">
      <c r="A2301">
        <v>11757</v>
      </c>
      <c r="B2301" t="s">
        <v>13</v>
      </c>
      <c r="C2301" s="4">
        <v>45504</v>
      </c>
      <c r="D2301" t="s">
        <v>153</v>
      </c>
      <c r="E2301" t="s">
        <v>154</v>
      </c>
      <c r="F2301">
        <v>0</v>
      </c>
      <c r="G2301">
        <v>0.73</v>
      </c>
      <c r="H2301">
        <v>-0.73</v>
      </c>
      <c r="I2301" t="s">
        <v>16</v>
      </c>
      <c r="J2301" t="s">
        <v>154</v>
      </c>
      <c r="K2301" t="s">
        <v>314</v>
      </c>
      <c r="L2301" t="s">
        <v>301</v>
      </c>
      <c r="M2301">
        <v>2022</v>
      </c>
    </row>
    <row r="2302" spans="1:13" hidden="1" x14ac:dyDescent="0.25">
      <c r="A2302">
        <v>11843</v>
      </c>
      <c r="B2302" t="s">
        <v>13</v>
      </c>
      <c r="C2302" s="4">
        <v>45504</v>
      </c>
      <c r="D2302" t="s">
        <v>249</v>
      </c>
      <c r="E2302" t="s">
        <v>270</v>
      </c>
      <c r="F2302">
        <v>0</v>
      </c>
      <c r="G2302">
        <v>26.43</v>
      </c>
      <c r="H2302">
        <v>-26.43</v>
      </c>
      <c r="I2302" t="s">
        <v>16</v>
      </c>
      <c r="J2302" t="s">
        <v>270</v>
      </c>
      <c r="K2302" t="s">
        <v>281</v>
      </c>
      <c r="L2302" t="s">
        <v>18</v>
      </c>
      <c r="M2302">
        <v>2024</v>
      </c>
    </row>
    <row r="2303" spans="1:13" hidden="1" x14ac:dyDescent="0.25">
      <c r="A2303">
        <v>11843</v>
      </c>
      <c r="B2303" t="s">
        <v>13</v>
      </c>
      <c r="C2303" s="4">
        <v>45504</v>
      </c>
      <c r="D2303" t="s">
        <v>248</v>
      </c>
      <c r="E2303" t="s">
        <v>274</v>
      </c>
      <c r="F2303">
        <v>0</v>
      </c>
      <c r="G2303">
        <v>375.25</v>
      </c>
      <c r="H2303">
        <v>-375.25</v>
      </c>
      <c r="I2303" t="s">
        <v>16</v>
      </c>
      <c r="J2303" t="s">
        <v>274</v>
      </c>
      <c r="K2303" t="s">
        <v>281</v>
      </c>
      <c r="L2303" t="s">
        <v>18</v>
      </c>
      <c r="M2303">
        <v>2024</v>
      </c>
    </row>
    <row r="2304" spans="1:13" x14ac:dyDescent="0.25">
      <c r="A2304">
        <v>11756</v>
      </c>
      <c r="B2304" t="s">
        <v>13</v>
      </c>
      <c r="C2304" s="4">
        <v>45504</v>
      </c>
      <c r="D2304" t="s">
        <v>153</v>
      </c>
      <c r="E2304" t="s">
        <v>154</v>
      </c>
      <c r="F2304">
        <v>0</v>
      </c>
      <c r="G2304">
        <v>0.53</v>
      </c>
      <c r="H2304">
        <v>-0.53</v>
      </c>
      <c r="I2304" t="s">
        <v>16</v>
      </c>
      <c r="J2304" t="s">
        <v>154</v>
      </c>
      <c r="K2304" t="s">
        <v>314</v>
      </c>
      <c r="L2304" t="s">
        <v>301</v>
      </c>
      <c r="M2304">
        <v>2022</v>
      </c>
    </row>
    <row r="2305" spans="1:13" hidden="1" x14ac:dyDescent="0.25">
      <c r="A2305">
        <v>11843</v>
      </c>
      <c r="B2305" t="s">
        <v>13</v>
      </c>
      <c r="C2305" s="4">
        <v>45504</v>
      </c>
      <c r="D2305" t="s">
        <v>250</v>
      </c>
      <c r="E2305" t="s">
        <v>269</v>
      </c>
      <c r="F2305">
        <v>0</v>
      </c>
      <c r="G2305">
        <v>655.08000000000004</v>
      </c>
      <c r="H2305">
        <v>-655.08000000000004</v>
      </c>
      <c r="I2305" t="s">
        <v>16</v>
      </c>
      <c r="J2305" t="s">
        <v>269</v>
      </c>
      <c r="K2305" t="s">
        <v>281</v>
      </c>
      <c r="L2305" t="s">
        <v>18</v>
      </c>
      <c r="M2305">
        <v>2024</v>
      </c>
    </row>
    <row r="2306" spans="1:13" x14ac:dyDescent="0.25">
      <c r="A2306">
        <v>11843</v>
      </c>
      <c r="B2306" t="s">
        <v>13</v>
      </c>
      <c r="C2306" s="4">
        <v>45504</v>
      </c>
      <c r="D2306" t="s">
        <v>163</v>
      </c>
      <c r="E2306" t="s">
        <v>164</v>
      </c>
      <c r="F2306">
        <v>0</v>
      </c>
      <c r="G2306">
        <v>4.26</v>
      </c>
      <c r="H2306">
        <v>-4.26</v>
      </c>
      <c r="I2306" t="s">
        <v>16</v>
      </c>
      <c r="J2306" t="s">
        <v>164</v>
      </c>
      <c r="K2306" t="s">
        <v>281</v>
      </c>
      <c r="L2306" t="s">
        <v>18</v>
      </c>
      <c r="M2306">
        <v>2022</v>
      </c>
    </row>
    <row r="2307" spans="1:13" hidden="1" x14ac:dyDescent="0.25">
      <c r="A2307">
        <v>11757</v>
      </c>
      <c r="B2307" t="s">
        <v>13</v>
      </c>
      <c r="C2307" s="4">
        <v>45504</v>
      </c>
      <c r="D2307" t="s">
        <v>252</v>
      </c>
      <c r="E2307" t="s">
        <v>271</v>
      </c>
      <c r="F2307">
        <v>0.14000000000000001</v>
      </c>
      <c r="G2307">
        <v>0</v>
      </c>
      <c r="H2307">
        <v>0.14000000000000001</v>
      </c>
      <c r="I2307" t="s">
        <v>16</v>
      </c>
      <c r="J2307" t="s">
        <v>271</v>
      </c>
      <c r="K2307" t="s">
        <v>314</v>
      </c>
      <c r="L2307" t="s">
        <v>301</v>
      </c>
      <c r="M2307">
        <v>2024</v>
      </c>
    </row>
    <row r="2308" spans="1:13" hidden="1" x14ac:dyDescent="0.25">
      <c r="A2308">
        <v>11843</v>
      </c>
      <c r="B2308" t="s">
        <v>13</v>
      </c>
      <c r="C2308" s="4">
        <v>45504</v>
      </c>
      <c r="D2308" t="s">
        <v>256</v>
      </c>
      <c r="E2308" t="s">
        <v>264</v>
      </c>
      <c r="F2308">
        <v>23.51</v>
      </c>
      <c r="G2308">
        <v>0</v>
      </c>
      <c r="H2308">
        <v>23.51</v>
      </c>
      <c r="I2308" t="s">
        <v>16</v>
      </c>
      <c r="J2308" t="s">
        <v>264</v>
      </c>
      <c r="K2308" t="s">
        <v>281</v>
      </c>
      <c r="L2308" t="s">
        <v>18</v>
      </c>
      <c r="M2308">
        <v>2024</v>
      </c>
    </row>
    <row r="2309" spans="1:13" x14ac:dyDescent="0.25">
      <c r="A2309">
        <v>11843</v>
      </c>
      <c r="B2309" t="s">
        <v>13</v>
      </c>
      <c r="C2309" s="4">
        <v>45504</v>
      </c>
      <c r="D2309" t="s">
        <v>161</v>
      </c>
      <c r="E2309" t="s">
        <v>162</v>
      </c>
      <c r="F2309">
        <v>0</v>
      </c>
      <c r="G2309">
        <v>64.48</v>
      </c>
      <c r="H2309">
        <v>-64.48</v>
      </c>
      <c r="I2309" t="s">
        <v>16</v>
      </c>
      <c r="J2309" t="s">
        <v>162</v>
      </c>
      <c r="K2309" t="s">
        <v>281</v>
      </c>
      <c r="L2309" t="s">
        <v>18</v>
      </c>
      <c r="M2309">
        <v>2022</v>
      </c>
    </row>
    <row r="2310" spans="1:13" hidden="1" x14ac:dyDescent="0.25">
      <c r="A2310">
        <v>11843</v>
      </c>
      <c r="B2310" t="s">
        <v>13</v>
      </c>
      <c r="C2310" s="4">
        <v>45504</v>
      </c>
      <c r="D2310" t="s">
        <v>255</v>
      </c>
      <c r="E2310" t="s">
        <v>265</v>
      </c>
      <c r="F2310">
        <v>0.99</v>
      </c>
      <c r="G2310">
        <v>0</v>
      </c>
      <c r="H2310">
        <v>0.99</v>
      </c>
      <c r="I2310" t="s">
        <v>16</v>
      </c>
      <c r="J2310" t="s">
        <v>265</v>
      </c>
      <c r="K2310" t="s">
        <v>281</v>
      </c>
      <c r="L2310" t="s">
        <v>18</v>
      </c>
      <c r="M2310">
        <v>2024</v>
      </c>
    </row>
    <row r="2311" spans="1:13" hidden="1" x14ac:dyDescent="0.25">
      <c r="A2311">
        <v>11843</v>
      </c>
      <c r="B2311" t="s">
        <v>13</v>
      </c>
      <c r="C2311" s="4">
        <v>45504</v>
      </c>
      <c r="D2311" t="s">
        <v>247</v>
      </c>
      <c r="E2311" t="s">
        <v>272</v>
      </c>
      <c r="F2311">
        <v>0</v>
      </c>
      <c r="G2311">
        <v>10933.08</v>
      </c>
      <c r="H2311">
        <v>-10933.08</v>
      </c>
      <c r="I2311" t="s">
        <v>16</v>
      </c>
      <c r="J2311" t="s">
        <v>272</v>
      </c>
      <c r="K2311" t="s">
        <v>281</v>
      </c>
      <c r="L2311" t="s">
        <v>18</v>
      </c>
      <c r="M2311">
        <v>2024</v>
      </c>
    </row>
    <row r="2312" spans="1:13" hidden="1" x14ac:dyDescent="0.25">
      <c r="A2312">
        <v>11843</v>
      </c>
      <c r="B2312" t="s">
        <v>13</v>
      </c>
      <c r="C2312" s="4">
        <v>45504</v>
      </c>
      <c r="D2312" t="s">
        <v>254</v>
      </c>
      <c r="E2312" t="s">
        <v>266</v>
      </c>
      <c r="F2312">
        <v>16.190000000000001</v>
      </c>
      <c r="G2312">
        <v>0</v>
      </c>
      <c r="H2312">
        <v>16.190000000000001</v>
      </c>
      <c r="I2312" t="s">
        <v>16</v>
      </c>
      <c r="J2312" t="s">
        <v>266</v>
      </c>
      <c r="K2312" t="s">
        <v>281</v>
      </c>
      <c r="L2312" t="s">
        <v>18</v>
      </c>
      <c r="M2312">
        <v>2024</v>
      </c>
    </row>
    <row r="2313" spans="1:13" hidden="1" x14ac:dyDescent="0.25">
      <c r="A2313">
        <v>11843</v>
      </c>
      <c r="B2313" t="s">
        <v>13</v>
      </c>
      <c r="C2313" s="4">
        <v>45504</v>
      </c>
      <c r="D2313" t="s">
        <v>253</v>
      </c>
      <c r="E2313" t="s">
        <v>267</v>
      </c>
      <c r="F2313">
        <v>1627.37</v>
      </c>
      <c r="G2313">
        <v>0</v>
      </c>
      <c r="H2313">
        <v>1627.37</v>
      </c>
      <c r="I2313" t="s">
        <v>16</v>
      </c>
      <c r="J2313" t="s">
        <v>267</v>
      </c>
      <c r="K2313" t="s">
        <v>281</v>
      </c>
      <c r="L2313" t="s">
        <v>18</v>
      </c>
      <c r="M2313">
        <v>2024</v>
      </c>
    </row>
    <row r="2314" spans="1:13" hidden="1" x14ac:dyDescent="0.25">
      <c r="A2314">
        <v>11843</v>
      </c>
      <c r="B2314" t="s">
        <v>13</v>
      </c>
      <c r="C2314" s="4">
        <v>45504</v>
      </c>
      <c r="D2314" t="s">
        <v>251</v>
      </c>
      <c r="E2314" t="s">
        <v>268</v>
      </c>
      <c r="F2314">
        <v>1950.77</v>
      </c>
      <c r="G2314">
        <v>0</v>
      </c>
      <c r="H2314">
        <v>1950.77</v>
      </c>
      <c r="I2314" t="s">
        <v>16</v>
      </c>
      <c r="J2314" t="s">
        <v>268</v>
      </c>
      <c r="K2314" t="s">
        <v>281</v>
      </c>
      <c r="L2314" t="s">
        <v>18</v>
      </c>
      <c r="M2314">
        <v>2024</v>
      </c>
    </row>
    <row r="2315" spans="1:13" x14ac:dyDescent="0.25">
      <c r="A2315">
        <v>11753</v>
      </c>
      <c r="B2315" t="s">
        <v>13</v>
      </c>
      <c r="C2315" s="4">
        <v>45504</v>
      </c>
      <c r="D2315" t="s">
        <v>153</v>
      </c>
      <c r="E2315" t="s">
        <v>154</v>
      </c>
      <c r="F2315">
        <v>0</v>
      </c>
      <c r="G2315">
        <v>2.09</v>
      </c>
      <c r="H2315">
        <v>-2.09</v>
      </c>
      <c r="I2315" t="s">
        <v>16</v>
      </c>
      <c r="J2315" t="s">
        <v>154</v>
      </c>
      <c r="K2315" t="s">
        <v>314</v>
      </c>
      <c r="L2315" t="s">
        <v>301</v>
      </c>
      <c r="M2315">
        <v>2022</v>
      </c>
    </row>
    <row r="2316" spans="1:13" x14ac:dyDescent="0.25">
      <c r="A2316">
        <v>11843</v>
      </c>
      <c r="B2316" t="s">
        <v>13</v>
      </c>
      <c r="C2316" s="4">
        <v>45504</v>
      </c>
      <c r="D2316" t="s">
        <v>153</v>
      </c>
      <c r="E2316" t="s">
        <v>154</v>
      </c>
      <c r="F2316">
        <v>0</v>
      </c>
      <c r="G2316">
        <v>7804.33</v>
      </c>
      <c r="H2316">
        <v>-7804.33</v>
      </c>
      <c r="I2316" t="s">
        <v>16</v>
      </c>
      <c r="J2316" t="s">
        <v>154</v>
      </c>
      <c r="K2316" t="s">
        <v>281</v>
      </c>
      <c r="L2316" t="s">
        <v>18</v>
      </c>
      <c r="M2316">
        <v>2022</v>
      </c>
    </row>
    <row r="2317" spans="1:13" x14ac:dyDescent="0.25">
      <c r="A2317">
        <v>11755</v>
      </c>
      <c r="B2317" t="s">
        <v>13</v>
      </c>
      <c r="C2317" s="4">
        <v>45504</v>
      </c>
      <c r="D2317" t="s">
        <v>153</v>
      </c>
      <c r="E2317" t="s">
        <v>154</v>
      </c>
      <c r="F2317">
        <v>0</v>
      </c>
      <c r="G2317">
        <v>2.2799999999999998</v>
      </c>
      <c r="H2317">
        <v>-2.2799999999999998</v>
      </c>
      <c r="I2317" t="s">
        <v>16</v>
      </c>
      <c r="J2317" t="s">
        <v>154</v>
      </c>
      <c r="K2317" t="s">
        <v>314</v>
      </c>
      <c r="L2317" t="s">
        <v>301</v>
      </c>
      <c r="M2317">
        <v>2022</v>
      </c>
    </row>
    <row r="2318" spans="1:13" hidden="1" x14ac:dyDescent="0.25">
      <c r="A2318">
        <v>11753</v>
      </c>
      <c r="B2318" t="s">
        <v>13</v>
      </c>
      <c r="C2318" s="4">
        <v>45504</v>
      </c>
      <c r="D2318" t="s">
        <v>251</v>
      </c>
      <c r="E2318" t="s">
        <v>268</v>
      </c>
      <c r="F2318">
        <v>0.53</v>
      </c>
      <c r="G2318">
        <v>0</v>
      </c>
      <c r="H2318">
        <v>0.53</v>
      </c>
      <c r="I2318" t="s">
        <v>16</v>
      </c>
      <c r="J2318" t="s">
        <v>268</v>
      </c>
      <c r="K2318" t="s">
        <v>314</v>
      </c>
      <c r="L2318" t="s">
        <v>301</v>
      </c>
      <c r="M2318">
        <v>2024</v>
      </c>
    </row>
    <row r="2319" spans="1:13" hidden="1" x14ac:dyDescent="0.25">
      <c r="A2319">
        <v>11753</v>
      </c>
      <c r="B2319" t="s">
        <v>13</v>
      </c>
      <c r="C2319" s="4">
        <v>45504</v>
      </c>
      <c r="D2319" t="s">
        <v>244</v>
      </c>
      <c r="E2319" t="s">
        <v>262</v>
      </c>
      <c r="F2319">
        <v>0</v>
      </c>
      <c r="G2319">
        <v>11.52</v>
      </c>
      <c r="H2319">
        <v>-11.52</v>
      </c>
      <c r="I2319" t="s">
        <v>16</v>
      </c>
      <c r="J2319" t="s">
        <v>262</v>
      </c>
      <c r="K2319" t="s">
        <v>314</v>
      </c>
      <c r="L2319" t="s">
        <v>301</v>
      </c>
      <c r="M2319">
        <v>2024</v>
      </c>
    </row>
    <row r="2320" spans="1:13" hidden="1" x14ac:dyDescent="0.25">
      <c r="A2320">
        <v>11754</v>
      </c>
      <c r="B2320" t="s">
        <v>13</v>
      </c>
      <c r="C2320" s="4">
        <v>45504</v>
      </c>
      <c r="D2320" t="s">
        <v>244</v>
      </c>
      <c r="E2320" t="s">
        <v>262</v>
      </c>
      <c r="F2320">
        <v>1.53</v>
      </c>
      <c r="G2320">
        <v>0</v>
      </c>
      <c r="H2320">
        <v>1.53</v>
      </c>
      <c r="I2320" t="s">
        <v>16</v>
      </c>
      <c r="J2320" t="s">
        <v>262</v>
      </c>
      <c r="K2320" t="s">
        <v>314</v>
      </c>
      <c r="L2320" t="s">
        <v>301</v>
      </c>
      <c r="M2320">
        <v>2024</v>
      </c>
    </row>
    <row r="2321" spans="1:13" hidden="1" x14ac:dyDescent="0.25">
      <c r="A2321">
        <v>11754</v>
      </c>
      <c r="B2321" t="s">
        <v>13</v>
      </c>
      <c r="C2321" s="4">
        <v>45504</v>
      </c>
      <c r="D2321" t="s">
        <v>251</v>
      </c>
      <c r="E2321" t="s">
        <v>268</v>
      </c>
      <c r="F2321">
        <v>0</v>
      </c>
      <c r="G2321">
        <v>0.08</v>
      </c>
      <c r="H2321">
        <v>-0.08</v>
      </c>
      <c r="I2321" t="s">
        <v>16</v>
      </c>
      <c r="J2321" t="s">
        <v>268</v>
      </c>
      <c r="K2321" t="s">
        <v>314</v>
      </c>
      <c r="L2321" t="s">
        <v>301</v>
      </c>
      <c r="M2321">
        <v>2024</v>
      </c>
    </row>
    <row r="2322" spans="1:13" hidden="1" x14ac:dyDescent="0.25">
      <c r="A2322">
        <v>11755</v>
      </c>
      <c r="B2322" t="s">
        <v>13</v>
      </c>
      <c r="C2322" s="4">
        <v>45504</v>
      </c>
      <c r="D2322" t="s">
        <v>251</v>
      </c>
      <c r="E2322" t="s">
        <v>268</v>
      </c>
      <c r="F2322">
        <v>0.55000000000000004</v>
      </c>
      <c r="G2322">
        <v>0</v>
      </c>
      <c r="H2322">
        <v>0.55000000000000004</v>
      </c>
      <c r="I2322" t="s">
        <v>16</v>
      </c>
      <c r="J2322" t="s">
        <v>268</v>
      </c>
      <c r="K2322" t="s">
        <v>314</v>
      </c>
      <c r="L2322" t="s">
        <v>301</v>
      </c>
      <c r="M2322">
        <v>2024</v>
      </c>
    </row>
    <row r="2323" spans="1:13" hidden="1" x14ac:dyDescent="0.25">
      <c r="A2323">
        <v>11755</v>
      </c>
      <c r="B2323" t="s">
        <v>13</v>
      </c>
      <c r="C2323" s="4">
        <v>45504</v>
      </c>
      <c r="D2323" t="s">
        <v>244</v>
      </c>
      <c r="E2323" t="s">
        <v>262</v>
      </c>
      <c r="F2323">
        <v>0</v>
      </c>
      <c r="G2323">
        <v>12.53</v>
      </c>
      <c r="H2323">
        <v>-12.53</v>
      </c>
      <c r="I2323" t="s">
        <v>16</v>
      </c>
      <c r="J2323" t="s">
        <v>262</v>
      </c>
      <c r="K2323" t="s">
        <v>314</v>
      </c>
      <c r="L2323" t="s">
        <v>301</v>
      </c>
      <c r="M2323">
        <v>2024</v>
      </c>
    </row>
    <row r="2324" spans="1:13" hidden="1" x14ac:dyDescent="0.25">
      <c r="A2324">
        <v>11756</v>
      </c>
      <c r="B2324" t="s">
        <v>13</v>
      </c>
      <c r="C2324" s="4">
        <v>45504</v>
      </c>
      <c r="D2324" t="s">
        <v>244</v>
      </c>
      <c r="E2324" t="s">
        <v>262</v>
      </c>
      <c r="F2324">
        <v>0</v>
      </c>
      <c r="G2324">
        <v>2.92</v>
      </c>
      <c r="H2324">
        <v>-2.92</v>
      </c>
      <c r="I2324" t="s">
        <v>16</v>
      </c>
      <c r="J2324" t="s">
        <v>262</v>
      </c>
      <c r="K2324" t="s">
        <v>314</v>
      </c>
      <c r="L2324" t="s">
        <v>301</v>
      </c>
      <c r="M2324">
        <v>2024</v>
      </c>
    </row>
    <row r="2325" spans="1:13" hidden="1" x14ac:dyDescent="0.25">
      <c r="A2325">
        <v>11756</v>
      </c>
      <c r="B2325" t="s">
        <v>13</v>
      </c>
      <c r="C2325" s="4">
        <v>45504</v>
      </c>
      <c r="D2325" t="s">
        <v>251</v>
      </c>
      <c r="E2325" t="s">
        <v>268</v>
      </c>
      <c r="F2325">
        <v>0.13</v>
      </c>
      <c r="G2325">
        <v>0</v>
      </c>
      <c r="H2325">
        <v>0.13</v>
      </c>
      <c r="I2325" t="s">
        <v>16</v>
      </c>
      <c r="J2325" t="s">
        <v>268</v>
      </c>
      <c r="K2325" t="s">
        <v>314</v>
      </c>
      <c r="L2325" t="s">
        <v>301</v>
      </c>
      <c r="M2325">
        <v>2024</v>
      </c>
    </row>
    <row r="2326" spans="1:13" hidden="1" x14ac:dyDescent="0.25">
      <c r="A2326">
        <v>11843</v>
      </c>
      <c r="B2326" t="s">
        <v>13</v>
      </c>
      <c r="C2326" s="4">
        <v>45504</v>
      </c>
      <c r="D2326" t="s">
        <v>246</v>
      </c>
      <c r="E2326" t="s">
        <v>275</v>
      </c>
      <c r="F2326">
        <v>0</v>
      </c>
      <c r="G2326">
        <v>70037.399999999994</v>
      </c>
      <c r="H2326">
        <v>-70037.399999999994</v>
      </c>
      <c r="I2326" t="s">
        <v>16</v>
      </c>
      <c r="J2326" t="s">
        <v>275</v>
      </c>
      <c r="K2326" t="s">
        <v>281</v>
      </c>
      <c r="L2326" t="s">
        <v>18</v>
      </c>
      <c r="M2326">
        <v>2024</v>
      </c>
    </row>
    <row r="2327" spans="1:13" hidden="1" x14ac:dyDescent="0.25">
      <c r="A2327">
        <v>11757</v>
      </c>
      <c r="B2327" t="s">
        <v>13</v>
      </c>
      <c r="C2327" s="4">
        <v>45504</v>
      </c>
      <c r="D2327" t="s">
        <v>251</v>
      </c>
      <c r="E2327" t="s">
        <v>268</v>
      </c>
      <c r="F2327">
        <v>0.19</v>
      </c>
      <c r="G2327">
        <v>0</v>
      </c>
      <c r="H2327">
        <v>0.19</v>
      </c>
      <c r="I2327" t="s">
        <v>16</v>
      </c>
      <c r="J2327" t="s">
        <v>268</v>
      </c>
      <c r="K2327" t="s">
        <v>314</v>
      </c>
      <c r="L2327" t="s">
        <v>301</v>
      </c>
      <c r="M2327">
        <v>2024</v>
      </c>
    </row>
    <row r="2328" spans="1:13" hidden="1" x14ac:dyDescent="0.25">
      <c r="A2328">
        <v>11757</v>
      </c>
      <c r="B2328" t="s">
        <v>13</v>
      </c>
      <c r="C2328" s="4">
        <v>45504</v>
      </c>
      <c r="D2328" t="s">
        <v>245</v>
      </c>
      <c r="E2328" t="s">
        <v>273</v>
      </c>
      <c r="F2328">
        <v>0</v>
      </c>
      <c r="G2328">
        <v>3.32</v>
      </c>
      <c r="H2328">
        <v>-3.32</v>
      </c>
      <c r="I2328" t="s">
        <v>16</v>
      </c>
      <c r="J2328" t="s">
        <v>273</v>
      </c>
      <c r="K2328" t="s">
        <v>314</v>
      </c>
      <c r="L2328" t="s">
        <v>301</v>
      </c>
      <c r="M2328">
        <v>2024</v>
      </c>
    </row>
    <row r="2329" spans="1:13" x14ac:dyDescent="0.25">
      <c r="A2329">
        <v>11757</v>
      </c>
      <c r="B2329" t="s">
        <v>13</v>
      </c>
      <c r="C2329" s="4">
        <v>45504</v>
      </c>
      <c r="D2329" t="s">
        <v>155</v>
      </c>
      <c r="E2329" t="s">
        <v>156</v>
      </c>
      <c r="F2329">
        <v>0</v>
      </c>
      <c r="G2329">
        <v>0.57999999999999996</v>
      </c>
      <c r="H2329">
        <v>-0.57999999999999996</v>
      </c>
      <c r="I2329" t="s">
        <v>16</v>
      </c>
      <c r="J2329" t="s">
        <v>156</v>
      </c>
      <c r="K2329" t="s">
        <v>314</v>
      </c>
      <c r="L2329" t="s">
        <v>301</v>
      </c>
      <c r="M2329">
        <v>2022</v>
      </c>
    </row>
    <row r="2330" spans="1:13" x14ac:dyDescent="0.25">
      <c r="A2330">
        <v>11843</v>
      </c>
      <c r="B2330" t="s">
        <v>13</v>
      </c>
      <c r="C2330" s="4">
        <v>45504</v>
      </c>
      <c r="D2330" t="s">
        <v>155</v>
      </c>
      <c r="E2330" t="s">
        <v>156</v>
      </c>
      <c r="F2330">
        <v>0</v>
      </c>
      <c r="G2330">
        <v>3374.64</v>
      </c>
      <c r="H2330">
        <v>-3374.64</v>
      </c>
      <c r="I2330" t="s">
        <v>16</v>
      </c>
      <c r="J2330" t="s">
        <v>156</v>
      </c>
      <c r="K2330" t="s">
        <v>281</v>
      </c>
      <c r="L2330" t="s">
        <v>18</v>
      </c>
      <c r="M2330">
        <v>2022</v>
      </c>
    </row>
    <row r="2331" spans="1:13" x14ac:dyDescent="0.25">
      <c r="A2331">
        <v>11843</v>
      </c>
      <c r="B2331" t="s">
        <v>13</v>
      </c>
      <c r="C2331" s="4">
        <v>45504</v>
      </c>
      <c r="D2331" t="s">
        <v>157</v>
      </c>
      <c r="E2331" t="s">
        <v>158</v>
      </c>
      <c r="F2331">
        <v>0</v>
      </c>
      <c r="G2331">
        <v>11631.84</v>
      </c>
      <c r="H2331">
        <v>-11631.84</v>
      </c>
      <c r="I2331" t="s">
        <v>16</v>
      </c>
      <c r="J2331" t="s">
        <v>158</v>
      </c>
      <c r="K2331" t="s">
        <v>281</v>
      </c>
      <c r="L2331" t="s">
        <v>18</v>
      </c>
      <c r="M2331">
        <v>2022</v>
      </c>
    </row>
    <row r="2332" spans="1:13" x14ac:dyDescent="0.25">
      <c r="A2332">
        <v>11843</v>
      </c>
      <c r="B2332" t="s">
        <v>13</v>
      </c>
      <c r="C2332" s="4">
        <v>45504</v>
      </c>
      <c r="D2332" t="s">
        <v>159</v>
      </c>
      <c r="E2332" t="s">
        <v>160</v>
      </c>
      <c r="F2332">
        <v>0</v>
      </c>
      <c r="G2332">
        <v>1463.75</v>
      </c>
      <c r="H2332">
        <v>-1463.75</v>
      </c>
      <c r="I2332" t="s">
        <v>16</v>
      </c>
      <c r="J2332" t="s">
        <v>160</v>
      </c>
      <c r="K2332" t="s">
        <v>281</v>
      </c>
      <c r="L2332" t="s">
        <v>18</v>
      </c>
      <c r="M2332">
        <v>2022</v>
      </c>
    </row>
    <row r="2333" spans="1:13" x14ac:dyDescent="0.25">
      <c r="A2333">
        <v>11754</v>
      </c>
      <c r="B2333" t="s">
        <v>13</v>
      </c>
      <c r="C2333" s="4">
        <v>45504</v>
      </c>
      <c r="D2333" t="s">
        <v>153</v>
      </c>
      <c r="E2333" t="s">
        <v>154</v>
      </c>
      <c r="F2333">
        <v>0.28000000000000003</v>
      </c>
      <c r="G2333">
        <v>0</v>
      </c>
      <c r="H2333">
        <v>0.28000000000000003</v>
      </c>
      <c r="I2333" t="s">
        <v>16</v>
      </c>
      <c r="J2333" t="s">
        <v>154</v>
      </c>
      <c r="K2333" t="s">
        <v>314</v>
      </c>
      <c r="L2333" t="s">
        <v>301</v>
      </c>
      <c r="M2333">
        <v>2022</v>
      </c>
    </row>
    <row r="2334" spans="1:13" hidden="1" x14ac:dyDescent="0.25">
      <c r="A2334">
        <v>11843</v>
      </c>
      <c r="B2334" t="s">
        <v>13</v>
      </c>
      <c r="C2334" s="4">
        <v>45504</v>
      </c>
      <c r="D2334" t="s">
        <v>244</v>
      </c>
      <c r="E2334" t="s">
        <v>262</v>
      </c>
      <c r="F2334">
        <v>0</v>
      </c>
      <c r="G2334">
        <v>42921.81</v>
      </c>
      <c r="H2334">
        <v>-42921.81</v>
      </c>
      <c r="I2334" t="s">
        <v>16</v>
      </c>
      <c r="J2334" t="s">
        <v>262</v>
      </c>
      <c r="K2334" t="s">
        <v>281</v>
      </c>
      <c r="L2334" t="s">
        <v>18</v>
      </c>
      <c r="M2334">
        <v>2024</v>
      </c>
    </row>
    <row r="2335" spans="1:13" x14ac:dyDescent="0.25">
      <c r="A2335">
        <v>11843</v>
      </c>
      <c r="B2335" t="s">
        <v>13</v>
      </c>
      <c r="C2335" s="4">
        <v>45504</v>
      </c>
      <c r="D2335" t="s">
        <v>165</v>
      </c>
      <c r="E2335" t="s">
        <v>166</v>
      </c>
      <c r="F2335">
        <v>0</v>
      </c>
      <c r="G2335">
        <v>114.18</v>
      </c>
      <c r="H2335">
        <v>-114.18</v>
      </c>
      <c r="I2335" t="s">
        <v>16</v>
      </c>
      <c r="J2335" t="s">
        <v>166</v>
      </c>
      <c r="K2335" t="s">
        <v>281</v>
      </c>
      <c r="L2335" t="s">
        <v>18</v>
      </c>
      <c r="M2335">
        <v>2022</v>
      </c>
    </row>
    <row r="2336" spans="1:13" hidden="1" x14ac:dyDescent="0.25">
      <c r="A2336">
        <v>11843</v>
      </c>
      <c r="B2336" t="s">
        <v>13</v>
      </c>
      <c r="C2336" s="4">
        <v>45504</v>
      </c>
      <c r="D2336" t="s">
        <v>245</v>
      </c>
      <c r="E2336" t="s">
        <v>273</v>
      </c>
      <c r="F2336">
        <v>0</v>
      </c>
      <c r="G2336">
        <v>19404.37</v>
      </c>
      <c r="H2336">
        <v>-19404.37</v>
      </c>
      <c r="I2336" t="s">
        <v>16</v>
      </c>
      <c r="J2336" t="s">
        <v>273</v>
      </c>
      <c r="K2336" t="s">
        <v>281</v>
      </c>
      <c r="L2336" t="s">
        <v>18</v>
      </c>
      <c r="M2336">
        <v>2024</v>
      </c>
    </row>
    <row r="2337" spans="1:13" hidden="1" x14ac:dyDescent="0.25">
      <c r="A2337">
        <v>11757</v>
      </c>
      <c r="B2337" t="s">
        <v>13</v>
      </c>
      <c r="C2337" s="4">
        <v>45504</v>
      </c>
      <c r="D2337" t="s">
        <v>244</v>
      </c>
      <c r="E2337" t="s">
        <v>262</v>
      </c>
      <c r="F2337">
        <v>0</v>
      </c>
      <c r="G2337">
        <v>4</v>
      </c>
      <c r="H2337">
        <v>-4</v>
      </c>
      <c r="I2337" t="s">
        <v>16</v>
      </c>
      <c r="J2337" t="s">
        <v>262</v>
      </c>
      <c r="K2337" t="s">
        <v>314</v>
      </c>
      <c r="L2337" t="s">
        <v>301</v>
      </c>
      <c r="M2337">
        <v>2024</v>
      </c>
    </row>
    <row r="2338" spans="1:13" hidden="1" x14ac:dyDescent="0.25">
      <c r="A2338">
        <v>11843</v>
      </c>
      <c r="B2338" t="s">
        <v>13</v>
      </c>
      <c r="C2338" s="4">
        <v>45504</v>
      </c>
      <c r="D2338" t="s">
        <v>252</v>
      </c>
      <c r="E2338" t="s">
        <v>271</v>
      </c>
      <c r="F2338">
        <v>843.7</v>
      </c>
      <c r="G2338">
        <v>0</v>
      </c>
      <c r="H2338">
        <v>843.7</v>
      </c>
      <c r="I2338" t="s">
        <v>16</v>
      </c>
      <c r="J2338" t="s">
        <v>271</v>
      </c>
      <c r="K2338" t="s">
        <v>281</v>
      </c>
      <c r="L2338" t="s">
        <v>18</v>
      </c>
      <c r="M2338">
        <v>2024</v>
      </c>
    </row>
    <row r="2339" spans="1:13" hidden="1" x14ac:dyDescent="0.25">
      <c r="A2339">
        <v>11784</v>
      </c>
      <c r="B2339" t="s">
        <v>13</v>
      </c>
      <c r="C2339" s="4">
        <v>45505</v>
      </c>
      <c r="D2339" t="s">
        <v>252</v>
      </c>
      <c r="E2339" t="s">
        <v>271</v>
      </c>
      <c r="F2339">
        <v>12.71</v>
      </c>
      <c r="G2339">
        <v>0</v>
      </c>
      <c r="H2339">
        <v>12.71</v>
      </c>
      <c r="I2339" t="s">
        <v>16</v>
      </c>
      <c r="J2339" t="s">
        <v>271</v>
      </c>
      <c r="K2339" t="s">
        <v>316</v>
      </c>
      <c r="L2339" t="s">
        <v>301</v>
      </c>
      <c r="M2339">
        <v>2024</v>
      </c>
    </row>
    <row r="2340" spans="1:13" hidden="1" x14ac:dyDescent="0.25">
      <c r="A2340">
        <v>11843</v>
      </c>
      <c r="B2340" t="s">
        <v>13</v>
      </c>
      <c r="C2340" s="4">
        <v>45505</v>
      </c>
      <c r="D2340" t="s">
        <v>249</v>
      </c>
      <c r="E2340" t="s">
        <v>270</v>
      </c>
      <c r="F2340">
        <v>26.43</v>
      </c>
      <c r="G2340">
        <v>0</v>
      </c>
      <c r="H2340">
        <v>26.43</v>
      </c>
      <c r="I2340" t="s">
        <v>16</v>
      </c>
      <c r="J2340" t="s">
        <v>270</v>
      </c>
      <c r="K2340" t="s">
        <v>281</v>
      </c>
      <c r="L2340" t="s">
        <v>18</v>
      </c>
      <c r="M2340">
        <v>2024</v>
      </c>
    </row>
    <row r="2341" spans="1:13" hidden="1" x14ac:dyDescent="0.25">
      <c r="A2341">
        <v>11843</v>
      </c>
      <c r="B2341" t="s">
        <v>13</v>
      </c>
      <c r="C2341" s="4">
        <v>45505</v>
      </c>
      <c r="D2341" t="s">
        <v>252</v>
      </c>
      <c r="E2341" t="s">
        <v>271</v>
      </c>
      <c r="F2341">
        <v>0</v>
      </c>
      <c r="G2341">
        <v>843.7</v>
      </c>
      <c r="H2341">
        <v>-843.7</v>
      </c>
      <c r="I2341" t="s">
        <v>16</v>
      </c>
      <c r="J2341" t="s">
        <v>271</v>
      </c>
      <c r="K2341" t="s">
        <v>281</v>
      </c>
      <c r="L2341" t="s">
        <v>18</v>
      </c>
      <c r="M2341">
        <v>2024</v>
      </c>
    </row>
    <row r="2342" spans="1:13" hidden="1" x14ac:dyDescent="0.25">
      <c r="A2342">
        <v>11783</v>
      </c>
      <c r="B2342" t="s">
        <v>13</v>
      </c>
      <c r="C2342" s="4">
        <v>45505</v>
      </c>
      <c r="D2342" t="s">
        <v>244</v>
      </c>
      <c r="E2342" t="s">
        <v>262</v>
      </c>
      <c r="F2342">
        <v>2.68</v>
      </c>
      <c r="G2342">
        <v>0</v>
      </c>
      <c r="H2342">
        <v>2.68</v>
      </c>
      <c r="I2342" t="s">
        <v>16</v>
      </c>
      <c r="J2342" t="s">
        <v>262</v>
      </c>
      <c r="K2342" t="s">
        <v>314</v>
      </c>
      <c r="L2342" t="s">
        <v>301</v>
      </c>
      <c r="M2342">
        <v>2024</v>
      </c>
    </row>
    <row r="2343" spans="1:13" hidden="1" x14ac:dyDescent="0.25">
      <c r="A2343">
        <v>11783</v>
      </c>
      <c r="B2343" t="s">
        <v>13</v>
      </c>
      <c r="C2343" s="4">
        <v>45505</v>
      </c>
      <c r="D2343" t="s">
        <v>251</v>
      </c>
      <c r="E2343" t="s">
        <v>268</v>
      </c>
      <c r="F2343">
        <v>0</v>
      </c>
      <c r="G2343">
        <v>0.13</v>
      </c>
      <c r="H2343">
        <v>-0.13</v>
      </c>
      <c r="I2343" t="s">
        <v>16</v>
      </c>
      <c r="J2343" t="s">
        <v>268</v>
      </c>
      <c r="K2343" t="s">
        <v>314</v>
      </c>
      <c r="L2343" t="s">
        <v>301</v>
      </c>
      <c r="M2343">
        <v>2024</v>
      </c>
    </row>
    <row r="2344" spans="1:13" hidden="1" x14ac:dyDescent="0.25">
      <c r="A2344">
        <v>11784</v>
      </c>
      <c r="B2344" t="s">
        <v>13</v>
      </c>
      <c r="C2344" s="4">
        <v>45505</v>
      </c>
      <c r="D2344" t="s">
        <v>251</v>
      </c>
      <c r="E2344" t="s">
        <v>268</v>
      </c>
      <c r="F2344">
        <v>449.71</v>
      </c>
      <c r="G2344">
        <v>0</v>
      </c>
      <c r="H2344">
        <v>449.71</v>
      </c>
      <c r="I2344" t="s">
        <v>16</v>
      </c>
      <c r="J2344" t="s">
        <v>268</v>
      </c>
      <c r="K2344" t="s">
        <v>316</v>
      </c>
      <c r="L2344" t="s">
        <v>301</v>
      </c>
      <c r="M2344">
        <v>2024</v>
      </c>
    </row>
    <row r="2345" spans="1:13" hidden="1" x14ac:dyDescent="0.25">
      <c r="A2345">
        <v>11784</v>
      </c>
      <c r="B2345" t="s">
        <v>13</v>
      </c>
      <c r="C2345" s="4">
        <v>45505</v>
      </c>
      <c r="D2345" t="s">
        <v>244</v>
      </c>
      <c r="E2345" t="s">
        <v>262</v>
      </c>
      <c r="F2345">
        <v>0</v>
      </c>
      <c r="G2345">
        <v>9898.8799999999992</v>
      </c>
      <c r="H2345">
        <v>-9898.8799999999992</v>
      </c>
      <c r="I2345" t="s">
        <v>16</v>
      </c>
      <c r="J2345" t="s">
        <v>262</v>
      </c>
      <c r="K2345" t="s">
        <v>316</v>
      </c>
      <c r="L2345" t="s">
        <v>301</v>
      </c>
      <c r="M2345">
        <v>2024</v>
      </c>
    </row>
    <row r="2346" spans="1:13" hidden="1" x14ac:dyDescent="0.25">
      <c r="A2346">
        <v>11784</v>
      </c>
      <c r="B2346" t="s">
        <v>13</v>
      </c>
      <c r="C2346" s="4">
        <v>45505</v>
      </c>
      <c r="D2346" t="s">
        <v>245</v>
      </c>
      <c r="E2346" t="s">
        <v>273</v>
      </c>
      <c r="F2346">
        <v>0</v>
      </c>
      <c r="G2346">
        <v>292.42</v>
      </c>
      <c r="H2346">
        <v>-292.42</v>
      </c>
      <c r="I2346" t="s">
        <v>16</v>
      </c>
      <c r="J2346" t="s">
        <v>273</v>
      </c>
      <c r="K2346" t="s">
        <v>316</v>
      </c>
      <c r="L2346" t="s">
        <v>301</v>
      </c>
      <c r="M2346">
        <v>2024</v>
      </c>
    </row>
    <row r="2347" spans="1:13" hidden="1" x14ac:dyDescent="0.25">
      <c r="A2347">
        <v>11784</v>
      </c>
      <c r="B2347" t="s">
        <v>13</v>
      </c>
      <c r="C2347" s="4">
        <v>45505</v>
      </c>
      <c r="D2347" t="s">
        <v>249</v>
      </c>
      <c r="E2347" t="s">
        <v>270</v>
      </c>
      <c r="F2347">
        <v>0</v>
      </c>
      <c r="G2347">
        <v>0.89</v>
      </c>
      <c r="H2347">
        <v>-0.89</v>
      </c>
      <c r="I2347" t="s">
        <v>16</v>
      </c>
      <c r="J2347" t="s">
        <v>270</v>
      </c>
      <c r="K2347" t="s">
        <v>316</v>
      </c>
      <c r="L2347" t="s">
        <v>301</v>
      </c>
      <c r="M2347">
        <v>2024</v>
      </c>
    </row>
    <row r="2348" spans="1:13" hidden="1" x14ac:dyDescent="0.25">
      <c r="A2348">
        <v>11843</v>
      </c>
      <c r="B2348" t="s">
        <v>13</v>
      </c>
      <c r="C2348" s="4">
        <v>45505</v>
      </c>
      <c r="D2348" t="s">
        <v>244</v>
      </c>
      <c r="E2348" t="s">
        <v>262</v>
      </c>
      <c r="F2348">
        <v>42921.81</v>
      </c>
      <c r="G2348">
        <v>0</v>
      </c>
      <c r="H2348">
        <v>42921.81</v>
      </c>
      <c r="I2348" t="s">
        <v>16</v>
      </c>
      <c r="J2348" t="s">
        <v>262</v>
      </c>
      <c r="K2348" t="s">
        <v>281</v>
      </c>
      <c r="L2348" t="s">
        <v>18</v>
      </c>
      <c r="M2348">
        <v>2024</v>
      </c>
    </row>
    <row r="2349" spans="1:13" hidden="1" x14ac:dyDescent="0.25">
      <c r="A2349">
        <v>11843</v>
      </c>
      <c r="B2349" t="s">
        <v>13</v>
      </c>
      <c r="C2349" s="4">
        <v>45505</v>
      </c>
      <c r="D2349" t="s">
        <v>245</v>
      </c>
      <c r="E2349" t="s">
        <v>273</v>
      </c>
      <c r="F2349">
        <v>19404.37</v>
      </c>
      <c r="G2349">
        <v>0</v>
      </c>
      <c r="H2349">
        <v>19404.37</v>
      </c>
      <c r="I2349" t="s">
        <v>16</v>
      </c>
      <c r="J2349" t="s">
        <v>273</v>
      </c>
      <c r="K2349" t="s">
        <v>281</v>
      </c>
      <c r="L2349" t="s">
        <v>18</v>
      </c>
      <c r="M2349">
        <v>2024</v>
      </c>
    </row>
    <row r="2350" spans="1:13" hidden="1" x14ac:dyDescent="0.25">
      <c r="A2350">
        <v>11843</v>
      </c>
      <c r="B2350" t="s">
        <v>13</v>
      </c>
      <c r="C2350" s="4">
        <v>45505</v>
      </c>
      <c r="D2350" t="s">
        <v>246</v>
      </c>
      <c r="E2350" t="s">
        <v>275</v>
      </c>
      <c r="F2350">
        <v>70037.399999999994</v>
      </c>
      <c r="G2350">
        <v>0</v>
      </c>
      <c r="H2350">
        <v>70037.399999999994</v>
      </c>
      <c r="I2350" t="s">
        <v>16</v>
      </c>
      <c r="J2350" t="s">
        <v>275</v>
      </c>
      <c r="K2350" t="s">
        <v>281</v>
      </c>
      <c r="L2350" t="s">
        <v>18</v>
      </c>
      <c r="M2350">
        <v>2024</v>
      </c>
    </row>
    <row r="2351" spans="1:13" hidden="1" x14ac:dyDescent="0.25">
      <c r="A2351">
        <v>11843</v>
      </c>
      <c r="B2351" t="s">
        <v>13</v>
      </c>
      <c r="C2351" s="4">
        <v>45505</v>
      </c>
      <c r="D2351" t="s">
        <v>247</v>
      </c>
      <c r="E2351" t="s">
        <v>272</v>
      </c>
      <c r="F2351">
        <v>10933.08</v>
      </c>
      <c r="G2351">
        <v>0</v>
      </c>
      <c r="H2351">
        <v>10933.08</v>
      </c>
      <c r="I2351" t="s">
        <v>16</v>
      </c>
      <c r="J2351" t="s">
        <v>272</v>
      </c>
      <c r="K2351" t="s">
        <v>281</v>
      </c>
      <c r="L2351" t="s">
        <v>18</v>
      </c>
      <c r="M2351">
        <v>2024</v>
      </c>
    </row>
    <row r="2352" spans="1:13" hidden="1" x14ac:dyDescent="0.25">
      <c r="A2352">
        <v>11843</v>
      </c>
      <c r="B2352" t="s">
        <v>13</v>
      </c>
      <c r="C2352" s="4">
        <v>45505</v>
      </c>
      <c r="D2352" t="s">
        <v>248</v>
      </c>
      <c r="E2352" t="s">
        <v>274</v>
      </c>
      <c r="F2352">
        <v>375.25</v>
      </c>
      <c r="G2352">
        <v>0</v>
      </c>
      <c r="H2352">
        <v>375.25</v>
      </c>
      <c r="I2352" t="s">
        <v>16</v>
      </c>
      <c r="J2352" t="s">
        <v>274</v>
      </c>
      <c r="K2352" t="s">
        <v>281</v>
      </c>
      <c r="L2352" t="s">
        <v>18</v>
      </c>
      <c r="M2352">
        <v>2024</v>
      </c>
    </row>
    <row r="2353" spans="1:13" hidden="1" x14ac:dyDescent="0.25">
      <c r="A2353">
        <v>11843</v>
      </c>
      <c r="B2353" t="s">
        <v>13</v>
      </c>
      <c r="C2353" s="4">
        <v>45505</v>
      </c>
      <c r="D2353" t="s">
        <v>251</v>
      </c>
      <c r="E2353" t="s">
        <v>268</v>
      </c>
      <c r="F2353">
        <v>0</v>
      </c>
      <c r="G2353">
        <v>1950.77</v>
      </c>
      <c r="H2353">
        <v>-1950.77</v>
      </c>
      <c r="I2353" t="s">
        <v>16</v>
      </c>
      <c r="J2353" t="s">
        <v>268</v>
      </c>
      <c r="K2353" t="s">
        <v>281</v>
      </c>
      <c r="L2353" t="s">
        <v>18</v>
      </c>
      <c r="M2353">
        <v>2024</v>
      </c>
    </row>
    <row r="2354" spans="1:13" hidden="1" x14ac:dyDescent="0.25">
      <c r="A2354">
        <v>11843</v>
      </c>
      <c r="B2354" t="s">
        <v>13</v>
      </c>
      <c r="C2354" s="4">
        <v>45505</v>
      </c>
      <c r="D2354" t="s">
        <v>255</v>
      </c>
      <c r="E2354" t="s">
        <v>265</v>
      </c>
      <c r="F2354">
        <v>0</v>
      </c>
      <c r="G2354">
        <v>0.99</v>
      </c>
      <c r="H2354">
        <v>-0.99</v>
      </c>
      <c r="I2354" t="s">
        <v>16</v>
      </c>
      <c r="J2354" t="s">
        <v>265</v>
      </c>
      <c r="K2354" t="s">
        <v>281</v>
      </c>
      <c r="L2354" t="s">
        <v>18</v>
      </c>
      <c r="M2354">
        <v>2024</v>
      </c>
    </row>
    <row r="2355" spans="1:13" hidden="1" x14ac:dyDescent="0.25">
      <c r="A2355">
        <v>11843</v>
      </c>
      <c r="B2355" t="s">
        <v>13</v>
      </c>
      <c r="C2355" s="4">
        <v>45505</v>
      </c>
      <c r="D2355" t="s">
        <v>254</v>
      </c>
      <c r="E2355" t="s">
        <v>266</v>
      </c>
      <c r="F2355">
        <v>0</v>
      </c>
      <c r="G2355">
        <v>16.190000000000001</v>
      </c>
      <c r="H2355">
        <v>-16.190000000000001</v>
      </c>
      <c r="I2355" t="s">
        <v>16</v>
      </c>
      <c r="J2355" t="s">
        <v>266</v>
      </c>
      <c r="K2355" t="s">
        <v>281</v>
      </c>
      <c r="L2355" t="s">
        <v>18</v>
      </c>
      <c r="M2355">
        <v>2024</v>
      </c>
    </row>
    <row r="2356" spans="1:13" hidden="1" x14ac:dyDescent="0.25">
      <c r="A2356">
        <v>11843</v>
      </c>
      <c r="B2356" t="s">
        <v>13</v>
      </c>
      <c r="C2356" s="4">
        <v>45505</v>
      </c>
      <c r="D2356" t="s">
        <v>253</v>
      </c>
      <c r="E2356" t="s">
        <v>267</v>
      </c>
      <c r="F2356">
        <v>0</v>
      </c>
      <c r="G2356">
        <v>1627.37</v>
      </c>
      <c r="H2356">
        <v>-1627.37</v>
      </c>
      <c r="I2356" t="s">
        <v>16</v>
      </c>
      <c r="J2356" t="s">
        <v>267</v>
      </c>
      <c r="K2356" t="s">
        <v>281</v>
      </c>
      <c r="L2356" t="s">
        <v>18</v>
      </c>
      <c r="M2356">
        <v>2024</v>
      </c>
    </row>
    <row r="2357" spans="1:13" hidden="1" x14ac:dyDescent="0.25">
      <c r="A2357">
        <v>11784</v>
      </c>
      <c r="B2357" t="s">
        <v>13</v>
      </c>
      <c r="C2357" s="4">
        <v>45505</v>
      </c>
      <c r="D2357" t="s">
        <v>255</v>
      </c>
      <c r="E2357" t="s">
        <v>265</v>
      </c>
      <c r="F2357">
        <v>0.03</v>
      </c>
      <c r="G2357">
        <v>0</v>
      </c>
      <c r="H2357">
        <v>0.03</v>
      </c>
      <c r="I2357" t="s">
        <v>16</v>
      </c>
      <c r="J2357" t="s">
        <v>265</v>
      </c>
      <c r="K2357" t="s">
        <v>316</v>
      </c>
      <c r="L2357" t="s">
        <v>301</v>
      </c>
      <c r="M2357">
        <v>2024</v>
      </c>
    </row>
    <row r="2358" spans="1:13" hidden="1" x14ac:dyDescent="0.25">
      <c r="A2358">
        <v>11843</v>
      </c>
      <c r="B2358" t="s">
        <v>13</v>
      </c>
      <c r="C2358" s="4">
        <v>45505</v>
      </c>
      <c r="D2358" t="s">
        <v>250</v>
      </c>
      <c r="E2358" t="s">
        <v>269</v>
      </c>
      <c r="F2358">
        <v>655.08000000000004</v>
      </c>
      <c r="G2358">
        <v>0</v>
      </c>
      <c r="H2358">
        <v>655.08000000000004</v>
      </c>
      <c r="I2358" t="s">
        <v>16</v>
      </c>
      <c r="J2358" t="s">
        <v>269</v>
      </c>
      <c r="K2358" t="s">
        <v>281</v>
      </c>
      <c r="L2358" t="s">
        <v>18</v>
      </c>
      <c r="M2358">
        <v>2024</v>
      </c>
    </row>
    <row r="2359" spans="1:13" hidden="1" x14ac:dyDescent="0.25">
      <c r="A2359">
        <v>11843</v>
      </c>
      <c r="B2359" t="s">
        <v>13</v>
      </c>
      <c r="C2359" s="4">
        <v>45505</v>
      </c>
      <c r="D2359" t="s">
        <v>256</v>
      </c>
      <c r="E2359" t="s">
        <v>264</v>
      </c>
      <c r="F2359">
        <v>0</v>
      </c>
      <c r="G2359">
        <v>23.51</v>
      </c>
      <c r="H2359">
        <v>-23.51</v>
      </c>
      <c r="I2359" t="s">
        <v>16</v>
      </c>
      <c r="J2359" t="s">
        <v>264</v>
      </c>
      <c r="K2359" t="s">
        <v>281</v>
      </c>
      <c r="L2359" t="s">
        <v>18</v>
      </c>
      <c r="M2359">
        <v>2024</v>
      </c>
    </row>
    <row r="2360" spans="1:13" x14ac:dyDescent="0.25">
      <c r="A2360">
        <v>11784</v>
      </c>
      <c r="B2360" t="s">
        <v>13</v>
      </c>
      <c r="C2360" s="4">
        <v>45505</v>
      </c>
      <c r="D2360" t="s">
        <v>155</v>
      </c>
      <c r="E2360" t="s">
        <v>156</v>
      </c>
      <c r="F2360">
        <v>0</v>
      </c>
      <c r="G2360">
        <v>50.85</v>
      </c>
      <c r="H2360">
        <v>-50.85</v>
      </c>
      <c r="I2360" t="s">
        <v>16</v>
      </c>
      <c r="J2360" t="s">
        <v>156</v>
      </c>
      <c r="K2360" t="s">
        <v>316</v>
      </c>
      <c r="L2360" t="s">
        <v>301</v>
      </c>
      <c r="M2360">
        <v>2022</v>
      </c>
    </row>
    <row r="2361" spans="1:13" x14ac:dyDescent="0.25">
      <c r="A2361">
        <v>11784</v>
      </c>
      <c r="B2361" t="s">
        <v>13</v>
      </c>
      <c r="C2361" s="4">
        <v>45505</v>
      </c>
      <c r="D2361" t="s">
        <v>153</v>
      </c>
      <c r="E2361" t="s">
        <v>154</v>
      </c>
      <c r="F2361">
        <v>0</v>
      </c>
      <c r="G2361">
        <v>1799.79</v>
      </c>
      <c r="H2361">
        <v>-1799.79</v>
      </c>
      <c r="I2361" t="s">
        <v>16</v>
      </c>
      <c r="J2361" t="s">
        <v>154</v>
      </c>
      <c r="K2361" t="s">
        <v>316</v>
      </c>
      <c r="L2361" t="s">
        <v>301</v>
      </c>
      <c r="M2361">
        <v>2022</v>
      </c>
    </row>
    <row r="2362" spans="1:13" x14ac:dyDescent="0.25">
      <c r="A2362">
        <v>11783</v>
      </c>
      <c r="B2362" t="s">
        <v>13</v>
      </c>
      <c r="C2362" s="4">
        <v>45505</v>
      </c>
      <c r="D2362" t="s">
        <v>153</v>
      </c>
      <c r="E2362" t="s">
        <v>154</v>
      </c>
      <c r="F2362">
        <v>0.49</v>
      </c>
      <c r="G2362">
        <v>0</v>
      </c>
      <c r="H2362">
        <v>0.49</v>
      </c>
      <c r="I2362" t="s">
        <v>16</v>
      </c>
      <c r="J2362" t="s">
        <v>154</v>
      </c>
      <c r="K2362" t="s">
        <v>314</v>
      </c>
      <c r="L2362" t="s">
        <v>301</v>
      </c>
      <c r="M2362">
        <v>2022</v>
      </c>
    </row>
    <row r="2363" spans="1:13" x14ac:dyDescent="0.25">
      <c r="A2363">
        <v>11843</v>
      </c>
      <c r="B2363" t="s">
        <v>13</v>
      </c>
      <c r="C2363" s="4">
        <v>45505</v>
      </c>
      <c r="D2363" t="s">
        <v>153</v>
      </c>
      <c r="E2363" t="s">
        <v>154</v>
      </c>
      <c r="F2363">
        <v>7804.33</v>
      </c>
      <c r="G2363">
        <v>0</v>
      </c>
      <c r="H2363">
        <v>7804.33</v>
      </c>
      <c r="I2363" t="s">
        <v>16</v>
      </c>
      <c r="J2363" t="s">
        <v>154</v>
      </c>
      <c r="K2363" t="s">
        <v>281</v>
      </c>
      <c r="L2363" t="s">
        <v>18</v>
      </c>
      <c r="M2363">
        <v>2022</v>
      </c>
    </row>
    <row r="2364" spans="1:13" x14ac:dyDescent="0.25">
      <c r="A2364">
        <v>11843</v>
      </c>
      <c r="B2364" t="s">
        <v>13</v>
      </c>
      <c r="C2364" s="4">
        <v>45505</v>
      </c>
      <c r="D2364" t="s">
        <v>155</v>
      </c>
      <c r="E2364" t="s">
        <v>156</v>
      </c>
      <c r="F2364">
        <v>3374.64</v>
      </c>
      <c r="G2364">
        <v>0</v>
      </c>
      <c r="H2364">
        <v>3374.64</v>
      </c>
      <c r="I2364" t="s">
        <v>16</v>
      </c>
      <c r="J2364" t="s">
        <v>156</v>
      </c>
      <c r="K2364" t="s">
        <v>281</v>
      </c>
      <c r="L2364" t="s">
        <v>18</v>
      </c>
      <c r="M2364">
        <v>2022</v>
      </c>
    </row>
    <row r="2365" spans="1:13" x14ac:dyDescent="0.25">
      <c r="A2365">
        <v>11843</v>
      </c>
      <c r="B2365" t="s">
        <v>13</v>
      </c>
      <c r="C2365" s="4">
        <v>45505</v>
      </c>
      <c r="D2365" t="s">
        <v>157</v>
      </c>
      <c r="E2365" t="s">
        <v>158</v>
      </c>
      <c r="F2365">
        <v>11631.84</v>
      </c>
      <c r="G2365">
        <v>0</v>
      </c>
      <c r="H2365">
        <v>11631.84</v>
      </c>
      <c r="I2365" t="s">
        <v>16</v>
      </c>
      <c r="J2365" t="s">
        <v>158</v>
      </c>
      <c r="K2365" t="s">
        <v>281</v>
      </c>
      <c r="L2365" t="s">
        <v>18</v>
      </c>
      <c r="M2365">
        <v>2022</v>
      </c>
    </row>
    <row r="2366" spans="1:13" x14ac:dyDescent="0.25">
      <c r="A2366">
        <v>11843</v>
      </c>
      <c r="B2366" t="s">
        <v>13</v>
      </c>
      <c r="C2366" s="4">
        <v>45505</v>
      </c>
      <c r="D2366" t="s">
        <v>159</v>
      </c>
      <c r="E2366" t="s">
        <v>160</v>
      </c>
      <c r="F2366">
        <v>1463.75</v>
      </c>
      <c r="G2366">
        <v>0</v>
      </c>
      <c r="H2366">
        <v>1463.75</v>
      </c>
      <c r="I2366" t="s">
        <v>16</v>
      </c>
      <c r="J2366" t="s">
        <v>160</v>
      </c>
      <c r="K2366" t="s">
        <v>281</v>
      </c>
      <c r="L2366" t="s">
        <v>18</v>
      </c>
      <c r="M2366">
        <v>2022</v>
      </c>
    </row>
    <row r="2367" spans="1:13" x14ac:dyDescent="0.25">
      <c r="A2367">
        <v>11784</v>
      </c>
      <c r="B2367" t="s">
        <v>13</v>
      </c>
      <c r="C2367" s="4">
        <v>45505</v>
      </c>
      <c r="D2367" t="s">
        <v>163</v>
      </c>
      <c r="E2367" t="s">
        <v>164</v>
      </c>
      <c r="F2367">
        <v>0</v>
      </c>
      <c r="G2367">
        <v>0.14000000000000001</v>
      </c>
      <c r="H2367">
        <v>-0.14000000000000001</v>
      </c>
      <c r="I2367" t="s">
        <v>16</v>
      </c>
      <c r="J2367" t="s">
        <v>164</v>
      </c>
      <c r="K2367" t="s">
        <v>316</v>
      </c>
      <c r="L2367" t="s">
        <v>301</v>
      </c>
      <c r="M2367">
        <v>2022</v>
      </c>
    </row>
    <row r="2368" spans="1:13" x14ac:dyDescent="0.25">
      <c r="A2368">
        <v>11843</v>
      </c>
      <c r="B2368" t="s">
        <v>13</v>
      </c>
      <c r="C2368" s="4">
        <v>45505</v>
      </c>
      <c r="D2368" t="s">
        <v>163</v>
      </c>
      <c r="E2368" t="s">
        <v>164</v>
      </c>
      <c r="F2368">
        <v>4.26</v>
      </c>
      <c r="G2368">
        <v>0</v>
      </c>
      <c r="H2368">
        <v>4.26</v>
      </c>
      <c r="I2368" t="s">
        <v>16</v>
      </c>
      <c r="J2368" t="s">
        <v>164</v>
      </c>
      <c r="K2368" t="s">
        <v>281</v>
      </c>
      <c r="L2368" t="s">
        <v>18</v>
      </c>
      <c r="M2368">
        <v>2022</v>
      </c>
    </row>
    <row r="2369" spans="1:13" x14ac:dyDescent="0.25">
      <c r="A2369">
        <v>11843</v>
      </c>
      <c r="B2369" t="s">
        <v>13</v>
      </c>
      <c r="C2369" s="4">
        <v>45505</v>
      </c>
      <c r="D2369" t="s">
        <v>165</v>
      </c>
      <c r="E2369" t="s">
        <v>166</v>
      </c>
      <c r="F2369">
        <v>114.18</v>
      </c>
      <c r="G2369">
        <v>0</v>
      </c>
      <c r="H2369">
        <v>114.18</v>
      </c>
      <c r="I2369" t="s">
        <v>16</v>
      </c>
      <c r="J2369" t="s">
        <v>166</v>
      </c>
      <c r="K2369" t="s">
        <v>281</v>
      </c>
      <c r="L2369" t="s">
        <v>18</v>
      </c>
      <c r="M2369">
        <v>2022</v>
      </c>
    </row>
    <row r="2370" spans="1:13" x14ac:dyDescent="0.25">
      <c r="A2370">
        <v>11843</v>
      </c>
      <c r="B2370" t="s">
        <v>13</v>
      </c>
      <c r="C2370" s="4">
        <v>45505</v>
      </c>
      <c r="D2370" t="s">
        <v>161</v>
      </c>
      <c r="E2370" t="s">
        <v>162</v>
      </c>
      <c r="F2370">
        <v>64.48</v>
      </c>
      <c r="G2370">
        <v>0</v>
      </c>
      <c r="H2370">
        <v>64.48</v>
      </c>
      <c r="I2370" t="s">
        <v>16</v>
      </c>
      <c r="J2370" t="s">
        <v>162</v>
      </c>
      <c r="K2370" t="s">
        <v>281</v>
      </c>
      <c r="L2370" t="s">
        <v>18</v>
      </c>
      <c r="M2370">
        <v>2022</v>
      </c>
    </row>
    <row r="2371" spans="1:13" hidden="1" x14ac:dyDescent="0.25">
      <c r="A2371">
        <v>11798</v>
      </c>
      <c r="B2371" t="s">
        <v>13</v>
      </c>
      <c r="C2371" s="4">
        <v>45506</v>
      </c>
      <c r="D2371" t="s">
        <v>252</v>
      </c>
      <c r="E2371" t="s">
        <v>271</v>
      </c>
      <c r="F2371">
        <v>0.38</v>
      </c>
      <c r="G2371">
        <v>0</v>
      </c>
      <c r="H2371">
        <v>0.38</v>
      </c>
      <c r="I2371" t="s">
        <v>16</v>
      </c>
      <c r="J2371" t="s">
        <v>271</v>
      </c>
      <c r="K2371" t="s">
        <v>314</v>
      </c>
      <c r="L2371" t="s">
        <v>301</v>
      </c>
      <c r="M2371">
        <v>2024</v>
      </c>
    </row>
    <row r="2372" spans="1:13" x14ac:dyDescent="0.25">
      <c r="A2372">
        <v>11798</v>
      </c>
      <c r="B2372" t="s">
        <v>13</v>
      </c>
      <c r="C2372" s="4">
        <v>45506</v>
      </c>
      <c r="D2372" t="s">
        <v>155</v>
      </c>
      <c r="E2372" t="s">
        <v>156</v>
      </c>
      <c r="F2372">
        <v>0</v>
      </c>
      <c r="G2372">
        <v>1.52</v>
      </c>
      <c r="H2372">
        <v>-1.52</v>
      </c>
      <c r="I2372" t="s">
        <v>16</v>
      </c>
      <c r="J2372" t="s">
        <v>156</v>
      </c>
      <c r="K2372" t="s">
        <v>314</v>
      </c>
      <c r="L2372" t="s">
        <v>301</v>
      </c>
      <c r="M2372">
        <v>2022</v>
      </c>
    </row>
    <row r="2373" spans="1:13" hidden="1" x14ac:dyDescent="0.25">
      <c r="A2373">
        <v>11798</v>
      </c>
      <c r="B2373" t="s">
        <v>13</v>
      </c>
      <c r="C2373" s="4">
        <v>45506</v>
      </c>
      <c r="D2373" t="s">
        <v>251</v>
      </c>
      <c r="E2373" t="s">
        <v>268</v>
      </c>
      <c r="F2373">
        <v>1.39</v>
      </c>
      <c r="G2373">
        <v>0</v>
      </c>
      <c r="H2373">
        <v>1.39</v>
      </c>
      <c r="I2373" t="s">
        <v>16</v>
      </c>
      <c r="J2373" t="s">
        <v>268</v>
      </c>
      <c r="K2373" t="s">
        <v>314</v>
      </c>
      <c r="L2373" t="s">
        <v>301</v>
      </c>
      <c r="M2373">
        <v>2024</v>
      </c>
    </row>
    <row r="2374" spans="1:13" hidden="1" x14ac:dyDescent="0.25">
      <c r="A2374">
        <v>11798</v>
      </c>
      <c r="B2374" t="s">
        <v>13</v>
      </c>
      <c r="C2374" s="4">
        <v>45506</v>
      </c>
      <c r="D2374" t="s">
        <v>244</v>
      </c>
      <c r="E2374" t="s">
        <v>262</v>
      </c>
      <c r="F2374">
        <v>0</v>
      </c>
      <c r="G2374">
        <v>27.85</v>
      </c>
      <c r="H2374">
        <v>-27.85</v>
      </c>
      <c r="I2374" t="s">
        <v>16</v>
      </c>
      <c r="J2374" t="s">
        <v>262</v>
      </c>
      <c r="K2374" t="s">
        <v>314</v>
      </c>
      <c r="L2374" t="s">
        <v>301</v>
      </c>
      <c r="M2374">
        <v>2024</v>
      </c>
    </row>
    <row r="2375" spans="1:13" hidden="1" x14ac:dyDescent="0.25">
      <c r="A2375">
        <v>11798</v>
      </c>
      <c r="B2375" t="s">
        <v>13</v>
      </c>
      <c r="C2375" s="4">
        <v>45506</v>
      </c>
      <c r="D2375" t="s">
        <v>245</v>
      </c>
      <c r="E2375" t="s">
        <v>273</v>
      </c>
      <c r="F2375">
        <v>0</v>
      </c>
      <c r="G2375">
        <v>8.4499999999999993</v>
      </c>
      <c r="H2375">
        <v>-8.4499999999999993</v>
      </c>
      <c r="I2375" t="s">
        <v>16</v>
      </c>
      <c r="J2375" t="s">
        <v>273</v>
      </c>
      <c r="K2375" t="s">
        <v>314</v>
      </c>
      <c r="L2375" t="s">
        <v>301</v>
      </c>
      <c r="M2375">
        <v>2024</v>
      </c>
    </row>
    <row r="2376" spans="1:13" x14ac:dyDescent="0.25">
      <c r="A2376">
        <v>11798</v>
      </c>
      <c r="B2376" t="s">
        <v>13</v>
      </c>
      <c r="C2376" s="4">
        <v>45506</v>
      </c>
      <c r="D2376" t="s">
        <v>153</v>
      </c>
      <c r="E2376" t="s">
        <v>154</v>
      </c>
      <c r="F2376">
        <v>0</v>
      </c>
      <c r="G2376">
        <v>5.64</v>
      </c>
      <c r="H2376">
        <v>-5.64</v>
      </c>
      <c r="I2376" t="s">
        <v>16</v>
      </c>
      <c r="J2376" t="s">
        <v>154</v>
      </c>
      <c r="K2376" t="s">
        <v>314</v>
      </c>
      <c r="L2376" t="s">
        <v>301</v>
      </c>
      <c r="M2376">
        <v>2022</v>
      </c>
    </row>
    <row r="2377" spans="1:13" x14ac:dyDescent="0.25">
      <c r="A2377">
        <v>11852</v>
      </c>
      <c r="B2377" t="s">
        <v>13</v>
      </c>
      <c r="C2377" s="4">
        <v>45511</v>
      </c>
      <c r="D2377" t="s">
        <v>153</v>
      </c>
      <c r="E2377" t="s">
        <v>154</v>
      </c>
      <c r="F2377">
        <v>0</v>
      </c>
      <c r="G2377">
        <v>4.55</v>
      </c>
      <c r="H2377">
        <v>-4.55</v>
      </c>
      <c r="I2377" t="s">
        <v>16</v>
      </c>
      <c r="J2377" t="s">
        <v>154</v>
      </c>
      <c r="K2377" t="s">
        <v>316</v>
      </c>
      <c r="L2377" t="s">
        <v>301</v>
      </c>
      <c r="M2377">
        <v>2022</v>
      </c>
    </row>
    <row r="2378" spans="1:13" hidden="1" x14ac:dyDescent="0.25">
      <c r="A2378">
        <v>11852</v>
      </c>
      <c r="B2378" t="s">
        <v>13</v>
      </c>
      <c r="C2378" s="4">
        <v>45511</v>
      </c>
      <c r="D2378" t="s">
        <v>251</v>
      </c>
      <c r="E2378" t="s">
        <v>268</v>
      </c>
      <c r="F2378">
        <v>1.1399999999999999</v>
      </c>
      <c r="G2378">
        <v>0</v>
      </c>
      <c r="H2378">
        <v>1.1399999999999999</v>
      </c>
      <c r="I2378" t="s">
        <v>16</v>
      </c>
      <c r="J2378" t="s">
        <v>268</v>
      </c>
      <c r="K2378" t="s">
        <v>316</v>
      </c>
      <c r="L2378" t="s">
        <v>301</v>
      </c>
      <c r="M2378">
        <v>2024</v>
      </c>
    </row>
    <row r="2379" spans="1:13" hidden="1" x14ac:dyDescent="0.25">
      <c r="A2379">
        <v>11852</v>
      </c>
      <c r="B2379" t="s">
        <v>13</v>
      </c>
      <c r="C2379" s="4">
        <v>45511</v>
      </c>
      <c r="D2379" t="s">
        <v>244</v>
      </c>
      <c r="E2379" t="s">
        <v>262</v>
      </c>
      <c r="F2379">
        <v>0</v>
      </c>
      <c r="G2379">
        <v>25.03</v>
      </c>
      <c r="H2379">
        <v>-25.03</v>
      </c>
      <c r="I2379" t="s">
        <v>16</v>
      </c>
      <c r="J2379" t="s">
        <v>262</v>
      </c>
      <c r="K2379" t="s">
        <v>316</v>
      </c>
      <c r="L2379" t="s">
        <v>301</v>
      </c>
      <c r="M2379">
        <v>2024</v>
      </c>
    </row>
    <row r="2380" spans="1:13" hidden="1" x14ac:dyDescent="0.25">
      <c r="A2380">
        <v>11881</v>
      </c>
      <c r="B2380" t="s">
        <v>13</v>
      </c>
      <c r="C2380" s="4">
        <v>45512</v>
      </c>
      <c r="D2380" t="s">
        <v>252</v>
      </c>
      <c r="E2380" t="s">
        <v>271</v>
      </c>
      <c r="F2380">
        <v>0.18</v>
      </c>
      <c r="G2380">
        <v>0</v>
      </c>
      <c r="H2380">
        <v>0.18</v>
      </c>
      <c r="I2380" t="s">
        <v>16</v>
      </c>
      <c r="J2380" t="s">
        <v>271</v>
      </c>
      <c r="K2380" t="s">
        <v>316</v>
      </c>
      <c r="L2380" t="s">
        <v>301</v>
      </c>
      <c r="M2380">
        <v>2024</v>
      </c>
    </row>
    <row r="2381" spans="1:13" x14ac:dyDescent="0.25">
      <c r="A2381">
        <v>11881</v>
      </c>
      <c r="B2381" t="s">
        <v>13</v>
      </c>
      <c r="C2381" s="4">
        <v>45512</v>
      </c>
      <c r="D2381" t="s">
        <v>153</v>
      </c>
      <c r="E2381" t="s">
        <v>154</v>
      </c>
      <c r="F2381">
        <v>0</v>
      </c>
      <c r="G2381">
        <v>4.59</v>
      </c>
      <c r="H2381">
        <v>-4.59</v>
      </c>
      <c r="I2381" t="s">
        <v>16</v>
      </c>
      <c r="J2381" t="s">
        <v>154</v>
      </c>
      <c r="K2381" t="s">
        <v>316</v>
      </c>
      <c r="L2381" t="s">
        <v>301</v>
      </c>
      <c r="M2381">
        <v>2022</v>
      </c>
    </row>
    <row r="2382" spans="1:13" x14ac:dyDescent="0.25">
      <c r="A2382">
        <v>11881</v>
      </c>
      <c r="B2382" t="s">
        <v>13</v>
      </c>
      <c r="C2382" s="4">
        <v>45512</v>
      </c>
      <c r="D2382" t="s">
        <v>155</v>
      </c>
      <c r="E2382" t="s">
        <v>156</v>
      </c>
      <c r="F2382">
        <v>0</v>
      </c>
      <c r="G2382">
        <v>0.7</v>
      </c>
      <c r="H2382">
        <v>-0.7</v>
      </c>
      <c r="I2382" t="s">
        <v>16</v>
      </c>
      <c r="J2382" t="s">
        <v>156</v>
      </c>
      <c r="K2382" t="s">
        <v>316</v>
      </c>
      <c r="L2382" t="s">
        <v>301</v>
      </c>
      <c r="M2382">
        <v>2022</v>
      </c>
    </row>
    <row r="2383" spans="1:13" hidden="1" x14ac:dyDescent="0.25">
      <c r="A2383">
        <v>11881</v>
      </c>
      <c r="B2383" t="s">
        <v>13</v>
      </c>
      <c r="C2383" s="4">
        <v>45512</v>
      </c>
      <c r="D2383" t="s">
        <v>244</v>
      </c>
      <c r="E2383" t="s">
        <v>262</v>
      </c>
      <c r="F2383">
        <v>0</v>
      </c>
      <c r="G2383">
        <v>7.07</v>
      </c>
      <c r="H2383">
        <v>-7.07</v>
      </c>
      <c r="I2383" t="s">
        <v>16</v>
      </c>
      <c r="J2383" t="s">
        <v>262</v>
      </c>
      <c r="K2383" t="s">
        <v>316</v>
      </c>
      <c r="L2383" t="s">
        <v>301</v>
      </c>
      <c r="M2383">
        <v>2024</v>
      </c>
    </row>
    <row r="2384" spans="1:13" hidden="1" x14ac:dyDescent="0.25">
      <c r="A2384">
        <v>11881</v>
      </c>
      <c r="B2384" t="s">
        <v>13</v>
      </c>
      <c r="C2384" s="4">
        <v>45512</v>
      </c>
      <c r="D2384" t="s">
        <v>251</v>
      </c>
      <c r="E2384" t="s">
        <v>268</v>
      </c>
      <c r="F2384">
        <v>1.1399999999999999</v>
      </c>
      <c r="G2384">
        <v>0</v>
      </c>
      <c r="H2384">
        <v>1.1399999999999999</v>
      </c>
      <c r="I2384" t="s">
        <v>16</v>
      </c>
      <c r="J2384" t="s">
        <v>268</v>
      </c>
      <c r="K2384" t="s">
        <v>316</v>
      </c>
      <c r="L2384" t="s">
        <v>301</v>
      </c>
      <c r="M2384">
        <v>2024</v>
      </c>
    </row>
    <row r="2385" spans="1:13" hidden="1" x14ac:dyDescent="0.25">
      <c r="A2385">
        <v>11901</v>
      </c>
      <c r="B2385" t="s">
        <v>13</v>
      </c>
      <c r="C2385" s="4">
        <v>45513</v>
      </c>
      <c r="D2385" t="s">
        <v>251</v>
      </c>
      <c r="E2385" t="s">
        <v>268</v>
      </c>
      <c r="F2385">
        <v>0.8</v>
      </c>
      <c r="G2385">
        <v>0</v>
      </c>
      <c r="H2385">
        <v>0.8</v>
      </c>
      <c r="I2385" t="s">
        <v>16</v>
      </c>
      <c r="J2385" t="s">
        <v>268</v>
      </c>
      <c r="K2385" t="s">
        <v>316</v>
      </c>
      <c r="L2385" t="s">
        <v>301</v>
      </c>
      <c r="M2385">
        <v>2024</v>
      </c>
    </row>
    <row r="2386" spans="1:13" hidden="1" x14ac:dyDescent="0.25">
      <c r="A2386">
        <v>11901</v>
      </c>
      <c r="B2386" t="s">
        <v>13</v>
      </c>
      <c r="C2386" s="4">
        <v>45513</v>
      </c>
      <c r="D2386" t="s">
        <v>244</v>
      </c>
      <c r="E2386" t="s">
        <v>262</v>
      </c>
      <c r="F2386">
        <v>0</v>
      </c>
      <c r="G2386">
        <v>17.66</v>
      </c>
      <c r="H2386">
        <v>-17.66</v>
      </c>
      <c r="I2386" t="s">
        <v>16</v>
      </c>
      <c r="J2386" t="s">
        <v>262</v>
      </c>
      <c r="K2386" t="s">
        <v>316</v>
      </c>
      <c r="L2386" t="s">
        <v>301</v>
      </c>
      <c r="M2386">
        <v>2024</v>
      </c>
    </row>
    <row r="2387" spans="1:13" x14ac:dyDescent="0.25">
      <c r="A2387">
        <v>11901</v>
      </c>
      <c r="B2387" t="s">
        <v>13</v>
      </c>
      <c r="C2387" s="4">
        <v>45513</v>
      </c>
      <c r="D2387" t="s">
        <v>153</v>
      </c>
      <c r="E2387" t="s">
        <v>154</v>
      </c>
      <c r="F2387">
        <v>0</v>
      </c>
      <c r="G2387">
        <v>3.21</v>
      </c>
      <c r="H2387">
        <v>-3.21</v>
      </c>
      <c r="I2387" t="s">
        <v>16</v>
      </c>
      <c r="J2387" t="s">
        <v>154</v>
      </c>
      <c r="K2387" t="s">
        <v>316</v>
      </c>
      <c r="L2387" t="s">
        <v>301</v>
      </c>
      <c r="M2387">
        <v>2022</v>
      </c>
    </row>
    <row r="2388" spans="1:13" x14ac:dyDescent="0.25">
      <c r="A2388">
        <v>11925</v>
      </c>
      <c r="B2388" t="s">
        <v>13</v>
      </c>
      <c r="C2388" s="4">
        <v>45516</v>
      </c>
      <c r="D2388" t="s">
        <v>153</v>
      </c>
      <c r="E2388" t="s">
        <v>154</v>
      </c>
      <c r="F2388">
        <v>0.3</v>
      </c>
      <c r="G2388">
        <v>0</v>
      </c>
      <c r="H2388">
        <v>0.3</v>
      </c>
      <c r="I2388" t="s">
        <v>16</v>
      </c>
      <c r="J2388" t="s">
        <v>154</v>
      </c>
      <c r="K2388" t="s">
        <v>317</v>
      </c>
      <c r="L2388" t="s">
        <v>306</v>
      </c>
      <c r="M2388">
        <v>2022</v>
      </c>
    </row>
    <row r="2389" spans="1:13" x14ac:dyDescent="0.25">
      <c r="A2389">
        <v>11919</v>
      </c>
      <c r="B2389" t="s">
        <v>13</v>
      </c>
      <c r="C2389" s="4">
        <v>45516</v>
      </c>
      <c r="D2389" t="s">
        <v>153</v>
      </c>
      <c r="E2389" t="s">
        <v>154</v>
      </c>
      <c r="F2389">
        <v>0</v>
      </c>
      <c r="G2389">
        <v>7.62</v>
      </c>
      <c r="H2389">
        <v>-7.62</v>
      </c>
      <c r="I2389" t="s">
        <v>16</v>
      </c>
      <c r="J2389" t="s">
        <v>154</v>
      </c>
      <c r="K2389" t="s">
        <v>316</v>
      </c>
      <c r="L2389" t="s">
        <v>301</v>
      </c>
      <c r="M2389">
        <v>2022</v>
      </c>
    </row>
    <row r="2390" spans="1:13" hidden="1" x14ac:dyDescent="0.25">
      <c r="A2390">
        <v>11925</v>
      </c>
      <c r="B2390" t="s">
        <v>13</v>
      </c>
      <c r="C2390" s="4">
        <v>45516</v>
      </c>
      <c r="D2390" t="s">
        <v>244</v>
      </c>
      <c r="E2390" t="s">
        <v>262</v>
      </c>
      <c r="F2390">
        <v>1.64</v>
      </c>
      <c r="G2390">
        <v>0</v>
      </c>
      <c r="H2390">
        <v>1.64</v>
      </c>
      <c r="I2390" t="s">
        <v>16</v>
      </c>
      <c r="J2390" t="s">
        <v>262</v>
      </c>
      <c r="K2390" t="s">
        <v>317</v>
      </c>
      <c r="L2390" t="s">
        <v>306</v>
      </c>
      <c r="M2390">
        <v>2024</v>
      </c>
    </row>
    <row r="2391" spans="1:13" hidden="1" x14ac:dyDescent="0.25">
      <c r="A2391">
        <v>11919</v>
      </c>
      <c r="B2391" t="s">
        <v>13</v>
      </c>
      <c r="C2391" s="4">
        <v>45516</v>
      </c>
      <c r="D2391" t="s">
        <v>245</v>
      </c>
      <c r="E2391" t="s">
        <v>273</v>
      </c>
      <c r="F2391">
        <v>0</v>
      </c>
      <c r="G2391">
        <v>0.78</v>
      </c>
      <c r="H2391">
        <v>-0.78</v>
      </c>
      <c r="I2391" t="s">
        <v>16</v>
      </c>
      <c r="J2391" t="s">
        <v>273</v>
      </c>
      <c r="K2391" t="s">
        <v>316</v>
      </c>
      <c r="L2391" t="s">
        <v>301</v>
      </c>
      <c r="M2391">
        <v>2024</v>
      </c>
    </row>
    <row r="2392" spans="1:13" hidden="1" x14ac:dyDescent="0.25">
      <c r="A2392">
        <v>11919</v>
      </c>
      <c r="B2392" t="s">
        <v>13</v>
      </c>
      <c r="C2392" s="4">
        <v>45516</v>
      </c>
      <c r="D2392" t="s">
        <v>251</v>
      </c>
      <c r="E2392" t="s">
        <v>268</v>
      </c>
      <c r="F2392">
        <v>1.91</v>
      </c>
      <c r="G2392">
        <v>0</v>
      </c>
      <c r="H2392">
        <v>1.91</v>
      </c>
      <c r="I2392" t="s">
        <v>16</v>
      </c>
      <c r="J2392" t="s">
        <v>268</v>
      </c>
      <c r="K2392" t="s">
        <v>316</v>
      </c>
      <c r="L2392" t="s">
        <v>301</v>
      </c>
      <c r="M2392">
        <v>2024</v>
      </c>
    </row>
    <row r="2393" spans="1:13" hidden="1" x14ac:dyDescent="0.25">
      <c r="A2393">
        <v>11919</v>
      </c>
      <c r="B2393" t="s">
        <v>13</v>
      </c>
      <c r="C2393" s="4">
        <v>45516</v>
      </c>
      <c r="D2393" t="s">
        <v>252</v>
      </c>
      <c r="E2393" t="s">
        <v>271</v>
      </c>
      <c r="F2393">
        <v>0.06</v>
      </c>
      <c r="G2393">
        <v>0</v>
      </c>
      <c r="H2393">
        <v>0.06</v>
      </c>
      <c r="I2393" t="s">
        <v>16</v>
      </c>
      <c r="J2393" t="s">
        <v>271</v>
      </c>
      <c r="K2393" t="s">
        <v>316</v>
      </c>
      <c r="L2393" t="s">
        <v>301</v>
      </c>
      <c r="M2393">
        <v>2024</v>
      </c>
    </row>
    <row r="2394" spans="1:13" hidden="1" x14ac:dyDescent="0.25">
      <c r="A2394">
        <v>11919</v>
      </c>
      <c r="B2394" t="s">
        <v>13</v>
      </c>
      <c r="C2394" s="4">
        <v>45516</v>
      </c>
      <c r="D2394" t="s">
        <v>244</v>
      </c>
      <c r="E2394" t="s">
        <v>262</v>
      </c>
      <c r="F2394">
        <v>0</v>
      </c>
      <c r="G2394">
        <v>0.69</v>
      </c>
      <c r="H2394">
        <v>-0.69</v>
      </c>
      <c r="I2394" t="s">
        <v>16</v>
      </c>
      <c r="J2394" t="s">
        <v>262</v>
      </c>
      <c r="K2394" t="s">
        <v>316</v>
      </c>
      <c r="L2394" t="s">
        <v>301</v>
      </c>
      <c r="M2394">
        <v>2024</v>
      </c>
    </row>
    <row r="2395" spans="1:13" x14ac:dyDescent="0.25">
      <c r="A2395">
        <v>11919</v>
      </c>
      <c r="B2395" t="s">
        <v>13</v>
      </c>
      <c r="C2395" s="4">
        <v>45516</v>
      </c>
      <c r="D2395" t="s">
        <v>155</v>
      </c>
      <c r="E2395" t="s">
        <v>156</v>
      </c>
      <c r="F2395">
        <v>0</v>
      </c>
      <c r="G2395">
        <v>0.25</v>
      </c>
      <c r="H2395">
        <v>-0.25</v>
      </c>
      <c r="I2395" t="s">
        <v>16</v>
      </c>
      <c r="J2395" t="s">
        <v>156</v>
      </c>
      <c r="K2395" t="s">
        <v>316</v>
      </c>
      <c r="L2395" t="s">
        <v>301</v>
      </c>
      <c r="M2395">
        <v>2022</v>
      </c>
    </row>
    <row r="2396" spans="1:13" hidden="1" x14ac:dyDescent="0.25">
      <c r="A2396">
        <v>11925</v>
      </c>
      <c r="B2396" t="s">
        <v>13</v>
      </c>
      <c r="C2396" s="4">
        <v>45516</v>
      </c>
      <c r="D2396" t="s">
        <v>251</v>
      </c>
      <c r="E2396" t="s">
        <v>268</v>
      </c>
      <c r="F2396">
        <v>0</v>
      </c>
      <c r="G2396">
        <v>7.0000000000000007E-2</v>
      </c>
      <c r="H2396">
        <v>-7.0000000000000007E-2</v>
      </c>
      <c r="I2396" t="s">
        <v>16</v>
      </c>
      <c r="J2396" t="s">
        <v>268</v>
      </c>
      <c r="K2396" t="s">
        <v>317</v>
      </c>
      <c r="L2396" t="s">
        <v>306</v>
      </c>
      <c r="M2396">
        <v>2024</v>
      </c>
    </row>
    <row r="2397" spans="1:13" hidden="1" x14ac:dyDescent="0.25">
      <c r="A2397">
        <v>11964</v>
      </c>
      <c r="B2397" t="s">
        <v>13</v>
      </c>
      <c r="C2397" s="4">
        <v>45517</v>
      </c>
      <c r="D2397" t="s">
        <v>244</v>
      </c>
      <c r="E2397" t="s">
        <v>262</v>
      </c>
      <c r="F2397">
        <v>0</v>
      </c>
      <c r="G2397">
        <v>2.35</v>
      </c>
      <c r="H2397">
        <v>-2.35</v>
      </c>
      <c r="I2397" t="s">
        <v>16</v>
      </c>
      <c r="J2397" t="s">
        <v>262</v>
      </c>
      <c r="K2397" t="s">
        <v>316</v>
      </c>
      <c r="L2397" t="s">
        <v>301</v>
      </c>
      <c r="M2397">
        <v>2024</v>
      </c>
    </row>
    <row r="2398" spans="1:13" hidden="1" x14ac:dyDescent="0.25">
      <c r="A2398">
        <v>11964</v>
      </c>
      <c r="B2398" t="s">
        <v>13</v>
      </c>
      <c r="C2398" s="4">
        <v>45517</v>
      </c>
      <c r="D2398" t="s">
        <v>251</v>
      </c>
      <c r="E2398" t="s">
        <v>268</v>
      </c>
      <c r="F2398">
        <v>0.11</v>
      </c>
      <c r="G2398">
        <v>0</v>
      </c>
      <c r="H2398">
        <v>0.11</v>
      </c>
      <c r="I2398" t="s">
        <v>16</v>
      </c>
      <c r="J2398" t="s">
        <v>268</v>
      </c>
      <c r="K2398" t="s">
        <v>316</v>
      </c>
      <c r="L2398" t="s">
        <v>301</v>
      </c>
      <c r="M2398">
        <v>2024</v>
      </c>
    </row>
    <row r="2399" spans="1:13" hidden="1" x14ac:dyDescent="0.25">
      <c r="A2399">
        <v>11967</v>
      </c>
      <c r="B2399" t="s">
        <v>13</v>
      </c>
      <c r="C2399" s="4">
        <v>45517</v>
      </c>
      <c r="D2399" t="s">
        <v>251</v>
      </c>
      <c r="E2399" t="s">
        <v>268</v>
      </c>
      <c r="F2399">
        <v>0.4</v>
      </c>
      <c r="G2399">
        <v>0</v>
      </c>
      <c r="H2399">
        <v>0.4</v>
      </c>
      <c r="I2399" t="s">
        <v>16</v>
      </c>
      <c r="J2399" t="s">
        <v>268</v>
      </c>
      <c r="K2399" t="s">
        <v>316</v>
      </c>
      <c r="L2399" t="s">
        <v>301</v>
      </c>
      <c r="M2399">
        <v>2024</v>
      </c>
    </row>
    <row r="2400" spans="1:13" hidden="1" x14ac:dyDescent="0.25">
      <c r="A2400">
        <v>11967</v>
      </c>
      <c r="B2400" t="s">
        <v>13</v>
      </c>
      <c r="C2400" s="4">
        <v>45517</v>
      </c>
      <c r="D2400" t="s">
        <v>244</v>
      </c>
      <c r="E2400" t="s">
        <v>262</v>
      </c>
      <c r="F2400">
        <v>0</v>
      </c>
      <c r="G2400">
        <v>8.73</v>
      </c>
      <c r="H2400">
        <v>-8.73</v>
      </c>
      <c r="I2400" t="s">
        <v>16</v>
      </c>
      <c r="J2400" t="s">
        <v>262</v>
      </c>
      <c r="K2400" t="s">
        <v>316</v>
      </c>
      <c r="L2400" t="s">
        <v>301</v>
      </c>
      <c r="M2400">
        <v>2024</v>
      </c>
    </row>
    <row r="2401" spans="1:13" x14ac:dyDescent="0.25">
      <c r="A2401">
        <v>11964</v>
      </c>
      <c r="B2401" t="s">
        <v>13</v>
      </c>
      <c r="C2401" s="4">
        <v>45517</v>
      </c>
      <c r="D2401" t="s">
        <v>153</v>
      </c>
      <c r="E2401" t="s">
        <v>154</v>
      </c>
      <c r="F2401">
        <v>0</v>
      </c>
      <c r="G2401">
        <v>0.43</v>
      </c>
      <c r="H2401">
        <v>-0.43</v>
      </c>
      <c r="I2401" t="s">
        <v>16</v>
      </c>
      <c r="J2401" t="s">
        <v>154</v>
      </c>
      <c r="K2401" t="s">
        <v>316</v>
      </c>
      <c r="L2401" t="s">
        <v>301</v>
      </c>
      <c r="M2401">
        <v>2022</v>
      </c>
    </row>
    <row r="2402" spans="1:13" x14ac:dyDescent="0.25">
      <c r="A2402">
        <v>11967</v>
      </c>
      <c r="B2402" t="s">
        <v>13</v>
      </c>
      <c r="C2402" s="4">
        <v>45517</v>
      </c>
      <c r="D2402" t="s">
        <v>153</v>
      </c>
      <c r="E2402" t="s">
        <v>154</v>
      </c>
      <c r="F2402">
        <v>0</v>
      </c>
      <c r="G2402">
        <v>1.59</v>
      </c>
      <c r="H2402">
        <v>-1.59</v>
      </c>
      <c r="I2402" t="s">
        <v>16</v>
      </c>
      <c r="J2402" t="s">
        <v>154</v>
      </c>
      <c r="K2402" t="s">
        <v>316</v>
      </c>
      <c r="L2402" t="s">
        <v>301</v>
      </c>
      <c r="M2402">
        <v>2022</v>
      </c>
    </row>
    <row r="2403" spans="1:13" hidden="1" x14ac:dyDescent="0.25">
      <c r="A2403">
        <v>12061</v>
      </c>
      <c r="B2403" t="s">
        <v>13</v>
      </c>
      <c r="C2403" s="4">
        <v>45519</v>
      </c>
      <c r="D2403" t="s">
        <v>244</v>
      </c>
      <c r="E2403" t="s">
        <v>262</v>
      </c>
      <c r="F2403">
        <v>0</v>
      </c>
      <c r="G2403">
        <v>3.28</v>
      </c>
      <c r="H2403">
        <v>-3.28</v>
      </c>
      <c r="I2403" t="s">
        <v>16</v>
      </c>
      <c r="J2403" t="s">
        <v>262</v>
      </c>
      <c r="K2403" t="s">
        <v>316</v>
      </c>
      <c r="L2403" t="s">
        <v>301</v>
      </c>
      <c r="M2403">
        <v>2024</v>
      </c>
    </row>
    <row r="2404" spans="1:13" hidden="1" x14ac:dyDescent="0.25">
      <c r="A2404">
        <v>12066</v>
      </c>
      <c r="B2404" t="s">
        <v>13</v>
      </c>
      <c r="C2404" s="4">
        <v>45519</v>
      </c>
      <c r="D2404" t="s">
        <v>251</v>
      </c>
      <c r="E2404" t="s">
        <v>268</v>
      </c>
      <c r="F2404">
        <v>7.0000000000000007E-2</v>
      </c>
      <c r="G2404">
        <v>0</v>
      </c>
      <c r="H2404">
        <v>7.0000000000000007E-2</v>
      </c>
      <c r="I2404" t="s">
        <v>16</v>
      </c>
      <c r="J2404" t="s">
        <v>268</v>
      </c>
      <c r="K2404" t="s">
        <v>316</v>
      </c>
      <c r="L2404" t="s">
        <v>301</v>
      </c>
      <c r="M2404">
        <v>2024</v>
      </c>
    </row>
    <row r="2405" spans="1:13" hidden="1" x14ac:dyDescent="0.25">
      <c r="A2405">
        <v>12061</v>
      </c>
      <c r="B2405" t="s">
        <v>13</v>
      </c>
      <c r="C2405" s="4">
        <v>45519</v>
      </c>
      <c r="D2405" t="s">
        <v>251</v>
      </c>
      <c r="E2405" t="s">
        <v>268</v>
      </c>
      <c r="F2405">
        <v>0.15</v>
      </c>
      <c r="G2405">
        <v>0</v>
      </c>
      <c r="H2405">
        <v>0.15</v>
      </c>
      <c r="I2405" t="s">
        <v>16</v>
      </c>
      <c r="J2405" t="s">
        <v>268</v>
      </c>
      <c r="K2405" t="s">
        <v>316</v>
      </c>
      <c r="L2405" t="s">
        <v>301</v>
      </c>
      <c r="M2405">
        <v>2024</v>
      </c>
    </row>
    <row r="2406" spans="1:13" x14ac:dyDescent="0.25">
      <c r="A2406">
        <v>12066</v>
      </c>
      <c r="B2406" t="s">
        <v>13</v>
      </c>
      <c r="C2406" s="4">
        <v>45519</v>
      </c>
      <c r="D2406" t="s">
        <v>153</v>
      </c>
      <c r="E2406" t="s">
        <v>154</v>
      </c>
      <c r="F2406">
        <v>0</v>
      </c>
      <c r="G2406">
        <v>0.3</v>
      </c>
      <c r="H2406">
        <v>-0.3</v>
      </c>
      <c r="I2406" t="s">
        <v>16</v>
      </c>
      <c r="J2406" t="s">
        <v>154</v>
      </c>
      <c r="K2406" t="s">
        <v>316</v>
      </c>
      <c r="L2406" t="s">
        <v>301</v>
      </c>
      <c r="M2406">
        <v>2022</v>
      </c>
    </row>
    <row r="2407" spans="1:13" x14ac:dyDescent="0.25">
      <c r="A2407">
        <v>12061</v>
      </c>
      <c r="B2407" t="s">
        <v>13</v>
      </c>
      <c r="C2407" s="4">
        <v>45519</v>
      </c>
      <c r="D2407" t="s">
        <v>153</v>
      </c>
      <c r="E2407" t="s">
        <v>154</v>
      </c>
      <c r="F2407">
        <v>0</v>
      </c>
      <c r="G2407">
        <v>0.6</v>
      </c>
      <c r="H2407">
        <v>-0.6</v>
      </c>
      <c r="I2407" t="s">
        <v>16</v>
      </c>
      <c r="J2407" t="s">
        <v>154</v>
      </c>
      <c r="K2407" t="s">
        <v>316</v>
      </c>
      <c r="L2407" t="s">
        <v>301</v>
      </c>
      <c r="M2407">
        <v>2022</v>
      </c>
    </row>
    <row r="2408" spans="1:13" hidden="1" x14ac:dyDescent="0.25">
      <c r="A2408">
        <v>12066</v>
      </c>
      <c r="B2408" t="s">
        <v>13</v>
      </c>
      <c r="C2408" s="4">
        <v>45519</v>
      </c>
      <c r="D2408" t="s">
        <v>244</v>
      </c>
      <c r="E2408" t="s">
        <v>262</v>
      </c>
      <c r="F2408">
        <v>0</v>
      </c>
      <c r="G2408">
        <v>1.64</v>
      </c>
      <c r="H2408">
        <v>-1.64</v>
      </c>
      <c r="I2408" t="s">
        <v>16</v>
      </c>
      <c r="J2408" t="s">
        <v>262</v>
      </c>
      <c r="K2408" t="s">
        <v>316</v>
      </c>
      <c r="L2408" t="s">
        <v>301</v>
      </c>
      <c r="M2408">
        <v>2024</v>
      </c>
    </row>
    <row r="2409" spans="1:13" hidden="1" x14ac:dyDescent="0.25">
      <c r="A2409">
        <v>12203</v>
      </c>
      <c r="B2409" t="s">
        <v>13</v>
      </c>
      <c r="C2409" s="4">
        <v>45523</v>
      </c>
      <c r="D2409" t="s">
        <v>244</v>
      </c>
      <c r="E2409" t="s">
        <v>262</v>
      </c>
      <c r="F2409">
        <v>0</v>
      </c>
      <c r="G2409">
        <v>20.079999999999998</v>
      </c>
      <c r="H2409">
        <v>-20.079999999999998</v>
      </c>
      <c r="I2409" t="s">
        <v>16</v>
      </c>
      <c r="J2409" t="s">
        <v>262</v>
      </c>
      <c r="K2409" t="s">
        <v>316</v>
      </c>
      <c r="L2409" t="s">
        <v>301</v>
      </c>
      <c r="M2409">
        <v>2024</v>
      </c>
    </row>
    <row r="2410" spans="1:13" hidden="1" x14ac:dyDescent="0.25">
      <c r="A2410">
        <v>12203</v>
      </c>
      <c r="B2410" t="s">
        <v>13</v>
      </c>
      <c r="C2410" s="4">
        <v>45523</v>
      </c>
      <c r="D2410" t="s">
        <v>251</v>
      </c>
      <c r="E2410" t="s">
        <v>268</v>
      </c>
      <c r="F2410">
        <v>0.9</v>
      </c>
      <c r="G2410">
        <v>0</v>
      </c>
      <c r="H2410">
        <v>0.9</v>
      </c>
      <c r="I2410" t="s">
        <v>16</v>
      </c>
      <c r="J2410" t="s">
        <v>268</v>
      </c>
      <c r="K2410" t="s">
        <v>316</v>
      </c>
      <c r="L2410" t="s">
        <v>301</v>
      </c>
      <c r="M2410">
        <v>2024</v>
      </c>
    </row>
    <row r="2411" spans="1:13" x14ac:dyDescent="0.25">
      <c r="A2411">
        <v>12207</v>
      </c>
      <c r="B2411" t="s">
        <v>13</v>
      </c>
      <c r="C2411" s="4">
        <v>45523</v>
      </c>
      <c r="D2411" t="s">
        <v>155</v>
      </c>
      <c r="E2411" t="s">
        <v>156</v>
      </c>
      <c r="F2411">
        <v>0</v>
      </c>
      <c r="G2411">
        <v>2.88</v>
      </c>
      <c r="H2411">
        <v>-2.88</v>
      </c>
      <c r="I2411" t="s">
        <v>16</v>
      </c>
      <c r="J2411" t="s">
        <v>156</v>
      </c>
      <c r="K2411" t="s">
        <v>316</v>
      </c>
      <c r="L2411" t="s">
        <v>301</v>
      </c>
      <c r="M2411">
        <v>2022</v>
      </c>
    </row>
    <row r="2412" spans="1:13" x14ac:dyDescent="0.25">
      <c r="A2412">
        <v>12203</v>
      </c>
      <c r="B2412" t="s">
        <v>13</v>
      </c>
      <c r="C2412" s="4">
        <v>45523</v>
      </c>
      <c r="D2412" t="s">
        <v>155</v>
      </c>
      <c r="E2412" t="s">
        <v>156</v>
      </c>
      <c r="F2412">
        <v>0</v>
      </c>
      <c r="G2412">
        <v>17.010000000000002</v>
      </c>
      <c r="H2412">
        <v>-17.010000000000002</v>
      </c>
      <c r="I2412" t="s">
        <v>16</v>
      </c>
      <c r="J2412" t="s">
        <v>156</v>
      </c>
      <c r="K2412" t="s">
        <v>316</v>
      </c>
      <c r="L2412" t="s">
        <v>301</v>
      </c>
      <c r="M2412">
        <v>2022</v>
      </c>
    </row>
    <row r="2413" spans="1:13" x14ac:dyDescent="0.25">
      <c r="A2413">
        <v>12203</v>
      </c>
      <c r="B2413" t="s">
        <v>13</v>
      </c>
      <c r="C2413" s="4">
        <v>45523</v>
      </c>
      <c r="D2413" t="s">
        <v>153</v>
      </c>
      <c r="E2413" t="s">
        <v>154</v>
      </c>
      <c r="F2413">
        <v>0</v>
      </c>
      <c r="G2413">
        <v>2526.58</v>
      </c>
      <c r="H2413">
        <v>-2526.58</v>
      </c>
      <c r="I2413" t="s">
        <v>16</v>
      </c>
      <c r="J2413" t="s">
        <v>154</v>
      </c>
      <c r="K2413" t="s">
        <v>316</v>
      </c>
      <c r="L2413" t="s">
        <v>301</v>
      </c>
      <c r="M2413">
        <v>2022</v>
      </c>
    </row>
    <row r="2414" spans="1:13" x14ac:dyDescent="0.25">
      <c r="A2414">
        <v>12205</v>
      </c>
      <c r="B2414" t="s">
        <v>13</v>
      </c>
      <c r="C2414" s="4">
        <v>45523</v>
      </c>
      <c r="D2414" t="s">
        <v>153</v>
      </c>
      <c r="E2414" t="s">
        <v>154</v>
      </c>
      <c r="F2414">
        <v>0</v>
      </c>
      <c r="G2414">
        <v>3.07</v>
      </c>
      <c r="H2414">
        <v>-3.07</v>
      </c>
      <c r="I2414" t="s">
        <v>16</v>
      </c>
      <c r="J2414" t="s">
        <v>154</v>
      </c>
      <c r="K2414" t="s">
        <v>316</v>
      </c>
      <c r="L2414" t="s">
        <v>301</v>
      </c>
      <c r="M2414">
        <v>2022</v>
      </c>
    </row>
    <row r="2415" spans="1:13" x14ac:dyDescent="0.25">
      <c r="A2415">
        <v>12253</v>
      </c>
      <c r="B2415" t="s">
        <v>13</v>
      </c>
      <c r="C2415" s="4">
        <v>45524</v>
      </c>
      <c r="D2415" t="s">
        <v>155</v>
      </c>
      <c r="E2415" t="s">
        <v>156</v>
      </c>
      <c r="F2415">
        <v>0</v>
      </c>
      <c r="G2415">
        <v>194.22</v>
      </c>
      <c r="H2415">
        <v>-194.22</v>
      </c>
      <c r="I2415" t="s">
        <v>16</v>
      </c>
      <c r="J2415" t="s">
        <v>156</v>
      </c>
      <c r="K2415" t="s">
        <v>316</v>
      </c>
      <c r="L2415" t="s">
        <v>301</v>
      </c>
      <c r="M2415">
        <v>2022</v>
      </c>
    </row>
    <row r="2416" spans="1:13" x14ac:dyDescent="0.25">
      <c r="A2416">
        <v>12253</v>
      </c>
      <c r="B2416" t="s">
        <v>13</v>
      </c>
      <c r="C2416" s="4">
        <v>45524</v>
      </c>
      <c r="D2416" t="s">
        <v>161</v>
      </c>
      <c r="E2416" t="s">
        <v>162</v>
      </c>
      <c r="F2416">
        <v>0</v>
      </c>
      <c r="G2416">
        <v>1.54</v>
      </c>
      <c r="H2416">
        <v>-1.54</v>
      </c>
      <c r="I2416" t="s">
        <v>16</v>
      </c>
      <c r="J2416" t="s">
        <v>162</v>
      </c>
      <c r="K2416" t="s">
        <v>316</v>
      </c>
      <c r="L2416" t="s">
        <v>301</v>
      </c>
      <c r="M2416">
        <v>2022</v>
      </c>
    </row>
    <row r="2417" spans="1:13" x14ac:dyDescent="0.25">
      <c r="A2417">
        <v>12253</v>
      </c>
      <c r="B2417" t="s">
        <v>13</v>
      </c>
      <c r="C2417" s="4">
        <v>45524</v>
      </c>
      <c r="D2417" t="s">
        <v>163</v>
      </c>
      <c r="E2417" t="s">
        <v>164</v>
      </c>
      <c r="F2417">
        <v>0</v>
      </c>
      <c r="G2417">
        <v>1.43</v>
      </c>
      <c r="H2417">
        <v>-1.43</v>
      </c>
      <c r="I2417" t="s">
        <v>16</v>
      </c>
      <c r="J2417" t="s">
        <v>164</v>
      </c>
      <c r="K2417" t="s">
        <v>316</v>
      </c>
      <c r="L2417" t="s">
        <v>301</v>
      </c>
      <c r="M2417">
        <v>2022</v>
      </c>
    </row>
    <row r="2418" spans="1:13" x14ac:dyDescent="0.25">
      <c r="A2418">
        <v>12254</v>
      </c>
      <c r="B2418" t="s">
        <v>13</v>
      </c>
      <c r="C2418" s="4">
        <v>45524</v>
      </c>
      <c r="D2418" t="s">
        <v>161</v>
      </c>
      <c r="E2418" t="s">
        <v>162</v>
      </c>
      <c r="F2418">
        <v>0</v>
      </c>
      <c r="G2418">
        <v>60.52</v>
      </c>
      <c r="H2418">
        <v>-60.52</v>
      </c>
      <c r="I2418" t="s">
        <v>16</v>
      </c>
      <c r="J2418" t="s">
        <v>162</v>
      </c>
      <c r="K2418" t="s">
        <v>316</v>
      </c>
      <c r="L2418" t="s">
        <v>301</v>
      </c>
      <c r="M2418">
        <v>2022</v>
      </c>
    </row>
    <row r="2419" spans="1:13" hidden="1" x14ac:dyDescent="0.25">
      <c r="A2419">
        <v>12252</v>
      </c>
      <c r="B2419" t="s">
        <v>13</v>
      </c>
      <c r="C2419" s="4">
        <v>45524</v>
      </c>
      <c r="D2419" t="s">
        <v>244</v>
      </c>
      <c r="E2419" t="s">
        <v>262</v>
      </c>
      <c r="F2419">
        <v>0</v>
      </c>
      <c r="G2419">
        <v>0.43</v>
      </c>
      <c r="H2419">
        <v>-0.43</v>
      </c>
      <c r="I2419" t="s">
        <v>16</v>
      </c>
      <c r="J2419" t="s">
        <v>262</v>
      </c>
      <c r="K2419" t="s">
        <v>316</v>
      </c>
      <c r="L2419" t="s">
        <v>301</v>
      </c>
      <c r="M2419">
        <v>2024</v>
      </c>
    </row>
    <row r="2420" spans="1:13" x14ac:dyDescent="0.25">
      <c r="A2420">
        <v>12253</v>
      </c>
      <c r="B2420" t="s">
        <v>13</v>
      </c>
      <c r="C2420" s="4">
        <v>45524</v>
      </c>
      <c r="D2420" t="s">
        <v>153</v>
      </c>
      <c r="E2420" t="s">
        <v>154</v>
      </c>
      <c r="F2420">
        <v>0</v>
      </c>
      <c r="G2420">
        <v>1193.51</v>
      </c>
      <c r="H2420">
        <v>-1193.51</v>
      </c>
      <c r="I2420" t="s">
        <v>16</v>
      </c>
      <c r="J2420" t="s">
        <v>154</v>
      </c>
      <c r="K2420" t="s">
        <v>316</v>
      </c>
      <c r="L2420" t="s">
        <v>301</v>
      </c>
      <c r="M2420">
        <v>2022</v>
      </c>
    </row>
    <row r="2421" spans="1:13" hidden="1" x14ac:dyDescent="0.25">
      <c r="A2421">
        <v>12252</v>
      </c>
      <c r="B2421" t="s">
        <v>13</v>
      </c>
      <c r="C2421" s="4">
        <v>45524</v>
      </c>
      <c r="D2421" t="s">
        <v>251</v>
      </c>
      <c r="E2421" t="s">
        <v>268</v>
      </c>
      <c r="F2421">
        <v>0.02</v>
      </c>
      <c r="G2421">
        <v>0</v>
      </c>
      <c r="H2421">
        <v>0.02</v>
      </c>
      <c r="I2421" t="s">
        <v>16</v>
      </c>
      <c r="J2421" t="s">
        <v>268</v>
      </c>
      <c r="K2421" t="s">
        <v>316</v>
      </c>
      <c r="L2421" t="s">
        <v>301</v>
      </c>
      <c r="M2421">
        <v>2024</v>
      </c>
    </row>
    <row r="2422" spans="1:13" hidden="1" x14ac:dyDescent="0.25">
      <c r="A2422">
        <v>12253</v>
      </c>
      <c r="B2422" t="s">
        <v>13</v>
      </c>
      <c r="C2422" s="4">
        <v>45524</v>
      </c>
      <c r="D2422" t="s">
        <v>251</v>
      </c>
      <c r="E2422" t="s">
        <v>268</v>
      </c>
      <c r="F2422">
        <v>0.63</v>
      </c>
      <c r="G2422">
        <v>0</v>
      </c>
      <c r="H2422">
        <v>0.63</v>
      </c>
      <c r="I2422" t="s">
        <v>16</v>
      </c>
      <c r="J2422" t="s">
        <v>268</v>
      </c>
      <c r="K2422" t="s">
        <v>316</v>
      </c>
      <c r="L2422" t="s">
        <v>301</v>
      </c>
      <c r="M2422">
        <v>2024</v>
      </c>
    </row>
    <row r="2423" spans="1:13" hidden="1" x14ac:dyDescent="0.25">
      <c r="A2423">
        <v>12253</v>
      </c>
      <c r="B2423" t="s">
        <v>13</v>
      </c>
      <c r="C2423" s="4">
        <v>45524</v>
      </c>
      <c r="D2423" t="s">
        <v>245</v>
      </c>
      <c r="E2423" t="s">
        <v>273</v>
      </c>
      <c r="F2423">
        <v>0</v>
      </c>
      <c r="G2423">
        <v>0.06</v>
      </c>
      <c r="H2423">
        <v>-0.06</v>
      </c>
      <c r="I2423" t="s">
        <v>16</v>
      </c>
      <c r="J2423" t="s">
        <v>273</v>
      </c>
      <c r="K2423" t="s">
        <v>316</v>
      </c>
      <c r="L2423" t="s">
        <v>301</v>
      </c>
      <c r="M2423">
        <v>2024</v>
      </c>
    </row>
    <row r="2424" spans="1:13" hidden="1" x14ac:dyDescent="0.25">
      <c r="A2424">
        <v>12253</v>
      </c>
      <c r="B2424" t="s">
        <v>13</v>
      </c>
      <c r="C2424" s="4">
        <v>45524</v>
      </c>
      <c r="D2424" t="s">
        <v>244</v>
      </c>
      <c r="E2424" t="s">
        <v>262</v>
      </c>
      <c r="F2424">
        <v>0</v>
      </c>
      <c r="G2424">
        <v>14.15</v>
      </c>
      <c r="H2424">
        <v>-14.15</v>
      </c>
      <c r="I2424" t="s">
        <v>16</v>
      </c>
      <c r="J2424" t="s">
        <v>262</v>
      </c>
      <c r="K2424" t="s">
        <v>316</v>
      </c>
      <c r="L2424" t="s">
        <v>301</v>
      </c>
      <c r="M2424">
        <v>2024</v>
      </c>
    </row>
    <row r="2425" spans="1:13" x14ac:dyDescent="0.25">
      <c r="A2425">
        <v>12252</v>
      </c>
      <c r="B2425" t="s">
        <v>13</v>
      </c>
      <c r="C2425" s="4">
        <v>45524</v>
      </c>
      <c r="D2425" t="s">
        <v>153</v>
      </c>
      <c r="E2425" t="s">
        <v>154</v>
      </c>
      <c r="F2425">
        <v>0</v>
      </c>
      <c r="G2425">
        <v>2.2599999999999998</v>
      </c>
      <c r="H2425">
        <v>-2.2599999999999998</v>
      </c>
      <c r="I2425" t="s">
        <v>16</v>
      </c>
      <c r="J2425" t="s">
        <v>154</v>
      </c>
      <c r="K2425" t="s">
        <v>316</v>
      </c>
      <c r="L2425" t="s">
        <v>301</v>
      </c>
      <c r="M2425">
        <v>2022</v>
      </c>
    </row>
    <row r="2426" spans="1:13" x14ac:dyDescent="0.25">
      <c r="A2426">
        <v>12269</v>
      </c>
      <c r="B2426" t="s">
        <v>13</v>
      </c>
      <c r="C2426" s="4">
        <v>45525</v>
      </c>
      <c r="D2426" t="s">
        <v>153</v>
      </c>
      <c r="E2426" t="s">
        <v>154</v>
      </c>
      <c r="F2426">
        <v>0</v>
      </c>
      <c r="G2426">
        <v>15.66</v>
      </c>
      <c r="H2426">
        <v>-15.66</v>
      </c>
      <c r="I2426" t="s">
        <v>16</v>
      </c>
      <c r="J2426" t="s">
        <v>154</v>
      </c>
      <c r="K2426" t="s">
        <v>316</v>
      </c>
      <c r="L2426" t="s">
        <v>301</v>
      </c>
      <c r="M2426">
        <v>2022</v>
      </c>
    </row>
    <row r="2427" spans="1:13" hidden="1" x14ac:dyDescent="0.25">
      <c r="A2427">
        <v>12269</v>
      </c>
      <c r="B2427" t="s">
        <v>13</v>
      </c>
      <c r="C2427" s="4">
        <v>45525</v>
      </c>
      <c r="D2427" t="s">
        <v>244</v>
      </c>
      <c r="E2427" t="s">
        <v>262</v>
      </c>
      <c r="F2427">
        <v>0</v>
      </c>
      <c r="G2427">
        <v>2.2200000000000002</v>
      </c>
      <c r="H2427">
        <v>-2.2200000000000002</v>
      </c>
      <c r="I2427" t="s">
        <v>16</v>
      </c>
      <c r="J2427" t="s">
        <v>262</v>
      </c>
      <c r="K2427" t="s">
        <v>316</v>
      </c>
      <c r="L2427" t="s">
        <v>301</v>
      </c>
      <c r="M2427">
        <v>2024</v>
      </c>
    </row>
    <row r="2428" spans="1:13" hidden="1" x14ac:dyDescent="0.25">
      <c r="A2428">
        <v>12269</v>
      </c>
      <c r="B2428" t="s">
        <v>13</v>
      </c>
      <c r="C2428" s="4">
        <v>45525</v>
      </c>
      <c r="D2428" t="s">
        <v>251</v>
      </c>
      <c r="E2428" t="s">
        <v>268</v>
      </c>
      <c r="F2428">
        <v>0.1</v>
      </c>
      <c r="G2428">
        <v>0</v>
      </c>
      <c r="H2428">
        <v>0.1</v>
      </c>
      <c r="I2428" t="s">
        <v>16</v>
      </c>
      <c r="J2428" t="s">
        <v>268</v>
      </c>
      <c r="K2428" t="s">
        <v>316</v>
      </c>
      <c r="L2428" t="s">
        <v>301</v>
      </c>
      <c r="M2428">
        <v>2024</v>
      </c>
    </row>
    <row r="2429" spans="1:13" x14ac:dyDescent="0.25">
      <c r="A2429">
        <v>12340</v>
      </c>
      <c r="B2429" t="s">
        <v>13</v>
      </c>
      <c r="C2429" s="4">
        <v>45526</v>
      </c>
      <c r="D2429" t="s">
        <v>159</v>
      </c>
      <c r="E2429" t="s">
        <v>160</v>
      </c>
      <c r="F2429">
        <v>0</v>
      </c>
      <c r="G2429">
        <v>1210.6300000000001</v>
      </c>
      <c r="H2429">
        <v>-1210.6300000000001</v>
      </c>
      <c r="I2429" t="s">
        <v>16</v>
      </c>
      <c r="J2429" t="s">
        <v>160</v>
      </c>
      <c r="K2429" t="s">
        <v>316</v>
      </c>
      <c r="L2429" t="s">
        <v>301</v>
      </c>
      <c r="M2429">
        <v>2022</v>
      </c>
    </row>
    <row r="2430" spans="1:13" hidden="1" x14ac:dyDescent="0.25">
      <c r="A2430">
        <v>12330</v>
      </c>
      <c r="B2430" t="s">
        <v>13</v>
      </c>
      <c r="C2430" s="4">
        <v>45526</v>
      </c>
      <c r="D2430" t="s">
        <v>252</v>
      </c>
      <c r="E2430" t="s">
        <v>271</v>
      </c>
      <c r="F2430">
        <v>0.32</v>
      </c>
      <c r="G2430">
        <v>0</v>
      </c>
      <c r="H2430">
        <v>0.32</v>
      </c>
      <c r="I2430" t="s">
        <v>16</v>
      </c>
      <c r="J2430" t="s">
        <v>271</v>
      </c>
      <c r="K2430" t="s">
        <v>316</v>
      </c>
      <c r="L2430" t="s">
        <v>301</v>
      </c>
      <c r="M2430">
        <v>2024</v>
      </c>
    </row>
    <row r="2431" spans="1:13" x14ac:dyDescent="0.25">
      <c r="A2431">
        <v>12340</v>
      </c>
      <c r="B2431" t="s">
        <v>13</v>
      </c>
      <c r="C2431" s="4">
        <v>45526</v>
      </c>
      <c r="D2431" t="s">
        <v>165</v>
      </c>
      <c r="E2431" t="s">
        <v>166</v>
      </c>
      <c r="F2431">
        <v>0</v>
      </c>
      <c r="G2431">
        <v>110.5</v>
      </c>
      <c r="H2431">
        <v>-110.5</v>
      </c>
      <c r="I2431" t="s">
        <v>16</v>
      </c>
      <c r="J2431" t="s">
        <v>166</v>
      </c>
      <c r="K2431" t="s">
        <v>316</v>
      </c>
      <c r="L2431" t="s">
        <v>301</v>
      </c>
      <c r="M2431">
        <v>2022</v>
      </c>
    </row>
    <row r="2432" spans="1:13" x14ac:dyDescent="0.25">
      <c r="A2432">
        <v>12345</v>
      </c>
      <c r="B2432" t="s">
        <v>13</v>
      </c>
      <c r="C2432" s="4">
        <v>45526</v>
      </c>
      <c r="D2432" t="s">
        <v>157</v>
      </c>
      <c r="E2432" t="s">
        <v>158</v>
      </c>
      <c r="F2432">
        <v>0</v>
      </c>
      <c r="G2432">
        <v>221.33</v>
      </c>
      <c r="H2432">
        <v>-221.33</v>
      </c>
      <c r="I2432" t="s">
        <v>16</v>
      </c>
      <c r="J2432" t="s">
        <v>158</v>
      </c>
      <c r="K2432" t="s">
        <v>316</v>
      </c>
      <c r="L2432" t="s">
        <v>301</v>
      </c>
      <c r="M2432">
        <v>2022</v>
      </c>
    </row>
    <row r="2433" spans="1:13" x14ac:dyDescent="0.25">
      <c r="A2433">
        <v>12340</v>
      </c>
      <c r="B2433" t="s">
        <v>13</v>
      </c>
      <c r="C2433" s="4">
        <v>45526</v>
      </c>
      <c r="D2433" t="s">
        <v>157</v>
      </c>
      <c r="E2433" t="s">
        <v>158</v>
      </c>
      <c r="F2433">
        <v>0</v>
      </c>
      <c r="G2433">
        <v>10975.69</v>
      </c>
      <c r="H2433">
        <v>-10975.69</v>
      </c>
      <c r="I2433" t="s">
        <v>16</v>
      </c>
      <c r="J2433" t="s">
        <v>158</v>
      </c>
      <c r="K2433" t="s">
        <v>316</v>
      </c>
      <c r="L2433" t="s">
        <v>301</v>
      </c>
      <c r="M2433">
        <v>2022</v>
      </c>
    </row>
    <row r="2434" spans="1:13" x14ac:dyDescent="0.25">
      <c r="A2434">
        <v>12340</v>
      </c>
      <c r="B2434" t="s">
        <v>13</v>
      </c>
      <c r="C2434" s="4">
        <v>45526</v>
      </c>
      <c r="D2434" t="s">
        <v>163</v>
      </c>
      <c r="E2434" t="s">
        <v>164</v>
      </c>
      <c r="F2434">
        <v>0</v>
      </c>
      <c r="G2434">
        <v>0.56000000000000005</v>
      </c>
      <c r="H2434">
        <v>-0.56000000000000005</v>
      </c>
      <c r="I2434" t="s">
        <v>16</v>
      </c>
      <c r="J2434" t="s">
        <v>164</v>
      </c>
      <c r="K2434" t="s">
        <v>316</v>
      </c>
      <c r="L2434" t="s">
        <v>301</v>
      </c>
      <c r="M2434">
        <v>2022</v>
      </c>
    </row>
    <row r="2435" spans="1:13" x14ac:dyDescent="0.25">
      <c r="A2435">
        <v>12340</v>
      </c>
      <c r="B2435" t="s">
        <v>13</v>
      </c>
      <c r="C2435" s="4">
        <v>45526</v>
      </c>
      <c r="D2435" t="s">
        <v>155</v>
      </c>
      <c r="E2435" t="s">
        <v>156</v>
      </c>
      <c r="F2435">
        <v>0</v>
      </c>
      <c r="G2435">
        <v>69.05</v>
      </c>
      <c r="H2435">
        <v>-69.05</v>
      </c>
      <c r="I2435" t="s">
        <v>16</v>
      </c>
      <c r="J2435" t="s">
        <v>156</v>
      </c>
      <c r="K2435" t="s">
        <v>316</v>
      </c>
      <c r="L2435" t="s">
        <v>301</v>
      </c>
      <c r="M2435">
        <v>2022</v>
      </c>
    </row>
    <row r="2436" spans="1:13" x14ac:dyDescent="0.25">
      <c r="A2436">
        <v>12336</v>
      </c>
      <c r="B2436" t="s">
        <v>13</v>
      </c>
      <c r="C2436" s="4">
        <v>45526</v>
      </c>
      <c r="D2436" t="s">
        <v>155</v>
      </c>
      <c r="E2436" t="s">
        <v>156</v>
      </c>
      <c r="F2436">
        <v>0</v>
      </c>
      <c r="G2436">
        <v>2972.68</v>
      </c>
      <c r="H2436">
        <v>-2972.68</v>
      </c>
      <c r="I2436" t="s">
        <v>16</v>
      </c>
      <c r="J2436" t="s">
        <v>156</v>
      </c>
      <c r="K2436" t="s">
        <v>316</v>
      </c>
      <c r="L2436" t="s">
        <v>301</v>
      </c>
      <c r="M2436">
        <v>2022</v>
      </c>
    </row>
    <row r="2437" spans="1:13" x14ac:dyDescent="0.25">
      <c r="A2437">
        <v>12330</v>
      </c>
      <c r="B2437" t="s">
        <v>13</v>
      </c>
      <c r="C2437" s="4">
        <v>45526</v>
      </c>
      <c r="D2437" t="s">
        <v>155</v>
      </c>
      <c r="E2437" t="s">
        <v>156</v>
      </c>
      <c r="F2437">
        <v>0</v>
      </c>
      <c r="G2437">
        <v>1.28</v>
      </c>
      <c r="H2437">
        <v>-1.28</v>
      </c>
      <c r="I2437" t="s">
        <v>16</v>
      </c>
      <c r="J2437" t="s">
        <v>156</v>
      </c>
      <c r="K2437" t="s">
        <v>316</v>
      </c>
      <c r="L2437" t="s">
        <v>301</v>
      </c>
      <c r="M2437">
        <v>2022</v>
      </c>
    </row>
    <row r="2438" spans="1:13" hidden="1" x14ac:dyDescent="0.25">
      <c r="A2438">
        <v>12330</v>
      </c>
      <c r="B2438" t="s">
        <v>13</v>
      </c>
      <c r="C2438" s="4">
        <v>45526</v>
      </c>
      <c r="D2438" t="s">
        <v>245</v>
      </c>
      <c r="E2438" t="s">
        <v>273</v>
      </c>
      <c r="F2438">
        <v>0</v>
      </c>
      <c r="G2438">
        <v>7.38</v>
      </c>
      <c r="H2438">
        <v>-7.38</v>
      </c>
      <c r="I2438" t="s">
        <v>16</v>
      </c>
      <c r="J2438" t="s">
        <v>273</v>
      </c>
      <c r="K2438" t="s">
        <v>316</v>
      </c>
      <c r="L2438" t="s">
        <v>301</v>
      </c>
      <c r="M2438">
        <v>2024</v>
      </c>
    </row>
    <row r="2439" spans="1:13" x14ac:dyDescent="0.25">
      <c r="A2439">
        <v>12336</v>
      </c>
      <c r="B2439" t="s">
        <v>13</v>
      </c>
      <c r="C2439" s="4">
        <v>45526</v>
      </c>
      <c r="D2439" t="s">
        <v>163</v>
      </c>
      <c r="E2439" t="s">
        <v>164</v>
      </c>
      <c r="F2439">
        <v>0</v>
      </c>
      <c r="G2439">
        <v>1.05</v>
      </c>
      <c r="H2439">
        <v>-1.05</v>
      </c>
      <c r="I2439" t="s">
        <v>16</v>
      </c>
      <c r="J2439" t="s">
        <v>164</v>
      </c>
      <c r="K2439" t="s">
        <v>316</v>
      </c>
      <c r="L2439" t="s">
        <v>301</v>
      </c>
      <c r="M2439">
        <v>2022</v>
      </c>
    </row>
    <row r="2440" spans="1:13" x14ac:dyDescent="0.25">
      <c r="A2440">
        <v>12370</v>
      </c>
      <c r="B2440" t="s">
        <v>13</v>
      </c>
      <c r="C2440" s="4">
        <v>45531</v>
      </c>
      <c r="D2440" t="s">
        <v>157</v>
      </c>
      <c r="E2440" t="s">
        <v>158</v>
      </c>
      <c r="F2440">
        <v>0</v>
      </c>
      <c r="G2440">
        <v>420.31</v>
      </c>
      <c r="H2440">
        <v>-420.31</v>
      </c>
      <c r="I2440" t="s">
        <v>16</v>
      </c>
      <c r="J2440" t="s">
        <v>158</v>
      </c>
      <c r="K2440" t="s">
        <v>316</v>
      </c>
      <c r="L2440" t="s">
        <v>301</v>
      </c>
      <c r="M2440">
        <v>2022</v>
      </c>
    </row>
    <row r="2441" spans="1:13" x14ac:dyDescent="0.25">
      <c r="A2441">
        <v>12370</v>
      </c>
      <c r="B2441" t="s">
        <v>13</v>
      </c>
      <c r="C2441" s="4">
        <v>45531</v>
      </c>
      <c r="D2441" t="s">
        <v>163</v>
      </c>
      <c r="E2441" t="s">
        <v>164</v>
      </c>
      <c r="F2441">
        <v>0</v>
      </c>
      <c r="G2441">
        <v>0.34</v>
      </c>
      <c r="H2441">
        <v>-0.34</v>
      </c>
      <c r="I2441" t="s">
        <v>16</v>
      </c>
      <c r="J2441" t="s">
        <v>164</v>
      </c>
      <c r="K2441" t="s">
        <v>316</v>
      </c>
      <c r="L2441" t="s">
        <v>301</v>
      </c>
      <c r="M2441">
        <v>2022</v>
      </c>
    </row>
    <row r="2442" spans="1:13" hidden="1" x14ac:dyDescent="0.25">
      <c r="A2442">
        <v>12369</v>
      </c>
      <c r="B2442" t="s">
        <v>13</v>
      </c>
      <c r="C2442" s="4">
        <v>45531</v>
      </c>
      <c r="D2442" t="s">
        <v>244</v>
      </c>
      <c r="E2442" t="s">
        <v>262</v>
      </c>
      <c r="F2442">
        <v>3.09</v>
      </c>
      <c r="G2442">
        <v>0</v>
      </c>
      <c r="H2442">
        <v>3.09</v>
      </c>
      <c r="I2442" t="s">
        <v>16</v>
      </c>
      <c r="J2442" t="s">
        <v>262</v>
      </c>
      <c r="K2442" t="s">
        <v>316</v>
      </c>
      <c r="L2442" t="s">
        <v>301</v>
      </c>
      <c r="M2442">
        <v>2024</v>
      </c>
    </row>
    <row r="2443" spans="1:13" hidden="1" x14ac:dyDescent="0.25">
      <c r="A2443">
        <v>12369</v>
      </c>
      <c r="B2443" t="s">
        <v>13</v>
      </c>
      <c r="C2443" s="4">
        <v>45531</v>
      </c>
      <c r="D2443" t="s">
        <v>251</v>
      </c>
      <c r="E2443" t="s">
        <v>268</v>
      </c>
      <c r="F2443">
        <v>0</v>
      </c>
      <c r="G2443">
        <v>0.15</v>
      </c>
      <c r="H2443">
        <v>-0.15</v>
      </c>
      <c r="I2443" t="s">
        <v>16</v>
      </c>
      <c r="J2443" t="s">
        <v>268</v>
      </c>
      <c r="K2443" t="s">
        <v>316</v>
      </c>
      <c r="L2443" t="s">
        <v>301</v>
      </c>
      <c r="M2443">
        <v>2024</v>
      </c>
    </row>
    <row r="2444" spans="1:13" x14ac:dyDescent="0.25">
      <c r="A2444">
        <v>12369</v>
      </c>
      <c r="B2444" t="s">
        <v>13</v>
      </c>
      <c r="C2444" s="4">
        <v>45531</v>
      </c>
      <c r="D2444" t="s">
        <v>153</v>
      </c>
      <c r="E2444" t="s">
        <v>154</v>
      </c>
      <c r="F2444">
        <v>0.18</v>
      </c>
      <c r="G2444">
        <v>0</v>
      </c>
      <c r="H2444">
        <v>0.18</v>
      </c>
      <c r="I2444" t="s">
        <v>16</v>
      </c>
      <c r="J2444" t="s">
        <v>154</v>
      </c>
      <c r="K2444" t="s">
        <v>316</v>
      </c>
      <c r="L2444" t="s">
        <v>301</v>
      </c>
      <c r="M2444">
        <v>2022</v>
      </c>
    </row>
    <row r="2445" spans="1:13" x14ac:dyDescent="0.25">
      <c r="A2445">
        <v>12371</v>
      </c>
      <c r="B2445" t="s">
        <v>13</v>
      </c>
      <c r="C2445" s="4">
        <v>45531</v>
      </c>
      <c r="D2445" t="s">
        <v>153</v>
      </c>
      <c r="E2445" t="s">
        <v>154</v>
      </c>
      <c r="F2445">
        <v>0</v>
      </c>
      <c r="G2445">
        <v>0.61</v>
      </c>
      <c r="H2445">
        <v>-0.61</v>
      </c>
      <c r="I2445" t="s">
        <v>16</v>
      </c>
      <c r="J2445" t="s">
        <v>154</v>
      </c>
      <c r="K2445" t="s">
        <v>316</v>
      </c>
      <c r="L2445" t="s">
        <v>301</v>
      </c>
      <c r="M2445">
        <v>2022</v>
      </c>
    </row>
    <row r="2446" spans="1:13" hidden="1" x14ac:dyDescent="0.25">
      <c r="A2446">
        <v>12371</v>
      </c>
      <c r="B2446" t="s">
        <v>13</v>
      </c>
      <c r="C2446" s="4">
        <v>45531</v>
      </c>
      <c r="D2446" t="s">
        <v>251</v>
      </c>
      <c r="E2446" t="s">
        <v>268</v>
      </c>
      <c r="F2446">
        <v>7.0000000000000007E-2</v>
      </c>
      <c r="G2446">
        <v>0</v>
      </c>
      <c r="H2446">
        <v>7.0000000000000007E-2</v>
      </c>
      <c r="I2446" t="s">
        <v>16</v>
      </c>
      <c r="J2446" t="s">
        <v>268</v>
      </c>
      <c r="K2446" t="s">
        <v>316</v>
      </c>
      <c r="L2446" t="s">
        <v>301</v>
      </c>
      <c r="M2446">
        <v>2024</v>
      </c>
    </row>
    <row r="2447" spans="1:13" hidden="1" x14ac:dyDescent="0.25">
      <c r="A2447">
        <v>12371</v>
      </c>
      <c r="B2447" t="s">
        <v>13</v>
      </c>
      <c r="C2447" s="4">
        <v>45531</v>
      </c>
      <c r="D2447" t="s">
        <v>244</v>
      </c>
      <c r="E2447" t="s">
        <v>262</v>
      </c>
      <c r="F2447">
        <v>0</v>
      </c>
      <c r="G2447">
        <v>1.47</v>
      </c>
      <c r="H2447">
        <v>-1.47</v>
      </c>
      <c r="I2447" t="s">
        <v>16</v>
      </c>
      <c r="J2447" t="s">
        <v>262</v>
      </c>
      <c r="K2447" t="s">
        <v>316</v>
      </c>
      <c r="L2447" t="s">
        <v>301</v>
      </c>
      <c r="M2447">
        <v>2024</v>
      </c>
    </row>
    <row r="2448" spans="1:13" x14ac:dyDescent="0.25">
      <c r="A2448">
        <v>12368</v>
      </c>
      <c r="B2448" t="s">
        <v>13</v>
      </c>
      <c r="C2448" s="4">
        <v>45531</v>
      </c>
      <c r="D2448" t="s">
        <v>155</v>
      </c>
      <c r="E2448" t="s">
        <v>156</v>
      </c>
      <c r="F2448">
        <v>0</v>
      </c>
      <c r="G2448">
        <v>46.58</v>
      </c>
      <c r="H2448">
        <v>-46.58</v>
      </c>
      <c r="I2448" t="s">
        <v>16</v>
      </c>
      <c r="J2448" t="s">
        <v>156</v>
      </c>
      <c r="K2448" t="s">
        <v>316</v>
      </c>
      <c r="L2448" t="s">
        <v>301</v>
      </c>
      <c r="M2448">
        <v>2022</v>
      </c>
    </row>
    <row r="2449" spans="1:13" x14ac:dyDescent="0.25">
      <c r="A2449">
        <v>12381</v>
      </c>
      <c r="B2449" t="s">
        <v>13</v>
      </c>
      <c r="C2449" s="4">
        <v>45532</v>
      </c>
      <c r="D2449" t="s">
        <v>163</v>
      </c>
      <c r="E2449" t="s">
        <v>164</v>
      </c>
      <c r="F2449">
        <v>0</v>
      </c>
      <c r="G2449">
        <v>0.44</v>
      </c>
      <c r="H2449">
        <v>-0.44</v>
      </c>
      <c r="I2449" t="s">
        <v>16</v>
      </c>
      <c r="J2449" t="s">
        <v>164</v>
      </c>
      <c r="K2449" t="s">
        <v>316</v>
      </c>
      <c r="L2449" t="s">
        <v>301</v>
      </c>
      <c r="M2449">
        <v>2022</v>
      </c>
    </row>
    <row r="2450" spans="1:13" hidden="1" x14ac:dyDescent="0.25">
      <c r="A2450">
        <v>12381</v>
      </c>
      <c r="B2450" t="s">
        <v>13</v>
      </c>
      <c r="C2450" s="4">
        <v>45532</v>
      </c>
      <c r="D2450" t="s">
        <v>251</v>
      </c>
      <c r="E2450" t="s">
        <v>268</v>
      </c>
      <c r="F2450">
        <v>0.48</v>
      </c>
      <c r="G2450">
        <v>0</v>
      </c>
      <c r="H2450">
        <v>0.48</v>
      </c>
      <c r="I2450" t="s">
        <v>16</v>
      </c>
      <c r="J2450" t="s">
        <v>268</v>
      </c>
      <c r="K2450" t="s">
        <v>316</v>
      </c>
      <c r="L2450" t="s">
        <v>301</v>
      </c>
      <c r="M2450">
        <v>2024</v>
      </c>
    </row>
    <row r="2451" spans="1:13" hidden="1" x14ac:dyDescent="0.25">
      <c r="A2451">
        <v>12382</v>
      </c>
      <c r="B2451" t="s">
        <v>13</v>
      </c>
      <c r="C2451" s="4">
        <v>45532</v>
      </c>
      <c r="D2451" t="s">
        <v>244</v>
      </c>
      <c r="E2451" t="s">
        <v>262</v>
      </c>
      <c r="F2451">
        <v>0</v>
      </c>
      <c r="G2451">
        <v>4.07</v>
      </c>
      <c r="H2451">
        <v>-4.07</v>
      </c>
      <c r="I2451" t="s">
        <v>16</v>
      </c>
      <c r="J2451" t="s">
        <v>262</v>
      </c>
      <c r="K2451" t="s">
        <v>316</v>
      </c>
      <c r="L2451" t="s">
        <v>301</v>
      </c>
      <c r="M2451">
        <v>2024</v>
      </c>
    </row>
    <row r="2452" spans="1:13" hidden="1" x14ac:dyDescent="0.25">
      <c r="A2452">
        <v>12382</v>
      </c>
      <c r="B2452" t="s">
        <v>13</v>
      </c>
      <c r="C2452" s="4">
        <v>45532</v>
      </c>
      <c r="D2452" t="s">
        <v>251</v>
      </c>
      <c r="E2452" t="s">
        <v>268</v>
      </c>
      <c r="F2452">
        <v>0.18</v>
      </c>
      <c r="G2452">
        <v>0</v>
      </c>
      <c r="H2452">
        <v>0.18</v>
      </c>
      <c r="I2452" t="s">
        <v>16</v>
      </c>
      <c r="J2452" t="s">
        <v>268</v>
      </c>
      <c r="K2452" t="s">
        <v>316</v>
      </c>
      <c r="L2452" t="s">
        <v>301</v>
      </c>
      <c r="M2452">
        <v>2024</v>
      </c>
    </row>
    <row r="2453" spans="1:13" hidden="1" x14ac:dyDescent="0.25">
      <c r="A2453">
        <v>12381</v>
      </c>
      <c r="B2453" t="s">
        <v>13</v>
      </c>
      <c r="C2453" s="4">
        <v>45532</v>
      </c>
      <c r="D2453" t="s">
        <v>244</v>
      </c>
      <c r="E2453" t="s">
        <v>262</v>
      </c>
      <c r="F2453">
        <v>0</v>
      </c>
      <c r="G2453">
        <v>10.47</v>
      </c>
      <c r="H2453">
        <v>-10.47</v>
      </c>
      <c r="I2453" t="s">
        <v>16</v>
      </c>
      <c r="J2453" t="s">
        <v>262</v>
      </c>
      <c r="K2453" t="s">
        <v>316</v>
      </c>
      <c r="L2453" t="s">
        <v>301</v>
      </c>
      <c r="M2453">
        <v>2024</v>
      </c>
    </row>
    <row r="2454" spans="1:13" x14ac:dyDescent="0.25">
      <c r="A2454">
        <v>12382</v>
      </c>
      <c r="B2454" t="s">
        <v>13</v>
      </c>
      <c r="C2454" s="4">
        <v>45532</v>
      </c>
      <c r="D2454" t="s">
        <v>161</v>
      </c>
      <c r="E2454" t="s">
        <v>162</v>
      </c>
      <c r="F2454">
        <v>0</v>
      </c>
      <c r="G2454">
        <v>0.35</v>
      </c>
      <c r="H2454">
        <v>-0.35</v>
      </c>
      <c r="I2454" t="s">
        <v>16</v>
      </c>
      <c r="J2454" t="s">
        <v>162</v>
      </c>
      <c r="K2454" t="s">
        <v>316</v>
      </c>
      <c r="L2454" t="s">
        <v>301</v>
      </c>
      <c r="M2454">
        <v>2022</v>
      </c>
    </row>
    <row r="2455" spans="1:13" x14ac:dyDescent="0.25">
      <c r="A2455">
        <v>12382</v>
      </c>
      <c r="B2455" t="s">
        <v>13</v>
      </c>
      <c r="C2455" s="4">
        <v>45532</v>
      </c>
      <c r="D2455" t="s">
        <v>163</v>
      </c>
      <c r="E2455" t="s">
        <v>164</v>
      </c>
      <c r="F2455">
        <v>0</v>
      </c>
      <c r="G2455">
        <v>0.16</v>
      </c>
      <c r="H2455">
        <v>-0.16</v>
      </c>
      <c r="I2455" t="s">
        <v>16</v>
      </c>
      <c r="J2455" t="s">
        <v>164</v>
      </c>
      <c r="K2455" t="s">
        <v>316</v>
      </c>
      <c r="L2455" t="s">
        <v>301</v>
      </c>
      <c r="M2455">
        <v>2022</v>
      </c>
    </row>
    <row r="2456" spans="1:13" hidden="1" x14ac:dyDescent="0.25">
      <c r="A2456">
        <v>12382</v>
      </c>
      <c r="B2456" t="s">
        <v>13</v>
      </c>
      <c r="C2456" s="4">
        <v>45532</v>
      </c>
      <c r="D2456" t="s">
        <v>245</v>
      </c>
      <c r="E2456" t="s">
        <v>273</v>
      </c>
      <c r="F2456">
        <v>0</v>
      </c>
      <c r="G2456">
        <v>0.31</v>
      </c>
      <c r="H2456">
        <v>-0.31</v>
      </c>
      <c r="I2456" t="s">
        <v>16</v>
      </c>
      <c r="J2456" t="s">
        <v>273</v>
      </c>
      <c r="K2456" t="s">
        <v>316</v>
      </c>
      <c r="L2456" t="s">
        <v>301</v>
      </c>
      <c r="M2456">
        <v>2024</v>
      </c>
    </row>
    <row r="2457" spans="1:13" x14ac:dyDescent="0.25">
      <c r="A2457">
        <v>12382</v>
      </c>
      <c r="B2457" t="s">
        <v>13</v>
      </c>
      <c r="C2457" s="4">
        <v>45532</v>
      </c>
      <c r="D2457" t="s">
        <v>153</v>
      </c>
      <c r="E2457" t="s">
        <v>154</v>
      </c>
      <c r="F2457">
        <v>0</v>
      </c>
      <c r="G2457">
        <v>1439.76</v>
      </c>
      <c r="H2457">
        <v>-1439.76</v>
      </c>
      <c r="I2457" t="s">
        <v>16</v>
      </c>
      <c r="J2457" t="s">
        <v>154</v>
      </c>
      <c r="K2457" t="s">
        <v>316</v>
      </c>
      <c r="L2457" t="s">
        <v>301</v>
      </c>
      <c r="M2457">
        <v>2022</v>
      </c>
    </row>
    <row r="2458" spans="1:13" x14ac:dyDescent="0.25">
      <c r="A2458">
        <v>12381</v>
      </c>
      <c r="B2458" t="s">
        <v>13</v>
      </c>
      <c r="C2458" s="4">
        <v>45532</v>
      </c>
      <c r="D2458" t="s">
        <v>153</v>
      </c>
      <c r="E2458" t="s">
        <v>154</v>
      </c>
      <c r="F2458">
        <v>0</v>
      </c>
      <c r="G2458">
        <v>2149.21</v>
      </c>
      <c r="H2458">
        <v>-2149.21</v>
      </c>
      <c r="I2458" t="s">
        <v>16</v>
      </c>
      <c r="J2458" t="s">
        <v>154</v>
      </c>
      <c r="K2458" t="s">
        <v>316</v>
      </c>
      <c r="L2458" t="s">
        <v>301</v>
      </c>
      <c r="M2458">
        <v>2022</v>
      </c>
    </row>
    <row r="2459" spans="1:13" hidden="1" x14ac:dyDescent="0.25">
      <c r="A2459">
        <v>12382</v>
      </c>
      <c r="B2459" t="s">
        <v>13</v>
      </c>
      <c r="C2459" s="4">
        <v>45532</v>
      </c>
      <c r="D2459" t="s">
        <v>252</v>
      </c>
      <c r="E2459" t="s">
        <v>271</v>
      </c>
      <c r="F2459">
        <v>0.01</v>
      </c>
      <c r="G2459">
        <v>0</v>
      </c>
      <c r="H2459">
        <v>0.01</v>
      </c>
      <c r="I2459" t="s">
        <v>16</v>
      </c>
      <c r="J2459" t="s">
        <v>271</v>
      </c>
      <c r="K2459" t="s">
        <v>316</v>
      </c>
      <c r="L2459" t="s">
        <v>301</v>
      </c>
      <c r="M2459">
        <v>2024</v>
      </c>
    </row>
    <row r="2460" spans="1:13" x14ac:dyDescent="0.25">
      <c r="A2460">
        <v>12381</v>
      </c>
      <c r="B2460" t="s">
        <v>13</v>
      </c>
      <c r="C2460" s="4">
        <v>45532</v>
      </c>
      <c r="D2460" t="s">
        <v>155</v>
      </c>
      <c r="E2460" t="s">
        <v>156</v>
      </c>
      <c r="F2460">
        <v>0</v>
      </c>
      <c r="G2460">
        <v>269.99</v>
      </c>
      <c r="H2460">
        <v>-269.99</v>
      </c>
      <c r="I2460" t="s">
        <v>16</v>
      </c>
      <c r="J2460" t="s">
        <v>156</v>
      </c>
      <c r="K2460" t="s">
        <v>316</v>
      </c>
      <c r="L2460" t="s">
        <v>301</v>
      </c>
      <c r="M2460">
        <v>2022</v>
      </c>
    </row>
    <row r="2461" spans="1:13" x14ac:dyDescent="0.25">
      <c r="A2461">
        <v>12382</v>
      </c>
      <c r="B2461" t="s">
        <v>13</v>
      </c>
      <c r="C2461" s="4">
        <v>45532</v>
      </c>
      <c r="D2461" t="s">
        <v>155</v>
      </c>
      <c r="E2461" t="s">
        <v>156</v>
      </c>
      <c r="F2461">
        <v>0</v>
      </c>
      <c r="G2461">
        <v>225.94</v>
      </c>
      <c r="H2461">
        <v>-225.94</v>
      </c>
      <c r="I2461" t="s">
        <v>16</v>
      </c>
      <c r="J2461" t="s">
        <v>156</v>
      </c>
      <c r="K2461" t="s">
        <v>316</v>
      </c>
      <c r="L2461" t="s">
        <v>301</v>
      </c>
      <c r="M2461">
        <v>2022</v>
      </c>
    </row>
    <row r="2462" spans="1:13" hidden="1" x14ac:dyDescent="0.25">
      <c r="A2462">
        <v>12460</v>
      </c>
      <c r="B2462" t="s">
        <v>13</v>
      </c>
      <c r="C2462" s="4">
        <v>45533</v>
      </c>
      <c r="D2462" t="s">
        <v>244</v>
      </c>
      <c r="E2462" t="s">
        <v>262</v>
      </c>
      <c r="F2462">
        <v>0</v>
      </c>
      <c r="G2462">
        <v>4.09</v>
      </c>
      <c r="H2462">
        <v>-4.09</v>
      </c>
      <c r="I2462" t="s">
        <v>16</v>
      </c>
      <c r="J2462" t="s">
        <v>262</v>
      </c>
      <c r="K2462" t="s">
        <v>316</v>
      </c>
      <c r="L2462" t="s">
        <v>301</v>
      </c>
      <c r="M2462">
        <v>2024</v>
      </c>
    </row>
    <row r="2463" spans="1:13" hidden="1" x14ac:dyDescent="0.25">
      <c r="A2463">
        <v>12459</v>
      </c>
      <c r="B2463" t="s">
        <v>13</v>
      </c>
      <c r="C2463" s="4">
        <v>45533</v>
      </c>
      <c r="D2463" t="s">
        <v>251</v>
      </c>
      <c r="E2463" t="s">
        <v>268</v>
      </c>
      <c r="F2463">
        <v>0.08</v>
      </c>
      <c r="G2463">
        <v>0</v>
      </c>
      <c r="H2463">
        <v>0.08</v>
      </c>
      <c r="I2463" t="s">
        <v>16</v>
      </c>
      <c r="J2463" t="s">
        <v>268</v>
      </c>
      <c r="K2463" t="s">
        <v>316</v>
      </c>
      <c r="L2463" t="s">
        <v>301</v>
      </c>
      <c r="M2463">
        <v>2024</v>
      </c>
    </row>
    <row r="2464" spans="1:13" x14ac:dyDescent="0.25">
      <c r="A2464">
        <v>12460</v>
      </c>
      <c r="B2464" t="s">
        <v>13</v>
      </c>
      <c r="C2464" s="4">
        <v>45533</v>
      </c>
      <c r="D2464" t="s">
        <v>163</v>
      </c>
      <c r="E2464" t="s">
        <v>164</v>
      </c>
      <c r="F2464">
        <v>0</v>
      </c>
      <c r="G2464">
        <v>0.14000000000000001</v>
      </c>
      <c r="H2464">
        <v>-0.14000000000000001</v>
      </c>
      <c r="I2464" t="s">
        <v>16</v>
      </c>
      <c r="J2464" t="s">
        <v>164</v>
      </c>
      <c r="K2464" t="s">
        <v>316</v>
      </c>
      <c r="L2464" t="s">
        <v>301</v>
      </c>
      <c r="M2464">
        <v>2022</v>
      </c>
    </row>
    <row r="2465" spans="1:13" x14ac:dyDescent="0.25">
      <c r="A2465">
        <v>12459</v>
      </c>
      <c r="B2465" t="s">
        <v>13</v>
      </c>
      <c r="C2465" s="4">
        <v>45533</v>
      </c>
      <c r="D2465" t="s">
        <v>153</v>
      </c>
      <c r="E2465" t="s">
        <v>154</v>
      </c>
      <c r="F2465">
        <v>0</v>
      </c>
      <c r="G2465">
        <v>0.89</v>
      </c>
      <c r="H2465">
        <v>-0.89</v>
      </c>
      <c r="I2465" t="s">
        <v>16</v>
      </c>
      <c r="J2465" t="s">
        <v>154</v>
      </c>
      <c r="K2465" t="s">
        <v>316</v>
      </c>
      <c r="L2465" t="s">
        <v>301</v>
      </c>
      <c r="M2465">
        <v>2022</v>
      </c>
    </row>
    <row r="2466" spans="1:13" x14ac:dyDescent="0.25">
      <c r="A2466">
        <v>12458</v>
      </c>
      <c r="B2466" t="s">
        <v>13</v>
      </c>
      <c r="C2466" s="4">
        <v>45533</v>
      </c>
      <c r="D2466" t="s">
        <v>153</v>
      </c>
      <c r="E2466" t="s">
        <v>154</v>
      </c>
      <c r="F2466">
        <v>0</v>
      </c>
      <c r="G2466">
        <v>1.93</v>
      </c>
      <c r="H2466">
        <v>-1.93</v>
      </c>
      <c r="I2466" t="s">
        <v>16</v>
      </c>
      <c r="J2466" t="s">
        <v>154</v>
      </c>
      <c r="K2466" t="s">
        <v>316</v>
      </c>
      <c r="L2466" t="s">
        <v>301</v>
      </c>
      <c r="M2466">
        <v>2022</v>
      </c>
    </row>
    <row r="2467" spans="1:13" x14ac:dyDescent="0.25">
      <c r="A2467">
        <v>12460</v>
      </c>
      <c r="B2467" t="s">
        <v>13</v>
      </c>
      <c r="C2467" s="4">
        <v>45533</v>
      </c>
      <c r="D2467" t="s">
        <v>153</v>
      </c>
      <c r="E2467" t="s">
        <v>154</v>
      </c>
      <c r="F2467">
        <v>0</v>
      </c>
      <c r="G2467">
        <v>2252.09</v>
      </c>
      <c r="H2467">
        <v>-2252.09</v>
      </c>
      <c r="I2467" t="s">
        <v>16</v>
      </c>
      <c r="J2467" t="s">
        <v>154</v>
      </c>
      <c r="K2467" t="s">
        <v>316</v>
      </c>
      <c r="L2467" t="s">
        <v>301</v>
      </c>
      <c r="M2467">
        <v>2022</v>
      </c>
    </row>
    <row r="2468" spans="1:13" x14ac:dyDescent="0.25">
      <c r="A2468">
        <v>12456</v>
      </c>
      <c r="B2468" t="s">
        <v>13</v>
      </c>
      <c r="C2468" s="4">
        <v>45533</v>
      </c>
      <c r="D2468" t="s">
        <v>153</v>
      </c>
      <c r="E2468" t="s">
        <v>154</v>
      </c>
      <c r="F2468">
        <v>0.3</v>
      </c>
      <c r="G2468">
        <v>0</v>
      </c>
      <c r="H2468">
        <v>0.3</v>
      </c>
      <c r="I2468" t="s">
        <v>16</v>
      </c>
      <c r="J2468" t="s">
        <v>154</v>
      </c>
      <c r="K2468" t="s">
        <v>317</v>
      </c>
      <c r="L2468" t="s">
        <v>306</v>
      </c>
      <c r="M2468">
        <v>2022</v>
      </c>
    </row>
    <row r="2469" spans="1:13" x14ac:dyDescent="0.25">
      <c r="A2469">
        <v>12461</v>
      </c>
      <c r="B2469" t="s">
        <v>13</v>
      </c>
      <c r="C2469" s="4">
        <v>45533</v>
      </c>
      <c r="D2469" t="s">
        <v>153</v>
      </c>
      <c r="E2469" t="s">
        <v>154</v>
      </c>
      <c r="F2469">
        <v>0.34</v>
      </c>
      <c r="G2469">
        <v>0</v>
      </c>
      <c r="H2469">
        <v>0.34</v>
      </c>
      <c r="I2469" t="s">
        <v>16</v>
      </c>
      <c r="J2469" t="s">
        <v>154</v>
      </c>
      <c r="K2469" t="s">
        <v>316</v>
      </c>
      <c r="L2469" t="s">
        <v>301</v>
      </c>
      <c r="M2469">
        <v>2022</v>
      </c>
    </row>
    <row r="2470" spans="1:13" hidden="1" x14ac:dyDescent="0.25">
      <c r="A2470">
        <v>12460</v>
      </c>
      <c r="B2470" t="s">
        <v>13</v>
      </c>
      <c r="C2470" s="4">
        <v>45533</v>
      </c>
      <c r="D2470" t="s">
        <v>251</v>
      </c>
      <c r="E2470" t="s">
        <v>268</v>
      </c>
      <c r="F2470">
        <v>0.2</v>
      </c>
      <c r="G2470">
        <v>0</v>
      </c>
      <c r="H2470">
        <v>0.2</v>
      </c>
      <c r="I2470" t="s">
        <v>16</v>
      </c>
      <c r="J2470" t="s">
        <v>268</v>
      </c>
      <c r="K2470" t="s">
        <v>316</v>
      </c>
      <c r="L2470" t="s">
        <v>301</v>
      </c>
      <c r="M2470">
        <v>2024</v>
      </c>
    </row>
    <row r="2471" spans="1:13" x14ac:dyDescent="0.25">
      <c r="A2471">
        <v>12460</v>
      </c>
      <c r="B2471" t="s">
        <v>13</v>
      </c>
      <c r="C2471" s="4">
        <v>45533</v>
      </c>
      <c r="D2471" t="s">
        <v>155</v>
      </c>
      <c r="E2471" t="s">
        <v>156</v>
      </c>
      <c r="F2471">
        <v>0</v>
      </c>
      <c r="G2471">
        <v>59.23</v>
      </c>
      <c r="H2471">
        <v>-59.23</v>
      </c>
      <c r="I2471" t="s">
        <v>16</v>
      </c>
      <c r="J2471" t="s">
        <v>156</v>
      </c>
      <c r="K2471" t="s">
        <v>316</v>
      </c>
      <c r="L2471" t="s">
        <v>301</v>
      </c>
      <c r="M2471">
        <v>2022</v>
      </c>
    </row>
    <row r="2472" spans="1:13" hidden="1" x14ac:dyDescent="0.25">
      <c r="A2472">
        <v>12459</v>
      </c>
      <c r="B2472" t="s">
        <v>13</v>
      </c>
      <c r="C2472" s="4">
        <v>45533</v>
      </c>
      <c r="D2472" t="s">
        <v>244</v>
      </c>
      <c r="E2472" t="s">
        <v>262</v>
      </c>
      <c r="F2472">
        <v>0</v>
      </c>
      <c r="G2472">
        <v>1.68</v>
      </c>
      <c r="H2472">
        <v>-1.68</v>
      </c>
      <c r="I2472" t="s">
        <v>16</v>
      </c>
      <c r="J2472" t="s">
        <v>262</v>
      </c>
      <c r="K2472" t="s">
        <v>316</v>
      </c>
      <c r="L2472" t="s">
        <v>301</v>
      </c>
      <c r="M2472">
        <v>2024</v>
      </c>
    </row>
    <row r="2473" spans="1:13" x14ac:dyDescent="0.25">
      <c r="A2473">
        <v>12548</v>
      </c>
      <c r="B2473" t="s">
        <v>13</v>
      </c>
      <c r="C2473" s="4">
        <v>45534</v>
      </c>
      <c r="D2473" t="s">
        <v>153</v>
      </c>
      <c r="E2473" t="s">
        <v>154</v>
      </c>
      <c r="F2473">
        <v>0</v>
      </c>
      <c r="G2473">
        <v>0.3</v>
      </c>
      <c r="H2473">
        <v>-0.3</v>
      </c>
      <c r="I2473" t="s">
        <v>16</v>
      </c>
      <c r="J2473" t="s">
        <v>154</v>
      </c>
      <c r="K2473" t="s">
        <v>316</v>
      </c>
      <c r="L2473" t="s">
        <v>301</v>
      </c>
      <c r="M2473">
        <v>2022</v>
      </c>
    </row>
    <row r="2474" spans="1:13" x14ac:dyDescent="0.25">
      <c r="A2474">
        <v>12550</v>
      </c>
      <c r="B2474" t="s">
        <v>13</v>
      </c>
      <c r="C2474" s="4">
        <v>45534</v>
      </c>
      <c r="D2474" t="s">
        <v>153</v>
      </c>
      <c r="E2474" t="s">
        <v>154</v>
      </c>
      <c r="F2474">
        <v>0</v>
      </c>
      <c r="G2474">
        <v>5.71</v>
      </c>
      <c r="H2474">
        <v>-5.71</v>
      </c>
      <c r="I2474" t="s">
        <v>16</v>
      </c>
      <c r="J2474" t="s">
        <v>154</v>
      </c>
      <c r="K2474" t="s">
        <v>316</v>
      </c>
      <c r="L2474" t="s">
        <v>301</v>
      </c>
      <c r="M2474">
        <v>2022</v>
      </c>
    </row>
    <row r="2475" spans="1:13" hidden="1" x14ac:dyDescent="0.25">
      <c r="A2475">
        <v>12550</v>
      </c>
      <c r="B2475" t="s">
        <v>13</v>
      </c>
      <c r="C2475" s="4">
        <v>45534</v>
      </c>
      <c r="D2475" t="s">
        <v>251</v>
      </c>
      <c r="E2475" t="s">
        <v>268</v>
      </c>
      <c r="F2475">
        <v>0.08</v>
      </c>
      <c r="G2475">
        <v>0</v>
      </c>
      <c r="H2475">
        <v>0.08</v>
      </c>
      <c r="I2475" t="s">
        <v>16</v>
      </c>
      <c r="J2475" t="s">
        <v>268</v>
      </c>
      <c r="K2475" t="s">
        <v>316</v>
      </c>
      <c r="L2475" t="s">
        <v>301</v>
      </c>
      <c r="M2475">
        <v>2024</v>
      </c>
    </row>
    <row r="2476" spans="1:13" hidden="1" x14ac:dyDescent="0.25">
      <c r="A2476">
        <v>12550</v>
      </c>
      <c r="B2476" t="s">
        <v>13</v>
      </c>
      <c r="C2476" s="4">
        <v>45534</v>
      </c>
      <c r="D2476" t="s">
        <v>244</v>
      </c>
      <c r="E2476" t="s">
        <v>262</v>
      </c>
      <c r="F2476">
        <v>0</v>
      </c>
      <c r="G2476">
        <v>1.77</v>
      </c>
      <c r="H2476">
        <v>-1.77</v>
      </c>
      <c r="I2476" t="s">
        <v>16</v>
      </c>
      <c r="J2476" t="s">
        <v>262</v>
      </c>
      <c r="K2476" t="s">
        <v>316</v>
      </c>
      <c r="L2476" t="s">
        <v>301</v>
      </c>
      <c r="M2476">
        <v>2024</v>
      </c>
    </row>
    <row r="2477" spans="1:13" hidden="1" x14ac:dyDescent="0.25">
      <c r="A2477">
        <v>12795</v>
      </c>
      <c r="B2477" t="s">
        <v>13</v>
      </c>
      <c r="C2477" s="4">
        <v>45535</v>
      </c>
      <c r="D2477" t="s">
        <v>244</v>
      </c>
      <c r="E2477" t="s">
        <v>262</v>
      </c>
      <c r="F2477">
        <v>0</v>
      </c>
      <c r="G2477">
        <v>52.86</v>
      </c>
      <c r="H2477">
        <v>-52.86</v>
      </c>
      <c r="I2477" t="s">
        <v>16</v>
      </c>
      <c r="J2477" t="s">
        <v>262</v>
      </c>
      <c r="K2477" t="s">
        <v>281</v>
      </c>
      <c r="L2477" t="s">
        <v>18</v>
      </c>
      <c r="M2477">
        <v>2024</v>
      </c>
    </row>
    <row r="2478" spans="1:13" x14ac:dyDescent="0.25">
      <c r="A2478">
        <v>12795</v>
      </c>
      <c r="B2478" t="s">
        <v>13</v>
      </c>
      <c r="C2478" s="4">
        <v>45535</v>
      </c>
      <c r="D2478" t="s">
        <v>153</v>
      </c>
      <c r="E2478" t="s">
        <v>154</v>
      </c>
      <c r="F2478">
        <v>0</v>
      </c>
      <c r="G2478">
        <v>9561.15</v>
      </c>
      <c r="H2478">
        <v>-9561.15</v>
      </c>
      <c r="I2478" t="s">
        <v>16</v>
      </c>
      <c r="J2478" t="s">
        <v>154</v>
      </c>
      <c r="K2478" t="s">
        <v>281</v>
      </c>
      <c r="L2478" t="s">
        <v>18</v>
      </c>
      <c r="M2478">
        <v>2022</v>
      </c>
    </row>
    <row r="2479" spans="1:13" hidden="1" x14ac:dyDescent="0.25">
      <c r="A2479">
        <v>12795</v>
      </c>
      <c r="B2479" t="s">
        <v>13</v>
      </c>
      <c r="C2479" s="4">
        <v>45535</v>
      </c>
      <c r="D2479" t="s">
        <v>252</v>
      </c>
      <c r="E2479" t="s">
        <v>271</v>
      </c>
      <c r="F2479">
        <v>0.01</v>
      </c>
      <c r="G2479">
        <v>0</v>
      </c>
      <c r="H2479">
        <v>0.01</v>
      </c>
      <c r="I2479" t="s">
        <v>16</v>
      </c>
      <c r="J2479" t="s">
        <v>271</v>
      </c>
      <c r="K2479" t="s">
        <v>281</v>
      </c>
      <c r="L2479" t="s">
        <v>18</v>
      </c>
      <c r="M2479">
        <v>2024</v>
      </c>
    </row>
    <row r="2480" spans="1:13" hidden="1" x14ac:dyDescent="0.25">
      <c r="A2480">
        <v>12795</v>
      </c>
      <c r="B2480" t="s">
        <v>13</v>
      </c>
      <c r="C2480" s="4">
        <v>45535</v>
      </c>
      <c r="D2480" t="s">
        <v>245</v>
      </c>
      <c r="E2480" t="s">
        <v>273</v>
      </c>
      <c r="F2480">
        <v>0</v>
      </c>
      <c r="G2480">
        <v>0.37</v>
      </c>
      <c r="H2480">
        <v>-0.37</v>
      </c>
      <c r="I2480" t="s">
        <v>16</v>
      </c>
      <c r="J2480" t="s">
        <v>273</v>
      </c>
      <c r="K2480" t="s">
        <v>281</v>
      </c>
      <c r="L2480" t="s">
        <v>18</v>
      </c>
      <c r="M2480">
        <v>2024</v>
      </c>
    </row>
    <row r="2481" spans="1:13" hidden="1" x14ac:dyDescent="0.25">
      <c r="A2481">
        <v>12795</v>
      </c>
      <c r="B2481" t="s">
        <v>13</v>
      </c>
      <c r="C2481" s="4">
        <v>45535</v>
      </c>
      <c r="D2481" t="s">
        <v>251</v>
      </c>
      <c r="E2481" t="s">
        <v>268</v>
      </c>
      <c r="F2481">
        <v>2.39</v>
      </c>
      <c r="G2481">
        <v>0</v>
      </c>
      <c r="H2481">
        <v>2.39</v>
      </c>
      <c r="I2481" t="s">
        <v>16</v>
      </c>
      <c r="J2481" t="s">
        <v>268</v>
      </c>
      <c r="K2481" t="s">
        <v>281</v>
      </c>
      <c r="L2481" t="s">
        <v>18</v>
      </c>
      <c r="M2481">
        <v>2024</v>
      </c>
    </row>
    <row r="2482" spans="1:13" x14ac:dyDescent="0.25">
      <c r="A2482">
        <v>12795</v>
      </c>
      <c r="B2482" t="s">
        <v>13</v>
      </c>
      <c r="C2482" s="4">
        <v>45535</v>
      </c>
      <c r="D2482" t="s">
        <v>163</v>
      </c>
      <c r="E2482" t="s">
        <v>164</v>
      </c>
      <c r="F2482">
        <v>0</v>
      </c>
      <c r="G2482">
        <v>3.78</v>
      </c>
      <c r="H2482">
        <v>-3.78</v>
      </c>
      <c r="I2482" t="s">
        <v>16</v>
      </c>
      <c r="J2482" t="s">
        <v>164</v>
      </c>
      <c r="K2482" t="s">
        <v>281</v>
      </c>
      <c r="L2482" t="s">
        <v>18</v>
      </c>
      <c r="M2482">
        <v>2022</v>
      </c>
    </row>
    <row r="2483" spans="1:13" x14ac:dyDescent="0.25">
      <c r="A2483">
        <v>12795</v>
      </c>
      <c r="B2483" t="s">
        <v>13</v>
      </c>
      <c r="C2483" s="4">
        <v>45535</v>
      </c>
      <c r="D2483" t="s">
        <v>159</v>
      </c>
      <c r="E2483" t="s">
        <v>160</v>
      </c>
      <c r="F2483">
        <v>0</v>
      </c>
      <c r="G2483">
        <v>1210.6300000000001</v>
      </c>
      <c r="H2483">
        <v>-1210.6300000000001</v>
      </c>
      <c r="I2483" t="s">
        <v>16</v>
      </c>
      <c r="J2483" t="s">
        <v>160</v>
      </c>
      <c r="K2483" t="s">
        <v>281</v>
      </c>
      <c r="L2483" t="s">
        <v>18</v>
      </c>
      <c r="M2483">
        <v>2022</v>
      </c>
    </row>
    <row r="2484" spans="1:13" x14ac:dyDescent="0.25">
      <c r="A2484">
        <v>12795</v>
      </c>
      <c r="B2484" t="s">
        <v>13</v>
      </c>
      <c r="C2484" s="4">
        <v>45535</v>
      </c>
      <c r="D2484" t="s">
        <v>157</v>
      </c>
      <c r="E2484" t="s">
        <v>158</v>
      </c>
      <c r="F2484">
        <v>0</v>
      </c>
      <c r="G2484">
        <v>10975.69</v>
      </c>
      <c r="H2484">
        <v>-10975.69</v>
      </c>
      <c r="I2484" t="s">
        <v>16</v>
      </c>
      <c r="J2484" t="s">
        <v>158</v>
      </c>
      <c r="K2484" t="s">
        <v>281</v>
      </c>
      <c r="L2484" t="s">
        <v>18</v>
      </c>
      <c r="M2484">
        <v>2022</v>
      </c>
    </row>
    <row r="2485" spans="1:13" x14ac:dyDescent="0.25">
      <c r="A2485">
        <v>12795</v>
      </c>
      <c r="B2485" t="s">
        <v>13</v>
      </c>
      <c r="C2485" s="4">
        <v>45535</v>
      </c>
      <c r="D2485" t="s">
        <v>155</v>
      </c>
      <c r="E2485" t="s">
        <v>156</v>
      </c>
      <c r="F2485">
        <v>0</v>
      </c>
      <c r="G2485">
        <v>3811</v>
      </c>
      <c r="H2485">
        <v>-3811</v>
      </c>
      <c r="I2485" t="s">
        <v>16</v>
      </c>
      <c r="J2485" t="s">
        <v>156</v>
      </c>
      <c r="K2485" t="s">
        <v>281</v>
      </c>
      <c r="L2485" t="s">
        <v>18</v>
      </c>
      <c r="M2485">
        <v>2022</v>
      </c>
    </row>
    <row r="2486" spans="1:13" x14ac:dyDescent="0.25">
      <c r="A2486">
        <v>12795</v>
      </c>
      <c r="B2486" t="s">
        <v>13</v>
      </c>
      <c r="C2486" s="4">
        <v>45535</v>
      </c>
      <c r="D2486" t="s">
        <v>161</v>
      </c>
      <c r="E2486" t="s">
        <v>162</v>
      </c>
      <c r="F2486">
        <v>0</v>
      </c>
      <c r="G2486">
        <v>62.41</v>
      </c>
      <c r="H2486">
        <v>-62.41</v>
      </c>
      <c r="I2486" t="s">
        <v>16</v>
      </c>
      <c r="J2486" t="s">
        <v>162</v>
      </c>
      <c r="K2486" t="s">
        <v>281</v>
      </c>
      <c r="L2486" t="s">
        <v>18</v>
      </c>
      <c r="M2486">
        <v>2022</v>
      </c>
    </row>
    <row r="2487" spans="1:13" x14ac:dyDescent="0.25">
      <c r="A2487">
        <v>12795</v>
      </c>
      <c r="B2487" t="s">
        <v>13</v>
      </c>
      <c r="C2487" s="4">
        <v>45535</v>
      </c>
      <c r="D2487" t="s">
        <v>165</v>
      </c>
      <c r="E2487" t="s">
        <v>166</v>
      </c>
      <c r="F2487">
        <v>0</v>
      </c>
      <c r="G2487">
        <v>110.5</v>
      </c>
      <c r="H2487">
        <v>-110.5</v>
      </c>
      <c r="I2487" t="s">
        <v>16</v>
      </c>
      <c r="J2487" t="s">
        <v>166</v>
      </c>
      <c r="K2487" t="s">
        <v>281</v>
      </c>
      <c r="L2487" t="s">
        <v>18</v>
      </c>
      <c r="M2487">
        <v>2022</v>
      </c>
    </row>
    <row r="2488" spans="1:13" x14ac:dyDescent="0.25">
      <c r="A2488">
        <v>12795</v>
      </c>
      <c r="B2488" t="s">
        <v>13</v>
      </c>
      <c r="C2488" s="4">
        <v>45536</v>
      </c>
      <c r="D2488" t="s">
        <v>165</v>
      </c>
      <c r="E2488" t="s">
        <v>166</v>
      </c>
      <c r="F2488">
        <v>110.5</v>
      </c>
      <c r="G2488">
        <v>0</v>
      </c>
      <c r="H2488">
        <v>110.5</v>
      </c>
      <c r="I2488" t="s">
        <v>16</v>
      </c>
      <c r="J2488" t="s">
        <v>166</v>
      </c>
      <c r="K2488" t="s">
        <v>281</v>
      </c>
      <c r="L2488" t="s">
        <v>18</v>
      </c>
      <c r="M2488">
        <v>2022</v>
      </c>
    </row>
    <row r="2489" spans="1:13" x14ac:dyDescent="0.25">
      <c r="A2489">
        <v>12795</v>
      </c>
      <c r="B2489" t="s">
        <v>13</v>
      </c>
      <c r="C2489" s="4">
        <v>45536</v>
      </c>
      <c r="D2489" t="s">
        <v>155</v>
      </c>
      <c r="E2489" t="s">
        <v>156</v>
      </c>
      <c r="F2489">
        <v>3811</v>
      </c>
      <c r="G2489">
        <v>0</v>
      </c>
      <c r="H2489">
        <v>3811</v>
      </c>
      <c r="I2489" t="s">
        <v>16</v>
      </c>
      <c r="J2489" t="s">
        <v>156</v>
      </c>
      <c r="K2489" t="s">
        <v>281</v>
      </c>
      <c r="L2489" t="s">
        <v>18</v>
      </c>
      <c r="M2489">
        <v>2022</v>
      </c>
    </row>
    <row r="2490" spans="1:13" x14ac:dyDescent="0.25">
      <c r="A2490">
        <v>12795</v>
      </c>
      <c r="B2490" t="s">
        <v>13</v>
      </c>
      <c r="C2490" s="4">
        <v>45536</v>
      </c>
      <c r="D2490" t="s">
        <v>159</v>
      </c>
      <c r="E2490" t="s">
        <v>160</v>
      </c>
      <c r="F2490">
        <v>1210.6300000000001</v>
      </c>
      <c r="G2490">
        <v>0</v>
      </c>
      <c r="H2490">
        <v>1210.6300000000001</v>
      </c>
      <c r="I2490" t="s">
        <v>16</v>
      </c>
      <c r="J2490" t="s">
        <v>160</v>
      </c>
      <c r="K2490" t="s">
        <v>281</v>
      </c>
      <c r="L2490" t="s">
        <v>18</v>
      </c>
      <c r="M2490">
        <v>2022</v>
      </c>
    </row>
    <row r="2491" spans="1:13" x14ac:dyDescent="0.25">
      <c r="A2491">
        <v>12795</v>
      </c>
      <c r="B2491" t="s">
        <v>13</v>
      </c>
      <c r="C2491" s="4">
        <v>45536</v>
      </c>
      <c r="D2491" t="s">
        <v>157</v>
      </c>
      <c r="E2491" t="s">
        <v>158</v>
      </c>
      <c r="F2491">
        <v>10975.69</v>
      </c>
      <c r="G2491">
        <v>0</v>
      </c>
      <c r="H2491">
        <v>10975.69</v>
      </c>
      <c r="I2491" t="s">
        <v>16</v>
      </c>
      <c r="J2491" t="s">
        <v>158</v>
      </c>
      <c r="K2491" t="s">
        <v>281</v>
      </c>
      <c r="L2491" t="s">
        <v>18</v>
      </c>
      <c r="M2491">
        <v>2022</v>
      </c>
    </row>
    <row r="2492" spans="1:13" x14ac:dyDescent="0.25">
      <c r="A2492">
        <v>12795</v>
      </c>
      <c r="B2492" t="s">
        <v>13</v>
      </c>
      <c r="C2492" s="4">
        <v>45536</v>
      </c>
      <c r="D2492" t="s">
        <v>163</v>
      </c>
      <c r="E2492" t="s">
        <v>164</v>
      </c>
      <c r="F2492">
        <v>3.78</v>
      </c>
      <c r="G2492">
        <v>0</v>
      </c>
      <c r="H2492">
        <v>3.78</v>
      </c>
      <c r="I2492" t="s">
        <v>16</v>
      </c>
      <c r="J2492" t="s">
        <v>164</v>
      </c>
      <c r="K2492" t="s">
        <v>281</v>
      </c>
      <c r="L2492" t="s">
        <v>18</v>
      </c>
      <c r="M2492">
        <v>2022</v>
      </c>
    </row>
    <row r="2493" spans="1:13" x14ac:dyDescent="0.25">
      <c r="A2493">
        <v>12795</v>
      </c>
      <c r="B2493" t="s">
        <v>13</v>
      </c>
      <c r="C2493" s="4">
        <v>45536</v>
      </c>
      <c r="D2493" t="s">
        <v>153</v>
      </c>
      <c r="E2493" t="s">
        <v>154</v>
      </c>
      <c r="F2493">
        <v>9561.15</v>
      </c>
      <c r="G2493">
        <v>0</v>
      </c>
      <c r="H2493">
        <v>9561.15</v>
      </c>
      <c r="I2493" t="s">
        <v>16</v>
      </c>
      <c r="J2493" t="s">
        <v>154</v>
      </c>
      <c r="K2493" t="s">
        <v>281</v>
      </c>
      <c r="L2493" t="s">
        <v>18</v>
      </c>
      <c r="M2493">
        <v>2022</v>
      </c>
    </row>
    <row r="2494" spans="1:13" hidden="1" x14ac:dyDescent="0.25">
      <c r="A2494">
        <v>12795</v>
      </c>
      <c r="B2494" t="s">
        <v>13</v>
      </c>
      <c r="C2494" s="4">
        <v>45536</v>
      </c>
      <c r="D2494" t="s">
        <v>244</v>
      </c>
      <c r="E2494" t="s">
        <v>262</v>
      </c>
      <c r="F2494">
        <v>52.86</v>
      </c>
      <c r="G2494">
        <v>0</v>
      </c>
      <c r="H2494">
        <v>52.86</v>
      </c>
      <c r="I2494" t="s">
        <v>16</v>
      </c>
      <c r="J2494" t="s">
        <v>262</v>
      </c>
      <c r="K2494" t="s">
        <v>281</v>
      </c>
      <c r="L2494" t="s">
        <v>18</v>
      </c>
      <c r="M2494">
        <v>2024</v>
      </c>
    </row>
    <row r="2495" spans="1:13" hidden="1" x14ac:dyDescent="0.25">
      <c r="A2495">
        <v>12795</v>
      </c>
      <c r="B2495" t="s">
        <v>13</v>
      </c>
      <c r="C2495" s="4">
        <v>45536</v>
      </c>
      <c r="D2495" t="s">
        <v>245</v>
      </c>
      <c r="E2495" t="s">
        <v>273</v>
      </c>
      <c r="F2495">
        <v>0.37</v>
      </c>
      <c r="G2495">
        <v>0</v>
      </c>
      <c r="H2495">
        <v>0.37</v>
      </c>
      <c r="I2495" t="s">
        <v>16</v>
      </c>
      <c r="J2495" t="s">
        <v>273</v>
      </c>
      <c r="K2495" t="s">
        <v>281</v>
      </c>
      <c r="L2495" t="s">
        <v>18</v>
      </c>
      <c r="M2495">
        <v>2024</v>
      </c>
    </row>
    <row r="2496" spans="1:13" hidden="1" x14ac:dyDescent="0.25">
      <c r="A2496">
        <v>12795</v>
      </c>
      <c r="B2496" t="s">
        <v>13</v>
      </c>
      <c r="C2496" s="4">
        <v>45536</v>
      </c>
      <c r="D2496" t="s">
        <v>251</v>
      </c>
      <c r="E2496" t="s">
        <v>268</v>
      </c>
      <c r="F2496">
        <v>0</v>
      </c>
      <c r="G2496">
        <v>2.39</v>
      </c>
      <c r="H2496">
        <v>-2.39</v>
      </c>
      <c r="I2496" t="s">
        <v>16</v>
      </c>
      <c r="J2496" t="s">
        <v>268</v>
      </c>
      <c r="K2496" t="s">
        <v>281</v>
      </c>
      <c r="L2496" t="s">
        <v>18</v>
      </c>
      <c r="M2496">
        <v>2024</v>
      </c>
    </row>
    <row r="2497" spans="1:13" x14ac:dyDescent="0.25">
      <c r="A2497">
        <v>12795</v>
      </c>
      <c r="B2497" t="s">
        <v>13</v>
      </c>
      <c r="C2497" s="4">
        <v>45536</v>
      </c>
      <c r="D2497" t="s">
        <v>161</v>
      </c>
      <c r="E2497" t="s">
        <v>162</v>
      </c>
      <c r="F2497">
        <v>62.41</v>
      </c>
      <c r="G2497">
        <v>0</v>
      </c>
      <c r="H2497">
        <v>62.41</v>
      </c>
      <c r="I2497" t="s">
        <v>16</v>
      </c>
      <c r="J2497" t="s">
        <v>162</v>
      </c>
      <c r="K2497" t="s">
        <v>281</v>
      </c>
      <c r="L2497" t="s">
        <v>18</v>
      </c>
      <c r="M2497">
        <v>2022</v>
      </c>
    </row>
    <row r="2498" spans="1:13" hidden="1" x14ac:dyDescent="0.25">
      <c r="A2498">
        <v>12795</v>
      </c>
      <c r="B2498" t="s">
        <v>13</v>
      </c>
      <c r="C2498" s="4">
        <v>45536</v>
      </c>
      <c r="D2498" t="s">
        <v>252</v>
      </c>
      <c r="E2498" t="s">
        <v>271</v>
      </c>
      <c r="F2498">
        <v>0</v>
      </c>
      <c r="G2498">
        <v>0.01</v>
      </c>
      <c r="H2498">
        <v>-0.01</v>
      </c>
      <c r="I2498" t="s">
        <v>16</v>
      </c>
      <c r="J2498" t="s">
        <v>271</v>
      </c>
      <c r="K2498" t="s">
        <v>281</v>
      </c>
      <c r="L2498" t="s">
        <v>18</v>
      </c>
      <c r="M2498">
        <v>2024</v>
      </c>
    </row>
    <row r="2499" spans="1:13" x14ac:dyDescent="0.25">
      <c r="A2499">
        <v>12570</v>
      </c>
      <c r="B2499" t="s">
        <v>13</v>
      </c>
      <c r="C2499" s="4">
        <v>45538</v>
      </c>
      <c r="D2499" t="s">
        <v>153</v>
      </c>
      <c r="E2499" t="s">
        <v>154</v>
      </c>
      <c r="F2499">
        <v>0</v>
      </c>
      <c r="G2499">
        <v>0.9</v>
      </c>
      <c r="H2499">
        <v>-0.9</v>
      </c>
      <c r="I2499" t="s">
        <v>16</v>
      </c>
      <c r="J2499" t="s">
        <v>154</v>
      </c>
      <c r="K2499" t="s">
        <v>318</v>
      </c>
      <c r="L2499" t="s">
        <v>301</v>
      </c>
      <c r="M2499">
        <v>2022</v>
      </c>
    </row>
    <row r="2500" spans="1:13" hidden="1" x14ac:dyDescent="0.25">
      <c r="A2500">
        <v>12653</v>
      </c>
      <c r="B2500" t="s">
        <v>13</v>
      </c>
      <c r="C2500" s="4">
        <v>45540</v>
      </c>
      <c r="D2500" t="s">
        <v>244</v>
      </c>
      <c r="E2500" t="s">
        <v>262</v>
      </c>
      <c r="F2500">
        <v>0</v>
      </c>
      <c r="G2500">
        <v>1.62</v>
      </c>
      <c r="H2500">
        <v>-1.62</v>
      </c>
      <c r="I2500" t="s">
        <v>16</v>
      </c>
      <c r="J2500" t="s">
        <v>262</v>
      </c>
      <c r="K2500" t="s">
        <v>318</v>
      </c>
      <c r="L2500" t="s">
        <v>301</v>
      </c>
      <c r="M2500">
        <v>2024</v>
      </c>
    </row>
    <row r="2501" spans="1:13" hidden="1" x14ac:dyDescent="0.25">
      <c r="A2501">
        <v>12653</v>
      </c>
      <c r="B2501" t="s">
        <v>13</v>
      </c>
      <c r="C2501" s="4">
        <v>45540</v>
      </c>
      <c r="D2501" t="s">
        <v>251</v>
      </c>
      <c r="E2501" t="s">
        <v>268</v>
      </c>
      <c r="F2501">
        <v>0.08</v>
      </c>
      <c r="G2501">
        <v>0</v>
      </c>
      <c r="H2501">
        <v>0.08</v>
      </c>
      <c r="I2501" t="s">
        <v>16</v>
      </c>
      <c r="J2501" t="s">
        <v>268</v>
      </c>
      <c r="K2501" t="s">
        <v>318</v>
      </c>
      <c r="L2501" t="s">
        <v>301</v>
      </c>
      <c r="M2501">
        <v>2024</v>
      </c>
    </row>
    <row r="2502" spans="1:13" x14ac:dyDescent="0.25">
      <c r="A2502">
        <v>12653</v>
      </c>
      <c r="B2502" t="s">
        <v>13</v>
      </c>
      <c r="C2502" s="4">
        <v>45540</v>
      </c>
      <c r="D2502" t="s">
        <v>153</v>
      </c>
      <c r="E2502" t="s">
        <v>154</v>
      </c>
      <c r="F2502">
        <v>0</v>
      </c>
      <c r="G2502">
        <v>23.44</v>
      </c>
      <c r="H2502">
        <v>-23.44</v>
      </c>
      <c r="I2502" t="s">
        <v>16</v>
      </c>
      <c r="J2502" t="s">
        <v>154</v>
      </c>
      <c r="K2502" t="s">
        <v>318</v>
      </c>
      <c r="L2502" t="s">
        <v>301</v>
      </c>
      <c r="M2502">
        <v>2022</v>
      </c>
    </row>
    <row r="2503" spans="1:13" x14ac:dyDescent="0.25">
      <c r="A2503">
        <v>12653</v>
      </c>
      <c r="B2503" t="s">
        <v>13</v>
      </c>
      <c r="C2503" s="4">
        <v>45540</v>
      </c>
      <c r="D2503" t="s">
        <v>155</v>
      </c>
      <c r="E2503" t="s">
        <v>156</v>
      </c>
      <c r="F2503">
        <v>0</v>
      </c>
      <c r="G2503">
        <v>7.2</v>
      </c>
      <c r="H2503">
        <v>-7.2</v>
      </c>
      <c r="I2503" t="s">
        <v>16</v>
      </c>
      <c r="J2503" t="s">
        <v>156</v>
      </c>
      <c r="K2503" t="s">
        <v>318</v>
      </c>
      <c r="L2503" t="s">
        <v>301</v>
      </c>
      <c r="M2503">
        <v>2022</v>
      </c>
    </row>
    <row r="2504" spans="1:13" x14ac:dyDescent="0.25">
      <c r="A2504">
        <v>12674</v>
      </c>
      <c r="B2504" t="s">
        <v>13</v>
      </c>
      <c r="C2504" s="4">
        <v>45541</v>
      </c>
      <c r="D2504" t="s">
        <v>153</v>
      </c>
      <c r="E2504" t="s">
        <v>154</v>
      </c>
      <c r="F2504">
        <v>0</v>
      </c>
      <c r="G2504">
        <v>1.27</v>
      </c>
      <c r="H2504">
        <v>-1.27</v>
      </c>
      <c r="I2504" t="s">
        <v>16</v>
      </c>
      <c r="J2504" t="s">
        <v>154</v>
      </c>
      <c r="K2504" t="s">
        <v>318</v>
      </c>
      <c r="L2504" t="s">
        <v>301</v>
      </c>
      <c r="M2504">
        <v>2022</v>
      </c>
    </row>
    <row r="2505" spans="1:13" x14ac:dyDescent="0.25">
      <c r="A2505">
        <v>12672</v>
      </c>
      <c r="B2505" t="s">
        <v>13</v>
      </c>
      <c r="C2505" s="4">
        <v>45541</v>
      </c>
      <c r="D2505" t="s">
        <v>153</v>
      </c>
      <c r="E2505" t="s">
        <v>154</v>
      </c>
      <c r="F2505">
        <v>1.27</v>
      </c>
      <c r="G2505">
        <v>0</v>
      </c>
      <c r="H2505">
        <v>1.27</v>
      </c>
      <c r="I2505" t="s">
        <v>16</v>
      </c>
      <c r="J2505" t="s">
        <v>154</v>
      </c>
      <c r="K2505" t="s">
        <v>319</v>
      </c>
      <c r="L2505" t="s">
        <v>306</v>
      </c>
      <c r="M2505">
        <v>2022</v>
      </c>
    </row>
    <row r="2506" spans="1:13" x14ac:dyDescent="0.25">
      <c r="A2506">
        <v>12687</v>
      </c>
      <c r="B2506" t="s">
        <v>13</v>
      </c>
      <c r="C2506" s="4">
        <v>45542</v>
      </c>
      <c r="D2506" t="s">
        <v>153</v>
      </c>
      <c r="E2506" t="s">
        <v>154</v>
      </c>
      <c r="F2506">
        <v>0</v>
      </c>
      <c r="G2506">
        <v>0.28000000000000003</v>
      </c>
      <c r="H2506">
        <v>-0.28000000000000003</v>
      </c>
      <c r="I2506" t="s">
        <v>16</v>
      </c>
      <c r="J2506" t="s">
        <v>154</v>
      </c>
      <c r="K2506" t="s">
        <v>318</v>
      </c>
      <c r="L2506" t="s">
        <v>301</v>
      </c>
      <c r="M2506">
        <v>2022</v>
      </c>
    </row>
    <row r="2507" spans="1:13" x14ac:dyDescent="0.25">
      <c r="A2507">
        <v>12763</v>
      </c>
      <c r="B2507" t="s">
        <v>13</v>
      </c>
      <c r="C2507" s="4">
        <v>45546</v>
      </c>
      <c r="D2507" t="s">
        <v>155</v>
      </c>
      <c r="E2507" t="s">
        <v>156</v>
      </c>
      <c r="F2507">
        <v>0</v>
      </c>
      <c r="G2507">
        <v>6.01</v>
      </c>
      <c r="H2507">
        <v>-6.01</v>
      </c>
      <c r="I2507" t="s">
        <v>16</v>
      </c>
      <c r="J2507" t="s">
        <v>156</v>
      </c>
      <c r="K2507" t="s">
        <v>318</v>
      </c>
      <c r="L2507" t="s">
        <v>301</v>
      </c>
      <c r="M2507">
        <v>2022</v>
      </c>
    </row>
    <row r="2508" spans="1:13" x14ac:dyDescent="0.25">
      <c r="A2508">
        <v>12763</v>
      </c>
      <c r="B2508" t="s">
        <v>13</v>
      </c>
      <c r="C2508" s="4">
        <v>45546</v>
      </c>
      <c r="D2508" t="s">
        <v>153</v>
      </c>
      <c r="E2508" t="s">
        <v>154</v>
      </c>
      <c r="F2508">
        <v>0</v>
      </c>
      <c r="G2508">
        <v>7.12</v>
      </c>
      <c r="H2508">
        <v>-7.12</v>
      </c>
      <c r="I2508" t="s">
        <v>16</v>
      </c>
      <c r="J2508" t="s">
        <v>154</v>
      </c>
      <c r="K2508" t="s">
        <v>318</v>
      </c>
      <c r="L2508" t="s">
        <v>301</v>
      </c>
      <c r="M2508">
        <v>2022</v>
      </c>
    </row>
    <row r="2509" spans="1:13" x14ac:dyDescent="0.25">
      <c r="A2509">
        <v>12797</v>
      </c>
      <c r="B2509" t="s">
        <v>13</v>
      </c>
      <c r="C2509" s="4">
        <v>45547</v>
      </c>
      <c r="D2509" t="s">
        <v>153</v>
      </c>
      <c r="E2509" t="s">
        <v>154</v>
      </c>
      <c r="F2509">
        <v>0</v>
      </c>
      <c r="G2509">
        <v>5.27</v>
      </c>
      <c r="H2509">
        <v>-5.27</v>
      </c>
      <c r="I2509" t="s">
        <v>16</v>
      </c>
      <c r="J2509" t="s">
        <v>154</v>
      </c>
      <c r="K2509" t="s">
        <v>318</v>
      </c>
      <c r="L2509" t="s">
        <v>301</v>
      </c>
      <c r="M2509">
        <v>2022</v>
      </c>
    </row>
    <row r="2510" spans="1:13" x14ac:dyDescent="0.25">
      <c r="A2510">
        <v>12797</v>
      </c>
      <c r="B2510" t="s">
        <v>13</v>
      </c>
      <c r="C2510" s="4">
        <v>45547</v>
      </c>
      <c r="D2510" t="s">
        <v>155</v>
      </c>
      <c r="E2510" t="s">
        <v>156</v>
      </c>
      <c r="F2510">
        <v>0</v>
      </c>
      <c r="G2510">
        <v>0.51</v>
      </c>
      <c r="H2510">
        <v>-0.51</v>
      </c>
      <c r="I2510" t="s">
        <v>16</v>
      </c>
      <c r="J2510" t="s">
        <v>156</v>
      </c>
      <c r="K2510" t="s">
        <v>318</v>
      </c>
      <c r="L2510" t="s">
        <v>301</v>
      </c>
      <c r="M2510">
        <v>2022</v>
      </c>
    </row>
    <row r="2511" spans="1:13" x14ac:dyDescent="0.25">
      <c r="A2511">
        <v>12983</v>
      </c>
      <c r="B2511" t="s">
        <v>13</v>
      </c>
      <c r="C2511" s="4">
        <v>45551</v>
      </c>
      <c r="D2511" t="s">
        <v>153</v>
      </c>
      <c r="E2511" t="s">
        <v>154</v>
      </c>
      <c r="F2511">
        <v>0.17</v>
      </c>
      <c r="G2511">
        <v>0</v>
      </c>
      <c r="H2511">
        <v>0.17</v>
      </c>
      <c r="I2511" t="s">
        <v>16</v>
      </c>
      <c r="J2511" t="s">
        <v>154</v>
      </c>
      <c r="K2511" t="s">
        <v>319</v>
      </c>
      <c r="L2511" t="s">
        <v>306</v>
      </c>
      <c r="M2511">
        <v>2022</v>
      </c>
    </row>
    <row r="2512" spans="1:13" x14ac:dyDescent="0.25">
      <c r="A2512">
        <v>12997</v>
      </c>
      <c r="B2512" t="s">
        <v>13</v>
      </c>
      <c r="C2512" s="4">
        <v>45552</v>
      </c>
      <c r="D2512" t="s">
        <v>153</v>
      </c>
      <c r="E2512" t="s">
        <v>154</v>
      </c>
      <c r="F2512">
        <v>0</v>
      </c>
      <c r="G2512">
        <v>2295.9499999999998</v>
      </c>
      <c r="H2512">
        <v>-2295.9499999999998</v>
      </c>
      <c r="I2512" t="s">
        <v>16</v>
      </c>
      <c r="J2512" t="s">
        <v>154</v>
      </c>
      <c r="K2512" t="s">
        <v>318</v>
      </c>
      <c r="L2512" t="s">
        <v>301</v>
      </c>
      <c r="M2512">
        <v>2022</v>
      </c>
    </row>
    <row r="2513" spans="1:13" x14ac:dyDescent="0.25">
      <c r="A2513">
        <v>12999</v>
      </c>
      <c r="B2513" t="s">
        <v>13</v>
      </c>
      <c r="C2513" s="4">
        <v>45552</v>
      </c>
      <c r="D2513" t="s">
        <v>161</v>
      </c>
      <c r="E2513" t="s">
        <v>162</v>
      </c>
      <c r="F2513">
        <v>0</v>
      </c>
      <c r="G2513">
        <v>0.06</v>
      </c>
      <c r="H2513">
        <v>-0.06</v>
      </c>
      <c r="I2513" t="s">
        <v>16</v>
      </c>
      <c r="J2513" t="s">
        <v>162</v>
      </c>
      <c r="K2513" t="s">
        <v>318</v>
      </c>
      <c r="L2513" t="s">
        <v>301</v>
      </c>
      <c r="M2513">
        <v>2022</v>
      </c>
    </row>
    <row r="2514" spans="1:13" x14ac:dyDescent="0.25">
      <c r="A2514">
        <v>13000</v>
      </c>
      <c r="B2514" t="s">
        <v>13</v>
      </c>
      <c r="C2514" s="4">
        <v>45552</v>
      </c>
      <c r="D2514" t="s">
        <v>153</v>
      </c>
      <c r="E2514" t="s">
        <v>154</v>
      </c>
      <c r="F2514">
        <v>0</v>
      </c>
      <c r="G2514">
        <v>0.05</v>
      </c>
      <c r="H2514">
        <v>-0.05</v>
      </c>
      <c r="I2514" t="s">
        <v>16</v>
      </c>
      <c r="J2514" t="s">
        <v>154</v>
      </c>
      <c r="K2514" t="s">
        <v>318</v>
      </c>
      <c r="L2514" t="s">
        <v>301</v>
      </c>
      <c r="M2514">
        <v>2022</v>
      </c>
    </row>
    <row r="2515" spans="1:13" x14ac:dyDescent="0.25">
      <c r="A2515">
        <v>12997</v>
      </c>
      <c r="B2515" t="s">
        <v>13</v>
      </c>
      <c r="C2515" s="4">
        <v>45552</v>
      </c>
      <c r="D2515" t="s">
        <v>155</v>
      </c>
      <c r="E2515" t="s">
        <v>156</v>
      </c>
      <c r="F2515">
        <v>0</v>
      </c>
      <c r="G2515">
        <v>17.149999999999999</v>
      </c>
      <c r="H2515">
        <v>-17.149999999999999</v>
      </c>
      <c r="I2515" t="s">
        <v>16</v>
      </c>
      <c r="J2515" t="s">
        <v>156</v>
      </c>
      <c r="K2515" t="s">
        <v>318</v>
      </c>
      <c r="L2515" t="s">
        <v>301</v>
      </c>
      <c r="M2515">
        <v>2022</v>
      </c>
    </row>
    <row r="2516" spans="1:13" x14ac:dyDescent="0.25">
      <c r="A2516">
        <v>12998</v>
      </c>
      <c r="B2516" t="s">
        <v>13</v>
      </c>
      <c r="C2516" s="4">
        <v>45552</v>
      </c>
      <c r="D2516" t="s">
        <v>153</v>
      </c>
      <c r="E2516" t="s">
        <v>154</v>
      </c>
      <c r="F2516">
        <v>0</v>
      </c>
      <c r="G2516">
        <v>2.2400000000000002</v>
      </c>
      <c r="H2516">
        <v>-2.2400000000000002</v>
      </c>
      <c r="I2516" t="s">
        <v>16</v>
      </c>
      <c r="J2516" t="s">
        <v>154</v>
      </c>
      <c r="K2516" t="s">
        <v>318</v>
      </c>
      <c r="L2516" t="s">
        <v>301</v>
      </c>
      <c r="M2516">
        <v>2022</v>
      </c>
    </row>
    <row r="2517" spans="1:13" x14ac:dyDescent="0.25">
      <c r="A2517">
        <v>13011</v>
      </c>
      <c r="B2517" t="s">
        <v>13</v>
      </c>
      <c r="C2517" s="4">
        <v>45553</v>
      </c>
      <c r="D2517" t="s">
        <v>153</v>
      </c>
      <c r="E2517" t="s">
        <v>154</v>
      </c>
      <c r="F2517">
        <v>0</v>
      </c>
      <c r="G2517">
        <v>5.0199999999999996</v>
      </c>
      <c r="H2517">
        <v>-5.0199999999999996</v>
      </c>
      <c r="I2517" t="s">
        <v>16</v>
      </c>
      <c r="J2517" t="s">
        <v>154</v>
      </c>
      <c r="K2517" t="s">
        <v>318</v>
      </c>
      <c r="L2517" t="s">
        <v>301</v>
      </c>
      <c r="M2517">
        <v>2022</v>
      </c>
    </row>
    <row r="2518" spans="1:13" x14ac:dyDescent="0.25">
      <c r="A2518">
        <v>13026</v>
      </c>
      <c r="B2518" t="s">
        <v>13</v>
      </c>
      <c r="C2518" s="4">
        <v>45554</v>
      </c>
      <c r="D2518" t="s">
        <v>155</v>
      </c>
      <c r="E2518" t="s">
        <v>156</v>
      </c>
      <c r="F2518">
        <v>0</v>
      </c>
      <c r="G2518">
        <v>3.2</v>
      </c>
      <c r="H2518">
        <v>-3.2</v>
      </c>
      <c r="I2518" t="s">
        <v>16</v>
      </c>
      <c r="J2518" t="s">
        <v>156</v>
      </c>
      <c r="K2518" t="s">
        <v>318</v>
      </c>
      <c r="L2518" t="s">
        <v>301</v>
      </c>
      <c r="M2518">
        <v>2022</v>
      </c>
    </row>
    <row r="2519" spans="1:13" hidden="1" x14ac:dyDescent="0.25">
      <c r="A2519">
        <v>13025</v>
      </c>
      <c r="B2519" t="s">
        <v>13</v>
      </c>
      <c r="C2519" s="4">
        <v>45554</v>
      </c>
      <c r="D2519" t="s">
        <v>244</v>
      </c>
      <c r="E2519" t="s">
        <v>262</v>
      </c>
      <c r="F2519">
        <v>0</v>
      </c>
      <c r="G2519">
        <v>0.32</v>
      </c>
      <c r="H2519">
        <v>-0.32</v>
      </c>
      <c r="I2519" t="s">
        <v>16</v>
      </c>
      <c r="J2519" t="s">
        <v>262</v>
      </c>
      <c r="K2519" t="s">
        <v>318</v>
      </c>
      <c r="L2519" t="s">
        <v>301</v>
      </c>
      <c r="M2519">
        <v>2024</v>
      </c>
    </row>
    <row r="2520" spans="1:13" hidden="1" x14ac:dyDescent="0.25">
      <c r="A2520">
        <v>13025</v>
      </c>
      <c r="B2520" t="s">
        <v>13</v>
      </c>
      <c r="C2520" s="4">
        <v>45554</v>
      </c>
      <c r="D2520" t="s">
        <v>245</v>
      </c>
      <c r="E2520" t="s">
        <v>273</v>
      </c>
      <c r="F2520">
        <v>0</v>
      </c>
      <c r="G2520">
        <v>0.01</v>
      </c>
      <c r="H2520">
        <v>-0.01</v>
      </c>
      <c r="I2520" t="s">
        <v>16</v>
      </c>
      <c r="J2520" t="s">
        <v>273</v>
      </c>
      <c r="K2520" t="s">
        <v>318</v>
      </c>
      <c r="L2520" t="s">
        <v>301</v>
      </c>
      <c r="M2520">
        <v>2024</v>
      </c>
    </row>
    <row r="2521" spans="1:13" x14ac:dyDescent="0.25">
      <c r="A2521">
        <v>13027</v>
      </c>
      <c r="B2521" t="s">
        <v>13</v>
      </c>
      <c r="C2521" s="4">
        <v>45554</v>
      </c>
      <c r="D2521" t="s">
        <v>161</v>
      </c>
      <c r="E2521" t="s">
        <v>162</v>
      </c>
      <c r="F2521">
        <v>0</v>
      </c>
      <c r="G2521">
        <v>60.67</v>
      </c>
      <c r="H2521">
        <v>-60.67</v>
      </c>
      <c r="I2521" t="s">
        <v>16</v>
      </c>
      <c r="J2521" t="s">
        <v>162</v>
      </c>
      <c r="K2521" t="s">
        <v>318</v>
      </c>
      <c r="L2521" t="s">
        <v>301</v>
      </c>
      <c r="M2521">
        <v>2022</v>
      </c>
    </row>
    <row r="2522" spans="1:13" x14ac:dyDescent="0.25">
      <c r="A2522">
        <v>13025</v>
      </c>
      <c r="B2522" t="s">
        <v>13</v>
      </c>
      <c r="C2522" s="4">
        <v>45554</v>
      </c>
      <c r="D2522" t="s">
        <v>161</v>
      </c>
      <c r="E2522" t="s">
        <v>162</v>
      </c>
      <c r="F2522">
        <v>0</v>
      </c>
      <c r="G2522">
        <v>1.33</v>
      </c>
      <c r="H2522">
        <v>-1.33</v>
      </c>
      <c r="I2522" t="s">
        <v>16</v>
      </c>
      <c r="J2522" t="s">
        <v>162</v>
      </c>
      <c r="K2522" t="s">
        <v>318</v>
      </c>
      <c r="L2522" t="s">
        <v>301</v>
      </c>
      <c r="M2522">
        <v>2022</v>
      </c>
    </row>
    <row r="2523" spans="1:13" hidden="1" x14ac:dyDescent="0.25">
      <c r="A2523">
        <v>13025</v>
      </c>
      <c r="B2523" t="s">
        <v>13</v>
      </c>
      <c r="C2523" s="4">
        <v>45554</v>
      </c>
      <c r="D2523" t="s">
        <v>251</v>
      </c>
      <c r="E2523" t="s">
        <v>268</v>
      </c>
      <c r="F2523">
        <v>0.01</v>
      </c>
      <c r="G2523">
        <v>0</v>
      </c>
      <c r="H2523">
        <v>0.01</v>
      </c>
      <c r="I2523" t="s">
        <v>16</v>
      </c>
      <c r="J2523" t="s">
        <v>268</v>
      </c>
      <c r="K2523" t="s">
        <v>318</v>
      </c>
      <c r="L2523" t="s">
        <v>301</v>
      </c>
      <c r="M2523">
        <v>2024</v>
      </c>
    </row>
    <row r="2524" spans="1:13" x14ac:dyDescent="0.25">
      <c r="A2524">
        <v>13025</v>
      </c>
      <c r="B2524" t="s">
        <v>13</v>
      </c>
      <c r="C2524" s="4">
        <v>45554</v>
      </c>
      <c r="D2524" t="s">
        <v>155</v>
      </c>
      <c r="E2524" t="s">
        <v>156</v>
      </c>
      <c r="F2524">
        <v>0</v>
      </c>
      <c r="G2524">
        <v>189.91</v>
      </c>
      <c r="H2524">
        <v>-189.91</v>
      </c>
      <c r="I2524" t="s">
        <v>16</v>
      </c>
      <c r="J2524" t="s">
        <v>156</v>
      </c>
      <c r="K2524" t="s">
        <v>318</v>
      </c>
      <c r="L2524" t="s">
        <v>301</v>
      </c>
      <c r="M2524">
        <v>2022</v>
      </c>
    </row>
    <row r="2525" spans="1:13" x14ac:dyDescent="0.25">
      <c r="A2525">
        <v>13025</v>
      </c>
      <c r="B2525" t="s">
        <v>13</v>
      </c>
      <c r="C2525" s="4">
        <v>45554</v>
      </c>
      <c r="D2525" t="s">
        <v>153</v>
      </c>
      <c r="E2525" t="s">
        <v>154</v>
      </c>
      <c r="F2525">
        <v>0</v>
      </c>
      <c r="G2525">
        <v>1090.55</v>
      </c>
      <c r="H2525">
        <v>-1090.55</v>
      </c>
      <c r="I2525" t="s">
        <v>16</v>
      </c>
      <c r="J2525" t="s">
        <v>154</v>
      </c>
      <c r="K2525" t="s">
        <v>318</v>
      </c>
      <c r="L2525" t="s">
        <v>301</v>
      </c>
      <c r="M2525">
        <v>2022</v>
      </c>
    </row>
    <row r="2526" spans="1:13" x14ac:dyDescent="0.25">
      <c r="A2526">
        <v>13025</v>
      </c>
      <c r="B2526" t="s">
        <v>13</v>
      </c>
      <c r="C2526" s="4">
        <v>45554</v>
      </c>
      <c r="D2526" t="s">
        <v>163</v>
      </c>
      <c r="E2526" t="s">
        <v>164</v>
      </c>
      <c r="F2526">
        <v>0</v>
      </c>
      <c r="G2526">
        <v>1.43</v>
      </c>
      <c r="H2526">
        <v>-1.43</v>
      </c>
      <c r="I2526" t="s">
        <v>16</v>
      </c>
      <c r="J2526" t="s">
        <v>164</v>
      </c>
      <c r="K2526" t="s">
        <v>318</v>
      </c>
      <c r="L2526" t="s">
        <v>301</v>
      </c>
      <c r="M2526">
        <v>2022</v>
      </c>
    </row>
    <row r="2527" spans="1:13" x14ac:dyDescent="0.25">
      <c r="A2527">
        <v>13045</v>
      </c>
      <c r="B2527" t="s">
        <v>13</v>
      </c>
      <c r="C2527" s="4">
        <v>45555</v>
      </c>
      <c r="D2527" t="s">
        <v>153</v>
      </c>
      <c r="E2527" t="s">
        <v>154</v>
      </c>
      <c r="F2527">
        <v>0</v>
      </c>
      <c r="G2527">
        <v>0.32</v>
      </c>
      <c r="H2527">
        <v>-0.32</v>
      </c>
      <c r="I2527" t="s">
        <v>16</v>
      </c>
      <c r="J2527" t="s">
        <v>154</v>
      </c>
      <c r="K2527" t="s">
        <v>318</v>
      </c>
      <c r="L2527" t="s">
        <v>301</v>
      </c>
      <c r="M2527">
        <v>2022</v>
      </c>
    </row>
    <row r="2528" spans="1:13" x14ac:dyDescent="0.25">
      <c r="A2528">
        <v>13070</v>
      </c>
      <c r="B2528" t="s">
        <v>13</v>
      </c>
      <c r="C2528" s="4">
        <v>45559</v>
      </c>
      <c r="D2528" t="s">
        <v>163</v>
      </c>
      <c r="E2528" t="s">
        <v>164</v>
      </c>
      <c r="F2528">
        <v>0</v>
      </c>
      <c r="G2528">
        <v>0.44</v>
      </c>
      <c r="H2528">
        <v>-0.44</v>
      </c>
      <c r="I2528" t="s">
        <v>16</v>
      </c>
      <c r="J2528" t="s">
        <v>164</v>
      </c>
      <c r="K2528" t="s">
        <v>318</v>
      </c>
      <c r="L2528" t="s">
        <v>301</v>
      </c>
      <c r="M2528">
        <v>2022</v>
      </c>
    </row>
    <row r="2529" spans="1:13" x14ac:dyDescent="0.25">
      <c r="A2529">
        <v>13078</v>
      </c>
      <c r="B2529" t="s">
        <v>13</v>
      </c>
      <c r="C2529" s="4">
        <v>45559</v>
      </c>
      <c r="D2529" t="s">
        <v>153</v>
      </c>
      <c r="E2529" t="s">
        <v>154</v>
      </c>
      <c r="F2529">
        <v>0</v>
      </c>
      <c r="G2529">
        <v>0.2</v>
      </c>
      <c r="H2529">
        <v>-0.2</v>
      </c>
      <c r="I2529" t="s">
        <v>16</v>
      </c>
      <c r="J2529" t="s">
        <v>154</v>
      </c>
      <c r="K2529" t="s">
        <v>318</v>
      </c>
      <c r="L2529" t="s">
        <v>301</v>
      </c>
      <c r="M2529">
        <v>2022</v>
      </c>
    </row>
    <row r="2530" spans="1:13" x14ac:dyDescent="0.25">
      <c r="A2530">
        <v>13066</v>
      </c>
      <c r="B2530" t="s">
        <v>13</v>
      </c>
      <c r="C2530" s="4">
        <v>45559</v>
      </c>
      <c r="D2530" t="s">
        <v>153</v>
      </c>
      <c r="E2530" t="s">
        <v>154</v>
      </c>
      <c r="F2530">
        <v>0</v>
      </c>
      <c r="G2530">
        <v>1.33</v>
      </c>
      <c r="H2530">
        <v>-1.33</v>
      </c>
      <c r="I2530" t="s">
        <v>16</v>
      </c>
      <c r="J2530" t="s">
        <v>154</v>
      </c>
      <c r="K2530" t="s">
        <v>318</v>
      </c>
      <c r="L2530" t="s">
        <v>301</v>
      </c>
      <c r="M2530">
        <v>2022</v>
      </c>
    </row>
    <row r="2531" spans="1:13" x14ac:dyDescent="0.25">
      <c r="A2531">
        <v>13075</v>
      </c>
      <c r="B2531" t="s">
        <v>13</v>
      </c>
      <c r="C2531" s="4">
        <v>45559</v>
      </c>
      <c r="D2531" t="s">
        <v>153</v>
      </c>
      <c r="E2531" t="s">
        <v>154</v>
      </c>
      <c r="F2531">
        <v>0</v>
      </c>
      <c r="G2531">
        <v>12.35</v>
      </c>
      <c r="H2531">
        <v>-12.35</v>
      </c>
      <c r="I2531" t="s">
        <v>16</v>
      </c>
      <c r="J2531" t="s">
        <v>154</v>
      </c>
      <c r="K2531" t="s">
        <v>318</v>
      </c>
      <c r="L2531" t="s">
        <v>301</v>
      </c>
      <c r="M2531">
        <v>2022</v>
      </c>
    </row>
    <row r="2532" spans="1:13" x14ac:dyDescent="0.25">
      <c r="A2532">
        <v>13070</v>
      </c>
      <c r="B2532" t="s">
        <v>13</v>
      </c>
      <c r="C2532" s="4">
        <v>45559</v>
      </c>
      <c r="D2532" t="s">
        <v>153</v>
      </c>
      <c r="E2532" t="s">
        <v>154</v>
      </c>
      <c r="F2532">
        <v>0</v>
      </c>
      <c r="G2532">
        <v>1945.67</v>
      </c>
      <c r="H2532">
        <v>-1945.67</v>
      </c>
      <c r="I2532" t="s">
        <v>16</v>
      </c>
      <c r="J2532" t="s">
        <v>154</v>
      </c>
      <c r="K2532" t="s">
        <v>318</v>
      </c>
      <c r="L2532" t="s">
        <v>301</v>
      </c>
      <c r="M2532">
        <v>2022</v>
      </c>
    </row>
    <row r="2533" spans="1:13" x14ac:dyDescent="0.25">
      <c r="A2533">
        <v>13067</v>
      </c>
      <c r="B2533" t="s">
        <v>13</v>
      </c>
      <c r="C2533" s="4">
        <v>45559</v>
      </c>
      <c r="D2533" t="s">
        <v>153</v>
      </c>
      <c r="E2533" t="s">
        <v>154</v>
      </c>
      <c r="F2533">
        <v>0.79</v>
      </c>
      <c r="G2533">
        <v>0</v>
      </c>
      <c r="H2533">
        <v>0.79</v>
      </c>
      <c r="I2533" t="s">
        <v>16</v>
      </c>
      <c r="J2533" t="s">
        <v>154</v>
      </c>
      <c r="K2533" t="s">
        <v>318</v>
      </c>
      <c r="L2533" t="s">
        <v>301</v>
      </c>
      <c r="M2533">
        <v>2022</v>
      </c>
    </row>
    <row r="2534" spans="1:13" x14ac:dyDescent="0.25">
      <c r="A2534">
        <v>13070</v>
      </c>
      <c r="B2534" t="s">
        <v>13</v>
      </c>
      <c r="C2534" s="4">
        <v>45559</v>
      </c>
      <c r="D2534" t="s">
        <v>155</v>
      </c>
      <c r="E2534" t="s">
        <v>156</v>
      </c>
      <c r="F2534">
        <v>0</v>
      </c>
      <c r="G2534">
        <v>251.49</v>
      </c>
      <c r="H2534">
        <v>-251.49</v>
      </c>
      <c r="I2534" t="s">
        <v>16</v>
      </c>
      <c r="J2534" t="s">
        <v>156</v>
      </c>
      <c r="K2534" t="s">
        <v>318</v>
      </c>
      <c r="L2534" t="s">
        <v>301</v>
      </c>
      <c r="M2534">
        <v>2022</v>
      </c>
    </row>
    <row r="2535" spans="1:13" x14ac:dyDescent="0.25">
      <c r="A2535">
        <v>13086</v>
      </c>
      <c r="B2535" t="s">
        <v>13</v>
      </c>
      <c r="C2535" s="4">
        <v>45560</v>
      </c>
      <c r="D2535" t="s">
        <v>153</v>
      </c>
      <c r="E2535" t="s">
        <v>154</v>
      </c>
      <c r="F2535">
        <v>0</v>
      </c>
      <c r="G2535">
        <v>0.35</v>
      </c>
      <c r="H2535">
        <v>-0.35</v>
      </c>
      <c r="I2535" t="s">
        <v>16</v>
      </c>
      <c r="J2535" t="s">
        <v>154</v>
      </c>
      <c r="K2535" t="s">
        <v>318</v>
      </c>
      <c r="L2535" t="s">
        <v>301</v>
      </c>
      <c r="M2535">
        <v>2022</v>
      </c>
    </row>
    <row r="2536" spans="1:13" x14ac:dyDescent="0.25">
      <c r="A2536">
        <v>13083</v>
      </c>
      <c r="B2536" t="s">
        <v>13</v>
      </c>
      <c r="C2536" s="4">
        <v>45560</v>
      </c>
      <c r="D2536" t="s">
        <v>153</v>
      </c>
      <c r="E2536" t="s">
        <v>154</v>
      </c>
      <c r="F2536">
        <v>0</v>
      </c>
      <c r="G2536">
        <v>13.59</v>
      </c>
      <c r="H2536">
        <v>-13.59</v>
      </c>
      <c r="I2536" t="s">
        <v>16</v>
      </c>
      <c r="J2536" t="s">
        <v>154</v>
      </c>
      <c r="K2536" t="s">
        <v>318</v>
      </c>
      <c r="L2536" t="s">
        <v>301</v>
      </c>
      <c r="M2536">
        <v>2022</v>
      </c>
    </row>
    <row r="2537" spans="1:13" x14ac:dyDescent="0.25">
      <c r="A2537">
        <v>13081</v>
      </c>
      <c r="B2537" t="s">
        <v>13</v>
      </c>
      <c r="C2537" s="4">
        <v>45560</v>
      </c>
      <c r="D2537" t="s">
        <v>153</v>
      </c>
      <c r="E2537" t="s">
        <v>154</v>
      </c>
      <c r="F2537">
        <v>0</v>
      </c>
      <c r="G2537">
        <v>1312.49</v>
      </c>
      <c r="H2537">
        <v>-1312.49</v>
      </c>
      <c r="I2537" t="s">
        <v>16</v>
      </c>
      <c r="J2537" t="s">
        <v>154</v>
      </c>
      <c r="K2537" t="s">
        <v>318</v>
      </c>
      <c r="L2537" t="s">
        <v>301</v>
      </c>
      <c r="M2537">
        <v>2022</v>
      </c>
    </row>
    <row r="2538" spans="1:13" x14ac:dyDescent="0.25">
      <c r="A2538">
        <v>13081</v>
      </c>
      <c r="B2538" t="s">
        <v>13</v>
      </c>
      <c r="C2538" s="4">
        <v>45560</v>
      </c>
      <c r="D2538" t="s">
        <v>155</v>
      </c>
      <c r="E2538" t="s">
        <v>156</v>
      </c>
      <c r="F2538">
        <v>0</v>
      </c>
      <c r="G2538">
        <v>204.07</v>
      </c>
      <c r="H2538">
        <v>-204.07</v>
      </c>
      <c r="I2538" t="s">
        <v>16</v>
      </c>
      <c r="J2538" t="s">
        <v>156</v>
      </c>
      <c r="K2538" t="s">
        <v>318</v>
      </c>
      <c r="L2538" t="s">
        <v>301</v>
      </c>
      <c r="M2538">
        <v>2022</v>
      </c>
    </row>
    <row r="2539" spans="1:13" x14ac:dyDescent="0.25">
      <c r="A2539">
        <v>13086</v>
      </c>
      <c r="B2539" t="s">
        <v>13</v>
      </c>
      <c r="C2539" s="4">
        <v>45560</v>
      </c>
      <c r="D2539" t="s">
        <v>155</v>
      </c>
      <c r="E2539" t="s">
        <v>156</v>
      </c>
      <c r="F2539">
        <v>0</v>
      </c>
      <c r="G2539">
        <v>2415.5700000000002</v>
      </c>
      <c r="H2539">
        <v>-2415.5700000000002</v>
      </c>
      <c r="I2539" t="s">
        <v>16</v>
      </c>
      <c r="J2539" t="s">
        <v>156</v>
      </c>
      <c r="K2539" t="s">
        <v>318</v>
      </c>
      <c r="L2539" t="s">
        <v>301</v>
      </c>
      <c r="M2539">
        <v>2022</v>
      </c>
    </row>
    <row r="2540" spans="1:13" x14ac:dyDescent="0.25">
      <c r="A2540">
        <v>13082</v>
      </c>
      <c r="B2540" t="s">
        <v>13</v>
      </c>
      <c r="C2540" s="4">
        <v>45560</v>
      </c>
      <c r="D2540" t="s">
        <v>159</v>
      </c>
      <c r="E2540" t="s">
        <v>160</v>
      </c>
      <c r="F2540">
        <v>0</v>
      </c>
      <c r="G2540">
        <v>1450.7</v>
      </c>
      <c r="H2540">
        <v>-1450.7</v>
      </c>
      <c r="I2540" t="s">
        <v>16</v>
      </c>
      <c r="J2540" t="s">
        <v>160</v>
      </c>
      <c r="K2540" t="s">
        <v>318</v>
      </c>
      <c r="L2540" t="s">
        <v>301</v>
      </c>
      <c r="M2540">
        <v>2022</v>
      </c>
    </row>
    <row r="2541" spans="1:13" x14ac:dyDescent="0.25">
      <c r="A2541">
        <v>13082</v>
      </c>
      <c r="B2541" t="s">
        <v>13</v>
      </c>
      <c r="C2541" s="4">
        <v>45560</v>
      </c>
      <c r="D2541" t="s">
        <v>155</v>
      </c>
      <c r="E2541" t="s">
        <v>156</v>
      </c>
      <c r="F2541">
        <v>0</v>
      </c>
      <c r="G2541">
        <v>65.77</v>
      </c>
      <c r="H2541">
        <v>-65.77</v>
      </c>
      <c r="I2541" t="s">
        <v>16</v>
      </c>
      <c r="J2541" t="s">
        <v>156</v>
      </c>
      <c r="K2541" t="s">
        <v>318</v>
      </c>
      <c r="L2541" t="s">
        <v>301</v>
      </c>
      <c r="M2541">
        <v>2022</v>
      </c>
    </row>
    <row r="2542" spans="1:13" x14ac:dyDescent="0.25">
      <c r="A2542">
        <v>13082</v>
      </c>
      <c r="B2542" t="s">
        <v>13</v>
      </c>
      <c r="C2542" s="4">
        <v>45560</v>
      </c>
      <c r="D2542" t="s">
        <v>157</v>
      </c>
      <c r="E2542" t="s">
        <v>158</v>
      </c>
      <c r="F2542">
        <v>0</v>
      </c>
      <c r="G2542">
        <v>11154.44</v>
      </c>
      <c r="H2542">
        <v>-11154.44</v>
      </c>
      <c r="I2542" t="s">
        <v>16</v>
      </c>
      <c r="J2542" t="s">
        <v>158</v>
      </c>
      <c r="K2542" t="s">
        <v>318</v>
      </c>
      <c r="L2542" t="s">
        <v>301</v>
      </c>
      <c r="M2542">
        <v>2022</v>
      </c>
    </row>
    <row r="2543" spans="1:13" x14ac:dyDescent="0.25">
      <c r="A2543">
        <v>13081</v>
      </c>
      <c r="B2543" t="s">
        <v>13</v>
      </c>
      <c r="C2543" s="4">
        <v>45560</v>
      </c>
      <c r="D2543" t="s">
        <v>163</v>
      </c>
      <c r="E2543" t="s">
        <v>164</v>
      </c>
      <c r="F2543">
        <v>0</v>
      </c>
      <c r="G2543">
        <v>0.16</v>
      </c>
      <c r="H2543">
        <v>-0.16</v>
      </c>
      <c r="I2543" t="s">
        <v>16</v>
      </c>
      <c r="J2543" t="s">
        <v>164</v>
      </c>
      <c r="K2543" t="s">
        <v>318</v>
      </c>
      <c r="L2543" t="s">
        <v>301</v>
      </c>
      <c r="M2543">
        <v>2022</v>
      </c>
    </row>
    <row r="2544" spans="1:13" x14ac:dyDescent="0.25">
      <c r="A2544">
        <v>13081</v>
      </c>
      <c r="B2544" t="s">
        <v>13</v>
      </c>
      <c r="C2544" s="4">
        <v>45560</v>
      </c>
      <c r="D2544" t="s">
        <v>161</v>
      </c>
      <c r="E2544" t="s">
        <v>162</v>
      </c>
      <c r="F2544">
        <v>0</v>
      </c>
      <c r="G2544">
        <v>0.35</v>
      </c>
      <c r="H2544">
        <v>-0.35</v>
      </c>
      <c r="I2544" t="s">
        <v>16</v>
      </c>
      <c r="J2544" t="s">
        <v>162</v>
      </c>
      <c r="K2544" t="s">
        <v>318</v>
      </c>
      <c r="L2544" t="s">
        <v>301</v>
      </c>
      <c r="M2544">
        <v>2022</v>
      </c>
    </row>
    <row r="2545" spans="1:13" x14ac:dyDescent="0.25">
      <c r="A2545">
        <v>13082</v>
      </c>
      <c r="B2545" t="s">
        <v>13</v>
      </c>
      <c r="C2545" s="4">
        <v>45560</v>
      </c>
      <c r="D2545" t="s">
        <v>163</v>
      </c>
      <c r="E2545" t="s">
        <v>164</v>
      </c>
      <c r="F2545">
        <v>0</v>
      </c>
      <c r="G2545">
        <v>0.56000000000000005</v>
      </c>
      <c r="H2545">
        <v>-0.56000000000000005</v>
      </c>
      <c r="I2545" t="s">
        <v>16</v>
      </c>
      <c r="J2545" t="s">
        <v>164</v>
      </c>
      <c r="K2545" t="s">
        <v>318</v>
      </c>
      <c r="L2545" t="s">
        <v>301</v>
      </c>
      <c r="M2545">
        <v>2022</v>
      </c>
    </row>
    <row r="2546" spans="1:13" x14ac:dyDescent="0.25">
      <c r="A2546">
        <v>13082</v>
      </c>
      <c r="B2546" t="s">
        <v>13</v>
      </c>
      <c r="C2546" s="4">
        <v>45560</v>
      </c>
      <c r="D2546" t="s">
        <v>165</v>
      </c>
      <c r="E2546" t="s">
        <v>166</v>
      </c>
      <c r="F2546">
        <v>0</v>
      </c>
      <c r="G2546">
        <v>110.5</v>
      </c>
      <c r="H2546">
        <v>-110.5</v>
      </c>
      <c r="I2546" t="s">
        <v>16</v>
      </c>
      <c r="J2546" t="s">
        <v>166</v>
      </c>
      <c r="K2546" t="s">
        <v>318</v>
      </c>
      <c r="L2546" t="s">
        <v>301</v>
      </c>
      <c r="M2546">
        <v>2022</v>
      </c>
    </row>
    <row r="2547" spans="1:13" x14ac:dyDescent="0.25">
      <c r="A2547">
        <v>13086</v>
      </c>
      <c r="B2547" t="s">
        <v>13</v>
      </c>
      <c r="C2547" s="4">
        <v>45560</v>
      </c>
      <c r="D2547" t="s">
        <v>163</v>
      </c>
      <c r="E2547" t="s">
        <v>164</v>
      </c>
      <c r="F2547">
        <v>0</v>
      </c>
      <c r="G2547">
        <v>0.91</v>
      </c>
      <c r="H2547">
        <v>-0.91</v>
      </c>
      <c r="I2547" t="s">
        <v>16</v>
      </c>
      <c r="J2547" t="s">
        <v>164</v>
      </c>
      <c r="K2547" t="s">
        <v>318</v>
      </c>
      <c r="L2547" t="s">
        <v>301</v>
      </c>
      <c r="M2547">
        <v>2022</v>
      </c>
    </row>
    <row r="2548" spans="1:13" x14ac:dyDescent="0.25">
      <c r="A2548">
        <v>13188</v>
      </c>
      <c r="B2548" t="s">
        <v>13</v>
      </c>
      <c r="C2548" s="4">
        <v>45561</v>
      </c>
      <c r="D2548" t="s">
        <v>153</v>
      </c>
      <c r="E2548" t="s">
        <v>154</v>
      </c>
      <c r="F2548">
        <v>0</v>
      </c>
      <c r="G2548">
        <v>2087.75</v>
      </c>
      <c r="H2548">
        <v>-2087.75</v>
      </c>
      <c r="I2548" t="s">
        <v>16</v>
      </c>
      <c r="J2548" t="s">
        <v>154</v>
      </c>
      <c r="K2548" t="s">
        <v>318</v>
      </c>
      <c r="L2548" t="s">
        <v>301</v>
      </c>
      <c r="M2548">
        <v>2022</v>
      </c>
    </row>
    <row r="2549" spans="1:13" x14ac:dyDescent="0.25">
      <c r="A2549">
        <v>13188</v>
      </c>
      <c r="B2549" t="s">
        <v>13</v>
      </c>
      <c r="C2549" s="4">
        <v>45561</v>
      </c>
      <c r="D2549" t="s">
        <v>155</v>
      </c>
      <c r="E2549" t="s">
        <v>156</v>
      </c>
      <c r="F2549">
        <v>0</v>
      </c>
      <c r="G2549">
        <v>56.07</v>
      </c>
      <c r="H2549">
        <v>-56.07</v>
      </c>
      <c r="I2549" t="s">
        <v>16</v>
      </c>
      <c r="J2549" t="s">
        <v>156</v>
      </c>
      <c r="K2549" t="s">
        <v>318</v>
      </c>
      <c r="L2549" t="s">
        <v>301</v>
      </c>
      <c r="M2549">
        <v>2022</v>
      </c>
    </row>
    <row r="2550" spans="1:13" x14ac:dyDescent="0.25">
      <c r="A2550">
        <v>13189</v>
      </c>
      <c r="B2550" t="s">
        <v>13</v>
      </c>
      <c r="C2550" s="4">
        <v>45561</v>
      </c>
      <c r="D2550" t="s">
        <v>153</v>
      </c>
      <c r="E2550" t="s">
        <v>154</v>
      </c>
      <c r="F2550">
        <v>0</v>
      </c>
      <c r="G2550">
        <v>0.32</v>
      </c>
      <c r="H2550">
        <v>-0.32</v>
      </c>
      <c r="I2550" t="s">
        <v>16</v>
      </c>
      <c r="J2550" t="s">
        <v>154</v>
      </c>
      <c r="K2550" t="s">
        <v>318</v>
      </c>
      <c r="L2550" t="s">
        <v>301</v>
      </c>
      <c r="M2550">
        <v>2022</v>
      </c>
    </row>
    <row r="2551" spans="1:13" x14ac:dyDescent="0.25">
      <c r="A2551">
        <v>13192</v>
      </c>
      <c r="B2551" t="s">
        <v>13</v>
      </c>
      <c r="C2551" s="4">
        <v>45561</v>
      </c>
      <c r="D2551" t="s">
        <v>153</v>
      </c>
      <c r="E2551" t="s">
        <v>154</v>
      </c>
      <c r="F2551">
        <v>0</v>
      </c>
      <c r="G2551">
        <v>1.07</v>
      </c>
      <c r="H2551">
        <v>-1.07</v>
      </c>
      <c r="I2551" t="s">
        <v>16</v>
      </c>
      <c r="J2551" t="s">
        <v>154</v>
      </c>
      <c r="K2551" t="s">
        <v>318</v>
      </c>
      <c r="L2551" t="s">
        <v>301</v>
      </c>
      <c r="M2551">
        <v>2022</v>
      </c>
    </row>
    <row r="2552" spans="1:13" x14ac:dyDescent="0.25">
      <c r="A2552">
        <v>13187</v>
      </c>
      <c r="B2552" t="s">
        <v>13</v>
      </c>
      <c r="C2552" s="4">
        <v>45561</v>
      </c>
      <c r="D2552" t="s">
        <v>153</v>
      </c>
      <c r="E2552" t="s">
        <v>154</v>
      </c>
      <c r="F2552">
        <v>0</v>
      </c>
      <c r="G2552">
        <v>1.22</v>
      </c>
      <c r="H2552">
        <v>-1.22</v>
      </c>
      <c r="I2552" t="s">
        <v>16</v>
      </c>
      <c r="J2552" t="s">
        <v>154</v>
      </c>
      <c r="K2552" t="s">
        <v>318</v>
      </c>
      <c r="L2552" t="s">
        <v>301</v>
      </c>
      <c r="M2552">
        <v>2022</v>
      </c>
    </row>
    <row r="2553" spans="1:13" x14ac:dyDescent="0.25">
      <c r="A2553">
        <v>13188</v>
      </c>
      <c r="B2553" t="s">
        <v>13</v>
      </c>
      <c r="C2553" s="4">
        <v>45561</v>
      </c>
      <c r="D2553" t="s">
        <v>163</v>
      </c>
      <c r="E2553" t="s">
        <v>164</v>
      </c>
      <c r="F2553">
        <v>0</v>
      </c>
      <c r="G2553">
        <v>0.14000000000000001</v>
      </c>
      <c r="H2553">
        <v>-0.14000000000000001</v>
      </c>
      <c r="I2553" t="s">
        <v>16</v>
      </c>
      <c r="J2553" t="s">
        <v>164</v>
      </c>
      <c r="K2553" t="s">
        <v>318</v>
      </c>
      <c r="L2553" t="s">
        <v>301</v>
      </c>
      <c r="M2553">
        <v>2022</v>
      </c>
    </row>
    <row r="2554" spans="1:13" x14ac:dyDescent="0.25">
      <c r="A2554">
        <v>13236</v>
      </c>
      <c r="B2554" t="s">
        <v>13</v>
      </c>
      <c r="C2554" s="4">
        <v>45562</v>
      </c>
      <c r="D2554" t="s">
        <v>157</v>
      </c>
      <c r="E2554" t="s">
        <v>158</v>
      </c>
      <c r="F2554">
        <v>0</v>
      </c>
      <c r="G2554">
        <v>386.66</v>
      </c>
      <c r="H2554">
        <v>-386.66</v>
      </c>
      <c r="I2554" t="s">
        <v>16</v>
      </c>
      <c r="J2554" t="s">
        <v>158</v>
      </c>
      <c r="K2554" t="s">
        <v>318</v>
      </c>
      <c r="L2554" t="s">
        <v>301</v>
      </c>
      <c r="M2554">
        <v>2022</v>
      </c>
    </row>
    <row r="2555" spans="1:13" x14ac:dyDescent="0.25">
      <c r="A2555">
        <v>13236</v>
      </c>
      <c r="B2555" t="s">
        <v>13</v>
      </c>
      <c r="C2555" s="4">
        <v>45562</v>
      </c>
      <c r="D2555" t="s">
        <v>163</v>
      </c>
      <c r="E2555" t="s">
        <v>164</v>
      </c>
      <c r="F2555">
        <v>0</v>
      </c>
      <c r="G2555">
        <v>0.34</v>
      </c>
      <c r="H2555">
        <v>-0.34</v>
      </c>
      <c r="I2555" t="s">
        <v>16</v>
      </c>
      <c r="J2555" t="s">
        <v>164</v>
      </c>
      <c r="K2555" t="s">
        <v>318</v>
      </c>
      <c r="L2555" t="s">
        <v>301</v>
      </c>
      <c r="M2555">
        <v>2022</v>
      </c>
    </row>
    <row r="2556" spans="1:13" x14ac:dyDescent="0.25">
      <c r="A2556">
        <v>13241</v>
      </c>
      <c r="B2556" t="s">
        <v>13</v>
      </c>
      <c r="C2556" s="4">
        <v>45562</v>
      </c>
      <c r="D2556" t="s">
        <v>163</v>
      </c>
      <c r="E2556" t="s">
        <v>164</v>
      </c>
      <c r="F2556">
        <v>0</v>
      </c>
      <c r="G2556">
        <v>0.14000000000000001</v>
      </c>
      <c r="H2556">
        <v>-0.14000000000000001</v>
      </c>
      <c r="I2556" t="s">
        <v>16</v>
      </c>
      <c r="J2556" t="s">
        <v>164</v>
      </c>
      <c r="K2556" t="s">
        <v>318</v>
      </c>
      <c r="L2556" t="s">
        <v>301</v>
      </c>
      <c r="M2556">
        <v>2022</v>
      </c>
    </row>
    <row r="2557" spans="1:13" x14ac:dyDescent="0.25">
      <c r="A2557">
        <v>13233</v>
      </c>
      <c r="B2557" t="s">
        <v>13</v>
      </c>
      <c r="C2557" s="4">
        <v>45562</v>
      </c>
      <c r="D2557" t="s">
        <v>153</v>
      </c>
      <c r="E2557" t="s">
        <v>154</v>
      </c>
      <c r="F2557">
        <v>0</v>
      </c>
      <c r="G2557">
        <v>1.29</v>
      </c>
      <c r="H2557">
        <v>-1.29</v>
      </c>
      <c r="I2557" t="s">
        <v>16</v>
      </c>
      <c r="J2557" t="s">
        <v>154</v>
      </c>
      <c r="K2557" t="s">
        <v>318</v>
      </c>
      <c r="L2557" t="s">
        <v>301</v>
      </c>
      <c r="M2557">
        <v>2022</v>
      </c>
    </row>
    <row r="2558" spans="1:13" x14ac:dyDescent="0.25">
      <c r="A2558">
        <v>13236</v>
      </c>
      <c r="B2558" t="s">
        <v>13</v>
      </c>
      <c r="C2558" s="4">
        <v>45562</v>
      </c>
      <c r="D2558" t="s">
        <v>155</v>
      </c>
      <c r="E2558" t="s">
        <v>156</v>
      </c>
      <c r="F2558">
        <v>0</v>
      </c>
      <c r="G2558">
        <v>35.770000000000003</v>
      </c>
      <c r="H2558">
        <v>-35.770000000000003</v>
      </c>
      <c r="I2558" t="s">
        <v>16</v>
      </c>
      <c r="J2558" t="s">
        <v>156</v>
      </c>
      <c r="K2558" t="s">
        <v>318</v>
      </c>
      <c r="L2558" t="s">
        <v>301</v>
      </c>
      <c r="M2558">
        <v>2022</v>
      </c>
    </row>
    <row r="2559" spans="1:13" x14ac:dyDescent="0.25">
      <c r="A2559">
        <v>13240</v>
      </c>
      <c r="B2559" t="s">
        <v>13</v>
      </c>
      <c r="C2559" s="4">
        <v>45562</v>
      </c>
      <c r="D2559" t="s">
        <v>157</v>
      </c>
      <c r="E2559" t="s">
        <v>158</v>
      </c>
      <c r="F2559">
        <v>0</v>
      </c>
      <c r="G2559">
        <v>9.6300000000000008</v>
      </c>
      <c r="H2559">
        <v>-9.6300000000000008</v>
      </c>
      <c r="I2559" t="s">
        <v>16</v>
      </c>
      <c r="J2559" t="s">
        <v>158</v>
      </c>
      <c r="K2559" t="s">
        <v>318</v>
      </c>
      <c r="L2559" t="s">
        <v>301</v>
      </c>
      <c r="M2559">
        <v>2022</v>
      </c>
    </row>
    <row r="2560" spans="1:13" x14ac:dyDescent="0.25">
      <c r="A2560">
        <v>13241</v>
      </c>
      <c r="B2560" t="s">
        <v>13</v>
      </c>
      <c r="C2560" s="4">
        <v>45562</v>
      </c>
      <c r="D2560" t="s">
        <v>155</v>
      </c>
      <c r="E2560" t="s">
        <v>156</v>
      </c>
      <c r="F2560">
        <v>0</v>
      </c>
      <c r="G2560">
        <v>455.89</v>
      </c>
      <c r="H2560">
        <v>-455.89</v>
      </c>
      <c r="I2560" t="s">
        <v>16</v>
      </c>
      <c r="J2560" t="s">
        <v>156</v>
      </c>
      <c r="K2560" t="s">
        <v>318</v>
      </c>
      <c r="L2560" t="s">
        <v>301</v>
      </c>
      <c r="M2560">
        <v>2022</v>
      </c>
    </row>
    <row r="2561" spans="1:13" x14ac:dyDescent="0.25">
      <c r="A2561">
        <v>13261</v>
      </c>
      <c r="B2561" t="s">
        <v>13</v>
      </c>
      <c r="C2561" s="4">
        <v>45565</v>
      </c>
      <c r="D2561" t="s">
        <v>153</v>
      </c>
      <c r="E2561" t="s">
        <v>154</v>
      </c>
      <c r="F2561">
        <v>0</v>
      </c>
      <c r="G2561">
        <v>18.920000000000002</v>
      </c>
      <c r="H2561">
        <v>-18.920000000000002</v>
      </c>
      <c r="I2561" t="s">
        <v>16</v>
      </c>
      <c r="J2561" t="s">
        <v>154</v>
      </c>
      <c r="K2561" t="s">
        <v>318</v>
      </c>
      <c r="L2561" t="s">
        <v>301</v>
      </c>
      <c r="M2561">
        <v>2022</v>
      </c>
    </row>
    <row r="2562" spans="1:13" x14ac:dyDescent="0.25">
      <c r="A2562">
        <v>13520</v>
      </c>
      <c r="B2562" t="s">
        <v>13</v>
      </c>
      <c r="C2562" s="4">
        <v>45565</v>
      </c>
      <c r="D2562" t="s">
        <v>153</v>
      </c>
      <c r="E2562" t="s">
        <v>154</v>
      </c>
      <c r="F2562">
        <v>0</v>
      </c>
      <c r="G2562">
        <v>8451.06</v>
      </c>
      <c r="H2562">
        <v>-8451.06</v>
      </c>
      <c r="I2562" t="s">
        <v>16</v>
      </c>
      <c r="J2562" t="s">
        <v>154</v>
      </c>
      <c r="K2562" t="s">
        <v>282</v>
      </c>
      <c r="L2562" t="s">
        <v>18</v>
      </c>
      <c r="M2562">
        <v>2022</v>
      </c>
    </row>
    <row r="2563" spans="1:13" x14ac:dyDescent="0.25">
      <c r="A2563">
        <v>13265</v>
      </c>
      <c r="B2563" t="s">
        <v>13</v>
      </c>
      <c r="C2563" s="4">
        <v>45565</v>
      </c>
      <c r="D2563" t="s">
        <v>153</v>
      </c>
      <c r="E2563" t="s">
        <v>154</v>
      </c>
      <c r="F2563">
        <v>0</v>
      </c>
      <c r="G2563">
        <v>3.55</v>
      </c>
      <c r="H2563">
        <v>-3.55</v>
      </c>
      <c r="I2563" t="s">
        <v>16</v>
      </c>
      <c r="J2563" t="s">
        <v>154</v>
      </c>
      <c r="K2563" t="s">
        <v>318</v>
      </c>
      <c r="L2563" t="s">
        <v>301</v>
      </c>
      <c r="M2563">
        <v>2022</v>
      </c>
    </row>
    <row r="2564" spans="1:13" x14ac:dyDescent="0.25">
      <c r="A2564">
        <v>13520</v>
      </c>
      <c r="B2564" t="s">
        <v>13</v>
      </c>
      <c r="C2564" s="4">
        <v>45565</v>
      </c>
      <c r="D2564" t="s">
        <v>161</v>
      </c>
      <c r="E2564" t="s">
        <v>162</v>
      </c>
      <c r="F2564">
        <v>0</v>
      </c>
      <c r="G2564">
        <v>60.34</v>
      </c>
      <c r="H2564">
        <v>-60.34</v>
      </c>
      <c r="I2564" t="s">
        <v>16</v>
      </c>
      <c r="J2564" t="s">
        <v>162</v>
      </c>
      <c r="K2564" t="s">
        <v>282</v>
      </c>
      <c r="L2564" t="s">
        <v>18</v>
      </c>
      <c r="M2564">
        <v>2022</v>
      </c>
    </row>
    <row r="2565" spans="1:13" x14ac:dyDescent="0.25">
      <c r="A2565">
        <v>13520</v>
      </c>
      <c r="B2565" t="s">
        <v>13</v>
      </c>
      <c r="C2565" s="4">
        <v>45565</v>
      </c>
      <c r="D2565" t="s">
        <v>163</v>
      </c>
      <c r="E2565" t="s">
        <v>164</v>
      </c>
      <c r="F2565">
        <v>0</v>
      </c>
      <c r="G2565">
        <v>3.99</v>
      </c>
      <c r="H2565">
        <v>-3.99</v>
      </c>
      <c r="I2565" t="s">
        <v>16</v>
      </c>
      <c r="J2565" t="s">
        <v>164</v>
      </c>
      <c r="K2565" t="s">
        <v>282</v>
      </c>
      <c r="L2565" t="s">
        <v>18</v>
      </c>
      <c r="M2565">
        <v>2022</v>
      </c>
    </row>
    <row r="2566" spans="1:13" x14ac:dyDescent="0.25">
      <c r="A2566">
        <v>13520</v>
      </c>
      <c r="B2566" t="s">
        <v>13</v>
      </c>
      <c r="C2566" s="4">
        <v>45565</v>
      </c>
      <c r="D2566" t="s">
        <v>165</v>
      </c>
      <c r="E2566" t="s">
        <v>166</v>
      </c>
      <c r="F2566">
        <v>0</v>
      </c>
      <c r="G2566">
        <v>106.94</v>
      </c>
      <c r="H2566">
        <v>-106.94</v>
      </c>
      <c r="I2566" t="s">
        <v>16</v>
      </c>
      <c r="J2566" t="s">
        <v>166</v>
      </c>
      <c r="K2566" t="s">
        <v>282</v>
      </c>
      <c r="L2566" t="s">
        <v>18</v>
      </c>
      <c r="M2566">
        <v>2022</v>
      </c>
    </row>
    <row r="2567" spans="1:13" x14ac:dyDescent="0.25">
      <c r="A2567">
        <v>13263</v>
      </c>
      <c r="B2567" t="s">
        <v>13</v>
      </c>
      <c r="C2567" s="4">
        <v>45565</v>
      </c>
      <c r="D2567" t="s">
        <v>153</v>
      </c>
      <c r="E2567" t="s">
        <v>154</v>
      </c>
      <c r="F2567">
        <v>0</v>
      </c>
      <c r="G2567">
        <v>2.23</v>
      </c>
      <c r="H2567">
        <v>-2.23</v>
      </c>
      <c r="I2567" t="s">
        <v>16</v>
      </c>
      <c r="J2567" t="s">
        <v>154</v>
      </c>
      <c r="K2567" t="s">
        <v>318</v>
      </c>
      <c r="L2567" t="s">
        <v>301</v>
      </c>
      <c r="M2567">
        <v>2022</v>
      </c>
    </row>
    <row r="2568" spans="1:13" x14ac:dyDescent="0.25">
      <c r="A2568">
        <v>13262</v>
      </c>
      <c r="B2568" t="s">
        <v>13</v>
      </c>
      <c r="C2568" s="4">
        <v>45565</v>
      </c>
      <c r="D2568" t="s">
        <v>153</v>
      </c>
      <c r="E2568" t="s">
        <v>154</v>
      </c>
      <c r="F2568">
        <v>0</v>
      </c>
      <c r="G2568">
        <v>13.2</v>
      </c>
      <c r="H2568">
        <v>-13.2</v>
      </c>
      <c r="I2568" t="s">
        <v>16</v>
      </c>
      <c r="J2568" t="s">
        <v>154</v>
      </c>
      <c r="K2568" t="s">
        <v>318</v>
      </c>
      <c r="L2568" t="s">
        <v>301</v>
      </c>
      <c r="M2568">
        <v>2022</v>
      </c>
    </row>
    <row r="2569" spans="1:13" x14ac:dyDescent="0.25">
      <c r="A2569">
        <v>13266</v>
      </c>
      <c r="B2569" t="s">
        <v>13</v>
      </c>
      <c r="C2569" s="4">
        <v>45565</v>
      </c>
      <c r="D2569" t="s">
        <v>153</v>
      </c>
      <c r="E2569" t="s">
        <v>154</v>
      </c>
      <c r="F2569">
        <v>0</v>
      </c>
      <c r="G2569">
        <v>4.29</v>
      </c>
      <c r="H2569">
        <v>-4.29</v>
      </c>
      <c r="I2569" t="s">
        <v>16</v>
      </c>
      <c r="J2569" t="s">
        <v>154</v>
      </c>
      <c r="K2569" t="s">
        <v>318</v>
      </c>
      <c r="L2569" t="s">
        <v>301</v>
      </c>
      <c r="M2569">
        <v>2022</v>
      </c>
    </row>
    <row r="2570" spans="1:13" hidden="1" x14ac:dyDescent="0.25">
      <c r="A2570">
        <v>13520</v>
      </c>
      <c r="B2570" t="s">
        <v>13</v>
      </c>
      <c r="C2570" s="4">
        <v>45565</v>
      </c>
      <c r="D2570" t="s">
        <v>244</v>
      </c>
      <c r="E2570" t="s">
        <v>262</v>
      </c>
      <c r="F2570">
        <v>0</v>
      </c>
      <c r="G2570">
        <v>0.31</v>
      </c>
      <c r="H2570">
        <v>-0.31</v>
      </c>
      <c r="I2570" t="s">
        <v>16</v>
      </c>
      <c r="J2570" t="s">
        <v>262</v>
      </c>
      <c r="K2570" t="s">
        <v>282</v>
      </c>
      <c r="L2570" t="s">
        <v>18</v>
      </c>
      <c r="M2570">
        <v>2024</v>
      </c>
    </row>
    <row r="2571" spans="1:13" x14ac:dyDescent="0.25">
      <c r="A2571">
        <v>13520</v>
      </c>
      <c r="B2571" t="s">
        <v>13</v>
      </c>
      <c r="C2571" s="4">
        <v>45565</v>
      </c>
      <c r="D2571" t="s">
        <v>157</v>
      </c>
      <c r="E2571" t="s">
        <v>158</v>
      </c>
      <c r="F2571">
        <v>0</v>
      </c>
      <c r="G2571">
        <v>11178.13</v>
      </c>
      <c r="H2571">
        <v>-11178.13</v>
      </c>
      <c r="I2571" t="s">
        <v>16</v>
      </c>
      <c r="J2571" t="s">
        <v>158</v>
      </c>
      <c r="K2571" t="s">
        <v>282</v>
      </c>
      <c r="L2571" t="s">
        <v>18</v>
      </c>
      <c r="M2571">
        <v>2022</v>
      </c>
    </row>
    <row r="2572" spans="1:13" x14ac:dyDescent="0.25">
      <c r="A2572">
        <v>13520</v>
      </c>
      <c r="B2572" t="s">
        <v>13</v>
      </c>
      <c r="C2572" s="4">
        <v>45565</v>
      </c>
      <c r="D2572" t="s">
        <v>159</v>
      </c>
      <c r="E2572" t="s">
        <v>160</v>
      </c>
      <c r="F2572">
        <v>0</v>
      </c>
      <c r="G2572">
        <v>1403.9</v>
      </c>
      <c r="H2572">
        <v>-1403.9</v>
      </c>
      <c r="I2572" t="s">
        <v>16</v>
      </c>
      <c r="J2572" t="s">
        <v>160</v>
      </c>
      <c r="K2572" t="s">
        <v>282</v>
      </c>
      <c r="L2572" t="s">
        <v>18</v>
      </c>
      <c r="M2572">
        <v>2022</v>
      </c>
    </row>
    <row r="2573" spans="1:13" hidden="1" x14ac:dyDescent="0.25">
      <c r="A2573">
        <v>13520</v>
      </c>
      <c r="B2573" t="s">
        <v>13</v>
      </c>
      <c r="C2573" s="4">
        <v>45565</v>
      </c>
      <c r="D2573" t="s">
        <v>245</v>
      </c>
      <c r="E2573" t="s">
        <v>273</v>
      </c>
      <c r="F2573">
        <v>0</v>
      </c>
      <c r="G2573">
        <v>0.01</v>
      </c>
      <c r="H2573">
        <v>-0.01</v>
      </c>
      <c r="I2573" t="s">
        <v>16</v>
      </c>
      <c r="J2573" t="s">
        <v>273</v>
      </c>
      <c r="K2573" t="s">
        <v>282</v>
      </c>
      <c r="L2573" t="s">
        <v>18</v>
      </c>
      <c r="M2573">
        <v>2024</v>
      </c>
    </row>
    <row r="2574" spans="1:13" hidden="1" x14ac:dyDescent="0.25">
      <c r="A2574">
        <v>13520</v>
      </c>
      <c r="B2574" t="s">
        <v>13</v>
      </c>
      <c r="C2574" s="4">
        <v>45565</v>
      </c>
      <c r="D2574" t="s">
        <v>251</v>
      </c>
      <c r="E2574" t="s">
        <v>268</v>
      </c>
      <c r="F2574">
        <v>0.01</v>
      </c>
      <c r="G2574">
        <v>0</v>
      </c>
      <c r="H2574">
        <v>0.01</v>
      </c>
      <c r="I2574" t="s">
        <v>16</v>
      </c>
      <c r="J2574" t="s">
        <v>268</v>
      </c>
      <c r="K2574" t="s">
        <v>282</v>
      </c>
      <c r="L2574" t="s">
        <v>18</v>
      </c>
      <c r="M2574">
        <v>2024</v>
      </c>
    </row>
    <row r="2575" spans="1:13" x14ac:dyDescent="0.25">
      <c r="A2575">
        <v>13520</v>
      </c>
      <c r="B2575" t="s">
        <v>13</v>
      </c>
      <c r="C2575" s="4">
        <v>45565</v>
      </c>
      <c r="D2575" t="s">
        <v>155</v>
      </c>
      <c r="E2575" t="s">
        <v>156</v>
      </c>
      <c r="F2575">
        <v>0</v>
      </c>
      <c r="G2575">
        <v>3575.71</v>
      </c>
      <c r="H2575">
        <v>-3575.71</v>
      </c>
      <c r="I2575" t="s">
        <v>16</v>
      </c>
      <c r="J2575" t="s">
        <v>156</v>
      </c>
      <c r="K2575" t="s">
        <v>282</v>
      </c>
      <c r="L2575" t="s">
        <v>18</v>
      </c>
      <c r="M2575">
        <v>2022</v>
      </c>
    </row>
    <row r="2576" spans="1:13" hidden="1" x14ac:dyDescent="0.25">
      <c r="A2576">
        <v>13520</v>
      </c>
      <c r="B2576" t="s">
        <v>13</v>
      </c>
      <c r="C2576" s="4">
        <v>45566</v>
      </c>
      <c r="D2576" t="s">
        <v>244</v>
      </c>
      <c r="E2576" t="s">
        <v>262</v>
      </c>
      <c r="F2576">
        <v>0.31</v>
      </c>
      <c r="G2576">
        <v>0</v>
      </c>
      <c r="H2576">
        <v>0.31</v>
      </c>
      <c r="I2576" t="s">
        <v>16</v>
      </c>
      <c r="J2576" t="s">
        <v>262</v>
      </c>
      <c r="K2576" t="s">
        <v>282</v>
      </c>
      <c r="L2576" t="s">
        <v>18</v>
      </c>
      <c r="M2576">
        <v>2024</v>
      </c>
    </row>
    <row r="2577" spans="1:13" x14ac:dyDescent="0.25">
      <c r="A2577">
        <v>13520</v>
      </c>
      <c r="B2577" t="s">
        <v>13</v>
      </c>
      <c r="C2577" s="4">
        <v>45566</v>
      </c>
      <c r="D2577" t="s">
        <v>153</v>
      </c>
      <c r="E2577" t="s">
        <v>154</v>
      </c>
      <c r="F2577">
        <v>8451.06</v>
      </c>
      <c r="G2577">
        <v>0</v>
      </c>
      <c r="H2577">
        <v>8451.06</v>
      </c>
      <c r="I2577" t="s">
        <v>16</v>
      </c>
      <c r="J2577" t="s">
        <v>154</v>
      </c>
      <c r="K2577" t="s">
        <v>282</v>
      </c>
      <c r="L2577" t="s">
        <v>18</v>
      </c>
      <c r="M2577">
        <v>2022</v>
      </c>
    </row>
    <row r="2578" spans="1:13" hidden="1" x14ac:dyDescent="0.25">
      <c r="A2578">
        <v>13520</v>
      </c>
      <c r="B2578" t="s">
        <v>13</v>
      </c>
      <c r="C2578" s="4">
        <v>45566</v>
      </c>
      <c r="D2578" t="s">
        <v>245</v>
      </c>
      <c r="E2578" t="s">
        <v>273</v>
      </c>
      <c r="F2578">
        <v>0.01</v>
      </c>
      <c r="G2578">
        <v>0</v>
      </c>
      <c r="H2578">
        <v>0.01</v>
      </c>
      <c r="I2578" t="s">
        <v>16</v>
      </c>
      <c r="J2578" t="s">
        <v>273</v>
      </c>
      <c r="K2578" t="s">
        <v>282</v>
      </c>
      <c r="L2578" t="s">
        <v>18</v>
      </c>
      <c r="M2578">
        <v>2024</v>
      </c>
    </row>
    <row r="2579" spans="1:13" hidden="1" x14ac:dyDescent="0.25">
      <c r="A2579">
        <v>13520</v>
      </c>
      <c r="B2579" t="s">
        <v>13</v>
      </c>
      <c r="C2579" s="4">
        <v>45566</v>
      </c>
      <c r="D2579" t="s">
        <v>251</v>
      </c>
      <c r="E2579" t="s">
        <v>268</v>
      </c>
      <c r="F2579">
        <v>0</v>
      </c>
      <c r="G2579">
        <v>0.01</v>
      </c>
      <c r="H2579">
        <v>-0.01</v>
      </c>
      <c r="I2579" t="s">
        <v>16</v>
      </c>
      <c r="J2579" t="s">
        <v>268</v>
      </c>
      <c r="K2579" t="s">
        <v>282</v>
      </c>
      <c r="L2579" t="s">
        <v>18</v>
      </c>
      <c r="M2579">
        <v>2024</v>
      </c>
    </row>
    <row r="2580" spans="1:13" x14ac:dyDescent="0.25">
      <c r="A2580">
        <v>13520</v>
      </c>
      <c r="B2580" t="s">
        <v>13</v>
      </c>
      <c r="C2580" s="4">
        <v>45566</v>
      </c>
      <c r="D2580" t="s">
        <v>159</v>
      </c>
      <c r="E2580" t="s">
        <v>160</v>
      </c>
      <c r="F2580">
        <v>1403.9</v>
      </c>
      <c r="G2580">
        <v>0</v>
      </c>
      <c r="H2580">
        <v>1403.9</v>
      </c>
      <c r="I2580" t="s">
        <v>16</v>
      </c>
      <c r="J2580" t="s">
        <v>160</v>
      </c>
      <c r="K2580" t="s">
        <v>282</v>
      </c>
      <c r="L2580" t="s">
        <v>18</v>
      </c>
      <c r="M2580">
        <v>2022</v>
      </c>
    </row>
    <row r="2581" spans="1:13" x14ac:dyDescent="0.25">
      <c r="A2581">
        <v>13520</v>
      </c>
      <c r="B2581" t="s">
        <v>13</v>
      </c>
      <c r="C2581" s="4">
        <v>45566</v>
      </c>
      <c r="D2581" t="s">
        <v>163</v>
      </c>
      <c r="E2581" t="s">
        <v>164</v>
      </c>
      <c r="F2581">
        <v>3.99</v>
      </c>
      <c r="G2581">
        <v>0</v>
      </c>
      <c r="H2581">
        <v>3.99</v>
      </c>
      <c r="I2581" t="s">
        <v>16</v>
      </c>
      <c r="J2581" t="s">
        <v>164</v>
      </c>
      <c r="K2581" t="s">
        <v>282</v>
      </c>
      <c r="L2581" t="s">
        <v>18</v>
      </c>
      <c r="M2581">
        <v>2022</v>
      </c>
    </row>
    <row r="2582" spans="1:13" x14ac:dyDescent="0.25">
      <c r="A2582">
        <v>13520</v>
      </c>
      <c r="B2582" t="s">
        <v>13</v>
      </c>
      <c r="C2582" s="4">
        <v>45566</v>
      </c>
      <c r="D2582" t="s">
        <v>165</v>
      </c>
      <c r="E2582" t="s">
        <v>166</v>
      </c>
      <c r="F2582">
        <v>106.94</v>
      </c>
      <c r="G2582">
        <v>0</v>
      </c>
      <c r="H2582">
        <v>106.94</v>
      </c>
      <c r="I2582" t="s">
        <v>16</v>
      </c>
      <c r="J2582" t="s">
        <v>166</v>
      </c>
      <c r="K2582" t="s">
        <v>282</v>
      </c>
      <c r="L2582" t="s">
        <v>18</v>
      </c>
      <c r="M2582">
        <v>2022</v>
      </c>
    </row>
    <row r="2583" spans="1:13" x14ac:dyDescent="0.25">
      <c r="A2583">
        <v>13520</v>
      </c>
      <c r="B2583" t="s">
        <v>13</v>
      </c>
      <c r="C2583" s="4">
        <v>45566</v>
      </c>
      <c r="D2583" t="s">
        <v>157</v>
      </c>
      <c r="E2583" t="s">
        <v>158</v>
      </c>
      <c r="F2583">
        <v>11178.13</v>
      </c>
      <c r="G2583">
        <v>0</v>
      </c>
      <c r="H2583">
        <v>11178.13</v>
      </c>
      <c r="I2583" t="s">
        <v>16</v>
      </c>
      <c r="J2583" t="s">
        <v>158</v>
      </c>
      <c r="K2583" t="s">
        <v>282</v>
      </c>
      <c r="L2583" t="s">
        <v>18</v>
      </c>
      <c r="M2583">
        <v>2022</v>
      </c>
    </row>
    <row r="2584" spans="1:13" x14ac:dyDescent="0.25">
      <c r="A2584">
        <v>13520</v>
      </c>
      <c r="B2584" t="s">
        <v>13</v>
      </c>
      <c r="C2584" s="4">
        <v>45566</v>
      </c>
      <c r="D2584" t="s">
        <v>161</v>
      </c>
      <c r="E2584" t="s">
        <v>162</v>
      </c>
      <c r="F2584">
        <v>60.34</v>
      </c>
      <c r="G2584">
        <v>0</v>
      </c>
      <c r="H2584">
        <v>60.34</v>
      </c>
      <c r="I2584" t="s">
        <v>16</v>
      </c>
      <c r="J2584" t="s">
        <v>162</v>
      </c>
      <c r="K2584" t="s">
        <v>282</v>
      </c>
      <c r="L2584" t="s">
        <v>18</v>
      </c>
      <c r="M2584">
        <v>2022</v>
      </c>
    </row>
    <row r="2585" spans="1:13" x14ac:dyDescent="0.25">
      <c r="A2585">
        <v>13520</v>
      </c>
      <c r="B2585" t="s">
        <v>13</v>
      </c>
      <c r="C2585" s="4">
        <v>45566</v>
      </c>
      <c r="D2585" t="s">
        <v>155</v>
      </c>
      <c r="E2585" t="s">
        <v>156</v>
      </c>
      <c r="F2585">
        <v>3575.71</v>
      </c>
      <c r="G2585">
        <v>0</v>
      </c>
      <c r="H2585">
        <v>3575.71</v>
      </c>
      <c r="I2585" t="s">
        <v>16</v>
      </c>
      <c r="J2585" t="s">
        <v>156</v>
      </c>
      <c r="K2585" t="s">
        <v>282</v>
      </c>
      <c r="L2585" t="s">
        <v>18</v>
      </c>
      <c r="M2585">
        <v>2022</v>
      </c>
    </row>
    <row r="2586" spans="1:13" x14ac:dyDescent="0.25">
      <c r="A2586">
        <v>13347</v>
      </c>
      <c r="B2586" t="s">
        <v>13</v>
      </c>
      <c r="C2586" s="4">
        <v>45567</v>
      </c>
      <c r="D2586" t="s">
        <v>153</v>
      </c>
      <c r="E2586" t="s">
        <v>154</v>
      </c>
      <c r="F2586">
        <v>0</v>
      </c>
      <c r="G2586">
        <v>2.73</v>
      </c>
      <c r="H2586">
        <v>-2.73</v>
      </c>
      <c r="I2586" t="s">
        <v>16</v>
      </c>
      <c r="J2586" t="s">
        <v>154</v>
      </c>
      <c r="K2586" t="s">
        <v>320</v>
      </c>
      <c r="L2586" t="s">
        <v>301</v>
      </c>
      <c r="M2586">
        <v>2022</v>
      </c>
    </row>
    <row r="2587" spans="1:13" x14ac:dyDescent="0.25">
      <c r="A2587">
        <v>13346</v>
      </c>
      <c r="B2587" t="s">
        <v>13</v>
      </c>
      <c r="C2587" s="4">
        <v>45567</v>
      </c>
      <c r="D2587" t="s">
        <v>153</v>
      </c>
      <c r="E2587" t="s">
        <v>154</v>
      </c>
      <c r="F2587">
        <v>0</v>
      </c>
      <c r="G2587">
        <v>10.01</v>
      </c>
      <c r="H2587">
        <v>-10.01</v>
      </c>
      <c r="I2587" t="s">
        <v>16</v>
      </c>
      <c r="J2587" t="s">
        <v>154</v>
      </c>
      <c r="K2587" t="s">
        <v>320</v>
      </c>
      <c r="L2587" t="s">
        <v>301</v>
      </c>
      <c r="M2587">
        <v>2022</v>
      </c>
    </row>
    <row r="2588" spans="1:13" x14ac:dyDescent="0.25">
      <c r="A2588">
        <v>13394</v>
      </c>
      <c r="B2588" t="s">
        <v>13</v>
      </c>
      <c r="C2588" s="4">
        <v>45572</v>
      </c>
      <c r="D2588" t="s">
        <v>153</v>
      </c>
      <c r="E2588" t="s">
        <v>154</v>
      </c>
      <c r="F2588">
        <v>0</v>
      </c>
      <c r="G2588">
        <v>0.7</v>
      </c>
      <c r="H2588">
        <v>-0.7</v>
      </c>
      <c r="I2588" t="s">
        <v>16</v>
      </c>
      <c r="J2588" t="s">
        <v>154</v>
      </c>
      <c r="K2588" t="s">
        <v>320</v>
      </c>
      <c r="L2588" t="s">
        <v>301</v>
      </c>
      <c r="M2588">
        <v>2022</v>
      </c>
    </row>
    <row r="2589" spans="1:13" x14ac:dyDescent="0.25">
      <c r="A2589">
        <v>13481</v>
      </c>
      <c r="B2589" t="s">
        <v>13</v>
      </c>
      <c r="C2589" s="4">
        <v>45573</v>
      </c>
      <c r="D2589" t="s">
        <v>153</v>
      </c>
      <c r="E2589" t="s">
        <v>154</v>
      </c>
      <c r="F2589">
        <v>0</v>
      </c>
      <c r="G2589">
        <v>9.09</v>
      </c>
      <c r="H2589">
        <v>-9.09</v>
      </c>
      <c r="I2589" t="s">
        <v>16</v>
      </c>
      <c r="J2589" t="s">
        <v>154</v>
      </c>
      <c r="K2589" t="s">
        <v>320</v>
      </c>
      <c r="L2589" t="s">
        <v>301</v>
      </c>
      <c r="M2589">
        <v>2022</v>
      </c>
    </row>
    <row r="2590" spans="1:13" x14ac:dyDescent="0.25">
      <c r="A2590">
        <v>13480</v>
      </c>
      <c r="B2590" t="s">
        <v>13</v>
      </c>
      <c r="C2590" s="4">
        <v>45573</v>
      </c>
      <c r="D2590" t="s">
        <v>153</v>
      </c>
      <c r="E2590" t="s">
        <v>154</v>
      </c>
      <c r="F2590">
        <v>0</v>
      </c>
      <c r="G2590">
        <v>20.36</v>
      </c>
      <c r="H2590">
        <v>-20.36</v>
      </c>
      <c r="I2590" t="s">
        <v>16</v>
      </c>
      <c r="J2590" t="s">
        <v>154</v>
      </c>
      <c r="K2590" t="s">
        <v>320</v>
      </c>
      <c r="L2590" t="s">
        <v>301</v>
      </c>
      <c r="M2590">
        <v>2022</v>
      </c>
    </row>
    <row r="2591" spans="1:13" x14ac:dyDescent="0.25">
      <c r="A2591">
        <v>13480</v>
      </c>
      <c r="B2591" t="s">
        <v>13</v>
      </c>
      <c r="C2591" s="4">
        <v>45573</v>
      </c>
      <c r="D2591" t="s">
        <v>155</v>
      </c>
      <c r="E2591" t="s">
        <v>156</v>
      </c>
      <c r="F2591">
        <v>0</v>
      </c>
      <c r="G2591">
        <v>3.64</v>
      </c>
      <c r="H2591">
        <v>-3.64</v>
      </c>
      <c r="I2591" t="s">
        <v>16</v>
      </c>
      <c r="J2591" t="s">
        <v>156</v>
      </c>
      <c r="K2591" t="s">
        <v>320</v>
      </c>
      <c r="L2591" t="s">
        <v>301</v>
      </c>
      <c r="M2591">
        <v>2022</v>
      </c>
    </row>
    <row r="2592" spans="1:13" x14ac:dyDescent="0.25">
      <c r="A2592">
        <v>13481</v>
      </c>
      <c r="B2592" t="s">
        <v>13</v>
      </c>
      <c r="C2592" s="4">
        <v>45573</v>
      </c>
      <c r="D2592" t="s">
        <v>155</v>
      </c>
      <c r="E2592" t="s">
        <v>156</v>
      </c>
      <c r="F2592">
        <v>0</v>
      </c>
      <c r="G2592">
        <v>0.05</v>
      </c>
      <c r="H2592">
        <v>-0.05</v>
      </c>
      <c r="I2592" t="s">
        <v>16</v>
      </c>
      <c r="J2592" t="s">
        <v>156</v>
      </c>
      <c r="K2592" t="s">
        <v>320</v>
      </c>
      <c r="L2592" t="s">
        <v>301</v>
      </c>
      <c r="M2592">
        <v>2022</v>
      </c>
    </row>
    <row r="2593" spans="1:13" x14ac:dyDescent="0.25">
      <c r="A2593">
        <v>13758</v>
      </c>
      <c r="B2593" t="s">
        <v>13</v>
      </c>
      <c r="C2593" s="4">
        <v>45581</v>
      </c>
      <c r="D2593" t="s">
        <v>153</v>
      </c>
      <c r="E2593" t="s">
        <v>154</v>
      </c>
      <c r="F2593">
        <v>0</v>
      </c>
      <c r="G2593">
        <v>122.49</v>
      </c>
      <c r="H2593">
        <v>-122.49</v>
      </c>
      <c r="I2593" t="s">
        <v>16</v>
      </c>
      <c r="J2593" t="s">
        <v>154</v>
      </c>
      <c r="K2593" t="s">
        <v>320</v>
      </c>
      <c r="L2593" t="s">
        <v>301</v>
      </c>
      <c r="M2593">
        <v>2022</v>
      </c>
    </row>
    <row r="2594" spans="1:13" x14ac:dyDescent="0.25">
      <c r="A2594">
        <v>13776</v>
      </c>
      <c r="B2594" t="s">
        <v>13</v>
      </c>
      <c r="C2594" s="4">
        <v>45582</v>
      </c>
      <c r="D2594" t="s">
        <v>163</v>
      </c>
      <c r="E2594" t="s">
        <v>164</v>
      </c>
      <c r="F2594">
        <v>0</v>
      </c>
      <c r="G2594">
        <v>1.43</v>
      </c>
      <c r="H2594">
        <v>-1.43</v>
      </c>
      <c r="I2594" t="s">
        <v>16</v>
      </c>
      <c r="J2594" t="s">
        <v>164</v>
      </c>
      <c r="K2594" t="s">
        <v>320</v>
      </c>
      <c r="L2594" t="s">
        <v>301</v>
      </c>
      <c r="M2594">
        <v>2022</v>
      </c>
    </row>
    <row r="2595" spans="1:13" x14ac:dyDescent="0.25">
      <c r="A2595">
        <v>13779</v>
      </c>
      <c r="B2595" t="s">
        <v>13</v>
      </c>
      <c r="C2595" s="4">
        <v>45582</v>
      </c>
      <c r="D2595" t="s">
        <v>153</v>
      </c>
      <c r="E2595" t="s">
        <v>154</v>
      </c>
      <c r="F2595">
        <v>0</v>
      </c>
      <c r="G2595">
        <v>46.29</v>
      </c>
      <c r="H2595">
        <v>-46.29</v>
      </c>
      <c r="I2595" t="s">
        <v>16</v>
      </c>
      <c r="J2595" t="s">
        <v>154</v>
      </c>
      <c r="K2595" t="s">
        <v>320</v>
      </c>
      <c r="L2595" t="s">
        <v>301</v>
      </c>
      <c r="M2595">
        <v>2022</v>
      </c>
    </row>
    <row r="2596" spans="1:13" x14ac:dyDescent="0.25">
      <c r="A2596">
        <v>13776</v>
      </c>
      <c r="B2596" t="s">
        <v>13</v>
      </c>
      <c r="C2596" s="4">
        <v>45582</v>
      </c>
      <c r="D2596" t="s">
        <v>153</v>
      </c>
      <c r="E2596" t="s">
        <v>154</v>
      </c>
      <c r="F2596">
        <v>0</v>
      </c>
      <c r="G2596">
        <v>838.65</v>
      </c>
      <c r="H2596">
        <v>-838.65</v>
      </c>
      <c r="I2596" t="s">
        <v>16</v>
      </c>
      <c r="J2596" t="s">
        <v>154</v>
      </c>
      <c r="K2596" t="s">
        <v>320</v>
      </c>
      <c r="L2596" t="s">
        <v>301</v>
      </c>
      <c r="M2596">
        <v>2022</v>
      </c>
    </row>
    <row r="2597" spans="1:13" x14ac:dyDescent="0.25">
      <c r="A2597">
        <v>13775</v>
      </c>
      <c r="B2597" t="s">
        <v>13</v>
      </c>
      <c r="C2597" s="4">
        <v>45582</v>
      </c>
      <c r="D2597" t="s">
        <v>153</v>
      </c>
      <c r="E2597" t="s">
        <v>154</v>
      </c>
      <c r="F2597">
        <v>1.19</v>
      </c>
      <c r="G2597">
        <v>0</v>
      </c>
      <c r="H2597">
        <v>1.19</v>
      </c>
      <c r="I2597" t="s">
        <v>16</v>
      </c>
      <c r="J2597" t="s">
        <v>154</v>
      </c>
      <c r="K2597" t="s">
        <v>320</v>
      </c>
      <c r="L2597" t="s">
        <v>301</v>
      </c>
      <c r="M2597">
        <v>2022</v>
      </c>
    </row>
    <row r="2598" spans="1:13" hidden="1" x14ac:dyDescent="0.25">
      <c r="A2598">
        <v>13776</v>
      </c>
      <c r="B2598" t="s">
        <v>13</v>
      </c>
      <c r="C2598" s="4">
        <v>45582</v>
      </c>
      <c r="D2598" t="s">
        <v>245</v>
      </c>
      <c r="E2598" t="s">
        <v>273</v>
      </c>
      <c r="F2598">
        <v>0</v>
      </c>
      <c r="G2598">
        <v>0.81</v>
      </c>
      <c r="H2598">
        <v>-0.81</v>
      </c>
      <c r="I2598" t="s">
        <v>16</v>
      </c>
      <c r="J2598" t="s">
        <v>273</v>
      </c>
      <c r="K2598" t="s">
        <v>320</v>
      </c>
      <c r="L2598" t="s">
        <v>301</v>
      </c>
      <c r="M2598">
        <v>2024</v>
      </c>
    </row>
    <row r="2599" spans="1:13" x14ac:dyDescent="0.25">
      <c r="A2599">
        <v>13779</v>
      </c>
      <c r="B2599" t="s">
        <v>13</v>
      </c>
      <c r="C2599" s="4">
        <v>45582</v>
      </c>
      <c r="D2599" t="s">
        <v>155</v>
      </c>
      <c r="E2599" t="s">
        <v>156</v>
      </c>
      <c r="F2599">
        <v>0</v>
      </c>
      <c r="G2599">
        <v>1.31</v>
      </c>
      <c r="H2599">
        <v>-1.31</v>
      </c>
      <c r="I2599" t="s">
        <v>16</v>
      </c>
      <c r="J2599" t="s">
        <v>156</v>
      </c>
      <c r="K2599" t="s">
        <v>320</v>
      </c>
      <c r="L2599" t="s">
        <v>301</v>
      </c>
      <c r="M2599">
        <v>2022</v>
      </c>
    </row>
    <row r="2600" spans="1:13" x14ac:dyDescent="0.25">
      <c r="A2600">
        <v>13776</v>
      </c>
      <c r="B2600" t="s">
        <v>13</v>
      </c>
      <c r="C2600" s="4">
        <v>45582</v>
      </c>
      <c r="D2600" t="s">
        <v>155</v>
      </c>
      <c r="E2600" t="s">
        <v>156</v>
      </c>
      <c r="F2600">
        <v>0</v>
      </c>
      <c r="G2600">
        <v>176.41</v>
      </c>
      <c r="H2600">
        <v>-176.41</v>
      </c>
      <c r="I2600" t="s">
        <v>16</v>
      </c>
      <c r="J2600" t="s">
        <v>156</v>
      </c>
      <c r="K2600" t="s">
        <v>320</v>
      </c>
      <c r="L2600" t="s">
        <v>301</v>
      </c>
      <c r="M2600">
        <v>2022</v>
      </c>
    </row>
    <row r="2601" spans="1:13" hidden="1" x14ac:dyDescent="0.25">
      <c r="A2601">
        <v>13776</v>
      </c>
      <c r="B2601" t="s">
        <v>13</v>
      </c>
      <c r="C2601" s="4">
        <v>45582</v>
      </c>
      <c r="D2601" t="s">
        <v>252</v>
      </c>
      <c r="E2601" t="s">
        <v>271</v>
      </c>
      <c r="F2601">
        <v>0.04</v>
      </c>
      <c r="G2601">
        <v>0</v>
      </c>
      <c r="H2601">
        <v>0.04</v>
      </c>
      <c r="I2601" t="s">
        <v>16</v>
      </c>
      <c r="J2601" t="s">
        <v>271</v>
      </c>
      <c r="K2601" t="s">
        <v>320</v>
      </c>
      <c r="L2601" t="s">
        <v>301</v>
      </c>
      <c r="M2601">
        <v>2024</v>
      </c>
    </row>
    <row r="2602" spans="1:13" x14ac:dyDescent="0.25">
      <c r="A2602">
        <v>13776</v>
      </c>
      <c r="B2602" t="s">
        <v>13</v>
      </c>
      <c r="C2602" s="4">
        <v>45582</v>
      </c>
      <c r="D2602" t="s">
        <v>161</v>
      </c>
      <c r="E2602" t="s">
        <v>162</v>
      </c>
      <c r="F2602">
        <v>0</v>
      </c>
      <c r="G2602">
        <v>1.33</v>
      </c>
      <c r="H2602">
        <v>-1.33</v>
      </c>
      <c r="I2602" t="s">
        <v>16</v>
      </c>
      <c r="J2602" t="s">
        <v>162</v>
      </c>
      <c r="K2602" t="s">
        <v>320</v>
      </c>
      <c r="L2602" t="s">
        <v>301</v>
      </c>
      <c r="M2602">
        <v>2022</v>
      </c>
    </row>
    <row r="2603" spans="1:13" x14ac:dyDescent="0.25">
      <c r="A2603">
        <v>13796</v>
      </c>
      <c r="B2603" t="s">
        <v>13</v>
      </c>
      <c r="C2603" s="4">
        <v>45583</v>
      </c>
      <c r="D2603" t="s">
        <v>153</v>
      </c>
      <c r="E2603" t="s">
        <v>154</v>
      </c>
      <c r="F2603">
        <v>0</v>
      </c>
      <c r="G2603">
        <v>1661.09</v>
      </c>
      <c r="H2603">
        <v>-1661.09</v>
      </c>
      <c r="I2603" t="s">
        <v>16</v>
      </c>
      <c r="J2603" t="s">
        <v>154</v>
      </c>
      <c r="K2603" t="s">
        <v>320</v>
      </c>
      <c r="L2603" t="s">
        <v>301</v>
      </c>
      <c r="M2603">
        <v>2022</v>
      </c>
    </row>
    <row r="2604" spans="1:13" x14ac:dyDescent="0.25">
      <c r="A2604">
        <v>13798</v>
      </c>
      <c r="B2604" t="s">
        <v>13</v>
      </c>
      <c r="C2604" s="4">
        <v>45583</v>
      </c>
      <c r="D2604" t="s">
        <v>153</v>
      </c>
      <c r="E2604" t="s">
        <v>154</v>
      </c>
      <c r="F2604">
        <v>0</v>
      </c>
      <c r="G2604">
        <v>9.35</v>
      </c>
      <c r="H2604">
        <v>-9.35</v>
      </c>
      <c r="I2604" t="s">
        <v>16</v>
      </c>
      <c r="J2604" t="s">
        <v>154</v>
      </c>
      <c r="K2604" t="s">
        <v>320</v>
      </c>
      <c r="L2604" t="s">
        <v>301</v>
      </c>
      <c r="M2604">
        <v>2022</v>
      </c>
    </row>
    <row r="2605" spans="1:13" x14ac:dyDescent="0.25">
      <c r="A2605">
        <v>13799</v>
      </c>
      <c r="B2605" t="s">
        <v>13</v>
      </c>
      <c r="C2605" s="4">
        <v>45583</v>
      </c>
      <c r="D2605" t="s">
        <v>153</v>
      </c>
      <c r="E2605" t="s">
        <v>154</v>
      </c>
      <c r="F2605">
        <v>0</v>
      </c>
      <c r="G2605">
        <v>0.4</v>
      </c>
      <c r="H2605">
        <v>-0.4</v>
      </c>
      <c r="I2605" t="s">
        <v>16</v>
      </c>
      <c r="J2605" t="s">
        <v>154</v>
      </c>
      <c r="K2605" t="s">
        <v>320</v>
      </c>
      <c r="L2605" t="s">
        <v>301</v>
      </c>
      <c r="M2605">
        <v>2022</v>
      </c>
    </row>
    <row r="2606" spans="1:13" x14ac:dyDescent="0.25">
      <c r="A2606">
        <v>13796</v>
      </c>
      <c r="B2606" t="s">
        <v>13</v>
      </c>
      <c r="C2606" s="4">
        <v>45583</v>
      </c>
      <c r="D2606" t="s">
        <v>155</v>
      </c>
      <c r="E2606" t="s">
        <v>156</v>
      </c>
      <c r="F2606">
        <v>0</v>
      </c>
      <c r="G2606">
        <v>15.57</v>
      </c>
      <c r="H2606">
        <v>-15.57</v>
      </c>
      <c r="I2606" t="s">
        <v>16</v>
      </c>
      <c r="J2606" t="s">
        <v>156</v>
      </c>
      <c r="K2606" t="s">
        <v>320</v>
      </c>
      <c r="L2606" t="s">
        <v>301</v>
      </c>
      <c r="M2606">
        <v>2022</v>
      </c>
    </row>
    <row r="2607" spans="1:13" x14ac:dyDescent="0.25">
      <c r="A2607">
        <v>13798</v>
      </c>
      <c r="B2607" t="s">
        <v>13</v>
      </c>
      <c r="C2607" s="4">
        <v>45583</v>
      </c>
      <c r="D2607" t="s">
        <v>155</v>
      </c>
      <c r="E2607" t="s">
        <v>156</v>
      </c>
      <c r="F2607">
        <v>0</v>
      </c>
      <c r="G2607">
        <v>5.0999999999999996</v>
      </c>
      <c r="H2607">
        <v>-5.0999999999999996</v>
      </c>
      <c r="I2607" t="s">
        <v>16</v>
      </c>
      <c r="J2607" t="s">
        <v>156</v>
      </c>
      <c r="K2607" t="s">
        <v>320</v>
      </c>
      <c r="L2607" t="s">
        <v>301</v>
      </c>
      <c r="M2607">
        <v>2022</v>
      </c>
    </row>
    <row r="2608" spans="1:13" x14ac:dyDescent="0.25">
      <c r="A2608">
        <v>13848</v>
      </c>
      <c r="B2608" t="s">
        <v>13</v>
      </c>
      <c r="C2608" s="4">
        <v>45586</v>
      </c>
      <c r="D2608" t="s">
        <v>155</v>
      </c>
      <c r="E2608" t="s">
        <v>156</v>
      </c>
      <c r="F2608">
        <v>0</v>
      </c>
      <c r="G2608">
        <v>3.53</v>
      </c>
      <c r="H2608">
        <v>-3.53</v>
      </c>
      <c r="I2608" t="s">
        <v>16</v>
      </c>
      <c r="J2608" t="s">
        <v>156</v>
      </c>
      <c r="K2608" t="s">
        <v>320</v>
      </c>
      <c r="L2608" t="s">
        <v>301</v>
      </c>
      <c r="M2608">
        <v>2022</v>
      </c>
    </row>
    <row r="2609" spans="1:13" x14ac:dyDescent="0.25">
      <c r="A2609">
        <v>13849</v>
      </c>
      <c r="B2609" t="s">
        <v>13</v>
      </c>
      <c r="C2609" s="4">
        <v>45586</v>
      </c>
      <c r="D2609" t="s">
        <v>153</v>
      </c>
      <c r="E2609" t="s">
        <v>154</v>
      </c>
      <c r="F2609">
        <v>0</v>
      </c>
      <c r="G2609">
        <v>7.1</v>
      </c>
      <c r="H2609">
        <v>-7.1</v>
      </c>
      <c r="I2609" t="s">
        <v>16</v>
      </c>
      <c r="J2609" t="s">
        <v>154</v>
      </c>
      <c r="K2609" t="s">
        <v>320</v>
      </c>
      <c r="L2609" t="s">
        <v>301</v>
      </c>
      <c r="M2609">
        <v>2022</v>
      </c>
    </row>
    <row r="2610" spans="1:13" x14ac:dyDescent="0.25">
      <c r="A2610">
        <v>13850</v>
      </c>
      <c r="B2610" t="s">
        <v>13</v>
      </c>
      <c r="C2610" s="4">
        <v>45586</v>
      </c>
      <c r="D2610" t="s">
        <v>153</v>
      </c>
      <c r="E2610" t="s">
        <v>154</v>
      </c>
      <c r="F2610">
        <v>0</v>
      </c>
      <c r="G2610">
        <v>9.5500000000000007</v>
      </c>
      <c r="H2610">
        <v>-9.5500000000000007</v>
      </c>
      <c r="I2610" t="s">
        <v>16</v>
      </c>
      <c r="J2610" t="s">
        <v>154</v>
      </c>
      <c r="K2610" t="s">
        <v>320</v>
      </c>
      <c r="L2610" t="s">
        <v>301</v>
      </c>
      <c r="M2610">
        <v>2022</v>
      </c>
    </row>
    <row r="2611" spans="1:13" x14ac:dyDescent="0.25">
      <c r="A2611">
        <v>13846</v>
      </c>
      <c r="B2611" t="s">
        <v>13</v>
      </c>
      <c r="C2611" s="4">
        <v>45586</v>
      </c>
      <c r="D2611" t="s">
        <v>163</v>
      </c>
      <c r="E2611" t="s">
        <v>164</v>
      </c>
      <c r="F2611">
        <v>0</v>
      </c>
      <c r="G2611">
        <v>0.04</v>
      </c>
      <c r="H2611">
        <v>-0.04</v>
      </c>
      <c r="I2611" t="s">
        <v>16</v>
      </c>
      <c r="J2611" t="s">
        <v>164</v>
      </c>
      <c r="K2611" t="s">
        <v>320</v>
      </c>
      <c r="L2611" t="s">
        <v>301</v>
      </c>
      <c r="M2611">
        <v>2022</v>
      </c>
    </row>
    <row r="2612" spans="1:13" x14ac:dyDescent="0.25">
      <c r="A2612">
        <v>13845</v>
      </c>
      <c r="B2612" t="s">
        <v>13</v>
      </c>
      <c r="C2612" s="4">
        <v>45586</v>
      </c>
      <c r="D2612" t="s">
        <v>153</v>
      </c>
      <c r="E2612" t="s">
        <v>154</v>
      </c>
      <c r="F2612">
        <v>0</v>
      </c>
      <c r="G2612">
        <v>1.76</v>
      </c>
      <c r="H2612">
        <v>-1.76</v>
      </c>
      <c r="I2612" t="s">
        <v>16</v>
      </c>
      <c r="J2612" t="s">
        <v>154</v>
      </c>
      <c r="K2612" t="s">
        <v>320</v>
      </c>
      <c r="L2612" t="s">
        <v>301</v>
      </c>
      <c r="M2612">
        <v>2022</v>
      </c>
    </row>
    <row r="2613" spans="1:13" x14ac:dyDescent="0.25">
      <c r="A2613">
        <v>13850</v>
      </c>
      <c r="B2613" t="s">
        <v>13</v>
      </c>
      <c r="C2613" s="4">
        <v>45586</v>
      </c>
      <c r="D2613" t="s">
        <v>155</v>
      </c>
      <c r="E2613" t="s">
        <v>156</v>
      </c>
      <c r="F2613">
        <v>0</v>
      </c>
      <c r="G2613">
        <v>0.23</v>
      </c>
      <c r="H2613">
        <v>-0.23</v>
      </c>
      <c r="I2613" t="s">
        <v>16</v>
      </c>
      <c r="J2613" t="s">
        <v>156</v>
      </c>
      <c r="K2613" t="s">
        <v>320</v>
      </c>
      <c r="L2613" t="s">
        <v>301</v>
      </c>
      <c r="M2613">
        <v>2022</v>
      </c>
    </row>
    <row r="2614" spans="1:13" x14ac:dyDescent="0.25">
      <c r="A2614">
        <v>13846</v>
      </c>
      <c r="B2614" t="s">
        <v>13</v>
      </c>
      <c r="C2614" s="4">
        <v>45586</v>
      </c>
      <c r="D2614" t="s">
        <v>155</v>
      </c>
      <c r="E2614" t="s">
        <v>156</v>
      </c>
      <c r="F2614">
        <v>0</v>
      </c>
      <c r="G2614">
        <v>14.01</v>
      </c>
      <c r="H2614">
        <v>-14.01</v>
      </c>
      <c r="I2614" t="s">
        <v>16</v>
      </c>
      <c r="J2614" t="s">
        <v>156</v>
      </c>
      <c r="K2614" t="s">
        <v>320</v>
      </c>
      <c r="L2614" t="s">
        <v>301</v>
      </c>
      <c r="M2614">
        <v>2022</v>
      </c>
    </row>
    <row r="2615" spans="1:13" x14ac:dyDescent="0.25">
      <c r="A2615">
        <v>13846</v>
      </c>
      <c r="B2615" t="s">
        <v>13</v>
      </c>
      <c r="C2615" s="4">
        <v>45586</v>
      </c>
      <c r="D2615" t="s">
        <v>153</v>
      </c>
      <c r="E2615" t="s">
        <v>154</v>
      </c>
      <c r="F2615">
        <v>0</v>
      </c>
      <c r="G2615">
        <v>7.9</v>
      </c>
      <c r="H2615">
        <v>-7.9</v>
      </c>
      <c r="I2615" t="s">
        <v>16</v>
      </c>
      <c r="J2615" t="s">
        <v>154</v>
      </c>
      <c r="K2615" t="s">
        <v>320</v>
      </c>
      <c r="L2615" t="s">
        <v>301</v>
      </c>
      <c r="M2615">
        <v>2022</v>
      </c>
    </row>
    <row r="2616" spans="1:13" x14ac:dyDescent="0.25">
      <c r="A2616">
        <v>13878</v>
      </c>
      <c r="B2616" t="s">
        <v>13</v>
      </c>
      <c r="C2616" s="4">
        <v>45587</v>
      </c>
      <c r="D2616" t="s">
        <v>159</v>
      </c>
      <c r="E2616" t="s">
        <v>160</v>
      </c>
      <c r="F2616">
        <v>450.54</v>
      </c>
      <c r="G2616">
        <v>0</v>
      </c>
      <c r="H2616">
        <v>450.54</v>
      </c>
      <c r="I2616" t="s">
        <v>16</v>
      </c>
      <c r="J2616" t="s">
        <v>160</v>
      </c>
      <c r="K2616" t="s">
        <v>321</v>
      </c>
      <c r="L2616" t="s">
        <v>322</v>
      </c>
      <c r="M2616">
        <v>2022</v>
      </c>
    </row>
    <row r="2617" spans="1:13" x14ac:dyDescent="0.25">
      <c r="A2617">
        <v>13866</v>
      </c>
      <c r="B2617" t="s">
        <v>13</v>
      </c>
      <c r="C2617" s="4">
        <v>45587</v>
      </c>
      <c r="D2617" t="s">
        <v>153</v>
      </c>
      <c r="E2617" t="s">
        <v>154</v>
      </c>
      <c r="F2617">
        <v>0</v>
      </c>
      <c r="G2617">
        <v>39.06</v>
      </c>
      <c r="H2617">
        <v>-39.06</v>
      </c>
      <c r="I2617" t="s">
        <v>16</v>
      </c>
      <c r="J2617" t="s">
        <v>154</v>
      </c>
      <c r="K2617" t="s">
        <v>320</v>
      </c>
      <c r="L2617" t="s">
        <v>301</v>
      </c>
      <c r="M2617">
        <v>2022</v>
      </c>
    </row>
    <row r="2618" spans="1:13" x14ac:dyDescent="0.25">
      <c r="A2618">
        <v>13878</v>
      </c>
      <c r="B2618" t="s">
        <v>13</v>
      </c>
      <c r="C2618" s="4">
        <v>45587</v>
      </c>
      <c r="D2618" t="s">
        <v>135</v>
      </c>
      <c r="E2618" t="s">
        <v>136</v>
      </c>
      <c r="F2618">
        <v>0</v>
      </c>
      <c r="G2618">
        <v>72.13</v>
      </c>
      <c r="H2618">
        <v>-72.13</v>
      </c>
      <c r="I2618" t="s">
        <v>16</v>
      </c>
      <c r="J2618" t="s">
        <v>136</v>
      </c>
      <c r="K2618" t="s">
        <v>321</v>
      </c>
      <c r="L2618" t="s">
        <v>322</v>
      </c>
      <c r="M2618">
        <v>2022</v>
      </c>
    </row>
    <row r="2619" spans="1:13" x14ac:dyDescent="0.25">
      <c r="A2619">
        <v>13878</v>
      </c>
      <c r="B2619" t="s">
        <v>13</v>
      </c>
      <c r="C2619" s="4">
        <v>45587</v>
      </c>
      <c r="D2619" t="s">
        <v>121</v>
      </c>
      <c r="E2619" t="s">
        <v>122</v>
      </c>
      <c r="F2619">
        <v>358.79</v>
      </c>
      <c r="G2619">
        <v>0</v>
      </c>
      <c r="H2619">
        <v>358.79</v>
      </c>
      <c r="I2619" t="s">
        <v>16</v>
      </c>
      <c r="J2619" t="s">
        <v>122</v>
      </c>
      <c r="K2619" t="s">
        <v>321</v>
      </c>
      <c r="L2619" t="s">
        <v>322</v>
      </c>
      <c r="M2619">
        <v>2022</v>
      </c>
    </row>
    <row r="2620" spans="1:13" hidden="1" x14ac:dyDescent="0.25">
      <c r="A2620">
        <v>13878</v>
      </c>
      <c r="B2620" t="s">
        <v>13</v>
      </c>
      <c r="C2620" s="4">
        <v>45587</v>
      </c>
      <c r="D2620" t="s">
        <v>247</v>
      </c>
      <c r="E2620" t="s">
        <v>272</v>
      </c>
      <c r="F2620">
        <v>1603.73</v>
      </c>
      <c r="G2620">
        <v>0</v>
      </c>
      <c r="H2620">
        <v>1603.73</v>
      </c>
      <c r="I2620" t="s">
        <v>16</v>
      </c>
      <c r="J2620" t="s">
        <v>272</v>
      </c>
      <c r="K2620" t="s">
        <v>321</v>
      </c>
      <c r="L2620" t="s">
        <v>322</v>
      </c>
      <c r="M2620">
        <v>2024</v>
      </c>
    </row>
    <row r="2621" spans="1:13" hidden="1" x14ac:dyDescent="0.25">
      <c r="A2621">
        <v>13878</v>
      </c>
      <c r="B2621" t="s">
        <v>13</v>
      </c>
      <c r="C2621" s="4">
        <v>45587</v>
      </c>
      <c r="D2621" t="s">
        <v>177</v>
      </c>
      <c r="E2621" t="s">
        <v>178</v>
      </c>
      <c r="F2621">
        <v>808.21</v>
      </c>
      <c r="G2621">
        <v>0</v>
      </c>
      <c r="H2621">
        <v>808.21</v>
      </c>
      <c r="I2621" t="s">
        <v>16</v>
      </c>
      <c r="J2621" t="s">
        <v>178</v>
      </c>
      <c r="K2621" t="s">
        <v>321</v>
      </c>
      <c r="L2621" t="s">
        <v>322</v>
      </c>
      <c r="M2621">
        <v>2023</v>
      </c>
    </row>
    <row r="2622" spans="1:13" x14ac:dyDescent="0.25">
      <c r="A2622">
        <v>13893</v>
      </c>
      <c r="B2622" t="s">
        <v>13</v>
      </c>
      <c r="C2622" s="4">
        <v>45589</v>
      </c>
      <c r="D2622" t="s">
        <v>153</v>
      </c>
      <c r="E2622" t="s">
        <v>154</v>
      </c>
      <c r="F2622">
        <v>0</v>
      </c>
      <c r="G2622">
        <v>0.64</v>
      </c>
      <c r="H2622">
        <v>-0.64</v>
      </c>
      <c r="I2622" t="s">
        <v>16</v>
      </c>
      <c r="J2622" t="s">
        <v>154</v>
      </c>
      <c r="K2622" t="s">
        <v>320</v>
      </c>
      <c r="L2622" t="s">
        <v>301</v>
      </c>
      <c r="M2622">
        <v>2022</v>
      </c>
    </row>
    <row r="2623" spans="1:13" x14ac:dyDescent="0.25">
      <c r="A2623">
        <v>13900</v>
      </c>
      <c r="B2623" t="s">
        <v>13</v>
      </c>
      <c r="C2623" s="4">
        <v>45589</v>
      </c>
      <c r="D2623" t="s">
        <v>159</v>
      </c>
      <c r="E2623" t="s">
        <v>160</v>
      </c>
      <c r="F2623">
        <v>0</v>
      </c>
      <c r="G2623">
        <v>1032.71</v>
      </c>
      <c r="H2623">
        <v>-1032.71</v>
      </c>
      <c r="I2623" t="s">
        <v>16</v>
      </c>
      <c r="J2623" t="s">
        <v>160</v>
      </c>
      <c r="K2623" t="s">
        <v>320</v>
      </c>
      <c r="L2623" t="s">
        <v>301</v>
      </c>
      <c r="M2623">
        <v>2022</v>
      </c>
    </row>
    <row r="2624" spans="1:13" x14ac:dyDescent="0.25">
      <c r="A2624">
        <v>13900</v>
      </c>
      <c r="B2624" t="s">
        <v>13</v>
      </c>
      <c r="C2624" s="4">
        <v>45589</v>
      </c>
      <c r="D2624" t="s">
        <v>157</v>
      </c>
      <c r="E2624" t="s">
        <v>158</v>
      </c>
      <c r="F2624">
        <v>0</v>
      </c>
      <c r="G2624">
        <v>11260.66</v>
      </c>
      <c r="H2624">
        <v>-11260.66</v>
      </c>
      <c r="I2624" t="s">
        <v>16</v>
      </c>
      <c r="J2624" t="s">
        <v>158</v>
      </c>
      <c r="K2624" t="s">
        <v>320</v>
      </c>
      <c r="L2624" t="s">
        <v>301</v>
      </c>
      <c r="M2624">
        <v>2022</v>
      </c>
    </row>
    <row r="2625" spans="1:13" x14ac:dyDescent="0.25">
      <c r="A2625">
        <v>13900</v>
      </c>
      <c r="B2625" t="s">
        <v>13</v>
      </c>
      <c r="C2625" s="4">
        <v>45589</v>
      </c>
      <c r="D2625" t="s">
        <v>165</v>
      </c>
      <c r="E2625" t="s">
        <v>166</v>
      </c>
      <c r="F2625">
        <v>0</v>
      </c>
      <c r="G2625">
        <v>110.5</v>
      </c>
      <c r="H2625">
        <v>-110.5</v>
      </c>
      <c r="I2625" t="s">
        <v>16</v>
      </c>
      <c r="J2625" t="s">
        <v>166</v>
      </c>
      <c r="K2625" t="s">
        <v>320</v>
      </c>
      <c r="L2625" t="s">
        <v>301</v>
      </c>
      <c r="M2625">
        <v>2022</v>
      </c>
    </row>
    <row r="2626" spans="1:13" x14ac:dyDescent="0.25">
      <c r="A2626">
        <v>13900</v>
      </c>
      <c r="B2626" t="s">
        <v>13</v>
      </c>
      <c r="C2626" s="4">
        <v>45589</v>
      </c>
      <c r="D2626" t="s">
        <v>163</v>
      </c>
      <c r="E2626" t="s">
        <v>164</v>
      </c>
      <c r="F2626">
        <v>0</v>
      </c>
      <c r="G2626">
        <v>0.86</v>
      </c>
      <c r="H2626">
        <v>-0.86</v>
      </c>
      <c r="I2626" t="s">
        <v>16</v>
      </c>
      <c r="J2626" t="s">
        <v>164</v>
      </c>
      <c r="K2626" t="s">
        <v>320</v>
      </c>
      <c r="L2626" t="s">
        <v>301</v>
      </c>
      <c r="M2626">
        <v>2022</v>
      </c>
    </row>
    <row r="2627" spans="1:13" x14ac:dyDescent="0.25">
      <c r="A2627">
        <v>13893</v>
      </c>
      <c r="B2627" t="s">
        <v>13</v>
      </c>
      <c r="C2627" s="4">
        <v>45589</v>
      </c>
      <c r="D2627" t="s">
        <v>163</v>
      </c>
      <c r="E2627" t="s">
        <v>164</v>
      </c>
      <c r="F2627">
        <v>0</v>
      </c>
      <c r="G2627">
        <v>1.05</v>
      </c>
      <c r="H2627">
        <v>-1.05</v>
      </c>
      <c r="I2627" t="s">
        <v>16</v>
      </c>
      <c r="J2627" t="s">
        <v>164</v>
      </c>
      <c r="K2627" t="s">
        <v>320</v>
      </c>
      <c r="L2627" t="s">
        <v>301</v>
      </c>
      <c r="M2627">
        <v>2022</v>
      </c>
    </row>
    <row r="2628" spans="1:13" x14ac:dyDescent="0.25">
      <c r="A2628">
        <v>13892</v>
      </c>
      <c r="B2628" t="s">
        <v>13</v>
      </c>
      <c r="C2628" s="4">
        <v>45589</v>
      </c>
      <c r="D2628" t="s">
        <v>161</v>
      </c>
      <c r="E2628" t="s">
        <v>162</v>
      </c>
      <c r="F2628">
        <v>0</v>
      </c>
      <c r="G2628">
        <v>60.67</v>
      </c>
      <c r="H2628">
        <v>-60.67</v>
      </c>
      <c r="I2628" t="s">
        <v>16</v>
      </c>
      <c r="J2628" t="s">
        <v>162</v>
      </c>
      <c r="K2628" t="s">
        <v>320</v>
      </c>
      <c r="L2628" t="s">
        <v>301</v>
      </c>
      <c r="M2628">
        <v>2022</v>
      </c>
    </row>
    <row r="2629" spans="1:13" x14ac:dyDescent="0.25">
      <c r="A2629">
        <v>13900</v>
      </c>
      <c r="B2629" t="s">
        <v>13</v>
      </c>
      <c r="C2629" s="4">
        <v>45589</v>
      </c>
      <c r="D2629" t="s">
        <v>155</v>
      </c>
      <c r="E2629" t="s">
        <v>156</v>
      </c>
      <c r="F2629">
        <v>0</v>
      </c>
      <c r="G2629">
        <v>73.36</v>
      </c>
      <c r="H2629">
        <v>-73.36</v>
      </c>
      <c r="I2629" t="s">
        <v>16</v>
      </c>
      <c r="J2629" t="s">
        <v>156</v>
      </c>
      <c r="K2629" t="s">
        <v>320</v>
      </c>
      <c r="L2629" t="s">
        <v>301</v>
      </c>
      <c r="M2629">
        <v>2022</v>
      </c>
    </row>
    <row r="2630" spans="1:13" x14ac:dyDescent="0.25">
      <c r="A2630">
        <v>13899</v>
      </c>
      <c r="B2630" t="s">
        <v>13</v>
      </c>
      <c r="C2630" s="4">
        <v>45589</v>
      </c>
      <c r="D2630" t="s">
        <v>155</v>
      </c>
      <c r="E2630" t="s">
        <v>156</v>
      </c>
      <c r="F2630">
        <v>0</v>
      </c>
      <c r="G2630">
        <v>4.93</v>
      </c>
      <c r="H2630">
        <v>-4.93</v>
      </c>
      <c r="I2630" t="s">
        <v>16</v>
      </c>
      <c r="J2630" t="s">
        <v>156</v>
      </c>
      <c r="K2630" t="s">
        <v>320</v>
      </c>
      <c r="L2630" t="s">
        <v>301</v>
      </c>
      <c r="M2630">
        <v>2022</v>
      </c>
    </row>
    <row r="2631" spans="1:13" x14ac:dyDescent="0.25">
      <c r="A2631">
        <v>13893</v>
      </c>
      <c r="B2631" t="s">
        <v>13</v>
      </c>
      <c r="C2631" s="4">
        <v>45589</v>
      </c>
      <c r="D2631" t="s">
        <v>157</v>
      </c>
      <c r="E2631" t="s">
        <v>158</v>
      </c>
      <c r="F2631">
        <v>0</v>
      </c>
      <c r="G2631">
        <v>48.82</v>
      </c>
      <c r="H2631">
        <v>-48.82</v>
      </c>
      <c r="I2631" t="s">
        <v>16</v>
      </c>
      <c r="J2631" t="s">
        <v>158</v>
      </c>
      <c r="K2631" t="s">
        <v>320</v>
      </c>
      <c r="L2631" t="s">
        <v>301</v>
      </c>
      <c r="M2631">
        <v>2022</v>
      </c>
    </row>
    <row r="2632" spans="1:13" x14ac:dyDescent="0.25">
      <c r="A2632">
        <v>13893</v>
      </c>
      <c r="B2632" t="s">
        <v>13</v>
      </c>
      <c r="C2632" s="4">
        <v>45589</v>
      </c>
      <c r="D2632" t="s">
        <v>155</v>
      </c>
      <c r="E2632" t="s">
        <v>156</v>
      </c>
      <c r="F2632">
        <v>0</v>
      </c>
      <c r="G2632">
        <v>2462.46</v>
      </c>
      <c r="H2632">
        <v>-2462.46</v>
      </c>
      <c r="I2632" t="s">
        <v>16</v>
      </c>
      <c r="J2632" t="s">
        <v>156</v>
      </c>
      <c r="K2632" t="s">
        <v>320</v>
      </c>
      <c r="L2632" t="s">
        <v>301</v>
      </c>
      <c r="M2632">
        <v>2022</v>
      </c>
    </row>
    <row r="2633" spans="1:13" x14ac:dyDescent="0.25">
      <c r="A2633">
        <v>13896</v>
      </c>
      <c r="B2633" t="s">
        <v>13</v>
      </c>
      <c r="C2633" s="4">
        <v>45589</v>
      </c>
      <c r="D2633" t="s">
        <v>155</v>
      </c>
      <c r="E2633" t="s">
        <v>156</v>
      </c>
      <c r="F2633">
        <v>0</v>
      </c>
      <c r="G2633">
        <v>24.09</v>
      </c>
      <c r="H2633">
        <v>-24.09</v>
      </c>
      <c r="I2633" t="s">
        <v>16</v>
      </c>
      <c r="J2633" t="s">
        <v>156</v>
      </c>
      <c r="K2633" t="s">
        <v>320</v>
      </c>
      <c r="L2633" t="s">
        <v>301</v>
      </c>
      <c r="M2633">
        <v>2022</v>
      </c>
    </row>
    <row r="2634" spans="1:13" x14ac:dyDescent="0.25">
      <c r="A2634">
        <v>13942</v>
      </c>
      <c r="B2634" t="s">
        <v>13</v>
      </c>
      <c r="C2634" s="4">
        <v>45593</v>
      </c>
      <c r="D2634" t="s">
        <v>155</v>
      </c>
      <c r="E2634" t="s">
        <v>156</v>
      </c>
      <c r="F2634">
        <v>0</v>
      </c>
      <c r="G2634">
        <v>49.38</v>
      </c>
      <c r="H2634">
        <v>-49.38</v>
      </c>
      <c r="I2634" t="s">
        <v>16</v>
      </c>
      <c r="J2634" t="s">
        <v>156</v>
      </c>
      <c r="K2634" t="s">
        <v>320</v>
      </c>
      <c r="L2634" t="s">
        <v>301</v>
      </c>
      <c r="M2634">
        <v>2022</v>
      </c>
    </row>
    <row r="2635" spans="1:13" x14ac:dyDescent="0.25">
      <c r="A2635">
        <v>13942</v>
      </c>
      <c r="B2635" t="s">
        <v>13</v>
      </c>
      <c r="C2635" s="4">
        <v>45593</v>
      </c>
      <c r="D2635" t="s">
        <v>115</v>
      </c>
      <c r="E2635" t="s">
        <v>116</v>
      </c>
      <c r="F2635">
        <v>0</v>
      </c>
      <c r="G2635">
        <v>0.18</v>
      </c>
      <c r="H2635">
        <v>-0.18</v>
      </c>
      <c r="I2635" t="s">
        <v>16</v>
      </c>
      <c r="J2635" t="s">
        <v>116</v>
      </c>
      <c r="K2635" t="s">
        <v>320</v>
      </c>
      <c r="L2635" t="s">
        <v>301</v>
      </c>
      <c r="M2635">
        <v>2022</v>
      </c>
    </row>
    <row r="2636" spans="1:13" hidden="1" x14ac:dyDescent="0.25">
      <c r="A2636">
        <v>13942</v>
      </c>
      <c r="B2636" t="s">
        <v>13</v>
      </c>
      <c r="C2636" s="4">
        <v>45593</v>
      </c>
      <c r="D2636" t="s">
        <v>173</v>
      </c>
      <c r="E2636" t="s">
        <v>116</v>
      </c>
      <c r="F2636">
        <v>0</v>
      </c>
      <c r="G2636">
        <v>0.36</v>
      </c>
      <c r="H2636">
        <v>-0.36</v>
      </c>
      <c r="I2636" t="s">
        <v>16</v>
      </c>
      <c r="J2636" t="s">
        <v>116</v>
      </c>
      <c r="K2636" t="s">
        <v>320</v>
      </c>
      <c r="L2636" t="s">
        <v>301</v>
      </c>
      <c r="M2636">
        <v>2023</v>
      </c>
    </row>
    <row r="2637" spans="1:13" x14ac:dyDescent="0.25">
      <c r="A2637">
        <v>13947</v>
      </c>
      <c r="B2637" t="s">
        <v>13</v>
      </c>
      <c r="C2637" s="4">
        <v>45593</v>
      </c>
      <c r="D2637" t="s">
        <v>153</v>
      </c>
      <c r="E2637" t="s">
        <v>154</v>
      </c>
      <c r="F2637">
        <v>0.3</v>
      </c>
      <c r="G2637">
        <v>0</v>
      </c>
      <c r="H2637">
        <v>0.3</v>
      </c>
      <c r="I2637" t="s">
        <v>16</v>
      </c>
      <c r="J2637" t="s">
        <v>154</v>
      </c>
      <c r="K2637" t="s">
        <v>320</v>
      </c>
      <c r="L2637" t="s">
        <v>301</v>
      </c>
      <c r="M2637">
        <v>2022</v>
      </c>
    </row>
    <row r="2638" spans="1:13" x14ac:dyDescent="0.25">
      <c r="A2638">
        <v>13942</v>
      </c>
      <c r="B2638" t="s">
        <v>13</v>
      </c>
      <c r="C2638" s="4">
        <v>45593</v>
      </c>
      <c r="D2638" t="s">
        <v>153</v>
      </c>
      <c r="E2638" t="s">
        <v>154</v>
      </c>
      <c r="F2638">
        <v>0</v>
      </c>
      <c r="G2638">
        <v>1629.12</v>
      </c>
      <c r="H2638">
        <v>-1629.12</v>
      </c>
      <c r="I2638" t="s">
        <v>16</v>
      </c>
      <c r="J2638" t="s">
        <v>154</v>
      </c>
      <c r="K2638" t="s">
        <v>320</v>
      </c>
      <c r="L2638" t="s">
        <v>301</v>
      </c>
      <c r="M2638">
        <v>2022</v>
      </c>
    </row>
    <row r="2639" spans="1:13" x14ac:dyDescent="0.25">
      <c r="A2639">
        <v>13943</v>
      </c>
      <c r="B2639" t="s">
        <v>13</v>
      </c>
      <c r="C2639" s="4">
        <v>45593</v>
      </c>
      <c r="D2639" t="s">
        <v>153</v>
      </c>
      <c r="E2639" t="s">
        <v>154</v>
      </c>
      <c r="F2639">
        <v>0</v>
      </c>
      <c r="G2639">
        <v>100.31</v>
      </c>
      <c r="H2639">
        <v>-100.31</v>
      </c>
      <c r="I2639" t="s">
        <v>16</v>
      </c>
      <c r="J2639" t="s">
        <v>154</v>
      </c>
      <c r="K2639" t="s">
        <v>320</v>
      </c>
      <c r="L2639" t="s">
        <v>301</v>
      </c>
      <c r="M2639">
        <v>2022</v>
      </c>
    </row>
    <row r="2640" spans="1:13" x14ac:dyDescent="0.25">
      <c r="A2640">
        <v>13944</v>
      </c>
      <c r="B2640" t="s">
        <v>13</v>
      </c>
      <c r="C2640" s="4">
        <v>45593</v>
      </c>
      <c r="D2640" t="s">
        <v>153</v>
      </c>
      <c r="E2640" t="s">
        <v>154</v>
      </c>
      <c r="F2640">
        <v>0</v>
      </c>
      <c r="G2640">
        <v>30.19</v>
      </c>
      <c r="H2640">
        <v>-30.19</v>
      </c>
      <c r="I2640" t="s">
        <v>16</v>
      </c>
      <c r="J2640" t="s">
        <v>154</v>
      </c>
      <c r="K2640" t="s">
        <v>320</v>
      </c>
      <c r="L2640" t="s">
        <v>301</v>
      </c>
      <c r="M2640">
        <v>2022</v>
      </c>
    </row>
    <row r="2641" spans="1:13" x14ac:dyDescent="0.25">
      <c r="A2641">
        <v>13952</v>
      </c>
      <c r="B2641" t="s">
        <v>13</v>
      </c>
      <c r="C2641" s="4">
        <v>45593</v>
      </c>
      <c r="D2641" t="s">
        <v>153</v>
      </c>
      <c r="E2641" t="s">
        <v>154</v>
      </c>
      <c r="F2641">
        <v>0</v>
      </c>
      <c r="G2641">
        <v>0.34</v>
      </c>
      <c r="H2641">
        <v>-0.34</v>
      </c>
      <c r="I2641" t="s">
        <v>16</v>
      </c>
      <c r="J2641" t="s">
        <v>154</v>
      </c>
      <c r="K2641" t="s">
        <v>320</v>
      </c>
      <c r="L2641" t="s">
        <v>301</v>
      </c>
      <c r="M2641">
        <v>2022</v>
      </c>
    </row>
    <row r="2642" spans="1:13" x14ac:dyDescent="0.25">
      <c r="A2642">
        <v>13942</v>
      </c>
      <c r="B2642" t="s">
        <v>13</v>
      </c>
      <c r="C2642" s="4">
        <v>45593</v>
      </c>
      <c r="D2642" t="s">
        <v>129</v>
      </c>
      <c r="E2642" t="s">
        <v>130</v>
      </c>
      <c r="F2642">
        <v>0.3</v>
      </c>
      <c r="G2642">
        <v>0</v>
      </c>
      <c r="H2642">
        <v>0.3</v>
      </c>
      <c r="I2642" t="s">
        <v>16</v>
      </c>
      <c r="J2642" t="s">
        <v>130</v>
      </c>
      <c r="K2642" t="s">
        <v>320</v>
      </c>
      <c r="L2642" t="s">
        <v>301</v>
      </c>
      <c r="M2642">
        <v>2022</v>
      </c>
    </row>
    <row r="2643" spans="1:13" x14ac:dyDescent="0.25">
      <c r="A2643">
        <v>13943</v>
      </c>
      <c r="B2643" t="s">
        <v>13</v>
      </c>
      <c r="C2643" s="4">
        <v>45593</v>
      </c>
      <c r="D2643" t="s">
        <v>155</v>
      </c>
      <c r="E2643" t="s">
        <v>156</v>
      </c>
      <c r="F2643">
        <v>0</v>
      </c>
      <c r="G2643">
        <v>3.35</v>
      </c>
      <c r="H2643">
        <v>-3.35</v>
      </c>
      <c r="I2643" t="s">
        <v>16</v>
      </c>
      <c r="J2643" t="s">
        <v>156</v>
      </c>
      <c r="K2643" t="s">
        <v>320</v>
      </c>
      <c r="L2643" t="s">
        <v>301</v>
      </c>
      <c r="M2643">
        <v>2022</v>
      </c>
    </row>
    <row r="2644" spans="1:13" hidden="1" x14ac:dyDescent="0.25">
      <c r="A2644">
        <v>13942</v>
      </c>
      <c r="B2644" t="s">
        <v>13</v>
      </c>
      <c r="C2644" s="4">
        <v>45593</v>
      </c>
      <c r="D2644" t="s">
        <v>184</v>
      </c>
      <c r="E2644" t="s">
        <v>185</v>
      </c>
      <c r="F2644">
        <v>0.01</v>
      </c>
      <c r="G2644">
        <v>0</v>
      </c>
      <c r="H2644">
        <v>0.01</v>
      </c>
      <c r="I2644" t="s">
        <v>16</v>
      </c>
      <c r="J2644" t="s">
        <v>185</v>
      </c>
      <c r="K2644" t="s">
        <v>320</v>
      </c>
      <c r="L2644" t="s">
        <v>301</v>
      </c>
      <c r="M2644">
        <v>2023</v>
      </c>
    </row>
    <row r="2645" spans="1:13" x14ac:dyDescent="0.25">
      <c r="A2645">
        <v>13943</v>
      </c>
      <c r="B2645" t="s">
        <v>13</v>
      </c>
      <c r="C2645" s="4">
        <v>45593</v>
      </c>
      <c r="D2645" t="s">
        <v>163</v>
      </c>
      <c r="E2645" t="s">
        <v>164</v>
      </c>
      <c r="F2645">
        <v>0</v>
      </c>
      <c r="G2645">
        <v>0.1</v>
      </c>
      <c r="H2645">
        <v>-0.1</v>
      </c>
      <c r="I2645" t="s">
        <v>16</v>
      </c>
      <c r="J2645" t="s">
        <v>164</v>
      </c>
      <c r="K2645" t="s">
        <v>320</v>
      </c>
      <c r="L2645" t="s">
        <v>301</v>
      </c>
      <c r="M2645">
        <v>2022</v>
      </c>
    </row>
    <row r="2646" spans="1:13" x14ac:dyDescent="0.25">
      <c r="A2646">
        <v>13942</v>
      </c>
      <c r="B2646" t="s">
        <v>13</v>
      </c>
      <c r="C2646" s="4">
        <v>45593</v>
      </c>
      <c r="D2646" t="s">
        <v>163</v>
      </c>
      <c r="E2646" t="s">
        <v>164</v>
      </c>
      <c r="F2646">
        <v>0</v>
      </c>
      <c r="G2646">
        <v>0.04</v>
      </c>
      <c r="H2646">
        <v>-0.04</v>
      </c>
      <c r="I2646" t="s">
        <v>16</v>
      </c>
      <c r="J2646" t="s">
        <v>164</v>
      </c>
      <c r="K2646" t="s">
        <v>320</v>
      </c>
      <c r="L2646" t="s">
        <v>301</v>
      </c>
      <c r="M2646">
        <v>2022</v>
      </c>
    </row>
    <row r="2647" spans="1:13" hidden="1" x14ac:dyDescent="0.25">
      <c r="A2647">
        <v>13942</v>
      </c>
      <c r="B2647" t="s">
        <v>13</v>
      </c>
      <c r="C2647" s="4">
        <v>45593</v>
      </c>
      <c r="D2647" t="s">
        <v>244</v>
      </c>
      <c r="E2647" t="s">
        <v>262</v>
      </c>
      <c r="F2647">
        <v>0</v>
      </c>
      <c r="G2647">
        <v>1.76</v>
      </c>
      <c r="H2647">
        <v>-1.76</v>
      </c>
      <c r="I2647" t="s">
        <v>16</v>
      </c>
      <c r="J2647" t="s">
        <v>262</v>
      </c>
      <c r="K2647" t="s">
        <v>320</v>
      </c>
      <c r="L2647" t="s">
        <v>301</v>
      </c>
      <c r="M2647">
        <v>2024</v>
      </c>
    </row>
    <row r="2648" spans="1:13" x14ac:dyDescent="0.25">
      <c r="A2648">
        <v>13984</v>
      </c>
      <c r="B2648" t="s">
        <v>13</v>
      </c>
      <c r="C2648" s="4">
        <v>45594</v>
      </c>
      <c r="D2648" t="s">
        <v>155</v>
      </c>
      <c r="E2648" t="s">
        <v>156</v>
      </c>
      <c r="F2648">
        <v>0</v>
      </c>
      <c r="G2648">
        <v>0.93</v>
      </c>
      <c r="H2648">
        <v>-0.93</v>
      </c>
      <c r="I2648" t="s">
        <v>16</v>
      </c>
      <c r="J2648" t="s">
        <v>156</v>
      </c>
      <c r="K2648" t="s">
        <v>320</v>
      </c>
      <c r="L2648" t="s">
        <v>301</v>
      </c>
      <c r="M2648">
        <v>2022</v>
      </c>
    </row>
    <row r="2649" spans="1:13" x14ac:dyDescent="0.25">
      <c r="A2649">
        <v>13978</v>
      </c>
      <c r="B2649" t="s">
        <v>13</v>
      </c>
      <c r="C2649" s="4">
        <v>45594</v>
      </c>
      <c r="D2649" t="s">
        <v>163</v>
      </c>
      <c r="E2649" t="s">
        <v>164</v>
      </c>
      <c r="F2649">
        <v>0</v>
      </c>
      <c r="G2649">
        <v>0.44</v>
      </c>
      <c r="H2649">
        <v>-0.44</v>
      </c>
      <c r="I2649" t="s">
        <v>16</v>
      </c>
      <c r="J2649" t="s">
        <v>164</v>
      </c>
      <c r="K2649" t="s">
        <v>320</v>
      </c>
      <c r="L2649" t="s">
        <v>301</v>
      </c>
      <c r="M2649">
        <v>2022</v>
      </c>
    </row>
    <row r="2650" spans="1:13" x14ac:dyDescent="0.25">
      <c r="A2650">
        <v>13981</v>
      </c>
      <c r="B2650" t="s">
        <v>13</v>
      </c>
      <c r="C2650" s="4">
        <v>45594</v>
      </c>
      <c r="D2650" t="s">
        <v>153</v>
      </c>
      <c r="E2650" t="s">
        <v>154</v>
      </c>
      <c r="F2650">
        <v>0</v>
      </c>
      <c r="G2650">
        <v>1.5</v>
      </c>
      <c r="H2650">
        <v>-1.5</v>
      </c>
      <c r="I2650" t="s">
        <v>16</v>
      </c>
      <c r="J2650" t="s">
        <v>154</v>
      </c>
      <c r="K2650" t="s">
        <v>320</v>
      </c>
      <c r="L2650" t="s">
        <v>301</v>
      </c>
      <c r="M2650">
        <v>2022</v>
      </c>
    </row>
    <row r="2651" spans="1:13" x14ac:dyDescent="0.25">
      <c r="A2651">
        <v>13987</v>
      </c>
      <c r="B2651" t="s">
        <v>13</v>
      </c>
      <c r="C2651" s="4">
        <v>45594</v>
      </c>
      <c r="D2651" t="s">
        <v>155</v>
      </c>
      <c r="E2651" t="s">
        <v>156</v>
      </c>
      <c r="F2651">
        <v>0</v>
      </c>
      <c r="G2651">
        <v>1.86</v>
      </c>
      <c r="H2651">
        <v>-1.86</v>
      </c>
      <c r="I2651" t="s">
        <v>16</v>
      </c>
      <c r="J2651" t="s">
        <v>156</v>
      </c>
      <c r="K2651" t="s">
        <v>320</v>
      </c>
      <c r="L2651" t="s">
        <v>301</v>
      </c>
      <c r="M2651">
        <v>2022</v>
      </c>
    </row>
    <row r="2652" spans="1:13" x14ac:dyDescent="0.25">
      <c r="A2652">
        <v>13978</v>
      </c>
      <c r="B2652" t="s">
        <v>13</v>
      </c>
      <c r="C2652" s="4">
        <v>45594</v>
      </c>
      <c r="D2652" t="s">
        <v>153</v>
      </c>
      <c r="E2652" t="s">
        <v>154</v>
      </c>
      <c r="F2652">
        <v>0</v>
      </c>
      <c r="G2652">
        <v>1453.7</v>
      </c>
      <c r="H2652">
        <v>-1453.7</v>
      </c>
      <c r="I2652" t="s">
        <v>16</v>
      </c>
      <c r="J2652" t="s">
        <v>154</v>
      </c>
      <c r="K2652" t="s">
        <v>320</v>
      </c>
      <c r="L2652" t="s">
        <v>301</v>
      </c>
      <c r="M2652">
        <v>2022</v>
      </c>
    </row>
    <row r="2653" spans="1:13" x14ac:dyDescent="0.25">
      <c r="A2653">
        <v>13984</v>
      </c>
      <c r="B2653" t="s">
        <v>13</v>
      </c>
      <c r="C2653" s="4">
        <v>45594</v>
      </c>
      <c r="D2653" t="s">
        <v>153</v>
      </c>
      <c r="E2653" t="s">
        <v>154</v>
      </c>
      <c r="F2653">
        <v>0</v>
      </c>
      <c r="G2653">
        <v>95.2</v>
      </c>
      <c r="H2653">
        <v>-95.2</v>
      </c>
      <c r="I2653" t="s">
        <v>16</v>
      </c>
      <c r="J2653" t="s">
        <v>154</v>
      </c>
      <c r="K2653" t="s">
        <v>320</v>
      </c>
      <c r="L2653" t="s">
        <v>301</v>
      </c>
      <c r="M2653">
        <v>2022</v>
      </c>
    </row>
    <row r="2654" spans="1:13" x14ac:dyDescent="0.25">
      <c r="A2654">
        <v>13987</v>
      </c>
      <c r="B2654" t="s">
        <v>13</v>
      </c>
      <c r="C2654" s="4">
        <v>45594</v>
      </c>
      <c r="D2654" t="s">
        <v>153</v>
      </c>
      <c r="E2654" t="s">
        <v>154</v>
      </c>
      <c r="F2654">
        <v>0</v>
      </c>
      <c r="G2654">
        <v>32.06</v>
      </c>
      <c r="H2654">
        <v>-32.06</v>
      </c>
      <c r="I2654" t="s">
        <v>16</v>
      </c>
      <c r="J2654" t="s">
        <v>154</v>
      </c>
      <c r="K2654" t="s">
        <v>320</v>
      </c>
      <c r="L2654" t="s">
        <v>301</v>
      </c>
      <c r="M2654">
        <v>2022</v>
      </c>
    </row>
    <row r="2655" spans="1:13" x14ac:dyDescent="0.25">
      <c r="A2655">
        <v>13989</v>
      </c>
      <c r="B2655" t="s">
        <v>13</v>
      </c>
      <c r="C2655" s="4">
        <v>45594</v>
      </c>
      <c r="D2655" t="s">
        <v>155</v>
      </c>
      <c r="E2655" t="s">
        <v>156</v>
      </c>
      <c r="F2655">
        <v>0</v>
      </c>
      <c r="G2655">
        <v>2.06</v>
      </c>
      <c r="H2655">
        <v>-2.06</v>
      </c>
      <c r="I2655" t="s">
        <v>16</v>
      </c>
      <c r="J2655" t="s">
        <v>156</v>
      </c>
      <c r="K2655" t="s">
        <v>320</v>
      </c>
      <c r="L2655" t="s">
        <v>301</v>
      </c>
      <c r="M2655">
        <v>2022</v>
      </c>
    </row>
    <row r="2656" spans="1:13" x14ac:dyDescent="0.25">
      <c r="A2656">
        <v>13978</v>
      </c>
      <c r="B2656" t="s">
        <v>13</v>
      </c>
      <c r="C2656" s="4">
        <v>45594</v>
      </c>
      <c r="D2656" t="s">
        <v>155</v>
      </c>
      <c r="E2656" t="s">
        <v>156</v>
      </c>
      <c r="F2656">
        <v>0</v>
      </c>
      <c r="G2656">
        <v>216.05</v>
      </c>
      <c r="H2656">
        <v>-216.05</v>
      </c>
      <c r="I2656" t="s">
        <v>16</v>
      </c>
      <c r="J2656" t="s">
        <v>156</v>
      </c>
      <c r="K2656" t="s">
        <v>320</v>
      </c>
      <c r="L2656" t="s">
        <v>301</v>
      </c>
      <c r="M2656">
        <v>2022</v>
      </c>
    </row>
    <row r="2657" spans="1:13" x14ac:dyDescent="0.25">
      <c r="A2657">
        <v>14015</v>
      </c>
      <c r="B2657" t="s">
        <v>13</v>
      </c>
      <c r="C2657" s="4">
        <v>45595</v>
      </c>
      <c r="D2657" t="s">
        <v>153</v>
      </c>
      <c r="E2657" t="s">
        <v>154</v>
      </c>
      <c r="F2657">
        <v>0</v>
      </c>
      <c r="G2657">
        <v>1.02</v>
      </c>
      <c r="H2657">
        <v>-1.02</v>
      </c>
      <c r="I2657" t="s">
        <v>16</v>
      </c>
      <c r="J2657" t="s">
        <v>154</v>
      </c>
      <c r="K2657" t="s">
        <v>320</v>
      </c>
      <c r="L2657" t="s">
        <v>301</v>
      </c>
      <c r="M2657">
        <v>2022</v>
      </c>
    </row>
    <row r="2658" spans="1:13" x14ac:dyDescent="0.25">
      <c r="A2658">
        <v>14025</v>
      </c>
      <c r="B2658" t="s">
        <v>13</v>
      </c>
      <c r="C2658" s="4">
        <v>45595</v>
      </c>
      <c r="D2658" t="s">
        <v>153</v>
      </c>
      <c r="E2658" t="s">
        <v>154</v>
      </c>
      <c r="F2658">
        <v>0</v>
      </c>
      <c r="G2658">
        <v>1.21</v>
      </c>
      <c r="H2658">
        <v>-1.21</v>
      </c>
      <c r="I2658" t="s">
        <v>16</v>
      </c>
      <c r="J2658" t="s">
        <v>154</v>
      </c>
      <c r="K2658" t="s">
        <v>320</v>
      </c>
      <c r="L2658" t="s">
        <v>301</v>
      </c>
      <c r="M2658">
        <v>2022</v>
      </c>
    </row>
    <row r="2659" spans="1:13" x14ac:dyDescent="0.25">
      <c r="A2659">
        <v>14027</v>
      </c>
      <c r="B2659" t="s">
        <v>13</v>
      </c>
      <c r="C2659" s="4">
        <v>45595</v>
      </c>
      <c r="D2659" t="s">
        <v>153</v>
      </c>
      <c r="E2659" t="s">
        <v>154</v>
      </c>
      <c r="F2659">
        <v>0</v>
      </c>
      <c r="G2659">
        <v>2.2200000000000002</v>
      </c>
      <c r="H2659">
        <v>-2.2200000000000002</v>
      </c>
      <c r="I2659" t="s">
        <v>16</v>
      </c>
      <c r="J2659" t="s">
        <v>154</v>
      </c>
      <c r="K2659" t="s">
        <v>320</v>
      </c>
      <c r="L2659" t="s">
        <v>301</v>
      </c>
      <c r="M2659">
        <v>2022</v>
      </c>
    </row>
    <row r="2660" spans="1:13" x14ac:dyDescent="0.25">
      <c r="A2660">
        <v>14008</v>
      </c>
      <c r="B2660" t="s">
        <v>13</v>
      </c>
      <c r="C2660" s="4">
        <v>45595</v>
      </c>
      <c r="D2660" t="s">
        <v>153</v>
      </c>
      <c r="E2660" t="s">
        <v>154</v>
      </c>
      <c r="F2660">
        <v>0</v>
      </c>
      <c r="G2660">
        <v>2.4700000000000002</v>
      </c>
      <c r="H2660">
        <v>-2.4700000000000002</v>
      </c>
      <c r="I2660" t="s">
        <v>16</v>
      </c>
      <c r="J2660" t="s">
        <v>154</v>
      </c>
      <c r="K2660" t="s">
        <v>320</v>
      </c>
      <c r="L2660" t="s">
        <v>301</v>
      </c>
      <c r="M2660">
        <v>2022</v>
      </c>
    </row>
    <row r="2661" spans="1:13" x14ac:dyDescent="0.25">
      <c r="A2661">
        <v>14021</v>
      </c>
      <c r="B2661" t="s">
        <v>13</v>
      </c>
      <c r="C2661" s="4">
        <v>45595</v>
      </c>
      <c r="D2661" t="s">
        <v>153</v>
      </c>
      <c r="E2661" t="s">
        <v>154</v>
      </c>
      <c r="F2661">
        <v>0</v>
      </c>
      <c r="G2661">
        <v>5.81</v>
      </c>
      <c r="H2661">
        <v>-5.81</v>
      </c>
      <c r="I2661" t="s">
        <v>16</v>
      </c>
      <c r="J2661" t="s">
        <v>154</v>
      </c>
      <c r="K2661" t="s">
        <v>320</v>
      </c>
      <c r="L2661" t="s">
        <v>301</v>
      </c>
      <c r="M2661">
        <v>2022</v>
      </c>
    </row>
    <row r="2662" spans="1:13" x14ac:dyDescent="0.25">
      <c r="A2662">
        <v>14012</v>
      </c>
      <c r="B2662" t="s">
        <v>13</v>
      </c>
      <c r="C2662" s="4">
        <v>45595</v>
      </c>
      <c r="D2662" t="s">
        <v>153</v>
      </c>
      <c r="E2662" t="s">
        <v>154</v>
      </c>
      <c r="F2662">
        <v>0</v>
      </c>
      <c r="G2662">
        <v>27.92</v>
      </c>
      <c r="H2662">
        <v>-27.92</v>
      </c>
      <c r="I2662" t="s">
        <v>16</v>
      </c>
      <c r="J2662" t="s">
        <v>154</v>
      </c>
      <c r="K2662" t="s">
        <v>320</v>
      </c>
      <c r="L2662" t="s">
        <v>301</v>
      </c>
      <c r="M2662">
        <v>2022</v>
      </c>
    </row>
    <row r="2663" spans="1:13" x14ac:dyDescent="0.25">
      <c r="A2663">
        <v>14009</v>
      </c>
      <c r="B2663" t="s">
        <v>13</v>
      </c>
      <c r="C2663" s="4">
        <v>45595</v>
      </c>
      <c r="D2663" t="s">
        <v>153</v>
      </c>
      <c r="E2663" t="s">
        <v>154</v>
      </c>
      <c r="F2663">
        <v>0</v>
      </c>
      <c r="G2663">
        <v>50.28</v>
      </c>
      <c r="H2663">
        <v>-50.28</v>
      </c>
      <c r="I2663" t="s">
        <v>16</v>
      </c>
      <c r="J2663" t="s">
        <v>154</v>
      </c>
      <c r="K2663" t="s">
        <v>320</v>
      </c>
      <c r="L2663" t="s">
        <v>301</v>
      </c>
      <c r="M2663">
        <v>2022</v>
      </c>
    </row>
    <row r="2664" spans="1:13" x14ac:dyDescent="0.25">
      <c r="A2664">
        <v>14007</v>
      </c>
      <c r="B2664" t="s">
        <v>13</v>
      </c>
      <c r="C2664" s="4">
        <v>45595</v>
      </c>
      <c r="D2664" t="s">
        <v>163</v>
      </c>
      <c r="E2664" t="s">
        <v>164</v>
      </c>
      <c r="F2664">
        <v>0</v>
      </c>
      <c r="G2664">
        <v>0.16</v>
      </c>
      <c r="H2664">
        <v>-0.16</v>
      </c>
      <c r="I2664" t="s">
        <v>16</v>
      </c>
      <c r="J2664" t="s">
        <v>164</v>
      </c>
      <c r="K2664" t="s">
        <v>320</v>
      </c>
      <c r="L2664" t="s">
        <v>301</v>
      </c>
      <c r="M2664">
        <v>2022</v>
      </c>
    </row>
    <row r="2665" spans="1:13" x14ac:dyDescent="0.25">
      <c r="A2665">
        <v>14007</v>
      </c>
      <c r="B2665" t="s">
        <v>13</v>
      </c>
      <c r="C2665" s="4">
        <v>45595</v>
      </c>
      <c r="D2665" t="s">
        <v>161</v>
      </c>
      <c r="E2665" t="s">
        <v>162</v>
      </c>
      <c r="F2665">
        <v>0</v>
      </c>
      <c r="G2665">
        <v>0.35</v>
      </c>
      <c r="H2665">
        <v>-0.35</v>
      </c>
      <c r="I2665" t="s">
        <v>16</v>
      </c>
      <c r="J2665" t="s">
        <v>162</v>
      </c>
      <c r="K2665" t="s">
        <v>320</v>
      </c>
      <c r="L2665" t="s">
        <v>301</v>
      </c>
      <c r="M2665">
        <v>2022</v>
      </c>
    </row>
    <row r="2666" spans="1:13" x14ac:dyDescent="0.25">
      <c r="A2666">
        <v>14028</v>
      </c>
      <c r="B2666" t="s">
        <v>13</v>
      </c>
      <c r="C2666" s="4">
        <v>45595</v>
      </c>
      <c r="D2666" t="s">
        <v>153</v>
      </c>
      <c r="E2666" t="s">
        <v>154</v>
      </c>
      <c r="F2666">
        <v>0</v>
      </c>
      <c r="G2666">
        <v>7.0000000000000007E-2</v>
      </c>
      <c r="H2666">
        <v>-7.0000000000000007E-2</v>
      </c>
      <c r="I2666" t="s">
        <v>16</v>
      </c>
      <c r="J2666" t="s">
        <v>154</v>
      </c>
      <c r="K2666" t="s">
        <v>320</v>
      </c>
      <c r="L2666" t="s">
        <v>301</v>
      </c>
      <c r="M2666">
        <v>2022</v>
      </c>
    </row>
    <row r="2667" spans="1:13" x14ac:dyDescent="0.25">
      <c r="A2667">
        <v>14019</v>
      </c>
      <c r="B2667" t="s">
        <v>13</v>
      </c>
      <c r="C2667" s="4">
        <v>45595</v>
      </c>
      <c r="D2667" t="s">
        <v>153</v>
      </c>
      <c r="E2667" t="s">
        <v>154</v>
      </c>
      <c r="F2667">
        <v>0</v>
      </c>
      <c r="G2667">
        <v>3.62</v>
      </c>
      <c r="H2667">
        <v>-3.62</v>
      </c>
      <c r="I2667" t="s">
        <v>16</v>
      </c>
      <c r="J2667" t="s">
        <v>154</v>
      </c>
      <c r="K2667" t="s">
        <v>320</v>
      </c>
      <c r="L2667" t="s">
        <v>301</v>
      </c>
      <c r="M2667">
        <v>2022</v>
      </c>
    </row>
    <row r="2668" spans="1:13" x14ac:dyDescent="0.25">
      <c r="A2668">
        <v>14007</v>
      </c>
      <c r="B2668" t="s">
        <v>13</v>
      </c>
      <c r="C2668" s="4">
        <v>45595</v>
      </c>
      <c r="D2668" t="s">
        <v>153</v>
      </c>
      <c r="E2668" t="s">
        <v>154</v>
      </c>
      <c r="F2668">
        <v>0</v>
      </c>
      <c r="G2668">
        <v>996.82</v>
      </c>
      <c r="H2668">
        <v>-996.82</v>
      </c>
      <c r="I2668" t="s">
        <v>16</v>
      </c>
      <c r="J2668" t="s">
        <v>154</v>
      </c>
      <c r="K2668" t="s">
        <v>320</v>
      </c>
      <c r="L2668" t="s">
        <v>301</v>
      </c>
      <c r="M2668">
        <v>2022</v>
      </c>
    </row>
    <row r="2669" spans="1:13" x14ac:dyDescent="0.25">
      <c r="A2669">
        <v>14008</v>
      </c>
      <c r="B2669" t="s">
        <v>13</v>
      </c>
      <c r="C2669" s="4">
        <v>45595</v>
      </c>
      <c r="D2669" t="s">
        <v>155</v>
      </c>
      <c r="E2669" t="s">
        <v>156</v>
      </c>
      <c r="F2669">
        <v>0</v>
      </c>
      <c r="G2669">
        <v>0.4</v>
      </c>
      <c r="H2669">
        <v>-0.4</v>
      </c>
      <c r="I2669" t="s">
        <v>16</v>
      </c>
      <c r="J2669" t="s">
        <v>156</v>
      </c>
      <c r="K2669" t="s">
        <v>320</v>
      </c>
      <c r="L2669" t="s">
        <v>301</v>
      </c>
      <c r="M2669">
        <v>2022</v>
      </c>
    </row>
    <row r="2670" spans="1:13" x14ac:dyDescent="0.25">
      <c r="A2670">
        <v>14012</v>
      </c>
      <c r="B2670" t="s">
        <v>13</v>
      </c>
      <c r="C2670" s="4">
        <v>45595</v>
      </c>
      <c r="D2670" t="s">
        <v>155</v>
      </c>
      <c r="E2670" t="s">
        <v>156</v>
      </c>
      <c r="F2670">
        <v>0</v>
      </c>
      <c r="G2670">
        <v>2.1</v>
      </c>
      <c r="H2670">
        <v>-2.1</v>
      </c>
      <c r="I2670" t="s">
        <v>16</v>
      </c>
      <c r="J2670" t="s">
        <v>156</v>
      </c>
      <c r="K2670" t="s">
        <v>320</v>
      </c>
      <c r="L2670" t="s">
        <v>301</v>
      </c>
      <c r="M2670">
        <v>2022</v>
      </c>
    </row>
    <row r="2671" spans="1:13" x14ac:dyDescent="0.25">
      <c r="A2671">
        <v>14009</v>
      </c>
      <c r="B2671" t="s">
        <v>13</v>
      </c>
      <c r="C2671" s="4">
        <v>45595</v>
      </c>
      <c r="D2671" t="s">
        <v>155</v>
      </c>
      <c r="E2671" t="s">
        <v>156</v>
      </c>
      <c r="F2671">
        <v>0</v>
      </c>
      <c r="G2671">
        <v>3.04</v>
      </c>
      <c r="H2671">
        <v>-3.04</v>
      </c>
      <c r="I2671" t="s">
        <v>16</v>
      </c>
      <c r="J2671" t="s">
        <v>156</v>
      </c>
      <c r="K2671" t="s">
        <v>320</v>
      </c>
      <c r="L2671" t="s">
        <v>301</v>
      </c>
      <c r="M2671">
        <v>2022</v>
      </c>
    </row>
    <row r="2672" spans="1:13" x14ac:dyDescent="0.25">
      <c r="A2672">
        <v>14026</v>
      </c>
      <c r="B2672" t="s">
        <v>13</v>
      </c>
      <c r="C2672" s="4">
        <v>45595</v>
      </c>
      <c r="D2672" t="s">
        <v>155</v>
      </c>
      <c r="E2672" t="s">
        <v>156</v>
      </c>
      <c r="F2672">
        <v>0</v>
      </c>
      <c r="G2672">
        <v>16.7</v>
      </c>
      <c r="H2672">
        <v>-16.7</v>
      </c>
      <c r="I2672" t="s">
        <v>16</v>
      </c>
      <c r="J2672" t="s">
        <v>156</v>
      </c>
      <c r="K2672" t="s">
        <v>320</v>
      </c>
      <c r="L2672" t="s">
        <v>301</v>
      </c>
      <c r="M2672">
        <v>2022</v>
      </c>
    </row>
    <row r="2673" spans="1:13" x14ac:dyDescent="0.25">
      <c r="A2673">
        <v>14007</v>
      </c>
      <c r="B2673" t="s">
        <v>13</v>
      </c>
      <c r="C2673" s="4">
        <v>45595</v>
      </c>
      <c r="D2673" t="s">
        <v>155</v>
      </c>
      <c r="E2673" t="s">
        <v>156</v>
      </c>
      <c r="F2673">
        <v>0</v>
      </c>
      <c r="G2673">
        <v>159.27000000000001</v>
      </c>
      <c r="H2673">
        <v>-159.27000000000001</v>
      </c>
      <c r="I2673" t="s">
        <v>16</v>
      </c>
      <c r="J2673" t="s">
        <v>156</v>
      </c>
      <c r="K2673" t="s">
        <v>320</v>
      </c>
      <c r="L2673" t="s">
        <v>301</v>
      </c>
      <c r="M2673">
        <v>2022</v>
      </c>
    </row>
    <row r="2674" spans="1:13" hidden="1" x14ac:dyDescent="0.25">
      <c r="A2674">
        <v>14240</v>
      </c>
      <c r="B2674" t="s">
        <v>13</v>
      </c>
      <c r="C2674" s="4">
        <v>45596</v>
      </c>
      <c r="D2674" t="s">
        <v>184</v>
      </c>
      <c r="E2674" t="s">
        <v>185</v>
      </c>
      <c r="F2674">
        <v>0.01</v>
      </c>
      <c r="G2674">
        <v>0</v>
      </c>
      <c r="H2674">
        <v>0.01</v>
      </c>
      <c r="I2674" t="s">
        <v>16</v>
      </c>
      <c r="J2674" t="s">
        <v>185</v>
      </c>
      <c r="K2674" t="s">
        <v>281</v>
      </c>
      <c r="L2674" t="s">
        <v>18</v>
      </c>
      <c r="M2674">
        <v>2023</v>
      </c>
    </row>
    <row r="2675" spans="1:13" x14ac:dyDescent="0.25">
      <c r="A2675">
        <v>14240</v>
      </c>
      <c r="B2675" t="s">
        <v>13</v>
      </c>
      <c r="C2675" s="4">
        <v>45596</v>
      </c>
      <c r="D2675" t="s">
        <v>115</v>
      </c>
      <c r="E2675" t="s">
        <v>116</v>
      </c>
      <c r="F2675">
        <v>0</v>
      </c>
      <c r="G2675">
        <v>0.19</v>
      </c>
      <c r="H2675">
        <v>-0.19</v>
      </c>
      <c r="I2675" t="s">
        <v>16</v>
      </c>
      <c r="J2675" t="s">
        <v>116</v>
      </c>
      <c r="K2675" t="s">
        <v>281</v>
      </c>
      <c r="L2675" t="s">
        <v>18</v>
      </c>
      <c r="M2675">
        <v>2022</v>
      </c>
    </row>
    <row r="2676" spans="1:13" x14ac:dyDescent="0.25">
      <c r="A2676">
        <v>14173</v>
      </c>
      <c r="B2676" t="s">
        <v>13</v>
      </c>
      <c r="C2676" s="4">
        <v>45596</v>
      </c>
      <c r="D2676" t="s">
        <v>153</v>
      </c>
      <c r="E2676" t="s">
        <v>154</v>
      </c>
      <c r="F2676">
        <v>0</v>
      </c>
      <c r="G2676">
        <v>8.92</v>
      </c>
      <c r="H2676">
        <v>-8.92</v>
      </c>
      <c r="I2676" t="s">
        <v>16</v>
      </c>
      <c r="J2676" t="s">
        <v>154</v>
      </c>
      <c r="K2676" t="s">
        <v>320</v>
      </c>
      <c r="L2676" t="s">
        <v>301</v>
      </c>
      <c r="M2676">
        <v>2022</v>
      </c>
    </row>
    <row r="2677" spans="1:13" x14ac:dyDescent="0.25">
      <c r="A2677">
        <v>14240</v>
      </c>
      <c r="B2677" t="s">
        <v>13</v>
      </c>
      <c r="C2677" s="4">
        <v>45596</v>
      </c>
      <c r="D2677" t="s">
        <v>153</v>
      </c>
      <c r="E2677" t="s">
        <v>154</v>
      </c>
      <c r="F2677">
        <v>0</v>
      </c>
      <c r="G2677">
        <v>6799.36</v>
      </c>
      <c r="H2677">
        <v>-6799.36</v>
      </c>
      <c r="I2677" t="s">
        <v>16</v>
      </c>
      <c r="J2677" t="s">
        <v>154</v>
      </c>
      <c r="K2677" t="s">
        <v>281</v>
      </c>
      <c r="L2677" t="s">
        <v>18</v>
      </c>
      <c r="M2677">
        <v>2022</v>
      </c>
    </row>
    <row r="2678" spans="1:13" x14ac:dyDescent="0.25">
      <c r="A2678">
        <v>14240</v>
      </c>
      <c r="B2678" t="s">
        <v>13</v>
      </c>
      <c r="C2678" s="4">
        <v>45596</v>
      </c>
      <c r="D2678" t="s">
        <v>163</v>
      </c>
      <c r="E2678" t="s">
        <v>164</v>
      </c>
      <c r="F2678">
        <v>0</v>
      </c>
      <c r="G2678">
        <v>4.12</v>
      </c>
      <c r="H2678">
        <v>-4.12</v>
      </c>
      <c r="I2678" t="s">
        <v>16</v>
      </c>
      <c r="J2678" t="s">
        <v>164</v>
      </c>
      <c r="K2678" t="s">
        <v>281</v>
      </c>
      <c r="L2678" t="s">
        <v>18</v>
      </c>
      <c r="M2678">
        <v>2022</v>
      </c>
    </row>
    <row r="2679" spans="1:13" x14ac:dyDescent="0.25">
      <c r="A2679">
        <v>14240</v>
      </c>
      <c r="B2679" t="s">
        <v>13</v>
      </c>
      <c r="C2679" s="4">
        <v>45596</v>
      </c>
      <c r="D2679" t="s">
        <v>129</v>
      </c>
      <c r="E2679" t="s">
        <v>130</v>
      </c>
      <c r="F2679">
        <v>0.31</v>
      </c>
      <c r="G2679">
        <v>0</v>
      </c>
      <c r="H2679">
        <v>0.31</v>
      </c>
      <c r="I2679" t="s">
        <v>16</v>
      </c>
      <c r="J2679" t="s">
        <v>130</v>
      </c>
      <c r="K2679" t="s">
        <v>281</v>
      </c>
      <c r="L2679" t="s">
        <v>18</v>
      </c>
      <c r="M2679">
        <v>2022</v>
      </c>
    </row>
    <row r="2680" spans="1:13" hidden="1" x14ac:dyDescent="0.25">
      <c r="A2680">
        <v>14240</v>
      </c>
      <c r="B2680" t="s">
        <v>13</v>
      </c>
      <c r="C2680" s="4">
        <v>45596</v>
      </c>
      <c r="D2680" t="s">
        <v>252</v>
      </c>
      <c r="E2680" t="s">
        <v>271</v>
      </c>
      <c r="F2680">
        <v>0.04</v>
      </c>
      <c r="G2680">
        <v>0</v>
      </c>
      <c r="H2680">
        <v>0.04</v>
      </c>
      <c r="I2680" t="s">
        <v>16</v>
      </c>
      <c r="J2680" t="s">
        <v>271</v>
      </c>
      <c r="K2680" t="s">
        <v>281</v>
      </c>
      <c r="L2680" t="s">
        <v>18</v>
      </c>
      <c r="M2680">
        <v>2024</v>
      </c>
    </row>
    <row r="2681" spans="1:13" hidden="1" x14ac:dyDescent="0.25">
      <c r="A2681">
        <v>14240</v>
      </c>
      <c r="B2681" t="s">
        <v>13</v>
      </c>
      <c r="C2681" s="4">
        <v>45596</v>
      </c>
      <c r="D2681" t="s">
        <v>245</v>
      </c>
      <c r="E2681" t="s">
        <v>273</v>
      </c>
      <c r="F2681">
        <v>0</v>
      </c>
      <c r="G2681">
        <v>0.84</v>
      </c>
      <c r="H2681">
        <v>-0.84</v>
      </c>
      <c r="I2681" t="s">
        <v>16</v>
      </c>
      <c r="J2681" t="s">
        <v>273</v>
      </c>
      <c r="K2681" t="s">
        <v>281</v>
      </c>
      <c r="L2681" t="s">
        <v>18</v>
      </c>
      <c r="M2681">
        <v>2024</v>
      </c>
    </row>
    <row r="2682" spans="1:13" x14ac:dyDescent="0.25">
      <c r="A2682">
        <v>14240</v>
      </c>
      <c r="B2682" t="s">
        <v>13</v>
      </c>
      <c r="C2682" s="4">
        <v>45596</v>
      </c>
      <c r="D2682" t="s">
        <v>159</v>
      </c>
      <c r="E2682" t="s">
        <v>160</v>
      </c>
      <c r="F2682">
        <v>0</v>
      </c>
      <c r="G2682">
        <v>1067.1300000000001</v>
      </c>
      <c r="H2682">
        <v>-1067.1300000000001</v>
      </c>
      <c r="I2682" t="s">
        <v>16</v>
      </c>
      <c r="J2682" t="s">
        <v>160</v>
      </c>
      <c r="K2682" t="s">
        <v>281</v>
      </c>
      <c r="L2682" t="s">
        <v>18</v>
      </c>
      <c r="M2682">
        <v>2022</v>
      </c>
    </row>
    <row r="2683" spans="1:13" x14ac:dyDescent="0.25">
      <c r="A2683">
        <v>14173</v>
      </c>
      <c r="B2683" t="s">
        <v>13</v>
      </c>
      <c r="C2683" s="4">
        <v>45596</v>
      </c>
      <c r="D2683" t="s">
        <v>155</v>
      </c>
      <c r="E2683" t="s">
        <v>156</v>
      </c>
      <c r="F2683">
        <v>0</v>
      </c>
      <c r="G2683">
        <v>0.8</v>
      </c>
      <c r="H2683">
        <v>-0.8</v>
      </c>
      <c r="I2683" t="s">
        <v>16</v>
      </c>
      <c r="J2683" t="s">
        <v>156</v>
      </c>
      <c r="K2683" t="s">
        <v>320</v>
      </c>
      <c r="L2683" t="s">
        <v>301</v>
      </c>
      <c r="M2683">
        <v>2022</v>
      </c>
    </row>
    <row r="2684" spans="1:13" x14ac:dyDescent="0.25">
      <c r="A2684">
        <v>14240</v>
      </c>
      <c r="B2684" t="s">
        <v>13</v>
      </c>
      <c r="C2684" s="4">
        <v>45596</v>
      </c>
      <c r="D2684" t="s">
        <v>155</v>
      </c>
      <c r="E2684" t="s">
        <v>156</v>
      </c>
      <c r="F2684">
        <v>0</v>
      </c>
      <c r="G2684">
        <v>3261.24</v>
      </c>
      <c r="H2684">
        <v>-3261.24</v>
      </c>
      <c r="I2684" t="s">
        <v>16</v>
      </c>
      <c r="J2684" t="s">
        <v>156</v>
      </c>
      <c r="K2684" t="s">
        <v>281</v>
      </c>
      <c r="L2684" t="s">
        <v>18</v>
      </c>
      <c r="M2684">
        <v>2022</v>
      </c>
    </row>
    <row r="2685" spans="1:13" x14ac:dyDescent="0.25">
      <c r="A2685">
        <v>14171</v>
      </c>
      <c r="B2685" t="s">
        <v>13</v>
      </c>
      <c r="C2685" s="4">
        <v>45596</v>
      </c>
      <c r="D2685" t="s">
        <v>153</v>
      </c>
      <c r="E2685" t="s">
        <v>154</v>
      </c>
      <c r="F2685">
        <v>0</v>
      </c>
      <c r="G2685">
        <v>0.06</v>
      </c>
      <c r="H2685">
        <v>-0.06</v>
      </c>
      <c r="I2685" t="s">
        <v>16</v>
      </c>
      <c r="J2685" t="s">
        <v>154</v>
      </c>
      <c r="K2685" t="s">
        <v>320</v>
      </c>
      <c r="L2685" t="s">
        <v>301</v>
      </c>
      <c r="M2685">
        <v>2022</v>
      </c>
    </row>
    <row r="2686" spans="1:13" x14ac:dyDescent="0.25">
      <c r="A2686">
        <v>14240</v>
      </c>
      <c r="B2686" t="s">
        <v>13</v>
      </c>
      <c r="C2686" s="4">
        <v>45596</v>
      </c>
      <c r="D2686" t="s">
        <v>157</v>
      </c>
      <c r="E2686" t="s">
        <v>158</v>
      </c>
      <c r="F2686">
        <v>0</v>
      </c>
      <c r="G2686">
        <v>11686.47</v>
      </c>
      <c r="H2686">
        <v>-11686.47</v>
      </c>
      <c r="I2686" t="s">
        <v>16</v>
      </c>
      <c r="J2686" t="s">
        <v>158</v>
      </c>
      <c r="K2686" t="s">
        <v>281</v>
      </c>
      <c r="L2686" t="s">
        <v>18</v>
      </c>
      <c r="M2686">
        <v>2022</v>
      </c>
    </row>
    <row r="2687" spans="1:13" hidden="1" x14ac:dyDescent="0.25">
      <c r="A2687">
        <v>14240</v>
      </c>
      <c r="B2687" t="s">
        <v>13</v>
      </c>
      <c r="C2687" s="4">
        <v>45596</v>
      </c>
      <c r="D2687" t="s">
        <v>173</v>
      </c>
      <c r="E2687" t="s">
        <v>116</v>
      </c>
      <c r="F2687">
        <v>0</v>
      </c>
      <c r="G2687">
        <v>0.37</v>
      </c>
      <c r="H2687">
        <v>-0.37</v>
      </c>
      <c r="I2687" t="s">
        <v>16</v>
      </c>
      <c r="J2687" t="s">
        <v>116</v>
      </c>
      <c r="K2687" t="s">
        <v>281</v>
      </c>
      <c r="L2687" t="s">
        <v>18</v>
      </c>
      <c r="M2687">
        <v>2023</v>
      </c>
    </row>
    <row r="2688" spans="1:13" x14ac:dyDescent="0.25">
      <c r="A2688">
        <v>14240</v>
      </c>
      <c r="B2688" t="s">
        <v>13</v>
      </c>
      <c r="C2688" s="4">
        <v>45596</v>
      </c>
      <c r="D2688" t="s">
        <v>161</v>
      </c>
      <c r="E2688" t="s">
        <v>162</v>
      </c>
      <c r="F2688">
        <v>0</v>
      </c>
      <c r="G2688">
        <v>64.42</v>
      </c>
      <c r="H2688">
        <v>-64.42</v>
      </c>
      <c r="I2688" t="s">
        <v>16</v>
      </c>
      <c r="J2688" t="s">
        <v>162</v>
      </c>
      <c r="K2688" t="s">
        <v>281</v>
      </c>
      <c r="L2688" t="s">
        <v>18</v>
      </c>
      <c r="M2688">
        <v>2022</v>
      </c>
    </row>
    <row r="2689" spans="1:13" hidden="1" x14ac:dyDescent="0.25">
      <c r="A2689">
        <v>14240</v>
      </c>
      <c r="B2689" t="s">
        <v>13</v>
      </c>
      <c r="C2689" s="4">
        <v>45596</v>
      </c>
      <c r="D2689" t="s">
        <v>244</v>
      </c>
      <c r="E2689" t="s">
        <v>262</v>
      </c>
      <c r="F2689">
        <v>0</v>
      </c>
      <c r="G2689">
        <v>1.82</v>
      </c>
      <c r="H2689">
        <v>-1.82</v>
      </c>
      <c r="I2689" t="s">
        <v>16</v>
      </c>
      <c r="J2689" t="s">
        <v>262</v>
      </c>
      <c r="K2689" t="s">
        <v>281</v>
      </c>
      <c r="L2689" t="s">
        <v>18</v>
      </c>
      <c r="M2689">
        <v>2024</v>
      </c>
    </row>
    <row r="2690" spans="1:13" x14ac:dyDescent="0.25">
      <c r="A2690">
        <v>14240</v>
      </c>
      <c r="B2690" t="s">
        <v>13</v>
      </c>
      <c r="C2690" s="4">
        <v>45596</v>
      </c>
      <c r="D2690" t="s">
        <v>165</v>
      </c>
      <c r="E2690" t="s">
        <v>166</v>
      </c>
      <c r="F2690">
        <v>0</v>
      </c>
      <c r="G2690">
        <v>114.18</v>
      </c>
      <c r="H2690">
        <v>-114.18</v>
      </c>
      <c r="I2690" t="s">
        <v>16</v>
      </c>
      <c r="J2690" t="s">
        <v>166</v>
      </c>
      <c r="K2690" t="s">
        <v>281</v>
      </c>
      <c r="L2690" t="s">
        <v>18</v>
      </c>
      <c r="M2690">
        <v>2022</v>
      </c>
    </row>
    <row r="2691" spans="1:13" hidden="1" x14ac:dyDescent="0.25">
      <c r="A2691">
        <v>14240</v>
      </c>
      <c r="B2691" t="s">
        <v>13</v>
      </c>
      <c r="C2691" s="4">
        <v>45597</v>
      </c>
      <c r="D2691" t="s">
        <v>173</v>
      </c>
      <c r="E2691" t="s">
        <v>116</v>
      </c>
      <c r="F2691">
        <v>0.37</v>
      </c>
      <c r="G2691">
        <v>0</v>
      </c>
      <c r="H2691">
        <v>0.37</v>
      </c>
      <c r="I2691" t="s">
        <v>16</v>
      </c>
      <c r="J2691" t="s">
        <v>116</v>
      </c>
      <c r="K2691" t="s">
        <v>281</v>
      </c>
      <c r="L2691" t="s">
        <v>18</v>
      </c>
      <c r="M2691">
        <v>2023</v>
      </c>
    </row>
    <row r="2692" spans="1:13" x14ac:dyDescent="0.25">
      <c r="A2692">
        <v>14240</v>
      </c>
      <c r="B2692" t="s">
        <v>13</v>
      </c>
      <c r="C2692" s="4">
        <v>45597</v>
      </c>
      <c r="D2692" t="s">
        <v>129</v>
      </c>
      <c r="E2692" t="s">
        <v>130</v>
      </c>
      <c r="F2692">
        <v>0</v>
      </c>
      <c r="G2692">
        <v>0.31</v>
      </c>
      <c r="H2692">
        <v>-0.31</v>
      </c>
      <c r="I2692" t="s">
        <v>16</v>
      </c>
      <c r="J2692" t="s">
        <v>130</v>
      </c>
      <c r="K2692" t="s">
        <v>281</v>
      </c>
      <c r="L2692" t="s">
        <v>18</v>
      </c>
      <c r="M2692">
        <v>2022</v>
      </c>
    </row>
    <row r="2693" spans="1:13" x14ac:dyDescent="0.25">
      <c r="A2693">
        <v>14240</v>
      </c>
      <c r="B2693" t="s">
        <v>13</v>
      </c>
      <c r="C2693" s="4">
        <v>45597</v>
      </c>
      <c r="D2693" t="s">
        <v>163</v>
      </c>
      <c r="E2693" t="s">
        <v>164</v>
      </c>
      <c r="F2693">
        <v>4.12</v>
      </c>
      <c r="G2693">
        <v>0</v>
      </c>
      <c r="H2693">
        <v>4.12</v>
      </c>
      <c r="I2693" t="s">
        <v>16</v>
      </c>
      <c r="J2693" t="s">
        <v>164</v>
      </c>
      <c r="K2693" t="s">
        <v>281</v>
      </c>
      <c r="L2693" t="s">
        <v>18</v>
      </c>
      <c r="M2693">
        <v>2022</v>
      </c>
    </row>
    <row r="2694" spans="1:13" x14ac:dyDescent="0.25">
      <c r="A2694">
        <v>14240</v>
      </c>
      <c r="B2694" t="s">
        <v>13</v>
      </c>
      <c r="C2694" s="4">
        <v>45597</v>
      </c>
      <c r="D2694" t="s">
        <v>159</v>
      </c>
      <c r="E2694" t="s">
        <v>160</v>
      </c>
      <c r="F2694">
        <v>1067.1300000000001</v>
      </c>
      <c r="G2694">
        <v>0</v>
      </c>
      <c r="H2694">
        <v>1067.1300000000001</v>
      </c>
      <c r="I2694" t="s">
        <v>16</v>
      </c>
      <c r="J2694" t="s">
        <v>160</v>
      </c>
      <c r="K2694" t="s">
        <v>281</v>
      </c>
      <c r="L2694" t="s">
        <v>18</v>
      </c>
      <c r="M2694">
        <v>2022</v>
      </c>
    </row>
    <row r="2695" spans="1:13" x14ac:dyDescent="0.25">
      <c r="A2695">
        <v>14240</v>
      </c>
      <c r="B2695" t="s">
        <v>13</v>
      </c>
      <c r="C2695" s="4">
        <v>45597</v>
      </c>
      <c r="D2695" t="s">
        <v>155</v>
      </c>
      <c r="E2695" t="s">
        <v>156</v>
      </c>
      <c r="F2695">
        <v>3261.24</v>
      </c>
      <c r="G2695">
        <v>0</v>
      </c>
      <c r="H2695">
        <v>3261.24</v>
      </c>
      <c r="I2695" t="s">
        <v>16</v>
      </c>
      <c r="J2695" t="s">
        <v>156</v>
      </c>
      <c r="K2695" t="s">
        <v>281</v>
      </c>
      <c r="L2695" t="s">
        <v>18</v>
      </c>
      <c r="M2695">
        <v>2022</v>
      </c>
    </row>
    <row r="2696" spans="1:13" x14ac:dyDescent="0.25">
      <c r="A2696">
        <v>14240</v>
      </c>
      <c r="B2696" t="s">
        <v>13</v>
      </c>
      <c r="C2696" s="4">
        <v>45597</v>
      </c>
      <c r="D2696" t="s">
        <v>157</v>
      </c>
      <c r="E2696" t="s">
        <v>158</v>
      </c>
      <c r="F2696">
        <v>11686.47</v>
      </c>
      <c r="G2696">
        <v>0</v>
      </c>
      <c r="H2696">
        <v>11686.47</v>
      </c>
      <c r="I2696" t="s">
        <v>16</v>
      </c>
      <c r="J2696" t="s">
        <v>158</v>
      </c>
      <c r="K2696" t="s">
        <v>281</v>
      </c>
      <c r="L2696" t="s">
        <v>18</v>
      </c>
      <c r="M2696">
        <v>2022</v>
      </c>
    </row>
    <row r="2697" spans="1:13" x14ac:dyDescent="0.25">
      <c r="A2697">
        <v>14240</v>
      </c>
      <c r="B2697" t="s">
        <v>13</v>
      </c>
      <c r="C2697" s="4">
        <v>45597</v>
      </c>
      <c r="D2697" t="s">
        <v>161</v>
      </c>
      <c r="E2697" t="s">
        <v>162</v>
      </c>
      <c r="F2697">
        <v>64.42</v>
      </c>
      <c r="G2697">
        <v>0</v>
      </c>
      <c r="H2697">
        <v>64.42</v>
      </c>
      <c r="I2697" t="s">
        <v>16</v>
      </c>
      <c r="J2697" t="s">
        <v>162</v>
      </c>
      <c r="K2697" t="s">
        <v>281</v>
      </c>
      <c r="L2697" t="s">
        <v>18</v>
      </c>
      <c r="M2697">
        <v>2022</v>
      </c>
    </row>
    <row r="2698" spans="1:13" x14ac:dyDescent="0.25">
      <c r="A2698">
        <v>14240</v>
      </c>
      <c r="B2698" t="s">
        <v>13</v>
      </c>
      <c r="C2698" s="4">
        <v>45597</v>
      </c>
      <c r="D2698" t="s">
        <v>153</v>
      </c>
      <c r="E2698" t="s">
        <v>154</v>
      </c>
      <c r="F2698">
        <v>6799.36</v>
      </c>
      <c r="G2698">
        <v>0</v>
      </c>
      <c r="H2698">
        <v>6799.36</v>
      </c>
      <c r="I2698" t="s">
        <v>16</v>
      </c>
      <c r="J2698" t="s">
        <v>154</v>
      </c>
      <c r="K2698" t="s">
        <v>281</v>
      </c>
      <c r="L2698" t="s">
        <v>18</v>
      </c>
      <c r="M2698">
        <v>2022</v>
      </c>
    </row>
    <row r="2699" spans="1:13" x14ac:dyDescent="0.25">
      <c r="A2699">
        <v>14240</v>
      </c>
      <c r="B2699" t="s">
        <v>13</v>
      </c>
      <c r="C2699" s="4">
        <v>45597</v>
      </c>
      <c r="D2699" t="s">
        <v>115</v>
      </c>
      <c r="E2699" t="s">
        <v>116</v>
      </c>
      <c r="F2699">
        <v>0.19</v>
      </c>
      <c r="G2699">
        <v>0</v>
      </c>
      <c r="H2699">
        <v>0.19</v>
      </c>
      <c r="I2699" t="s">
        <v>16</v>
      </c>
      <c r="J2699" t="s">
        <v>116</v>
      </c>
      <c r="K2699" t="s">
        <v>281</v>
      </c>
      <c r="L2699" t="s">
        <v>18</v>
      </c>
      <c r="M2699">
        <v>2022</v>
      </c>
    </row>
    <row r="2700" spans="1:13" hidden="1" x14ac:dyDescent="0.25">
      <c r="A2700">
        <v>14240</v>
      </c>
      <c r="B2700" t="s">
        <v>13</v>
      </c>
      <c r="C2700" s="4">
        <v>45597</v>
      </c>
      <c r="D2700" t="s">
        <v>252</v>
      </c>
      <c r="E2700" t="s">
        <v>271</v>
      </c>
      <c r="F2700">
        <v>0</v>
      </c>
      <c r="G2700">
        <v>0.04</v>
      </c>
      <c r="H2700">
        <v>-0.04</v>
      </c>
      <c r="I2700" t="s">
        <v>16</v>
      </c>
      <c r="J2700" t="s">
        <v>271</v>
      </c>
      <c r="K2700" t="s">
        <v>281</v>
      </c>
      <c r="L2700" t="s">
        <v>18</v>
      </c>
      <c r="M2700">
        <v>2024</v>
      </c>
    </row>
    <row r="2701" spans="1:13" x14ac:dyDescent="0.25">
      <c r="A2701">
        <v>14240</v>
      </c>
      <c r="B2701" t="s">
        <v>13</v>
      </c>
      <c r="C2701" s="4">
        <v>45597</v>
      </c>
      <c r="D2701" t="s">
        <v>165</v>
      </c>
      <c r="E2701" t="s">
        <v>166</v>
      </c>
      <c r="F2701">
        <v>114.18</v>
      </c>
      <c r="G2701">
        <v>0</v>
      </c>
      <c r="H2701">
        <v>114.18</v>
      </c>
      <c r="I2701" t="s">
        <v>16</v>
      </c>
      <c r="J2701" t="s">
        <v>166</v>
      </c>
      <c r="K2701" t="s">
        <v>281</v>
      </c>
      <c r="L2701" t="s">
        <v>18</v>
      </c>
      <c r="M2701">
        <v>2022</v>
      </c>
    </row>
    <row r="2702" spans="1:13" hidden="1" x14ac:dyDescent="0.25">
      <c r="A2702">
        <v>14240</v>
      </c>
      <c r="B2702" t="s">
        <v>13</v>
      </c>
      <c r="C2702" s="4">
        <v>45597</v>
      </c>
      <c r="D2702" t="s">
        <v>184</v>
      </c>
      <c r="E2702" t="s">
        <v>185</v>
      </c>
      <c r="F2702">
        <v>0</v>
      </c>
      <c r="G2702">
        <v>0.01</v>
      </c>
      <c r="H2702">
        <v>-0.01</v>
      </c>
      <c r="I2702" t="s">
        <v>16</v>
      </c>
      <c r="J2702" t="s">
        <v>185</v>
      </c>
      <c r="K2702" t="s">
        <v>281</v>
      </c>
      <c r="L2702" t="s">
        <v>18</v>
      </c>
      <c r="M2702">
        <v>2023</v>
      </c>
    </row>
    <row r="2703" spans="1:13" hidden="1" x14ac:dyDescent="0.25">
      <c r="A2703">
        <v>14240</v>
      </c>
      <c r="B2703" t="s">
        <v>13</v>
      </c>
      <c r="C2703" s="4">
        <v>45597</v>
      </c>
      <c r="D2703" t="s">
        <v>244</v>
      </c>
      <c r="E2703" t="s">
        <v>262</v>
      </c>
      <c r="F2703">
        <v>1.82</v>
      </c>
      <c r="G2703">
        <v>0</v>
      </c>
      <c r="H2703">
        <v>1.82</v>
      </c>
      <c r="I2703" t="s">
        <v>16</v>
      </c>
      <c r="J2703" t="s">
        <v>262</v>
      </c>
      <c r="K2703" t="s">
        <v>281</v>
      </c>
      <c r="L2703" t="s">
        <v>18</v>
      </c>
      <c r="M2703">
        <v>2024</v>
      </c>
    </row>
    <row r="2704" spans="1:13" hidden="1" x14ac:dyDescent="0.25">
      <c r="A2704">
        <v>14240</v>
      </c>
      <c r="B2704" t="s">
        <v>13</v>
      </c>
      <c r="C2704" s="4">
        <v>45597</v>
      </c>
      <c r="D2704" t="s">
        <v>245</v>
      </c>
      <c r="E2704" t="s">
        <v>273</v>
      </c>
      <c r="F2704">
        <v>0.84</v>
      </c>
      <c r="G2704">
        <v>0</v>
      </c>
      <c r="H2704">
        <v>0.84</v>
      </c>
      <c r="I2704" t="s">
        <v>16</v>
      </c>
      <c r="J2704" t="s">
        <v>273</v>
      </c>
      <c r="K2704" t="s">
        <v>281</v>
      </c>
      <c r="L2704" t="s">
        <v>18</v>
      </c>
      <c r="M2704">
        <v>2024</v>
      </c>
    </row>
    <row r="2705" spans="1:13" x14ac:dyDescent="0.25">
      <c r="A2705">
        <v>14218</v>
      </c>
      <c r="B2705" t="s">
        <v>13</v>
      </c>
      <c r="C2705" s="4">
        <v>45600</v>
      </c>
      <c r="D2705" t="s">
        <v>153</v>
      </c>
      <c r="E2705" t="s">
        <v>154</v>
      </c>
      <c r="F2705">
        <v>0</v>
      </c>
      <c r="G2705">
        <v>0.56000000000000005</v>
      </c>
      <c r="H2705">
        <v>-0.56000000000000005</v>
      </c>
      <c r="I2705" t="s">
        <v>16</v>
      </c>
      <c r="J2705" t="s">
        <v>154</v>
      </c>
      <c r="K2705" t="s">
        <v>323</v>
      </c>
      <c r="L2705" t="s">
        <v>301</v>
      </c>
      <c r="M2705">
        <v>2022</v>
      </c>
    </row>
    <row r="2706" spans="1:13" x14ac:dyDescent="0.25">
      <c r="A2706">
        <v>14253</v>
      </c>
      <c r="B2706" t="s">
        <v>13</v>
      </c>
      <c r="C2706" s="4">
        <v>45601</v>
      </c>
      <c r="D2706" t="s">
        <v>153</v>
      </c>
      <c r="E2706" t="s">
        <v>154</v>
      </c>
      <c r="F2706">
        <v>0</v>
      </c>
      <c r="G2706">
        <v>12.91</v>
      </c>
      <c r="H2706">
        <v>-12.91</v>
      </c>
      <c r="I2706" t="s">
        <v>16</v>
      </c>
      <c r="J2706" t="s">
        <v>154</v>
      </c>
      <c r="K2706" t="s">
        <v>323</v>
      </c>
      <c r="L2706" t="s">
        <v>301</v>
      </c>
      <c r="M2706">
        <v>2022</v>
      </c>
    </row>
    <row r="2707" spans="1:13" x14ac:dyDescent="0.25">
      <c r="A2707">
        <v>14254</v>
      </c>
      <c r="B2707" t="s">
        <v>13</v>
      </c>
      <c r="C2707" s="4">
        <v>45601</v>
      </c>
      <c r="D2707" t="s">
        <v>153</v>
      </c>
      <c r="E2707" t="s">
        <v>154</v>
      </c>
      <c r="F2707">
        <v>0</v>
      </c>
      <c r="G2707">
        <v>0.64</v>
      </c>
      <c r="H2707">
        <v>-0.64</v>
      </c>
      <c r="I2707" t="s">
        <v>16</v>
      </c>
      <c r="J2707" t="s">
        <v>154</v>
      </c>
      <c r="K2707" t="s">
        <v>323</v>
      </c>
      <c r="L2707" t="s">
        <v>301</v>
      </c>
      <c r="M2707">
        <v>2022</v>
      </c>
    </row>
    <row r="2708" spans="1:13" x14ac:dyDescent="0.25">
      <c r="A2708">
        <v>14253</v>
      </c>
      <c r="B2708" t="s">
        <v>13</v>
      </c>
      <c r="C2708" s="4">
        <v>45601</v>
      </c>
      <c r="D2708" t="s">
        <v>155</v>
      </c>
      <c r="E2708" t="s">
        <v>156</v>
      </c>
      <c r="F2708">
        <v>0</v>
      </c>
      <c r="G2708">
        <v>5.76</v>
      </c>
      <c r="H2708">
        <v>-5.76</v>
      </c>
      <c r="I2708" t="s">
        <v>16</v>
      </c>
      <c r="J2708" t="s">
        <v>156</v>
      </c>
      <c r="K2708" t="s">
        <v>323</v>
      </c>
      <c r="L2708" t="s">
        <v>301</v>
      </c>
      <c r="M2708">
        <v>2022</v>
      </c>
    </row>
    <row r="2709" spans="1:13" x14ac:dyDescent="0.25">
      <c r="A2709">
        <v>14339</v>
      </c>
      <c r="B2709" t="s">
        <v>13</v>
      </c>
      <c r="C2709" s="4">
        <v>45602</v>
      </c>
      <c r="D2709" t="s">
        <v>153</v>
      </c>
      <c r="E2709" t="s">
        <v>154</v>
      </c>
      <c r="F2709">
        <v>0</v>
      </c>
      <c r="G2709">
        <v>5.88</v>
      </c>
      <c r="H2709">
        <v>-5.88</v>
      </c>
      <c r="I2709" t="s">
        <v>16</v>
      </c>
      <c r="J2709" t="s">
        <v>154</v>
      </c>
      <c r="K2709" t="s">
        <v>323</v>
      </c>
      <c r="L2709" t="s">
        <v>301</v>
      </c>
      <c r="M2709">
        <v>2022</v>
      </c>
    </row>
    <row r="2710" spans="1:13" x14ac:dyDescent="0.25">
      <c r="A2710">
        <v>14341</v>
      </c>
      <c r="B2710" t="s">
        <v>13</v>
      </c>
      <c r="C2710" s="4">
        <v>45602</v>
      </c>
      <c r="D2710" t="s">
        <v>155</v>
      </c>
      <c r="E2710" t="s">
        <v>156</v>
      </c>
      <c r="F2710">
        <v>0.39</v>
      </c>
      <c r="G2710">
        <v>0</v>
      </c>
      <c r="H2710">
        <v>0.39</v>
      </c>
      <c r="I2710" t="s">
        <v>16</v>
      </c>
      <c r="J2710" t="s">
        <v>156</v>
      </c>
      <c r="K2710" t="s">
        <v>324</v>
      </c>
      <c r="L2710" t="s">
        <v>306</v>
      </c>
      <c r="M2710">
        <v>2022</v>
      </c>
    </row>
    <row r="2711" spans="1:13" x14ac:dyDescent="0.25">
      <c r="A2711">
        <v>14366</v>
      </c>
      <c r="B2711" t="s">
        <v>13</v>
      </c>
      <c r="C2711" s="4">
        <v>45603</v>
      </c>
      <c r="D2711" t="s">
        <v>155</v>
      </c>
      <c r="E2711" t="s">
        <v>156</v>
      </c>
      <c r="F2711">
        <v>0</v>
      </c>
      <c r="G2711">
        <v>5.52</v>
      </c>
      <c r="H2711">
        <v>-5.52</v>
      </c>
      <c r="I2711" t="s">
        <v>16</v>
      </c>
      <c r="J2711" t="s">
        <v>156</v>
      </c>
      <c r="K2711" t="s">
        <v>323</v>
      </c>
      <c r="L2711" t="s">
        <v>301</v>
      </c>
      <c r="M2711">
        <v>2022</v>
      </c>
    </row>
    <row r="2712" spans="1:13" x14ac:dyDescent="0.25">
      <c r="A2712">
        <v>14370</v>
      </c>
      <c r="B2712" t="s">
        <v>13</v>
      </c>
      <c r="C2712" s="4">
        <v>45603</v>
      </c>
      <c r="D2712" t="s">
        <v>155</v>
      </c>
      <c r="E2712" t="s">
        <v>156</v>
      </c>
      <c r="F2712">
        <v>0</v>
      </c>
      <c r="G2712">
        <v>0.39</v>
      </c>
      <c r="H2712">
        <v>-0.39</v>
      </c>
      <c r="I2712" t="s">
        <v>16</v>
      </c>
      <c r="J2712" t="s">
        <v>156</v>
      </c>
      <c r="K2712" t="s">
        <v>323</v>
      </c>
      <c r="L2712" t="s">
        <v>301</v>
      </c>
      <c r="M2712">
        <v>2022</v>
      </c>
    </row>
    <row r="2713" spans="1:13" x14ac:dyDescent="0.25">
      <c r="A2713">
        <v>14382</v>
      </c>
      <c r="B2713" t="s">
        <v>13</v>
      </c>
      <c r="C2713" s="4">
        <v>45604</v>
      </c>
      <c r="D2713" t="s">
        <v>155</v>
      </c>
      <c r="E2713" t="s">
        <v>156</v>
      </c>
      <c r="F2713">
        <v>0</v>
      </c>
      <c r="G2713">
        <v>16.34</v>
      </c>
      <c r="H2713">
        <v>-16.34</v>
      </c>
      <c r="I2713" t="s">
        <v>16</v>
      </c>
      <c r="J2713" t="s">
        <v>156</v>
      </c>
      <c r="K2713" t="s">
        <v>323</v>
      </c>
      <c r="L2713" t="s">
        <v>301</v>
      </c>
      <c r="M2713">
        <v>2022</v>
      </c>
    </row>
    <row r="2714" spans="1:13" x14ac:dyDescent="0.25">
      <c r="A2714">
        <v>14381</v>
      </c>
      <c r="B2714" t="s">
        <v>13</v>
      </c>
      <c r="C2714" s="4">
        <v>45604</v>
      </c>
      <c r="D2714" t="s">
        <v>155</v>
      </c>
      <c r="E2714" t="s">
        <v>156</v>
      </c>
      <c r="F2714">
        <v>0</v>
      </c>
      <c r="G2714">
        <v>17.579999999999998</v>
      </c>
      <c r="H2714">
        <v>-17.579999999999998</v>
      </c>
      <c r="I2714" t="s">
        <v>16</v>
      </c>
      <c r="J2714" t="s">
        <v>156</v>
      </c>
      <c r="K2714" t="s">
        <v>323</v>
      </c>
      <c r="L2714" t="s">
        <v>301</v>
      </c>
      <c r="M2714">
        <v>2022</v>
      </c>
    </row>
    <row r="2715" spans="1:13" x14ac:dyDescent="0.25">
      <c r="A2715">
        <v>14571</v>
      </c>
      <c r="B2715" t="s">
        <v>13</v>
      </c>
      <c r="C2715" s="4">
        <v>45612</v>
      </c>
      <c r="D2715" t="s">
        <v>155</v>
      </c>
      <c r="E2715" t="s">
        <v>156</v>
      </c>
      <c r="F2715">
        <v>0</v>
      </c>
      <c r="G2715">
        <v>2.31</v>
      </c>
      <c r="H2715">
        <v>-2.31</v>
      </c>
      <c r="I2715" t="s">
        <v>16</v>
      </c>
      <c r="J2715" t="s">
        <v>156</v>
      </c>
      <c r="K2715" t="s">
        <v>323</v>
      </c>
      <c r="L2715" t="s">
        <v>301</v>
      </c>
      <c r="M2715">
        <v>2022</v>
      </c>
    </row>
    <row r="2716" spans="1:13" x14ac:dyDescent="0.25">
      <c r="A2716">
        <v>14571</v>
      </c>
      <c r="B2716" t="s">
        <v>13</v>
      </c>
      <c r="C2716" s="4">
        <v>45612</v>
      </c>
      <c r="D2716" t="s">
        <v>153</v>
      </c>
      <c r="E2716" t="s">
        <v>154</v>
      </c>
      <c r="F2716">
        <v>0</v>
      </c>
      <c r="G2716">
        <v>9.4700000000000006</v>
      </c>
      <c r="H2716">
        <v>-9.4700000000000006</v>
      </c>
      <c r="I2716" t="s">
        <v>16</v>
      </c>
      <c r="J2716" t="s">
        <v>154</v>
      </c>
      <c r="K2716" t="s">
        <v>323</v>
      </c>
      <c r="L2716" t="s">
        <v>301</v>
      </c>
      <c r="M2716">
        <v>2022</v>
      </c>
    </row>
    <row r="2717" spans="1:13" x14ac:dyDescent="0.25">
      <c r="A2717">
        <v>14620</v>
      </c>
      <c r="B2717" t="s">
        <v>13</v>
      </c>
      <c r="C2717" s="4">
        <v>45614</v>
      </c>
      <c r="D2717" t="s">
        <v>163</v>
      </c>
      <c r="E2717" t="s">
        <v>164</v>
      </c>
      <c r="F2717">
        <v>0</v>
      </c>
      <c r="G2717">
        <v>1.35</v>
      </c>
      <c r="H2717">
        <v>-1.35</v>
      </c>
      <c r="I2717" t="s">
        <v>16</v>
      </c>
      <c r="J2717" t="s">
        <v>164</v>
      </c>
      <c r="K2717" t="s">
        <v>323</v>
      </c>
      <c r="L2717" t="s">
        <v>301</v>
      </c>
      <c r="M2717">
        <v>2022</v>
      </c>
    </row>
    <row r="2718" spans="1:13" x14ac:dyDescent="0.25">
      <c r="A2718">
        <v>14620</v>
      </c>
      <c r="B2718" t="s">
        <v>13</v>
      </c>
      <c r="C2718" s="4">
        <v>45614</v>
      </c>
      <c r="D2718" t="s">
        <v>161</v>
      </c>
      <c r="E2718" t="s">
        <v>162</v>
      </c>
      <c r="F2718">
        <v>0</v>
      </c>
      <c r="G2718">
        <v>1.33</v>
      </c>
      <c r="H2718">
        <v>-1.33</v>
      </c>
      <c r="I2718" t="s">
        <v>16</v>
      </c>
      <c r="J2718" t="s">
        <v>162</v>
      </c>
      <c r="K2718" t="s">
        <v>323</v>
      </c>
      <c r="L2718" t="s">
        <v>301</v>
      </c>
      <c r="M2718">
        <v>2022</v>
      </c>
    </row>
    <row r="2719" spans="1:13" x14ac:dyDescent="0.25">
      <c r="A2719">
        <v>14620</v>
      </c>
      <c r="B2719" t="s">
        <v>13</v>
      </c>
      <c r="C2719" s="4">
        <v>45614</v>
      </c>
      <c r="D2719" t="s">
        <v>155</v>
      </c>
      <c r="E2719" t="s">
        <v>156</v>
      </c>
      <c r="F2719">
        <v>0</v>
      </c>
      <c r="G2719">
        <v>189.59</v>
      </c>
      <c r="H2719">
        <v>-189.59</v>
      </c>
      <c r="I2719" t="s">
        <v>16</v>
      </c>
      <c r="J2719" t="s">
        <v>156</v>
      </c>
      <c r="K2719" t="s">
        <v>323</v>
      </c>
      <c r="L2719" t="s">
        <v>301</v>
      </c>
      <c r="M2719">
        <v>2022</v>
      </c>
    </row>
    <row r="2720" spans="1:13" x14ac:dyDescent="0.25">
      <c r="A2720">
        <v>14620</v>
      </c>
      <c r="B2720" t="s">
        <v>13</v>
      </c>
      <c r="C2720" s="4">
        <v>45614</v>
      </c>
      <c r="D2720" t="s">
        <v>153</v>
      </c>
      <c r="E2720" t="s">
        <v>154</v>
      </c>
      <c r="F2720">
        <v>0</v>
      </c>
      <c r="G2720">
        <v>854.58</v>
      </c>
      <c r="H2720">
        <v>-854.58</v>
      </c>
      <c r="I2720" t="s">
        <v>16</v>
      </c>
      <c r="J2720" t="s">
        <v>154</v>
      </c>
      <c r="K2720" t="s">
        <v>323</v>
      </c>
      <c r="L2720" t="s">
        <v>301</v>
      </c>
      <c r="M2720">
        <v>2022</v>
      </c>
    </row>
    <row r="2721" spans="1:13" x14ac:dyDescent="0.25">
      <c r="A2721">
        <v>14641</v>
      </c>
      <c r="B2721" t="s">
        <v>13</v>
      </c>
      <c r="C2721" s="4">
        <v>45615</v>
      </c>
      <c r="D2721" t="s">
        <v>153</v>
      </c>
      <c r="E2721" t="s">
        <v>154</v>
      </c>
      <c r="F2721">
        <v>0</v>
      </c>
      <c r="G2721">
        <v>6.61</v>
      </c>
      <c r="H2721">
        <v>-6.61</v>
      </c>
      <c r="I2721" t="s">
        <v>16</v>
      </c>
      <c r="J2721" t="s">
        <v>154</v>
      </c>
      <c r="K2721" t="s">
        <v>323</v>
      </c>
      <c r="L2721" t="s">
        <v>301</v>
      </c>
      <c r="M2721">
        <v>2022</v>
      </c>
    </row>
    <row r="2722" spans="1:13" x14ac:dyDescent="0.25">
      <c r="A2722">
        <v>14642</v>
      </c>
      <c r="B2722" t="s">
        <v>13</v>
      </c>
      <c r="C2722" s="4">
        <v>45615</v>
      </c>
      <c r="D2722" t="s">
        <v>155</v>
      </c>
      <c r="E2722" t="s">
        <v>156</v>
      </c>
      <c r="F2722">
        <v>0</v>
      </c>
      <c r="G2722">
        <v>19.559999999999999</v>
      </c>
      <c r="H2722">
        <v>-19.559999999999999</v>
      </c>
      <c r="I2722" t="s">
        <v>16</v>
      </c>
      <c r="J2722" t="s">
        <v>156</v>
      </c>
      <c r="K2722" t="s">
        <v>323</v>
      </c>
      <c r="L2722" t="s">
        <v>301</v>
      </c>
      <c r="M2722">
        <v>2022</v>
      </c>
    </row>
    <row r="2723" spans="1:13" x14ac:dyDescent="0.25">
      <c r="A2723">
        <v>14642</v>
      </c>
      <c r="B2723" t="s">
        <v>13</v>
      </c>
      <c r="C2723" s="4">
        <v>45615</v>
      </c>
      <c r="D2723" t="s">
        <v>153</v>
      </c>
      <c r="E2723" t="s">
        <v>154</v>
      </c>
      <c r="F2723">
        <v>0</v>
      </c>
      <c r="G2723">
        <v>1621.38</v>
      </c>
      <c r="H2723">
        <v>-1621.38</v>
      </c>
      <c r="I2723" t="s">
        <v>16</v>
      </c>
      <c r="J2723" t="s">
        <v>154</v>
      </c>
      <c r="K2723" t="s">
        <v>323</v>
      </c>
      <c r="L2723" t="s">
        <v>301</v>
      </c>
      <c r="M2723">
        <v>2022</v>
      </c>
    </row>
    <row r="2724" spans="1:13" x14ac:dyDescent="0.25">
      <c r="A2724">
        <v>14639</v>
      </c>
      <c r="B2724" t="s">
        <v>13</v>
      </c>
      <c r="C2724" s="4">
        <v>45615</v>
      </c>
      <c r="D2724" t="s">
        <v>153</v>
      </c>
      <c r="E2724" t="s">
        <v>154</v>
      </c>
      <c r="F2724">
        <v>2.2799999999999998</v>
      </c>
      <c r="G2724">
        <v>0</v>
      </c>
      <c r="H2724">
        <v>2.2799999999999998</v>
      </c>
      <c r="I2724" t="s">
        <v>16</v>
      </c>
      <c r="J2724" t="s">
        <v>154</v>
      </c>
      <c r="K2724" t="s">
        <v>324</v>
      </c>
      <c r="L2724" t="s">
        <v>306</v>
      </c>
      <c r="M2724">
        <v>2022</v>
      </c>
    </row>
    <row r="2725" spans="1:13" x14ac:dyDescent="0.25">
      <c r="A2725">
        <v>14643</v>
      </c>
      <c r="B2725" t="s">
        <v>13</v>
      </c>
      <c r="C2725" s="4">
        <v>45615</v>
      </c>
      <c r="D2725" t="s">
        <v>153</v>
      </c>
      <c r="E2725" t="s">
        <v>154</v>
      </c>
      <c r="F2725">
        <v>0</v>
      </c>
      <c r="G2725">
        <v>2.2999999999999998</v>
      </c>
      <c r="H2725">
        <v>-2.2999999999999998</v>
      </c>
      <c r="I2725" t="s">
        <v>16</v>
      </c>
      <c r="J2725" t="s">
        <v>154</v>
      </c>
      <c r="K2725" t="s">
        <v>323</v>
      </c>
      <c r="L2725" t="s">
        <v>301</v>
      </c>
      <c r="M2725">
        <v>2022</v>
      </c>
    </row>
    <row r="2726" spans="1:13" x14ac:dyDescent="0.25">
      <c r="A2726">
        <v>14644</v>
      </c>
      <c r="B2726" t="s">
        <v>13</v>
      </c>
      <c r="C2726" s="4">
        <v>45615</v>
      </c>
      <c r="D2726" t="s">
        <v>153</v>
      </c>
      <c r="E2726" t="s">
        <v>154</v>
      </c>
      <c r="F2726">
        <v>0</v>
      </c>
      <c r="G2726">
        <v>0.05</v>
      </c>
      <c r="H2726">
        <v>-0.05</v>
      </c>
      <c r="I2726" t="s">
        <v>16</v>
      </c>
      <c r="J2726" t="s">
        <v>154</v>
      </c>
      <c r="K2726" t="s">
        <v>323</v>
      </c>
      <c r="L2726" t="s">
        <v>301</v>
      </c>
      <c r="M2726">
        <v>2022</v>
      </c>
    </row>
    <row r="2727" spans="1:13" x14ac:dyDescent="0.25">
      <c r="A2727">
        <v>14641</v>
      </c>
      <c r="B2727" t="s">
        <v>13</v>
      </c>
      <c r="C2727" s="4">
        <v>45615</v>
      </c>
      <c r="D2727" t="s">
        <v>155</v>
      </c>
      <c r="E2727" t="s">
        <v>156</v>
      </c>
      <c r="F2727">
        <v>0</v>
      </c>
      <c r="G2727">
        <v>0.21</v>
      </c>
      <c r="H2727">
        <v>-0.21</v>
      </c>
      <c r="I2727" t="s">
        <v>16</v>
      </c>
      <c r="J2727" t="s">
        <v>156</v>
      </c>
      <c r="K2727" t="s">
        <v>323</v>
      </c>
      <c r="L2727" t="s">
        <v>301</v>
      </c>
      <c r="M2727">
        <v>2022</v>
      </c>
    </row>
    <row r="2728" spans="1:13" x14ac:dyDescent="0.25">
      <c r="A2728">
        <v>14671</v>
      </c>
      <c r="B2728" t="s">
        <v>13</v>
      </c>
      <c r="C2728" s="4">
        <v>45616</v>
      </c>
      <c r="D2728" t="s">
        <v>153</v>
      </c>
      <c r="E2728" t="s">
        <v>154</v>
      </c>
      <c r="F2728">
        <v>0</v>
      </c>
      <c r="G2728">
        <v>0.08</v>
      </c>
      <c r="H2728">
        <v>-0.08</v>
      </c>
      <c r="I2728" t="s">
        <v>16</v>
      </c>
      <c r="J2728" t="s">
        <v>154</v>
      </c>
      <c r="K2728" t="s">
        <v>323</v>
      </c>
      <c r="L2728" t="s">
        <v>301</v>
      </c>
      <c r="M2728">
        <v>2022</v>
      </c>
    </row>
    <row r="2729" spans="1:13" x14ac:dyDescent="0.25">
      <c r="A2729">
        <v>14670</v>
      </c>
      <c r="B2729" t="s">
        <v>13</v>
      </c>
      <c r="C2729" s="4">
        <v>45616</v>
      </c>
      <c r="D2729" t="s">
        <v>161</v>
      </c>
      <c r="E2729" t="s">
        <v>162</v>
      </c>
      <c r="F2729">
        <v>0</v>
      </c>
      <c r="G2729">
        <v>60.73</v>
      </c>
      <c r="H2729">
        <v>-60.73</v>
      </c>
      <c r="I2729" t="s">
        <v>16</v>
      </c>
      <c r="J2729" t="s">
        <v>162</v>
      </c>
      <c r="K2729" t="s">
        <v>323</v>
      </c>
      <c r="L2729" t="s">
        <v>301</v>
      </c>
      <c r="M2729">
        <v>2022</v>
      </c>
    </row>
    <row r="2730" spans="1:13" x14ac:dyDescent="0.25">
      <c r="A2730">
        <v>14667</v>
      </c>
      <c r="B2730" t="s">
        <v>13</v>
      </c>
      <c r="C2730" s="4">
        <v>45616</v>
      </c>
      <c r="D2730" t="s">
        <v>155</v>
      </c>
      <c r="E2730" t="s">
        <v>156</v>
      </c>
      <c r="F2730">
        <v>0</v>
      </c>
      <c r="G2730">
        <v>4.08</v>
      </c>
      <c r="H2730">
        <v>-4.08</v>
      </c>
      <c r="I2730" t="s">
        <v>16</v>
      </c>
      <c r="J2730" t="s">
        <v>156</v>
      </c>
      <c r="K2730" t="s">
        <v>323</v>
      </c>
      <c r="L2730" t="s">
        <v>301</v>
      </c>
      <c r="M2730">
        <v>2022</v>
      </c>
    </row>
    <row r="2731" spans="1:13" x14ac:dyDescent="0.25">
      <c r="A2731">
        <v>14761</v>
      </c>
      <c r="B2731" t="s">
        <v>13</v>
      </c>
      <c r="C2731" s="4">
        <v>45621</v>
      </c>
      <c r="D2731" t="s">
        <v>153</v>
      </c>
      <c r="E2731" t="s">
        <v>154</v>
      </c>
      <c r="F2731">
        <v>0</v>
      </c>
      <c r="G2731">
        <v>0.41</v>
      </c>
      <c r="H2731">
        <v>-0.41</v>
      </c>
      <c r="I2731" t="s">
        <v>16</v>
      </c>
      <c r="J2731" t="s">
        <v>154</v>
      </c>
      <c r="K2731" t="s">
        <v>323</v>
      </c>
      <c r="L2731" t="s">
        <v>301</v>
      </c>
      <c r="M2731">
        <v>2022</v>
      </c>
    </row>
    <row r="2732" spans="1:13" x14ac:dyDescent="0.25">
      <c r="A2732">
        <v>14765</v>
      </c>
      <c r="B2732" t="s">
        <v>13</v>
      </c>
      <c r="C2732" s="4">
        <v>45621</v>
      </c>
      <c r="D2732" t="s">
        <v>161</v>
      </c>
      <c r="E2732" t="s">
        <v>162</v>
      </c>
      <c r="F2732">
        <v>0</v>
      </c>
      <c r="G2732">
        <v>0.35</v>
      </c>
      <c r="H2732">
        <v>-0.35</v>
      </c>
      <c r="I2732" t="s">
        <v>16</v>
      </c>
      <c r="J2732" t="s">
        <v>162</v>
      </c>
      <c r="K2732" t="s">
        <v>323</v>
      </c>
      <c r="L2732" t="s">
        <v>301</v>
      </c>
      <c r="M2732">
        <v>2022</v>
      </c>
    </row>
    <row r="2733" spans="1:13" x14ac:dyDescent="0.25">
      <c r="A2733">
        <v>14765</v>
      </c>
      <c r="B2733" t="s">
        <v>13</v>
      </c>
      <c r="C2733" s="4">
        <v>45621</v>
      </c>
      <c r="D2733" t="s">
        <v>163</v>
      </c>
      <c r="E2733" t="s">
        <v>164</v>
      </c>
      <c r="F2733">
        <v>0</v>
      </c>
      <c r="G2733">
        <v>0.16</v>
      </c>
      <c r="H2733">
        <v>-0.16</v>
      </c>
      <c r="I2733" t="s">
        <v>16</v>
      </c>
      <c r="J2733" t="s">
        <v>164</v>
      </c>
      <c r="K2733" t="s">
        <v>323</v>
      </c>
      <c r="L2733" t="s">
        <v>301</v>
      </c>
      <c r="M2733">
        <v>2022</v>
      </c>
    </row>
    <row r="2734" spans="1:13" x14ac:dyDescent="0.25">
      <c r="A2734">
        <v>14771</v>
      </c>
      <c r="B2734" t="s">
        <v>13</v>
      </c>
      <c r="C2734" s="4">
        <v>45621</v>
      </c>
      <c r="D2734" t="s">
        <v>153</v>
      </c>
      <c r="E2734" t="s">
        <v>154</v>
      </c>
      <c r="F2734">
        <v>0.1</v>
      </c>
      <c r="G2734">
        <v>0</v>
      </c>
      <c r="H2734">
        <v>0.1</v>
      </c>
      <c r="I2734" t="s">
        <v>16</v>
      </c>
      <c r="J2734" t="s">
        <v>154</v>
      </c>
      <c r="K2734" t="s">
        <v>323</v>
      </c>
      <c r="L2734" t="s">
        <v>301</v>
      </c>
      <c r="M2734">
        <v>2022</v>
      </c>
    </row>
    <row r="2735" spans="1:13" x14ac:dyDescent="0.25">
      <c r="A2735">
        <v>14760</v>
      </c>
      <c r="B2735" t="s">
        <v>13</v>
      </c>
      <c r="C2735" s="4">
        <v>45621</v>
      </c>
      <c r="D2735" t="s">
        <v>163</v>
      </c>
      <c r="E2735" t="s">
        <v>164</v>
      </c>
      <c r="F2735">
        <v>0</v>
      </c>
      <c r="G2735">
        <v>0.44</v>
      </c>
      <c r="H2735">
        <v>-0.44</v>
      </c>
      <c r="I2735" t="s">
        <v>16</v>
      </c>
      <c r="J2735" t="s">
        <v>164</v>
      </c>
      <c r="K2735" t="s">
        <v>323</v>
      </c>
      <c r="L2735" t="s">
        <v>301</v>
      </c>
      <c r="M2735">
        <v>2022</v>
      </c>
    </row>
    <row r="2736" spans="1:13" x14ac:dyDescent="0.25">
      <c r="A2736">
        <v>14766</v>
      </c>
      <c r="B2736" t="s">
        <v>13</v>
      </c>
      <c r="C2736" s="4">
        <v>45621</v>
      </c>
      <c r="D2736" t="s">
        <v>155</v>
      </c>
      <c r="E2736" t="s">
        <v>156</v>
      </c>
      <c r="F2736">
        <v>0</v>
      </c>
      <c r="G2736">
        <v>14.13</v>
      </c>
      <c r="H2736">
        <v>-14.13</v>
      </c>
      <c r="I2736" t="s">
        <v>16</v>
      </c>
      <c r="J2736" t="s">
        <v>156</v>
      </c>
      <c r="K2736" t="s">
        <v>323</v>
      </c>
      <c r="L2736" t="s">
        <v>301</v>
      </c>
      <c r="M2736">
        <v>2022</v>
      </c>
    </row>
    <row r="2737" spans="1:13" x14ac:dyDescent="0.25">
      <c r="A2737">
        <v>14765</v>
      </c>
      <c r="B2737" t="s">
        <v>13</v>
      </c>
      <c r="C2737" s="4">
        <v>45621</v>
      </c>
      <c r="D2737" t="s">
        <v>155</v>
      </c>
      <c r="E2737" t="s">
        <v>156</v>
      </c>
      <c r="F2737">
        <v>0</v>
      </c>
      <c r="G2737">
        <v>157.30000000000001</v>
      </c>
      <c r="H2737">
        <v>-157.30000000000001</v>
      </c>
      <c r="I2737" t="s">
        <v>16</v>
      </c>
      <c r="J2737" t="s">
        <v>156</v>
      </c>
      <c r="K2737" t="s">
        <v>323</v>
      </c>
      <c r="L2737" t="s">
        <v>301</v>
      </c>
      <c r="M2737">
        <v>2022</v>
      </c>
    </row>
    <row r="2738" spans="1:13" x14ac:dyDescent="0.25">
      <c r="A2738">
        <v>14762</v>
      </c>
      <c r="B2738" t="s">
        <v>13</v>
      </c>
      <c r="C2738" s="4">
        <v>45621</v>
      </c>
      <c r="D2738" t="s">
        <v>153</v>
      </c>
      <c r="E2738" t="s">
        <v>154</v>
      </c>
      <c r="F2738">
        <v>0</v>
      </c>
      <c r="G2738">
        <v>1.81</v>
      </c>
      <c r="H2738">
        <v>-1.81</v>
      </c>
      <c r="I2738" t="s">
        <v>16</v>
      </c>
      <c r="J2738" t="s">
        <v>154</v>
      </c>
      <c r="K2738" t="s">
        <v>323</v>
      </c>
      <c r="L2738" t="s">
        <v>301</v>
      </c>
      <c r="M2738">
        <v>2022</v>
      </c>
    </row>
    <row r="2739" spans="1:13" x14ac:dyDescent="0.25">
      <c r="A2739">
        <v>14760</v>
      </c>
      <c r="B2739" t="s">
        <v>13</v>
      </c>
      <c r="C2739" s="4">
        <v>45621</v>
      </c>
      <c r="D2739" t="s">
        <v>153</v>
      </c>
      <c r="E2739" t="s">
        <v>154</v>
      </c>
      <c r="F2739">
        <v>0</v>
      </c>
      <c r="G2739">
        <v>1540.9</v>
      </c>
      <c r="H2739">
        <v>-1540.9</v>
      </c>
      <c r="I2739" t="s">
        <v>16</v>
      </c>
      <c r="J2739" t="s">
        <v>154</v>
      </c>
      <c r="K2739" t="s">
        <v>323</v>
      </c>
      <c r="L2739" t="s">
        <v>301</v>
      </c>
      <c r="M2739">
        <v>2022</v>
      </c>
    </row>
    <row r="2740" spans="1:13" x14ac:dyDescent="0.25">
      <c r="A2740">
        <v>14760</v>
      </c>
      <c r="B2740" t="s">
        <v>13</v>
      </c>
      <c r="C2740" s="4">
        <v>45621</v>
      </c>
      <c r="D2740" t="s">
        <v>155</v>
      </c>
      <c r="E2740" t="s">
        <v>156</v>
      </c>
      <c r="F2740">
        <v>0</v>
      </c>
      <c r="G2740">
        <v>218.41</v>
      </c>
      <c r="H2740">
        <v>-218.41</v>
      </c>
      <c r="I2740" t="s">
        <v>16</v>
      </c>
      <c r="J2740" t="s">
        <v>156</v>
      </c>
      <c r="K2740" t="s">
        <v>323</v>
      </c>
      <c r="L2740" t="s">
        <v>301</v>
      </c>
      <c r="M2740">
        <v>2022</v>
      </c>
    </row>
    <row r="2741" spans="1:13" x14ac:dyDescent="0.25">
      <c r="A2741">
        <v>14763</v>
      </c>
      <c r="B2741" t="s">
        <v>13</v>
      </c>
      <c r="C2741" s="4">
        <v>45621</v>
      </c>
      <c r="D2741" t="s">
        <v>163</v>
      </c>
      <c r="E2741" t="s">
        <v>164</v>
      </c>
      <c r="F2741">
        <v>0</v>
      </c>
      <c r="G2741">
        <v>0.9</v>
      </c>
      <c r="H2741">
        <v>-0.9</v>
      </c>
      <c r="I2741" t="s">
        <v>16</v>
      </c>
      <c r="J2741" t="s">
        <v>164</v>
      </c>
      <c r="K2741" t="s">
        <v>323</v>
      </c>
      <c r="L2741" t="s">
        <v>301</v>
      </c>
      <c r="M2741">
        <v>2022</v>
      </c>
    </row>
    <row r="2742" spans="1:13" x14ac:dyDescent="0.25">
      <c r="A2742">
        <v>14763</v>
      </c>
      <c r="B2742" t="s">
        <v>13</v>
      </c>
      <c r="C2742" s="4">
        <v>45621</v>
      </c>
      <c r="D2742" t="s">
        <v>155</v>
      </c>
      <c r="E2742" t="s">
        <v>156</v>
      </c>
      <c r="F2742">
        <v>0</v>
      </c>
      <c r="G2742">
        <v>84.71</v>
      </c>
      <c r="H2742">
        <v>-84.71</v>
      </c>
      <c r="I2742" t="s">
        <v>16</v>
      </c>
      <c r="J2742" t="s">
        <v>156</v>
      </c>
      <c r="K2742" t="s">
        <v>323</v>
      </c>
      <c r="L2742" t="s">
        <v>301</v>
      </c>
      <c r="M2742">
        <v>2022</v>
      </c>
    </row>
    <row r="2743" spans="1:13" x14ac:dyDescent="0.25">
      <c r="A2743">
        <v>14763</v>
      </c>
      <c r="B2743" t="s">
        <v>13</v>
      </c>
      <c r="C2743" s="4">
        <v>45621</v>
      </c>
      <c r="D2743" t="s">
        <v>165</v>
      </c>
      <c r="E2743" t="s">
        <v>166</v>
      </c>
      <c r="F2743">
        <v>0</v>
      </c>
      <c r="G2743">
        <v>110.5</v>
      </c>
      <c r="H2743">
        <v>-110.5</v>
      </c>
      <c r="I2743" t="s">
        <v>16</v>
      </c>
      <c r="J2743" t="s">
        <v>166</v>
      </c>
      <c r="K2743" t="s">
        <v>323</v>
      </c>
      <c r="L2743" t="s">
        <v>301</v>
      </c>
      <c r="M2743">
        <v>2022</v>
      </c>
    </row>
    <row r="2744" spans="1:13" x14ac:dyDescent="0.25">
      <c r="A2744">
        <v>14764</v>
      </c>
      <c r="B2744" t="s">
        <v>13</v>
      </c>
      <c r="C2744" s="4">
        <v>45621</v>
      </c>
      <c r="D2744" t="s">
        <v>163</v>
      </c>
      <c r="E2744" t="s">
        <v>164</v>
      </c>
      <c r="F2744">
        <v>0</v>
      </c>
      <c r="G2744">
        <v>0.14000000000000001</v>
      </c>
      <c r="H2744">
        <v>-0.14000000000000001</v>
      </c>
      <c r="I2744" t="s">
        <v>16</v>
      </c>
      <c r="J2744" t="s">
        <v>164</v>
      </c>
      <c r="K2744" t="s">
        <v>323</v>
      </c>
      <c r="L2744" t="s">
        <v>301</v>
      </c>
      <c r="M2744">
        <v>2022</v>
      </c>
    </row>
    <row r="2745" spans="1:13" x14ac:dyDescent="0.25">
      <c r="A2745">
        <v>14763</v>
      </c>
      <c r="B2745" t="s">
        <v>13</v>
      </c>
      <c r="C2745" s="4">
        <v>45621</v>
      </c>
      <c r="D2745" t="s">
        <v>157</v>
      </c>
      <c r="E2745" t="s">
        <v>158</v>
      </c>
      <c r="F2745">
        <v>0</v>
      </c>
      <c r="G2745">
        <v>11023.43</v>
      </c>
      <c r="H2745">
        <v>-11023.43</v>
      </c>
      <c r="I2745" t="s">
        <v>16</v>
      </c>
      <c r="J2745" t="s">
        <v>158</v>
      </c>
      <c r="K2745" t="s">
        <v>323</v>
      </c>
      <c r="L2745" t="s">
        <v>301</v>
      </c>
      <c r="M2745">
        <v>2022</v>
      </c>
    </row>
    <row r="2746" spans="1:13" x14ac:dyDescent="0.25">
      <c r="A2746">
        <v>14763</v>
      </c>
      <c r="B2746" t="s">
        <v>13</v>
      </c>
      <c r="C2746" s="4">
        <v>45621</v>
      </c>
      <c r="D2746" t="s">
        <v>159</v>
      </c>
      <c r="E2746" t="s">
        <v>160</v>
      </c>
      <c r="F2746">
        <v>0</v>
      </c>
      <c r="G2746">
        <v>1178.6199999999999</v>
      </c>
      <c r="H2746">
        <v>-1178.6199999999999</v>
      </c>
      <c r="I2746" t="s">
        <v>16</v>
      </c>
      <c r="J2746" t="s">
        <v>160</v>
      </c>
      <c r="K2746" t="s">
        <v>323</v>
      </c>
      <c r="L2746" t="s">
        <v>301</v>
      </c>
      <c r="M2746">
        <v>2022</v>
      </c>
    </row>
    <row r="2747" spans="1:13" x14ac:dyDescent="0.25">
      <c r="A2747">
        <v>14764</v>
      </c>
      <c r="B2747" t="s">
        <v>13</v>
      </c>
      <c r="C2747" s="4">
        <v>45621</v>
      </c>
      <c r="D2747" t="s">
        <v>155</v>
      </c>
      <c r="E2747" t="s">
        <v>156</v>
      </c>
      <c r="F2747">
        <v>0</v>
      </c>
      <c r="G2747">
        <v>54.21</v>
      </c>
      <c r="H2747">
        <v>-54.21</v>
      </c>
      <c r="I2747" t="s">
        <v>16</v>
      </c>
      <c r="J2747" t="s">
        <v>156</v>
      </c>
      <c r="K2747" t="s">
        <v>323</v>
      </c>
      <c r="L2747" t="s">
        <v>301</v>
      </c>
      <c r="M2747">
        <v>2022</v>
      </c>
    </row>
    <row r="2748" spans="1:13" x14ac:dyDescent="0.25">
      <c r="A2748">
        <v>14766</v>
      </c>
      <c r="B2748" t="s">
        <v>13</v>
      </c>
      <c r="C2748" s="4">
        <v>45621</v>
      </c>
      <c r="D2748" t="s">
        <v>153</v>
      </c>
      <c r="E2748" t="s">
        <v>154</v>
      </c>
      <c r="F2748">
        <v>0</v>
      </c>
      <c r="G2748">
        <v>2.0699999999999998</v>
      </c>
      <c r="H2748">
        <v>-2.0699999999999998</v>
      </c>
      <c r="I2748" t="s">
        <v>16</v>
      </c>
      <c r="J2748" t="s">
        <v>154</v>
      </c>
      <c r="K2748" t="s">
        <v>323</v>
      </c>
      <c r="L2748" t="s">
        <v>301</v>
      </c>
      <c r="M2748">
        <v>2022</v>
      </c>
    </row>
    <row r="2749" spans="1:13" x14ac:dyDescent="0.25">
      <c r="A2749">
        <v>14765</v>
      </c>
      <c r="B2749" t="s">
        <v>13</v>
      </c>
      <c r="C2749" s="4">
        <v>45621</v>
      </c>
      <c r="D2749" t="s">
        <v>153</v>
      </c>
      <c r="E2749" t="s">
        <v>154</v>
      </c>
      <c r="F2749">
        <v>0</v>
      </c>
      <c r="G2749">
        <v>1040.21</v>
      </c>
      <c r="H2749">
        <v>-1040.21</v>
      </c>
      <c r="I2749" t="s">
        <v>16</v>
      </c>
      <c r="J2749" t="s">
        <v>154</v>
      </c>
      <c r="K2749" t="s">
        <v>323</v>
      </c>
      <c r="L2749" t="s">
        <v>301</v>
      </c>
      <c r="M2749">
        <v>2022</v>
      </c>
    </row>
    <row r="2750" spans="1:13" x14ac:dyDescent="0.25">
      <c r="A2750">
        <v>14764</v>
      </c>
      <c r="B2750" t="s">
        <v>13</v>
      </c>
      <c r="C2750" s="4">
        <v>45621</v>
      </c>
      <c r="D2750" t="s">
        <v>153</v>
      </c>
      <c r="E2750" t="s">
        <v>154</v>
      </c>
      <c r="F2750">
        <v>0</v>
      </c>
      <c r="G2750">
        <v>1656.07</v>
      </c>
      <c r="H2750">
        <v>-1656.07</v>
      </c>
      <c r="I2750" t="s">
        <v>16</v>
      </c>
      <c r="J2750" t="s">
        <v>154</v>
      </c>
      <c r="K2750" t="s">
        <v>323</v>
      </c>
      <c r="L2750" t="s">
        <v>301</v>
      </c>
      <c r="M2750">
        <v>2022</v>
      </c>
    </row>
    <row r="2751" spans="1:13" x14ac:dyDescent="0.25">
      <c r="A2751">
        <v>14781</v>
      </c>
      <c r="B2751" t="s">
        <v>13</v>
      </c>
      <c r="C2751" s="4">
        <v>45622</v>
      </c>
      <c r="D2751" t="s">
        <v>163</v>
      </c>
      <c r="E2751" t="s">
        <v>164</v>
      </c>
      <c r="F2751">
        <v>0</v>
      </c>
      <c r="G2751">
        <v>1.05</v>
      </c>
      <c r="H2751">
        <v>-1.05</v>
      </c>
      <c r="I2751" t="s">
        <v>16</v>
      </c>
      <c r="J2751" t="s">
        <v>164</v>
      </c>
      <c r="K2751" t="s">
        <v>323</v>
      </c>
      <c r="L2751" t="s">
        <v>301</v>
      </c>
      <c r="M2751">
        <v>2022</v>
      </c>
    </row>
    <row r="2752" spans="1:13" x14ac:dyDescent="0.25">
      <c r="A2752">
        <v>14781</v>
      </c>
      <c r="B2752" t="s">
        <v>13</v>
      </c>
      <c r="C2752" s="4">
        <v>45622</v>
      </c>
      <c r="D2752" t="s">
        <v>153</v>
      </c>
      <c r="E2752" t="s">
        <v>154</v>
      </c>
      <c r="F2752">
        <v>0</v>
      </c>
      <c r="G2752">
        <v>0.69</v>
      </c>
      <c r="H2752">
        <v>-0.69</v>
      </c>
      <c r="I2752" t="s">
        <v>16</v>
      </c>
      <c r="J2752" t="s">
        <v>154</v>
      </c>
      <c r="K2752" t="s">
        <v>323</v>
      </c>
      <c r="L2752" t="s">
        <v>301</v>
      </c>
      <c r="M2752">
        <v>2022</v>
      </c>
    </row>
    <row r="2753" spans="1:13" hidden="1" x14ac:dyDescent="0.25">
      <c r="A2753">
        <v>14781</v>
      </c>
      <c r="B2753" t="s">
        <v>13</v>
      </c>
      <c r="C2753" s="4">
        <v>45622</v>
      </c>
      <c r="D2753" t="s">
        <v>245</v>
      </c>
      <c r="E2753" t="s">
        <v>273</v>
      </c>
      <c r="F2753">
        <v>0</v>
      </c>
      <c r="G2753">
        <v>40.9</v>
      </c>
      <c r="H2753">
        <v>-40.9</v>
      </c>
      <c r="I2753" t="s">
        <v>16</v>
      </c>
      <c r="J2753" t="s">
        <v>273</v>
      </c>
      <c r="K2753" t="s">
        <v>323</v>
      </c>
      <c r="L2753" t="s">
        <v>301</v>
      </c>
      <c r="M2753">
        <v>2024</v>
      </c>
    </row>
    <row r="2754" spans="1:13" x14ac:dyDescent="0.25">
      <c r="A2754">
        <v>14781</v>
      </c>
      <c r="B2754" t="s">
        <v>13</v>
      </c>
      <c r="C2754" s="4">
        <v>45622</v>
      </c>
      <c r="D2754" t="s">
        <v>155</v>
      </c>
      <c r="E2754" t="s">
        <v>156</v>
      </c>
      <c r="F2754">
        <v>0</v>
      </c>
      <c r="G2754">
        <v>2383.86</v>
      </c>
      <c r="H2754">
        <v>-2383.86</v>
      </c>
      <c r="I2754" t="s">
        <v>16</v>
      </c>
      <c r="J2754" t="s">
        <v>156</v>
      </c>
      <c r="K2754" t="s">
        <v>323</v>
      </c>
      <c r="L2754" t="s">
        <v>301</v>
      </c>
      <c r="M2754">
        <v>2022</v>
      </c>
    </row>
    <row r="2755" spans="1:13" x14ac:dyDescent="0.25">
      <c r="A2755">
        <v>14781</v>
      </c>
      <c r="B2755" t="s">
        <v>13</v>
      </c>
      <c r="C2755" s="4">
        <v>45622</v>
      </c>
      <c r="D2755" t="s">
        <v>117</v>
      </c>
      <c r="E2755" t="s">
        <v>118</v>
      </c>
      <c r="F2755">
        <v>0</v>
      </c>
      <c r="G2755">
        <v>5.28</v>
      </c>
      <c r="H2755">
        <v>-5.28</v>
      </c>
      <c r="I2755" t="s">
        <v>16</v>
      </c>
      <c r="J2755" t="s">
        <v>118</v>
      </c>
      <c r="K2755" t="s">
        <v>323</v>
      </c>
      <c r="L2755" t="s">
        <v>301</v>
      </c>
      <c r="M2755">
        <v>2022</v>
      </c>
    </row>
    <row r="2756" spans="1:13" hidden="1" x14ac:dyDescent="0.25">
      <c r="A2756">
        <v>14781</v>
      </c>
      <c r="B2756" t="s">
        <v>13</v>
      </c>
      <c r="C2756" s="4">
        <v>45622</v>
      </c>
      <c r="D2756" t="s">
        <v>174</v>
      </c>
      <c r="E2756" t="s">
        <v>118</v>
      </c>
      <c r="F2756">
        <v>0</v>
      </c>
      <c r="G2756">
        <v>10.84</v>
      </c>
      <c r="H2756">
        <v>-10.84</v>
      </c>
      <c r="I2756" t="s">
        <v>16</v>
      </c>
      <c r="J2756" t="s">
        <v>118</v>
      </c>
      <c r="K2756" t="s">
        <v>323</v>
      </c>
      <c r="L2756" t="s">
        <v>301</v>
      </c>
      <c r="M2756">
        <v>2023</v>
      </c>
    </row>
    <row r="2757" spans="1:13" x14ac:dyDescent="0.25">
      <c r="A2757">
        <v>14781</v>
      </c>
      <c r="B2757" t="s">
        <v>13</v>
      </c>
      <c r="C2757" s="4">
        <v>45622</v>
      </c>
      <c r="D2757" t="s">
        <v>143</v>
      </c>
      <c r="E2757" t="s">
        <v>144</v>
      </c>
      <c r="F2757">
        <v>0</v>
      </c>
      <c r="G2757">
        <v>0.59</v>
      </c>
      <c r="H2757">
        <v>-0.59</v>
      </c>
      <c r="I2757" t="s">
        <v>16</v>
      </c>
      <c r="J2757" t="s">
        <v>144</v>
      </c>
      <c r="K2757" t="s">
        <v>323</v>
      </c>
      <c r="L2757" t="s">
        <v>301</v>
      </c>
      <c r="M2757">
        <v>2022</v>
      </c>
    </row>
    <row r="2758" spans="1:13" hidden="1" x14ac:dyDescent="0.25">
      <c r="A2758">
        <v>14781</v>
      </c>
      <c r="B2758" t="s">
        <v>13</v>
      </c>
      <c r="C2758" s="4">
        <v>45622</v>
      </c>
      <c r="D2758" t="s">
        <v>186</v>
      </c>
      <c r="E2758" t="s">
        <v>187</v>
      </c>
      <c r="F2758">
        <v>0.28999999999999998</v>
      </c>
      <c r="G2758">
        <v>0</v>
      </c>
      <c r="H2758">
        <v>0.28999999999999998</v>
      </c>
      <c r="I2758" t="s">
        <v>16</v>
      </c>
      <c r="J2758" t="s">
        <v>187</v>
      </c>
      <c r="K2758" t="s">
        <v>323</v>
      </c>
      <c r="L2758" t="s">
        <v>301</v>
      </c>
      <c r="M2758">
        <v>2023</v>
      </c>
    </row>
    <row r="2759" spans="1:13" x14ac:dyDescent="0.25">
      <c r="A2759">
        <v>14781</v>
      </c>
      <c r="B2759" t="s">
        <v>13</v>
      </c>
      <c r="C2759" s="4">
        <v>45622</v>
      </c>
      <c r="D2759" t="s">
        <v>157</v>
      </c>
      <c r="E2759" t="s">
        <v>158</v>
      </c>
      <c r="F2759">
        <v>0</v>
      </c>
      <c r="G2759">
        <v>52.07</v>
      </c>
      <c r="H2759">
        <v>-52.07</v>
      </c>
      <c r="I2759" t="s">
        <v>16</v>
      </c>
      <c r="J2759" t="s">
        <v>158</v>
      </c>
      <c r="K2759" t="s">
        <v>323</v>
      </c>
      <c r="L2759" t="s">
        <v>301</v>
      </c>
      <c r="M2759">
        <v>2022</v>
      </c>
    </row>
    <row r="2760" spans="1:13" x14ac:dyDescent="0.25">
      <c r="A2760">
        <v>14781</v>
      </c>
      <c r="B2760" t="s">
        <v>13</v>
      </c>
      <c r="C2760" s="4">
        <v>45622</v>
      </c>
      <c r="D2760" t="s">
        <v>131</v>
      </c>
      <c r="E2760" t="s">
        <v>132</v>
      </c>
      <c r="F2760">
        <v>0.88</v>
      </c>
      <c r="G2760">
        <v>0</v>
      </c>
      <c r="H2760">
        <v>0.88</v>
      </c>
      <c r="I2760" t="s">
        <v>16</v>
      </c>
      <c r="J2760" t="s">
        <v>132</v>
      </c>
      <c r="K2760" t="s">
        <v>323</v>
      </c>
      <c r="L2760" t="s">
        <v>301</v>
      </c>
      <c r="M2760">
        <v>2022</v>
      </c>
    </row>
    <row r="2761" spans="1:13" x14ac:dyDescent="0.25">
      <c r="A2761">
        <v>14783</v>
      </c>
      <c r="B2761" t="s">
        <v>13</v>
      </c>
      <c r="C2761" s="4">
        <v>45622</v>
      </c>
      <c r="D2761" t="s">
        <v>155</v>
      </c>
      <c r="E2761" t="s">
        <v>156</v>
      </c>
      <c r="F2761">
        <v>0</v>
      </c>
      <c r="G2761">
        <v>0.93</v>
      </c>
      <c r="H2761">
        <v>-0.93</v>
      </c>
      <c r="I2761" t="s">
        <v>16</v>
      </c>
      <c r="J2761" t="s">
        <v>156</v>
      </c>
      <c r="K2761" t="s">
        <v>323</v>
      </c>
      <c r="L2761" t="s">
        <v>301</v>
      </c>
      <c r="M2761">
        <v>2022</v>
      </c>
    </row>
    <row r="2762" spans="1:13" x14ac:dyDescent="0.25">
      <c r="A2762">
        <v>14784</v>
      </c>
      <c r="B2762" t="s">
        <v>13</v>
      </c>
      <c r="C2762" s="4">
        <v>45622</v>
      </c>
      <c r="D2762" t="s">
        <v>153</v>
      </c>
      <c r="E2762" t="s">
        <v>154</v>
      </c>
      <c r="F2762">
        <v>0</v>
      </c>
      <c r="G2762">
        <v>0.13</v>
      </c>
      <c r="H2762">
        <v>-0.13</v>
      </c>
      <c r="I2762" t="s">
        <v>16</v>
      </c>
      <c r="J2762" t="s">
        <v>154</v>
      </c>
      <c r="K2762" t="s">
        <v>323</v>
      </c>
      <c r="L2762" t="s">
        <v>301</v>
      </c>
      <c r="M2762">
        <v>2022</v>
      </c>
    </row>
    <row r="2763" spans="1:13" x14ac:dyDescent="0.25">
      <c r="A2763">
        <v>14785</v>
      </c>
      <c r="B2763" t="s">
        <v>13</v>
      </c>
      <c r="C2763" s="4">
        <v>45622</v>
      </c>
      <c r="D2763" t="s">
        <v>155</v>
      </c>
      <c r="E2763" t="s">
        <v>156</v>
      </c>
      <c r="F2763">
        <v>0</v>
      </c>
      <c r="G2763">
        <v>1.31</v>
      </c>
      <c r="H2763">
        <v>-1.31</v>
      </c>
      <c r="I2763" t="s">
        <v>16</v>
      </c>
      <c r="J2763" t="s">
        <v>156</v>
      </c>
      <c r="K2763" t="s">
        <v>323</v>
      </c>
      <c r="L2763" t="s">
        <v>301</v>
      </c>
      <c r="M2763">
        <v>2022</v>
      </c>
    </row>
    <row r="2764" spans="1:13" x14ac:dyDescent="0.25">
      <c r="A2764">
        <v>14786</v>
      </c>
      <c r="B2764" t="s">
        <v>13</v>
      </c>
      <c r="C2764" s="4">
        <v>45622</v>
      </c>
      <c r="D2764" t="s">
        <v>157</v>
      </c>
      <c r="E2764" t="s">
        <v>158</v>
      </c>
      <c r="F2764">
        <v>0</v>
      </c>
      <c r="G2764">
        <v>92.84</v>
      </c>
      <c r="H2764">
        <v>-92.84</v>
      </c>
      <c r="I2764" t="s">
        <v>16</v>
      </c>
      <c r="J2764" t="s">
        <v>158</v>
      </c>
      <c r="K2764" t="s">
        <v>323</v>
      </c>
      <c r="L2764" t="s">
        <v>301</v>
      </c>
      <c r="M2764">
        <v>2022</v>
      </c>
    </row>
    <row r="2765" spans="1:13" x14ac:dyDescent="0.25">
      <c r="A2765">
        <v>14782</v>
      </c>
      <c r="B2765" t="s">
        <v>13</v>
      </c>
      <c r="C2765" s="4">
        <v>45622</v>
      </c>
      <c r="D2765" t="s">
        <v>155</v>
      </c>
      <c r="E2765" t="s">
        <v>156</v>
      </c>
      <c r="F2765">
        <v>0</v>
      </c>
      <c r="G2765">
        <v>24.19</v>
      </c>
      <c r="H2765">
        <v>-24.19</v>
      </c>
      <c r="I2765" t="s">
        <v>16</v>
      </c>
      <c r="J2765" t="s">
        <v>156</v>
      </c>
      <c r="K2765" t="s">
        <v>323</v>
      </c>
      <c r="L2765" t="s">
        <v>301</v>
      </c>
      <c r="M2765">
        <v>2022</v>
      </c>
    </row>
    <row r="2766" spans="1:13" x14ac:dyDescent="0.25">
      <c r="A2766">
        <v>14802</v>
      </c>
      <c r="B2766" t="s">
        <v>13</v>
      </c>
      <c r="C2766" s="4">
        <v>45623</v>
      </c>
      <c r="D2766" t="s">
        <v>153</v>
      </c>
      <c r="E2766" t="s">
        <v>154</v>
      </c>
      <c r="F2766">
        <v>0</v>
      </c>
      <c r="G2766">
        <v>6.27</v>
      </c>
      <c r="H2766">
        <v>-6.27</v>
      </c>
      <c r="I2766" t="s">
        <v>16</v>
      </c>
      <c r="J2766" t="s">
        <v>154</v>
      </c>
      <c r="K2766" t="s">
        <v>323</v>
      </c>
      <c r="L2766" t="s">
        <v>301</v>
      </c>
      <c r="M2766">
        <v>2022</v>
      </c>
    </row>
    <row r="2767" spans="1:13" x14ac:dyDescent="0.25">
      <c r="A2767">
        <v>14803</v>
      </c>
      <c r="B2767" t="s">
        <v>13</v>
      </c>
      <c r="C2767" s="4">
        <v>45623</v>
      </c>
      <c r="D2767" t="s">
        <v>153</v>
      </c>
      <c r="E2767" t="s">
        <v>154</v>
      </c>
      <c r="F2767">
        <v>0</v>
      </c>
      <c r="G2767">
        <v>6.22</v>
      </c>
      <c r="H2767">
        <v>-6.22</v>
      </c>
      <c r="I2767" t="s">
        <v>16</v>
      </c>
      <c r="J2767" t="s">
        <v>154</v>
      </c>
      <c r="K2767" t="s">
        <v>323</v>
      </c>
      <c r="L2767" t="s">
        <v>301</v>
      </c>
      <c r="M2767">
        <v>2022</v>
      </c>
    </row>
    <row r="2768" spans="1:13" x14ac:dyDescent="0.25">
      <c r="A2768">
        <v>14803</v>
      </c>
      <c r="B2768" t="s">
        <v>13</v>
      </c>
      <c r="C2768" s="4">
        <v>45623</v>
      </c>
      <c r="D2768" t="s">
        <v>155</v>
      </c>
      <c r="E2768" t="s">
        <v>156</v>
      </c>
      <c r="F2768">
        <v>0</v>
      </c>
      <c r="G2768">
        <v>6.54</v>
      </c>
      <c r="H2768">
        <v>-6.54</v>
      </c>
      <c r="I2768" t="s">
        <v>16</v>
      </c>
      <c r="J2768" t="s">
        <v>156</v>
      </c>
      <c r="K2768" t="s">
        <v>323</v>
      </c>
      <c r="L2768" t="s">
        <v>301</v>
      </c>
      <c r="M2768">
        <v>2022</v>
      </c>
    </row>
    <row r="2769" spans="1:13" x14ac:dyDescent="0.25">
      <c r="A2769">
        <v>14799</v>
      </c>
      <c r="B2769" t="s">
        <v>13</v>
      </c>
      <c r="C2769" s="4">
        <v>45623</v>
      </c>
      <c r="D2769" t="s">
        <v>153</v>
      </c>
      <c r="E2769" t="s">
        <v>154</v>
      </c>
      <c r="F2769">
        <v>0.02</v>
      </c>
      <c r="G2769">
        <v>0</v>
      </c>
      <c r="H2769">
        <v>0.02</v>
      </c>
      <c r="I2769" t="s">
        <v>16</v>
      </c>
      <c r="J2769" t="s">
        <v>154</v>
      </c>
      <c r="K2769" t="s">
        <v>324</v>
      </c>
      <c r="L2769" t="s">
        <v>306</v>
      </c>
      <c r="M2769">
        <v>2022</v>
      </c>
    </row>
    <row r="2770" spans="1:13" x14ac:dyDescent="0.25">
      <c r="A2770">
        <v>14800</v>
      </c>
      <c r="B2770" t="s">
        <v>13</v>
      </c>
      <c r="C2770" s="4">
        <v>45623</v>
      </c>
      <c r="D2770" t="s">
        <v>153</v>
      </c>
      <c r="E2770" t="s">
        <v>154</v>
      </c>
      <c r="F2770">
        <v>0.03</v>
      </c>
      <c r="G2770">
        <v>0</v>
      </c>
      <c r="H2770">
        <v>0.03</v>
      </c>
      <c r="I2770" t="s">
        <v>16</v>
      </c>
      <c r="J2770" t="s">
        <v>154</v>
      </c>
      <c r="K2770" t="s">
        <v>324</v>
      </c>
      <c r="L2770" t="s">
        <v>306</v>
      </c>
      <c r="M2770">
        <v>2022</v>
      </c>
    </row>
    <row r="2771" spans="1:13" x14ac:dyDescent="0.25">
      <c r="A2771">
        <v>14801</v>
      </c>
      <c r="B2771" t="s">
        <v>13</v>
      </c>
      <c r="C2771" s="4">
        <v>45623</v>
      </c>
      <c r="D2771" t="s">
        <v>153</v>
      </c>
      <c r="E2771" t="s">
        <v>154</v>
      </c>
      <c r="F2771">
        <v>0</v>
      </c>
      <c r="G2771">
        <v>1.02</v>
      </c>
      <c r="H2771">
        <v>-1.02</v>
      </c>
      <c r="I2771" t="s">
        <v>16</v>
      </c>
      <c r="J2771" t="s">
        <v>154</v>
      </c>
      <c r="K2771" t="s">
        <v>323</v>
      </c>
      <c r="L2771" t="s">
        <v>301</v>
      </c>
      <c r="M2771">
        <v>2022</v>
      </c>
    </row>
    <row r="2772" spans="1:13" x14ac:dyDescent="0.25">
      <c r="A2772">
        <v>14805</v>
      </c>
      <c r="B2772" t="s">
        <v>13</v>
      </c>
      <c r="C2772" s="4">
        <v>45623</v>
      </c>
      <c r="D2772" t="s">
        <v>153</v>
      </c>
      <c r="E2772" t="s">
        <v>154</v>
      </c>
      <c r="F2772">
        <v>0</v>
      </c>
      <c r="G2772">
        <v>0.43</v>
      </c>
      <c r="H2772">
        <v>-0.43</v>
      </c>
      <c r="I2772" t="s">
        <v>16</v>
      </c>
      <c r="J2772" t="s">
        <v>154</v>
      </c>
      <c r="K2772" t="s">
        <v>323</v>
      </c>
      <c r="L2772" t="s">
        <v>301</v>
      </c>
      <c r="M2772">
        <v>2022</v>
      </c>
    </row>
    <row r="2773" spans="1:13" x14ac:dyDescent="0.25">
      <c r="A2773">
        <v>14806</v>
      </c>
      <c r="B2773" t="s">
        <v>13</v>
      </c>
      <c r="C2773" s="4">
        <v>45623</v>
      </c>
      <c r="D2773" t="s">
        <v>153</v>
      </c>
      <c r="E2773" t="s">
        <v>154</v>
      </c>
      <c r="F2773">
        <v>0</v>
      </c>
      <c r="G2773">
        <v>0.5</v>
      </c>
      <c r="H2773">
        <v>-0.5</v>
      </c>
      <c r="I2773" t="s">
        <v>16</v>
      </c>
      <c r="J2773" t="s">
        <v>154</v>
      </c>
      <c r="K2773" t="s">
        <v>323</v>
      </c>
      <c r="L2773" t="s">
        <v>301</v>
      </c>
      <c r="M2773">
        <v>2022</v>
      </c>
    </row>
    <row r="2774" spans="1:13" x14ac:dyDescent="0.25">
      <c r="A2774">
        <v>14808</v>
      </c>
      <c r="B2774" t="s">
        <v>13</v>
      </c>
      <c r="C2774" s="4">
        <v>45623</v>
      </c>
      <c r="D2774" t="s">
        <v>155</v>
      </c>
      <c r="E2774" t="s">
        <v>156</v>
      </c>
      <c r="F2774">
        <v>0</v>
      </c>
      <c r="G2774">
        <v>0.02</v>
      </c>
      <c r="H2774">
        <v>-0.02</v>
      </c>
      <c r="I2774" t="s">
        <v>16</v>
      </c>
      <c r="J2774" t="s">
        <v>156</v>
      </c>
      <c r="K2774" t="s">
        <v>323</v>
      </c>
      <c r="L2774" t="s">
        <v>301</v>
      </c>
      <c r="M2774">
        <v>2022</v>
      </c>
    </row>
    <row r="2775" spans="1:13" hidden="1" x14ac:dyDescent="0.25">
      <c r="A2775">
        <v>14802</v>
      </c>
      <c r="B2775" t="s">
        <v>13</v>
      </c>
      <c r="C2775" s="4">
        <v>45623</v>
      </c>
      <c r="D2775" t="s">
        <v>251</v>
      </c>
      <c r="E2775" t="s">
        <v>268</v>
      </c>
      <c r="F2775">
        <v>0.38</v>
      </c>
      <c r="G2775">
        <v>0</v>
      </c>
      <c r="H2775">
        <v>0.38</v>
      </c>
      <c r="I2775" t="s">
        <v>16</v>
      </c>
      <c r="J2775" t="s">
        <v>268</v>
      </c>
      <c r="K2775" t="s">
        <v>323</v>
      </c>
      <c r="L2775" t="s">
        <v>301</v>
      </c>
      <c r="M2775">
        <v>2024</v>
      </c>
    </row>
    <row r="2776" spans="1:13" x14ac:dyDescent="0.25">
      <c r="A2776">
        <v>14801</v>
      </c>
      <c r="B2776" t="s">
        <v>13</v>
      </c>
      <c r="C2776" s="4">
        <v>45623</v>
      </c>
      <c r="D2776" t="s">
        <v>155</v>
      </c>
      <c r="E2776" t="s">
        <v>156</v>
      </c>
      <c r="F2776">
        <v>0</v>
      </c>
      <c r="G2776">
        <v>0.39</v>
      </c>
      <c r="H2776">
        <v>-0.39</v>
      </c>
      <c r="I2776" t="s">
        <v>16</v>
      </c>
      <c r="J2776" t="s">
        <v>156</v>
      </c>
      <c r="K2776" t="s">
        <v>323</v>
      </c>
      <c r="L2776" t="s">
        <v>301</v>
      </c>
      <c r="M2776">
        <v>2022</v>
      </c>
    </row>
    <row r="2777" spans="1:13" hidden="1" x14ac:dyDescent="0.25">
      <c r="A2777">
        <v>14802</v>
      </c>
      <c r="B2777" t="s">
        <v>13</v>
      </c>
      <c r="C2777" s="4">
        <v>45623</v>
      </c>
      <c r="D2777" t="s">
        <v>244</v>
      </c>
      <c r="E2777" t="s">
        <v>262</v>
      </c>
      <c r="F2777">
        <v>0</v>
      </c>
      <c r="G2777">
        <v>8.32</v>
      </c>
      <c r="H2777">
        <v>-8.32</v>
      </c>
      <c r="I2777" t="s">
        <v>16</v>
      </c>
      <c r="J2777" t="s">
        <v>262</v>
      </c>
      <c r="K2777" t="s">
        <v>323</v>
      </c>
      <c r="L2777" t="s">
        <v>301</v>
      </c>
      <c r="M2777">
        <v>2024</v>
      </c>
    </row>
    <row r="2778" spans="1:13" x14ac:dyDescent="0.25">
      <c r="A2778">
        <v>14804</v>
      </c>
      <c r="B2778" t="s">
        <v>13</v>
      </c>
      <c r="C2778" s="4">
        <v>45623</v>
      </c>
      <c r="D2778" t="s">
        <v>153</v>
      </c>
      <c r="E2778" t="s">
        <v>154</v>
      </c>
      <c r="F2778">
        <v>0</v>
      </c>
      <c r="G2778">
        <v>0.12</v>
      </c>
      <c r="H2778">
        <v>-0.12</v>
      </c>
      <c r="I2778" t="s">
        <v>16</v>
      </c>
      <c r="J2778" t="s">
        <v>154</v>
      </c>
      <c r="K2778" t="s">
        <v>323</v>
      </c>
      <c r="L2778" t="s">
        <v>301</v>
      </c>
      <c r="M2778">
        <v>2022</v>
      </c>
    </row>
    <row r="2779" spans="1:13" hidden="1" x14ac:dyDescent="0.25">
      <c r="A2779">
        <v>14801</v>
      </c>
      <c r="B2779" t="s">
        <v>13</v>
      </c>
      <c r="C2779" s="4">
        <v>45623</v>
      </c>
      <c r="D2779" t="s">
        <v>245</v>
      </c>
      <c r="E2779" t="s">
        <v>273</v>
      </c>
      <c r="F2779">
        <v>0</v>
      </c>
      <c r="G2779">
        <v>0.01</v>
      </c>
      <c r="H2779">
        <v>-0.01</v>
      </c>
      <c r="I2779" t="s">
        <v>16</v>
      </c>
      <c r="J2779" t="s">
        <v>273</v>
      </c>
      <c r="K2779" t="s">
        <v>323</v>
      </c>
      <c r="L2779" t="s">
        <v>301</v>
      </c>
      <c r="M2779">
        <v>2024</v>
      </c>
    </row>
    <row r="2780" spans="1:13" x14ac:dyDescent="0.25">
      <c r="A2780">
        <v>14837</v>
      </c>
      <c r="B2780" t="s">
        <v>13</v>
      </c>
      <c r="C2780" s="4">
        <v>45624</v>
      </c>
      <c r="D2780" t="s">
        <v>153</v>
      </c>
      <c r="E2780" t="s">
        <v>154</v>
      </c>
      <c r="F2780">
        <v>0</v>
      </c>
      <c r="G2780">
        <v>0.05</v>
      </c>
      <c r="H2780">
        <v>-0.05</v>
      </c>
      <c r="I2780" t="s">
        <v>16</v>
      </c>
      <c r="J2780" t="s">
        <v>154</v>
      </c>
      <c r="K2780" t="s">
        <v>323</v>
      </c>
      <c r="L2780" t="s">
        <v>301</v>
      </c>
      <c r="M2780">
        <v>2022</v>
      </c>
    </row>
    <row r="2781" spans="1:13" x14ac:dyDescent="0.25">
      <c r="A2781">
        <v>14957</v>
      </c>
      <c r="B2781" t="s">
        <v>13</v>
      </c>
      <c r="C2781" s="4">
        <v>45625</v>
      </c>
      <c r="D2781" t="s">
        <v>155</v>
      </c>
      <c r="E2781" t="s">
        <v>156</v>
      </c>
      <c r="F2781">
        <v>0</v>
      </c>
      <c r="G2781">
        <v>7.28</v>
      </c>
      <c r="H2781">
        <v>-7.28</v>
      </c>
      <c r="I2781" t="s">
        <v>16</v>
      </c>
      <c r="J2781" t="s">
        <v>156</v>
      </c>
      <c r="K2781" t="s">
        <v>323</v>
      </c>
      <c r="L2781" t="s">
        <v>301</v>
      </c>
      <c r="M2781">
        <v>2022</v>
      </c>
    </row>
    <row r="2782" spans="1:13" x14ac:dyDescent="0.25">
      <c r="A2782">
        <v>14957</v>
      </c>
      <c r="B2782" t="s">
        <v>13</v>
      </c>
      <c r="C2782" s="4">
        <v>45625</v>
      </c>
      <c r="D2782" t="s">
        <v>163</v>
      </c>
      <c r="E2782" t="s">
        <v>164</v>
      </c>
      <c r="F2782">
        <v>0</v>
      </c>
      <c r="G2782">
        <v>0.08</v>
      </c>
      <c r="H2782">
        <v>-0.08</v>
      </c>
      <c r="I2782" t="s">
        <v>16</v>
      </c>
      <c r="J2782" t="s">
        <v>164</v>
      </c>
      <c r="K2782" t="s">
        <v>323</v>
      </c>
      <c r="L2782" t="s">
        <v>301</v>
      </c>
      <c r="M2782">
        <v>2022</v>
      </c>
    </row>
    <row r="2783" spans="1:13" x14ac:dyDescent="0.25">
      <c r="A2783">
        <v>15044</v>
      </c>
      <c r="B2783" t="s">
        <v>13</v>
      </c>
      <c r="C2783" s="4">
        <v>45626</v>
      </c>
      <c r="D2783" t="s">
        <v>143</v>
      </c>
      <c r="E2783" t="s">
        <v>144</v>
      </c>
      <c r="F2783">
        <v>0</v>
      </c>
      <c r="G2783">
        <v>0.56999999999999995</v>
      </c>
      <c r="H2783">
        <v>-0.56999999999999995</v>
      </c>
      <c r="I2783" t="s">
        <v>16</v>
      </c>
      <c r="J2783" t="s">
        <v>144</v>
      </c>
      <c r="K2783" t="s">
        <v>281</v>
      </c>
      <c r="L2783" t="s">
        <v>18</v>
      </c>
      <c r="M2783">
        <v>2022</v>
      </c>
    </row>
    <row r="2784" spans="1:13" x14ac:dyDescent="0.25">
      <c r="A2784">
        <v>15044</v>
      </c>
      <c r="B2784" t="s">
        <v>13</v>
      </c>
      <c r="C2784" s="4">
        <v>45626</v>
      </c>
      <c r="D2784" t="s">
        <v>131</v>
      </c>
      <c r="E2784" t="s">
        <v>132</v>
      </c>
      <c r="F2784">
        <v>0.85</v>
      </c>
      <c r="G2784">
        <v>0</v>
      </c>
      <c r="H2784">
        <v>0.85</v>
      </c>
      <c r="I2784" t="s">
        <v>16</v>
      </c>
      <c r="J2784" t="s">
        <v>132</v>
      </c>
      <c r="K2784" t="s">
        <v>281</v>
      </c>
      <c r="L2784" t="s">
        <v>18</v>
      </c>
      <c r="M2784">
        <v>2022</v>
      </c>
    </row>
    <row r="2785" spans="1:13" x14ac:dyDescent="0.25">
      <c r="A2785">
        <v>15044</v>
      </c>
      <c r="B2785" t="s">
        <v>13</v>
      </c>
      <c r="C2785" s="4">
        <v>45626</v>
      </c>
      <c r="D2785" t="s">
        <v>161</v>
      </c>
      <c r="E2785" t="s">
        <v>162</v>
      </c>
      <c r="F2785">
        <v>0</v>
      </c>
      <c r="G2785">
        <v>60.4</v>
      </c>
      <c r="H2785">
        <v>-60.4</v>
      </c>
      <c r="I2785" t="s">
        <v>16</v>
      </c>
      <c r="J2785" t="s">
        <v>162</v>
      </c>
      <c r="K2785" t="s">
        <v>281</v>
      </c>
      <c r="L2785" t="s">
        <v>18</v>
      </c>
      <c r="M2785">
        <v>2022</v>
      </c>
    </row>
    <row r="2786" spans="1:13" x14ac:dyDescent="0.25">
      <c r="A2786">
        <v>15044</v>
      </c>
      <c r="B2786" t="s">
        <v>13</v>
      </c>
      <c r="C2786" s="4">
        <v>45626</v>
      </c>
      <c r="D2786" t="s">
        <v>163</v>
      </c>
      <c r="E2786" t="s">
        <v>164</v>
      </c>
      <c r="F2786">
        <v>0</v>
      </c>
      <c r="G2786">
        <v>3.92</v>
      </c>
      <c r="H2786">
        <v>-3.92</v>
      </c>
      <c r="I2786" t="s">
        <v>16</v>
      </c>
      <c r="J2786" t="s">
        <v>164</v>
      </c>
      <c r="K2786" t="s">
        <v>281</v>
      </c>
      <c r="L2786" t="s">
        <v>18</v>
      </c>
      <c r="M2786">
        <v>2022</v>
      </c>
    </row>
    <row r="2787" spans="1:13" hidden="1" x14ac:dyDescent="0.25">
      <c r="A2787">
        <v>15044</v>
      </c>
      <c r="B2787" t="s">
        <v>13</v>
      </c>
      <c r="C2787" s="4">
        <v>45626</v>
      </c>
      <c r="D2787" t="s">
        <v>186</v>
      </c>
      <c r="E2787" t="s">
        <v>187</v>
      </c>
      <c r="F2787">
        <v>0.28000000000000003</v>
      </c>
      <c r="G2787">
        <v>0</v>
      </c>
      <c r="H2787">
        <v>0.28000000000000003</v>
      </c>
      <c r="I2787" t="s">
        <v>16</v>
      </c>
      <c r="J2787" t="s">
        <v>187</v>
      </c>
      <c r="K2787" t="s">
        <v>281</v>
      </c>
      <c r="L2787" t="s">
        <v>18</v>
      </c>
      <c r="M2787">
        <v>2023</v>
      </c>
    </row>
    <row r="2788" spans="1:13" x14ac:dyDescent="0.25">
      <c r="A2788">
        <v>15044</v>
      </c>
      <c r="B2788" t="s">
        <v>13</v>
      </c>
      <c r="C2788" s="4">
        <v>45626</v>
      </c>
      <c r="D2788" t="s">
        <v>153</v>
      </c>
      <c r="E2788" t="s">
        <v>154</v>
      </c>
      <c r="F2788">
        <v>0</v>
      </c>
      <c r="G2788">
        <v>6497.25</v>
      </c>
      <c r="H2788">
        <v>-6497.25</v>
      </c>
      <c r="I2788" t="s">
        <v>16</v>
      </c>
      <c r="J2788" t="s">
        <v>154</v>
      </c>
      <c r="K2788" t="s">
        <v>281</v>
      </c>
      <c r="L2788" t="s">
        <v>18</v>
      </c>
      <c r="M2788">
        <v>2022</v>
      </c>
    </row>
    <row r="2789" spans="1:13" hidden="1" x14ac:dyDescent="0.25">
      <c r="A2789">
        <v>15044</v>
      </c>
      <c r="B2789" t="s">
        <v>13</v>
      </c>
      <c r="C2789" s="4">
        <v>45626</v>
      </c>
      <c r="D2789" t="s">
        <v>245</v>
      </c>
      <c r="E2789" t="s">
        <v>273</v>
      </c>
      <c r="F2789">
        <v>0</v>
      </c>
      <c r="G2789">
        <v>39.58</v>
      </c>
      <c r="H2789">
        <v>-39.58</v>
      </c>
      <c r="I2789" t="s">
        <v>16</v>
      </c>
      <c r="J2789" t="s">
        <v>273</v>
      </c>
      <c r="K2789" t="s">
        <v>281</v>
      </c>
      <c r="L2789" t="s">
        <v>18</v>
      </c>
      <c r="M2789">
        <v>2024</v>
      </c>
    </row>
    <row r="2790" spans="1:13" x14ac:dyDescent="0.25">
      <c r="A2790">
        <v>15044</v>
      </c>
      <c r="B2790" t="s">
        <v>13</v>
      </c>
      <c r="C2790" s="4">
        <v>45626</v>
      </c>
      <c r="D2790" t="s">
        <v>165</v>
      </c>
      <c r="E2790" t="s">
        <v>166</v>
      </c>
      <c r="F2790">
        <v>0</v>
      </c>
      <c r="G2790">
        <v>106.94</v>
      </c>
      <c r="H2790">
        <v>-106.94</v>
      </c>
      <c r="I2790" t="s">
        <v>16</v>
      </c>
      <c r="J2790" t="s">
        <v>166</v>
      </c>
      <c r="K2790" t="s">
        <v>281</v>
      </c>
      <c r="L2790" t="s">
        <v>18</v>
      </c>
      <c r="M2790">
        <v>2022</v>
      </c>
    </row>
    <row r="2791" spans="1:13" x14ac:dyDescent="0.25">
      <c r="A2791">
        <v>15044</v>
      </c>
      <c r="B2791" t="s">
        <v>13</v>
      </c>
      <c r="C2791" s="4">
        <v>45626</v>
      </c>
      <c r="D2791" t="s">
        <v>159</v>
      </c>
      <c r="E2791" t="s">
        <v>160</v>
      </c>
      <c r="F2791">
        <v>0</v>
      </c>
      <c r="G2791">
        <v>1140.5999999999999</v>
      </c>
      <c r="H2791">
        <v>-1140.5999999999999</v>
      </c>
      <c r="I2791" t="s">
        <v>16</v>
      </c>
      <c r="J2791" t="s">
        <v>160</v>
      </c>
      <c r="K2791" t="s">
        <v>281</v>
      </c>
      <c r="L2791" t="s">
        <v>18</v>
      </c>
      <c r="M2791">
        <v>2022</v>
      </c>
    </row>
    <row r="2792" spans="1:13" x14ac:dyDescent="0.25">
      <c r="A2792">
        <v>15044</v>
      </c>
      <c r="B2792" t="s">
        <v>13</v>
      </c>
      <c r="C2792" s="4">
        <v>45626</v>
      </c>
      <c r="D2792" t="s">
        <v>157</v>
      </c>
      <c r="E2792" t="s">
        <v>158</v>
      </c>
      <c r="F2792">
        <v>0</v>
      </c>
      <c r="G2792">
        <v>10718.23</v>
      </c>
      <c r="H2792">
        <v>-10718.23</v>
      </c>
      <c r="I2792" t="s">
        <v>16</v>
      </c>
      <c r="J2792" t="s">
        <v>158</v>
      </c>
      <c r="K2792" t="s">
        <v>281</v>
      </c>
      <c r="L2792" t="s">
        <v>18</v>
      </c>
      <c r="M2792">
        <v>2022</v>
      </c>
    </row>
    <row r="2793" spans="1:13" x14ac:dyDescent="0.25">
      <c r="A2793">
        <v>15044</v>
      </c>
      <c r="B2793" t="s">
        <v>13</v>
      </c>
      <c r="C2793" s="4">
        <v>45626</v>
      </c>
      <c r="D2793" t="s">
        <v>155</v>
      </c>
      <c r="E2793" t="s">
        <v>156</v>
      </c>
      <c r="F2793">
        <v>0</v>
      </c>
      <c r="G2793">
        <v>3011.34</v>
      </c>
      <c r="H2793">
        <v>-3011.34</v>
      </c>
      <c r="I2793" t="s">
        <v>16</v>
      </c>
      <c r="J2793" t="s">
        <v>156</v>
      </c>
      <c r="K2793" t="s">
        <v>281</v>
      </c>
      <c r="L2793" t="s">
        <v>18</v>
      </c>
      <c r="M2793">
        <v>2022</v>
      </c>
    </row>
    <row r="2794" spans="1:13" x14ac:dyDescent="0.25">
      <c r="A2794">
        <v>15044</v>
      </c>
      <c r="B2794" t="s">
        <v>13</v>
      </c>
      <c r="C2794" s="4">
        <v>45626</v>
      </c>
      <c r="D2794" t="s">
        <v>117</v>
      </c>
      <c r="E2794" t="s">
        <v>118</v>
      </c>
      <c r="F2794">
        <v>0</v>
      </c>
      <c r="G2794">
        <v>5.1100000000000003</v>
      </c>
      <c r="H2794">
        <v>-5.1100000000000003</v>
      </c>
      <c r="I2794" t="s">
        <v>16</v>
      </c>
      <c r="J2794" t="s">
        <v>118</v>
      </c>
      <c r="K2794" t="s">
        <v>281</v>
      </c>
      <c r="L2794" t="s">
        <v>18</v>
      </c>
      <c r="M2794">
        <v>2022</v>
      </c>
    </row>
    <row r="2795" spans="1:13" hidden="1" x14ac:dyDescent="0.25">
      <c r="A2795">
        <v>15044</v>
      </c>
      <c r="B2795" t="s">
        <v>13</v>
      </c>
      <c r="C2795" s="4">
        <v>45626</v>
      </c>
      <c r="D2795" t="s">
        <v>174</v>
      </c>
      <c r="E2795" t="s">
        <v>118</v>
      </c>
      <c r="F2795">
        <v>0</v>
      </c>
      <c r="G2795">
        <v>10.49</v>
      </c>
      <c r="H2795">
        <v>-10.49</v>
      </c>
      <c r="I2795" t="s">
        <v>16</v>
      </c>
      <c r="J2795" t="s">
        <v>118</v>
      </c>
      <c r="K2795" t="s">
        <v>281</v>
      </c>
      <c r="L2795" t="s">
        <v>18</v>
      </c>
      <c r="M2795">
        <v>2023</v>
      </c>
    </row>
    <row r="2796" spans="1:13" x14ac:dyDescent="0.25">
      <c r="A2796">
        <v>15044</v>
      </c>
      <c r="B2796" t="s">
        <v>13</v>
      </c>
      <c r="C2796" s="4">
        <v>45627</v>
      </c>
      <c r="D2796" t="s">
        <v>163</v>
      </c>
      <c r="E2796" t="s">
        <v>164</v>
      </c>
      <c r="F2796">
        <v>3.92</v>
      </c>
      <c r="G2796">
        <v>0</v>
      </c>
      <c r="H2796">
        <v>3.92</v>
      </c>
      <c r="I2796" t="s">
        <v>16</v>
      </c>
      <c r="J2796" t="s">
        <v>164</v>
      </c>
      <c r="K2796" t="s">
        <v>281</v>
      </c>
      <c r="L2796" t="s">
        <v>18</v>
      </c>
      <c r="M2796">
        <v>2022</v>
      </c>
    </row>
    <row r="2797" spans="1:13" x14ac:dyDescent="0.25">
      <c r="A2797">
        <v>15044</v>
      </c>
      <c r="B2797" t="s">
        <v>13</v>
      </c>
      <c r="C2797" s="4">
        <v>45627</v>
      </c>
      <c r="D2797" t="s">
        <v>165</v>
      </c>
      <c r="E2797" t="s">
        <v>166</v>
      </c>
      <c r="F2797">
        <v>106.94</v>
      </c>
      <c r="G2797">
        <v>0</v>
      </c>
      <c r="H2797">
        <v>106.94</v>
      </c>
      <c r="I2797" t="s">
        <v>16</v>
      </c>
      <c r="J2797" t="s">
        <v>166</v>
      </c>
      <c r="K2797" t="s">
        <v>281</v>
      </c>
      <c r="L2797" t="s">
        <v>18</v>
      </c>
      <c r="M2797">
        <v>2022</v>
      </c>
    </row>
    <row r="2798" spans="1:13" x14ac:dyDescent="0.25">
      <c r="A2798">
        <v>15044</v>
      </c>
      <c r="B2798" t="s">
        <v>13</v>
      </c>
      <c r="C2798" s="4">
        <v>45627</v>
      </c>
      <c r="D2798" t="s">
        <v>161</v>
      </c>
      <c r="E2798" t="s">
        <v>162</v>
      </c>
      <c r="F2798">
        <v>60.4</v>
      </c>
      <c r="G2798">
        <v>0</v>
      </c>
      <c r="H2798">
        <v>60.4</v>
      </c>
      <c r="I2798" t="s">
        <v>16</v>
      </c>
      <c r="J2798" t="s">
        <v>162</v>
      </c>
      <c r="K2798" t="s">
        <v>281</v>
      </c>
      <c r="L2798" t="s">
        <v>18</v>
      </c>
      <c r="M2798">
        <v>2022</v>
      </c>
    </row>
    <row r="2799" spans="1:13" x14ac:dyDescent="0.25">
      <c r="A2799">
        <v>14970</v>
      </c>
      <c r="B2799" t="s">
        <v>13</v>
      </c>
      <c r="C2799" s="4">
        <v>45627</v>
      </c>
      <c r="D2799" t="s">
        <v>153</v>
      </c>
      <c r="E2799" t="s">
        <v>154</v>
      </c>
      <c r="F2799">
        <v>0.02</v>
      </c>
      <c r="G2799">
        <v>0</v>
      </c>
      <c r="H2799">
        <v>0.02</v>
      </c>
      <c r="I2799" t="s">
        <v>16</v>
      </c>
      <c r="J2799" t="s">
        <v>154</v>
      </c>
      <c r="K2799" t="s">
        <v>324</v>
      </c>
      <c r="L2799" t="s">
        <v>306</v>
      </c>
      <c r="M2799">
        <v>2022</v>
      </c>
    </row>
    <row r="2800" spans="1:13" x14ac:dyDescent="0.25">
      <c r="A2800">
        <v>15044</v>
      </c>
      <c r="B2800" t="s">
        <v>13</v>
      </c>
      <c r="C2800" s="4">
        <v>45627</v>
      </c>
      <c r="D2800" t="s">
        <v>143</v>
      </c>
      <c r="E2800" t="s">
        <v>144</v>
      </c>
      <c r="F2800">
        <v>0.56999999999999995</v>
      </c>
      <c r="G2800">
        <v>0</v>
      </c>
      <c r="H2800">
        <v>0.56999999999999995</v>
      </c>
      <c r="I2800" t="s">
        <v>16</v>
      </c>
      <c r="J2800" t="s">
        <v>144</v>
      </c>
      <c r="K2800" t="s">
        <v>281</v>
      </c>
      <c r="L2800" t="s">
        <v>18</v>
      </c>
      <c r="M2800">
        <v>2022</v>
      </c>
    </row>
    <row r="2801" spans="1:13" hidden="1" x14ac:dyDescent="0.25">
      <c r="A2801">
        <v>15044</v>
      </c>
      <c r="B2801" t="s">
        <v>13</v>
      </c>
      <c r="C2801" s="4">
        <v>45627</v>
      </c>
      <c r="D2801" t="s">
        <v>174</v>
      </c>
      <c r="E2801" t="s">
        <v>118</v>
      </c>
      <c r="F2801">
        <v>10.49</v>
      </c>
      <c r="G2801">
        <v>0</v>
      </c>
      <c r="H2801">
        <v>10.49</v>
      </c>
      <c r="I2801" t="s">
        <v>16</v>
      </c>
      <c r="J2801" t="s">
        <v>118</v>
      </c>
      <c r="K2801" t="s">
        <v>281</v>
      </c>
      <c r="L2801" t="s">
        <v>18</v>
      </c>
      <c r="M2801">
        <v>2023</v>
      </c>
    </row>
    <row r="2802" spans="1:13" x14ac:dyDescent="0.25">
      <c r="A2802">
        <v>15044</v>
      </c>
      <c r="B2802" t="s">
        <v>13</v>
      </c>
      <c r="C2802" s="4">
        <v>45627</v>
      </c>
      <c r="D2802" t="s">
        <v>131</v>
      </c>
      <c r="E2802" t="s">
        <v>132</v>
      </c>
      <c r="F2802">
        <v>0</v>
      </c>
      <c r="G2802">
        <v>0.85</v>
      </c>
      <c r="H2802">
        <v>-0.85</v>
      </c>
      <c r="I2802" t="s">
        <v>16</v>
      </c>
      <c r="J2802" t="s">
        <v>132</v>
      </c>
      <c r="K2802" t="s">
        <v>281</v>
      </c>
      <c r="L2802" t="s">
        <v>18</v>
      </c>
      <c r="M2802">
        <v>2022</v>
      </c>
    </row>
    <row r="2803" spans="1:13" x14ac:dyDescent="0.25">
      <c r="A2803">
        <v>15044</v>
      </c>
      <c r="B2803" t="s">
        <v>13</v>
      </c>
      <c r="C2803" s="4">
        <v>45627</v>
      </c>
      <c r="D2803" t="s">
        <v>153</v>
      </c>
      <c r="E2803" t="s">
        <v>154</v>
      </c>
      <c r="F2803">
        <v>6497.25</v>
      </c>
      <c r="G2803">
        <v>0</v>
      </c>
      <c r="H2803">
        <v>6497.25</v>
      </c>
      <c r="I2803" t="s">
        <v>16</v>
      </c>
      <c r="J2803" t="s">
        <v>154</v>
      </c>
      <c r="K2803" t="s">
        <v>281</v>
      </c>
      <c r="L2803" t="s">
        <v>18</v>
      </c>
      <c r="M2803">
        <v>2022</v>
      </c>
    </row>
    <row r="2804" spans="1:13" x14ac:dyDescent="0.25">
      <c r="A2804">
        <v>15044</v>
      </c>
      <c r="B2804" t="s">
        <v>13</v>
      </c>
      <c r="C2804" s="4">
        <v>45627</v>
      </c>
      <c r="D2804" t="s">
        <v>159</v>
      </c>
      <c r="E2804" t="s">
        <v>160</v>
      </c>
      <c r="F2804">
        <v>1140.5999999999999</v>
      </c>
      <c r="G2804">
        <v>0</v>
      </c>
      <c r="H2804">
        <v>1140.5999999999999</v>
      </c>
      <c r="I2804" t="s">
        <v>16</v>
      </c>
      <c r="J2804" t="s">
        <v>160</v>
      </c>
      <c r="K2804" t="s">
        <v>281</v>
      </c>
      <c r="L2804" t="s">
        <v>18</v>
      </c>
      <c r="M2804">
        <v>2022</v>
      </c>
    </row>
    <row r="2805" spans="1:13" x14ac:dyDescent="0.25">
      <c r="A2805">
        <v>15044</v>
      </c>
      <c r="B2805" t="s">
        <v>13</v>
      </c>
      <c r="C2805" s="4">
        <v>45627</v>
      </c>
      <c r="D2805" t="s">
        <v>117</v>
      </c>
      <c r="E2805" t="s">
        <v>118</v>
      </c>
      <c r="F2805">
        <v>5.1100000000000003</v>
      </c>
      <c r="G2805">
        <v>0</v>
      </c>
      <c r="H2805">
        <v>5.1100000000000003</v>
      </c>
      <c r="I2805" t="s">
        <v>16</v>
      </c>
      <c r="J2805" t="s">
        <v>118</v>
      </c>
      <c r="K2805" t="s">
        <v>281</v>
      </c>
      <c r="L2805" t="s">
        <v>18</v>
      </c>
      <c r="M2805">
        <v>2022</v>
      </c>
    </row>
    <row r="2806" spans="1:13" hidden="1" x14ac:dyDescent="0.25">
      <c r="A2806">
        <v>15044</v>
      </c>
      <c r="B2806" t="s">
        <v>13</v>
      </c>
      <c r="C2806" s="4">
        <v>45627</v>
      </c>
      <c r="D2806" t="s">
        <v>186</v>
      </c>
      <c r="E2806" t="s">
        <v>187</v>
      </c>
      <c r="F2806">
        <v>0</v>
      </c>
      <c r="G2806">
        <v>0.28000000000000003</v>
      </c>
      <c r="H2806">
        <v>-0.28000000000000003</v>
      </c>
      <c r="I2806" t="s">
        <v>16</v>
      </c>
      <c r="J2806" t="s">
        <v>187</v>
      </c>
      <c r="K2806" t="s">
        <v>281</v>
      </c>
      <c r="L2806" t="s">
        <v>18</v>
      </c>
      <c r="M2806">
        <v>2023</v>
      </c>
    </row>
    <row r="2807" spans="1:13" x14ac:dyDescent="0.25">
      <c r="A2807">
        <v>15044</v>
      </c>
      <c r="B2807" t="s">
        <v>13</v>
      </c>
      <c r="C2807" s="4">
        <v>45627</v>
      </c>
      <c r="D2807" t="s">
        <v>155</v>
      </c>
      <c r="E2807" t="s">
        <v>156</v>
      </c>
      <c r="F2807">
        <v>3011.34</v>
      </c>
      <c r="G2807">
        <v>0</v>
      </c>
      <c r="H2807">
        <v>3011.34</v>
      </c>
      <c r="I2807" t="s">
        <v>16</v>
      </c>
      <c r="J2807" t="s">
        <v>156</v>
      </c>
      <c r="K2807" t="s">
        <v>281</v>
      </c>
      <c r="L2807" t="s">
        <v>18</v>
      </c>
      <c r="M2807">
        <v>2022</v>
      </c>
    </row>
    <row r="2808" spans="1:13" x14ac:dyDescent="0.25">
      <c r="A2808">
        <v>15044</v>
      </c>
      <c r="B2808" t="s">
        <v>13</v>
      </c>
      <c r="C2808" s="4">
        <v>45627</v>
      </c>
      <c r="D2808" t="s">
        <v>157</v>
      </c>
      <c r="E2808" t="s">
        <v>158</v>
      </c>
      <c r="F2808">
        <v>10718.23</v>
      </c>
      <c r="G2808">
        <v>0</v>
      </c>
      <c r="H2808">
        <v>10718.23</v>
      </c>
      <c r="I2808" t="s">
        <v>16</v>
      </c>
      <c r="J2808" t="s">
        <v>158</v>
      </c>
      <c r="K2808" t="s">
        <v>281</v>
      </c>
      <c r="L2808" t="s">
        <v>18</v>
      </c>
      <c r="M2808">
        <v>2022</v>
      </c>
    </row>
    <row r="2809" spans="1:13" hidden="1" x14ac:dyDescent="0.25">
      <c r="A2809">
        <v>15044</v>
      </c>
      <c r="B2809" t="s">
        <v>13</v>
      </c>
      <c r="C2809" s="4">
        <v>45627</v>
      </c>
      <c r="D2809" t="s">
        <v>245</v>
      </c>
      <c r="E2809" t="s">
        <v>273</v>
      </c>
      <c r="F2809">
        <v>39.58</v>
      </c>
      <c r="G2809">
        <v>0</v>
      </c>
      <c r="H2809">
        <v>39.58</v>
      </c>
      <c r="I2809" t="s">
        <v>16</v>
      </c>
      <c r="J2809" t="s">
        <v>273</v>
      </c>
      <c r="K2809" t="s">
        <v>281</v>
      </c>
      <c r="L2809" t="s">
        <v>18</v>
      </c>
      <c r="M2809">
        <v>2024</v>
      </c>
    </row>
    <row r="2810" spans="1:13" x14ac:dyDescent="0.25">
      <c r="A2810">
        <v>15039</v>
      </c>
      <c r="B2810" t="s">
        <v>13</v>
      </c>
      <c r="C2810" s="4">
        <v>45630</v>
      </c>
      <c r="D2810" t="s">
        <v>143</v>
      </c>
      <c r="E2810" t="s">
        <v>144</v>
      </c>
      <c r="F2810">
        <v>0.59</v>
      </c>
      <c r="G2810">
        <v>0</v>
      </c>
      <c r="H2810">
        <v>0.59</v>
      </c>
      <c r="I2810" t="s">
        <v>16</v>
      </c>
      <c r="J2810" t="s">
        <v>144</v>
      </c>
      <c r="K2810" t="s">
        <v>325</v>
      </c>
      <c r="L2810" t="s">
        <v>306</v>
      </c>
      <c r="M2810">
        <v>2022</v>
      </c>
    </row>
    <row r="2811" spans="1:13" x14ac:dyDescent="0.25">
      <c r="A2811">
        <v>15039</v>
      </c>
      <c r="B2811" t="s">
        <v>13</v>
      </c>
      <c r="C2811" s="4">
        <v>45630</v>
      </c>
      <c r="D2811" t="s">
        <v>131</v>
      </c>
      <c r="E2811" t="s">
        <v>132</v>
      </c>
      <c r="F2811">
        <v>0</v>
      </c>
      <c r="G2811">
        <v>0.88</v>
      </c>
      <c r="H2811">
        <v>-0.88</v>
      </c>
      <c r="I2811" t="s">
        <v>16</v>
      </c>
      <c r="J2811" t="s">
        <v>132</v>
      </c>
      <c r="K2811" t="s">
        <v>325</v>
      </c>
      <c r="L2811" t="s">
        <v>306</v>
      </c>
      <c r="M2811">
        <v>2022</v>
      </c>
    </row>
    <row r="2812" spans="1:13" hidden="1" x14ac:dyDescent="0.25">
      <c r="A2812">
        <v>15039</v>
      </c>
      <c r="B2812" t="s">
        <v>13</v>
      </c>
      <c r="C2812" s="4">
        <v>45630</v>
      </c>
      <c r="D2812" t="s">
        <v>186</v>
      </c>
      <c r="E2812" t="s">
        <v>187</v>
      </c>
      <c r="F2812">
        <v>0</v>
      </c>
      <c r="G2812">
        <v>0.28999999999999998</v>
      </c>
      <c r="H2812">
        <v>-0.28999999999999998</v>
      </c>
      <c r="I2812" t="s">
        <v>16</v>
      </c>
      <c r="J2812" t="s">
        <v>187</v>
      </c>
      <c r="K2812" t="s">
        <v>325</v>
      </c>
      <c r="L2812" t="s">
        <v>306</v>
      </c>
      <c r="M2812">
        <v>2023</v>
      </c>
    </row>
    <row r="2813" spans="1:13" hidden="1" x14ac:dyDescent="0.25">
      <c r="A2813">
        <v>15038</v>
      </c>
      <c r="B2813" t="s">
        <v>13</v>
      </c>
      <c r="C2813" s="4">
        <v>45630</v>
      </c>
      <c r="D2813" t="s">
        <v>186</v>
      </c>
      <c r="E2813" t="s">
        <v>187</v>
      </c>
      <c r="F2813">
        <v>0.28999999999999998</v>
      </c>
      <c r="G2813">
        <v>0</v>
      </c>
      <c r="H2813">
        <v>0.28999999999999998</v>
      </c>
      <c r="I2813" t="s">
        <v>16</v>
      </c>
      <c r="J2813" t="s">
        <v>187</v>
      </c>
      <c r="K2813" t="s">
        <v>326</v>
      </c>
      <c r="L2813" t="s">
        <v>301</v>
      </c>
      <c r="M2813">
        <v>2023</v>
      </c>
    </row>
    <row r="2814" spans="1:13" x14ac:dyDescent="0.25">
      <c r="A2814">
        <v>15038</v>
      </c>
      <c r="B2814" t="s">
        <v>13</v>
      </c>
      <c r="C2814" s="4">
        <v>45630</v>
      </c>
      <c r="D2814" t="s">
        <v>143</v>
      </c>
      <c r="E2814" t="s">
        <v>144</v>
      </c>
      <c r="F2814">
        <v>0</v>
      </c>
      <c r="G2814">
        <v>0.59</v>
      </c>
      <c r="H2814">
        <v>-0.59</v>
      </c>
      <c r="I2814" t="s">
        <v>16</v>
      </c>
      <c r="J2814" t="s">
        <v>144</v>
      </c>
      <c r="K2814" t="s">
        <v>326</v>
      </c>
      <c r="L2814" t="s">
        <v>301</v>
      </c>
      <c r="M2814">
        <v>2022</v>
      </c>
    </row>
    <row r="2815" spans="1:13" x14ac:dyDescent="0.25">
      <c r="A2815">
        <v>15038</v>
      </c>
      <c r="B2815" t="s">
        <v>13</v>
      </c>
      <c r="C2815" s="4">
        <v>45630</v>
      </c>
      <c r="D2815" t="s">
        <v>131</v>
      </c>
      <c r="E2815" t="s">
        <v>132</v>
      </c>
      <c r="F2815">
        <v>0.88</v>
      </c>
      <c r="G2815">
        <v>0</v>
      </c>
      <c r="H2815">
        <v>0.88</v>
      </c>
      <c r="I2815" t="s">
        <v>16</v>
      </c>
      <c r="J2815" t="s">
        <v>132</v>
      </c>
      <c r="K2815" t="s">
        <v>326</v>
      </c>
      <c r="L2815" t="s">
        <v>301</v>
      </c>
      <c r="M2815">
        <v>2022</v>
      </c>
    </row>
    <row r="2816" spans="1:13" hidden="1" x14ac:dyDescent="0.25">
      <c r="A2816">
        <v>15038</v>
      </c>
      <c r="B2816" t="s">
        <v>13</v>
      </c>
      <c r="C2816" s="4">
        <v>45630</v>
      </c>
      <c r="D2816" t="s">
        <v>174</v>
      </c>
      <c r="E2816" t="s">
        <v>118</v>
      </c>
      <c r="F2816">
        <v>0</v>
      </c>
      <c r="G2816">
        <v>10.84</v>
      </c>
      <c r="H2816">
        <v>-10.84</v>
      </c>
      <c r="I2816" t="s">
        <v>16</v>
      </c>
      <c r="J2816" t="s">
        <v>118</v>
      </c>
      <c r="K2816" t="s">
        <v>326</v>
      </c>
      <c r="L2816" t="s">
        <v>301</v>
      </c>
      <c r="M2816">
        <v>2023</v>
      </c>
    </row>
    <row r="2817" spans="1:13" x14ac:dyDescent="0.25">
      <c r="A2817">
        <v>15038</v>
      </c>
      <c r="B2817" t="s">
        <v>13</v>
      </c>
      <c r="C2817" s="4">
        <v>45630</v>
      </c>
      <c r="D2817" t="s">
        <v>117</v>
      </c>
      <c r="E2817" t="s">
        <v>118</v>
      </c>
      <c r="F2817">
        <v>0</v>
      </c>
      <c r="G2817">
        <v>5.28</v>
      </c>
      <c r="H2817">
        <v>-5.28</v>
      </c>
      <c r="I2817" t="s">
        <v>16</v>
      </c>
      <c r="J2817" t="s">
        <v>118</v>
      </c>
      <c r="K2817" t="s">
        <v>326</v>
      </c>
      <c r="L2817" t="s">
        <v>301</v>
      </c>
      <c r="M2817">
        <v>2022</v>
      </c>
    </row>
    <row r="2818" spans="1:13" x14ac:dyDescent="0.25">
      <c r="A2818">
        <v>15038</v>
      </c>
      <c r="B2818" t="s">
        <v>13</v>
      </c>
      <c r="C2818" s="4">
        <v>45630</v>
      </c>
      <c r="D2818" t="s">
        <v>155</v>
      </c>
      <c r="E2818" t="s">
        <v>156</v>
      </c>
      <c r="F2818">
        <v>0</v>
      </c>
      <c r="G2818">
        <v>15.43</v>
      </c>
      <c r="H2818">
        <v>-15.43</v>
      </c>
      <c r="I2818" t="s">
        <v>16</v>
      </c>
      <c r="J2818" t="s">
        <v>156</v>
      </c>
      <c r="K2818" t="s">
        <v>326</v>
      </c>
      <c r="L2818" t="s">
        <v>301</v>
      </c>
      <c r="M2818">
        <v>2022</v>
      </c>
    </row>
    <row r="2819" spans="1:13" x14ac:dyDescent="0.25">
      <c r="A2819">
        <v>15039</v>
      </c>
      <c r="B2819" t="s">
        <v>13</v>
      </c>
      <c r="C2819" s="4">
        <v>45630</v>
      </c>
      <c r="D2819" t="s">
        <v>117</v>
      </c>
      <c r="E2819" t="s">
        <v>118</v>
      </c>
      <c r="F2819">
        <v>5.28</v>
      </c>
      <c r="G2819">
        <v>0</v>
      </c>
      <c r="H2819">
        <v>5.28</v>
      </c>
      <c r="I2819" t="s">
        <v>16</v>
      </c>
      <c r="J2819" t="s">
        <v>118</v>
      </c>
      <c r="K2819" t="s">
        <v>325</v>
      </c>
      <c r="L2819" t="s">
        <v>306</v>
      </c>
      <c r="M2819">
        <v>2022</v>
      </c>
    </row>
    <row r="2820" spans="1:13" x14ac:dyDescent="0.25">
      <c r="A2820">
        <v>15039</v>
      </c>
      <c r="B2820" t="s">
        <v>13</v>
      </c>
      <c r="C2820" s="4">
        <v>45630</v>
      </c>
      <c r="D2820" t="s">
        <v>155</v>
      </c>
      <c r="E2820" t="s">
        <v>156</v>
      </c>
      <c r="F2820">
        <v>15.43</v>
      </c>
      <c r="G2820">
        <v>0</v>
      </c>
      <c r="H2820">
        <v>15.43</v>
      </c>
      <c r="I2820" t="s">
        <v>16</v>
      </c>
      <c r="J2820" t="s">
        <v>156</v>
      </c>
      <c r="K2820" t="s">
        <v>325</v>
      </c>
      <c r="L2820" t="s">
        <v>306</v>
      </c>
      <c r="M2820">
        <v>2022</v>
      </c>
    </row>
    <row r="2821" spans="1:13" hidden="1" x14ac:dyDescent="0.25">
      <c r="A2821">
        <v>15039</v>
      </c>
      <c r="B2821" t="s">
        <v>13</v>
      </c>
      <c r="C2821" s="4">
        <v>45630</v>
      </c>
      <c r="D2821" t="s">
        <v>174</v>
      </c>
      <c r="E2821" t="s">
        <v>118</v>
      </c>
      <c r="F2821">
        <v>10.84</v>
      </c>
      <c r="G2821">
        <v>0</v>
      </c>
      <c r="H2821">
        <v>10.84</v>
      </c>
      <c r="I2821" t="s">
        <v>16</v>
      </c>
      <c r="J2821" t="s">
        <v>118</v>
      </c>
      <c r="K2821" t="s">
        <v>325</v>
      </c>
      <c r="L2821" t="s">
        <v>306</v>
      </c>
      <c r="M2821">
        <v>2023</v>
      </c>
    </row>
    <row r="2822" spans="1:13" hidden="1" x14ac:dyDescent="0.25">
      <c r="A2822">
        <v>15039</v>
      </c>
      <c r="B2822" t="s">
        <v>13</v>
      </c>
      <c r="C2822" s="4">
        <v>45630</v>
      </c>
      <c r="D2822" t="s">
        <v>245</v>
      </c>
      <c r="E2822" t="s">
        <v>273</v>
      </c>
      <c r="F2822">
        <v>40.9</v>
      </c>
      <c r="G2822">
        <v>0</v>
      </c>
      <c r="H2822">
        <v>40.9</v>
      </c>
      <c r="I2822" t="s">
        <v>16</v>
      </c>
      <c r="J2822" t="s">
        <v>273</v>
      </c>
      <c r="K2822" t="s">
        <v>325</v>
      </c>
      <c r="L2822" t="s">
        <v>306</v>
      </c>
      <c r="M2822">
        <v>2024</v>
      </c>
    </row>
    <row r="2823" spans="1:13" hidden="1" x14ac:dyDescent="0.25">
      <c r="A2823">
        <v>15038</v>
      </c>
      <c r="B2823" t="s">
        <v>13</v>
      </c>
      <c r="C2823" s="4">
        <v>45630</v>
      </c>
      <c r="D2823" t="s">
        <v>245</v>
      </c>
      <c r="E2823" t="s">
        <v>273</v>
      </c>
      <c r="F2823">
        <v>0</v>
      </c>
      <c r="G2823">
        <v>40.9</v>
      </c>
      <c r="H2823">
        <v>-40.9</v>
      </c>
      <c r="I2823" t="s">
        <v>16</v>
      </c>
      <c r="J2823" t="s">
        <v>273</v>
      </c>
      <c r="K2823" t="s">
        <v>326</v>
      </c>
      <c r="L2823" t="s">
        <v>301</v>
      </c>
      <c r="M2823">
        <v>2024</v>
      </c>
    </row>
    <row r="2824" spans="1:13" x14ac:dyDescent="0.25">
      <c r="A2824">
        <v>15107</v>
      </c>
      <c r="B2824" t="s">
        <v>13</v>
      </c>
      <c r="C2824" s="4">
        <v>45635</v>
      </c>
      <c r="D2824" t="s">
        <v>153</v>
      </c>
      <c r="E2824" t="s">
        <v>154</v>
      </c>
      <c r="F2824">
        <v>0</v>
      </c>
      <c r="G2824">
        <v>0.08</v>
      </c>
      <c r="H2824">
        <v>-0.08</v>
      </c>
      <c r="I2824" t="s">
        <v>16</v>
      </c>
      <c r="J2824" t="s">
        <v>154</v>
      </c>
      <c r="K2824" t="s">
        <v>326</v>
      </c>
      <c r="L2824" t="s">
        <v>301</v>
      </c>
      <c r="M2824">
        <v>2022</v>
      </c>
    </row>
    <row r="2825" spans="1:13" x14ac:dyDescent="0.25">
      <c r="A2825">
        <v>15108</v>
      </c>
      <c r="B2825" t="s">
        <v>13</v>
      </c>
      <c r="C2825" s="4">
        <v>45635</v>
      </c>
      <c r="D2825" t="s">
        <v>153</v>
      </c>
      <c r="E2825" t="s">
        <v>154</v>
      </c>
      <c r="F2825">
        <v>0</v>
      </c>
      <c r="G2825">
        <v>4.59</v>
      </c>
      <c r="H2825">
        <v>-4.59</v>
      </c>
      <c r="I2825" t="s">
        <v>16</v>
      </c>
      <c r="J2825" t="s">
        <v>154</v>
      </c>
      <c r="K2825" t="s">
        <v>326</v>
      </c>
      <c r="L2825" t="s">
        <v>301</v>
      </c>
      <c r="M2825">
        <v>2022</v>
      </c>
    </row>
    <row r="2826" spans="1:13" x14ac:dyDescent="0.25">
      <c r="A2826">
        <v>15108</v>
      </c>
      <c r="B2826" t="s">
        <v>13</v>
      </c>
      <c r="C2826" s="4">
        <v>45635</v>
      </c>
      <c r="D2826" t="s">
        <v>155</v>
      </c>
      <c r="E2826" t="s">
        <v>156</v>
      </c>
      <c r="F2826">
        <v>0</v>
      </c>
      <c r="G2826">
        <v>0.57999999999999996</v>
      </c>
      <c r="H2826">
        <v>-0.57999999999999996</v>
      </c>
      <c r="I2826" t="s">
        <v>16</v>
      </c>
      <c r="J2826" t="s">
        <v>156</v>
      </c>
      <c r="K2826" t="s">
        <v>326</v>
      </c>
      <c r="L2826" t="s">
        <v>301</v>
      </c>
      <c r="M2826">
        <v>2022</v>
      </c>
    </row>
    <row r="2827" spans="1:13" x14ac:dyDescent="0.25">
      <c r="A2827">
        <v>15243</v>
      </c>
      <c r="B2827" t="s">
        <v>13</v>
      </c>
      <c r="C2827" s="4">
        <v>45636</v>
      </c>
      <c r="D2827" t="s">
        <v>153</v>
      </c>
      <c r="E2827" t="s">
        <v>154</v>
      </c>
      <c r="F2827">
        <v>0</v>
      </c>
      <c r="G2827">
        <v>5.51</v>
      </c>
      <c r="H2827">
        <v>-5.51</v>
      </c>
      <c r="I2827" t="s">
        <v>16</v>
      </c>
      <c r="J2827" t="s">
        <v>154</v>
      </c>
      <c r="K2827" t="s">
        <v>326</v>
      </c>
      <c r="L2827" t="s">
        <v>301</v>
      </c>
      <c r="M2827">
        <v>2022</v>
      </c>
    </row>
    <row r="2828" spans="1:13" x14ac:dyDescent="0.25">
      <c r="A2828">
        <v>15320</v>
      </c>
      <c r="B2828" t="s">
        <v>13</v>
      </c>
      <c r="C2828" s="4">
        <v>45637</v>
      </c>
      <c r="D2828" t="s">
        <v>153</v>
      </c>
      <c r="E2828" t="s">
        <v>154</v>
      </c>
      <c r="F2828">
        <v>0</v>
      </c>
      <c r="G2828">
        <v>7.02</v>
      </c>
      <c r="H2828">
        <v>-7.02</v>
      </c>
      <c r="I2828" t="s">
        <v>16</v>
      </c>
      <c r="J2828" t="s">
        <v>154</v>
      </c>
      <c r="K2828" t="s">
        <v>326</v>
      </c>
      <c r="L2828" t="s">
        <v>301</v>
      </c>
      <c r="M2828">
        <v>2022</v>
      </c>
    </row>
    <row r="2829" spans="1:13" x14ac:dyDescent="0.25">
      <c r="A2829">
        <v>15320</v>
      </c>
      <c r="B2829" t="s">
        <v>13</v>
      </c>
      <c r="C2829" s="4">
        <v>45637</v>
      </c>
      <c r="D2829" t="s">
        <v>155</v>
      </c>
      <c r="E2829" t="s">
        <v>156</v>
      </c>
      <c r="F2829">
        <v>0</v>
      </c>
      <c r="G2829">
        <v>0.56999999999999995</v>
      </c>
      <c r="H2829">
        <v>-0.56999999999999995</v>
      </c>
      <c r="I2829" t="s">
        <v>16</v>
      </c>
      <c r="J2829" t="s">
        <v>156</v>
      </c>
      <c r="K2829" t="s">
        <v>326</v>
      </c>
      <c r="L2829" t="s">
        <v>301</v>
      </c>
      <c r="M2829">
        <v>2022</v>
      </c>
    </row>
    <row r="2830" spans="1:13" x14ac:dyDescent="0.25">
      <c r="A2830">
        <v>15319</v>
      </c>
      <c r="B2830" t="s">
        <v>13</v>
      </c>
      <c r="C2830" s="4">
        <v>45637</v>
      </c>
      <c r="D2830" t="s">
        <v>153</v>
      </c>
      <c r="E2830" t="s">
        <v>154</v>
      </c>
      <c r="F2830">
        <v>0</v>
      </c>
      <c r="G2830">
        <v>2.0099999999999998</v>
      </c>
      <c r="H2830">
        <v>-2.0099999999999998</v>
      </c>
      <c r="I2830" t="s">
        <v>16</v>
      </c>
      <c r="J2830" t="s">
        <v>154</v>
      </c>
      <c r="K2830" t="s">
        <v>326</v>
      </c>
      <c r="L2830" t="s">
        <v>301</v>
      </c>
      <c r="M2830">
        <v>2022</v>
      </c>
    </row>
    <row r="2831" spans="1:13" x14ac:dyDescent="0.25">
      <c r="A2831">
        <v>15335</v>
      </c>
      <c r="B2831" t="s">
        <v>13</v>
      </c>
      <c r="C2831" s="4">
        <v>45638</v>
      </c>
      <c r="D2831" t="s">
        <v>155</v>
      </c>
      <c r="E2831" t="s">
        <v>156</v>
      </c>
      <c r="F2831">
        <v>0</v>
      </c>
      <c r="G2831">
        <v>3.18</v>
      </c>
      <c r="H2831">
        <v>-3.18</v>
      </c>
      <c r="I2831" t="s">
        <v>16</v>
      </c>
      <c r="J2831" t="s">
        <v>156</v>
      </c>
      <c r="K2831" t="s">
        <v>326</v>
      </c>
      <c r="L2831" t="s">
        <v>301</v>
      </c>
      <c r="M2831">
        <v>2022</v>
      </c>
    </row>
    <row r="2832" spans="1:13" x14ac:dyDescent="0.25">
      <c r="A2832">
        <v>15335</v>
      </c>
      <c r="B2832" t="s">
        <v>13</v>
      </c>
      <c r="C2832" s="4">
        <v>45638</v>
      </c>
      <c r="D2832" t="s">
        <v>153</v>
      </c>
      <c r="E2832" t="s">
        <v>154</v>
      </c>
      <c r="F2832">
        <v>0</v>
      </c>
      <c r="G2832">
        <v>1</v>
      </c>
      <c r="H2832">
        <v>-1</v>
      </c>
      <c r="I2832" t="s">
        <v>16</v>
      </c>
      <c r="J2832" t="s">
        <v>154</v>
      </c>
      <c r="K2832" t="s">
        <v>326</v>
      </c>
      <c r="L2832" t="s">
        <v>301</v>
      </c>
      <c r="M2832">
        <v>2022</v>
      </c>
    </row>
    <row r="2833" spans="1:13" x14ac:dyDescent="0.25">
      <c r="A2833">
        <v>15347</v>
      </c>
      <c r="B2833" t="s">
        <v>13</v>
      </c>
      <c r="C2833" s="4">
        <v>45639</v>
      </c>
      <c r="D2833" t="s">
        <v>153</v>
      </c>
      <c r="E2833" t="s">
        <v>154</v>
      </c>
      <c r="F2833">
        <v>0</v>
      </c>
      <c r="G2833">
        <v>4.67</v>
      </c>
      <c r="H2833">
        <v>-4.67</v>
      </c>
      <c r="I2833" t="s">
        <v>16</v>
      </c>
      <c r="J2833" t="s">
        <v>154</v>
      </c>
      <c r="K2833" t="s">
        <v>326</v>
      </c>
      <c r="L2833" t="s">
        <v>301</v>
      </c>
      <c r="M2833">
        <v>2022</v>
      </c>
    </row>
    <row r="2834" spans="1:13" x14ac:dyDescent="0.25">
      <c r="A2834">
        <v>15347</v>
      </c>
      <c r="B2834" t="s">
        <v>13</v>
      </c>
      <c r="C2834" s="4">
        <v>45639</v>
      </c>
      <c r="D2834" t="s">
        <v>155</v>
      </c>
      <c r="E2834" t="s">
        <v>156</v>
      </c>
      <c r="F2834">
        <v>0</v>
      </c>
      <c r="G2834">
        <v>0.37</v>
      </c>
      <c r="H2834">
        <v>-0.37</v>
      </c>
      <c r="I2834" t="s">
        <v>16</v>
      </c>
      <c r="J2834" t="s">
        <v>156</v>
      </c>
      <c r="K2834" t="s">
        <v>326</v>
      </c>
      <c r="L2834" t="s">
        <v>301</v>
      </c>
      <c r="M2834">
        <v>2022</v>
      </c>
    </row>
    <row r="2835" spans="1:13" x14ac:dyDescent="0.25">
      <c r="A2835">
        <v>15514</v>
      </c>
      <c r="B2835" t="s">
        <v>13</v>
      </c>
      <c r="C2835" s="4">
        <v>45643</v>
      </c>
      <c r="D2835" t="s">
        <v>153</v>
      </c>
      <c r="E2835" t="s">
        <v>154</v>
      </c>
      <c r="F2835">
        <v>0</v>
      </c>
      <c r="G2835">
        <v>8.01</v>
      </c>
      <c r="H2835">
        <v>-8.01</v>
      </c>
      <c r="I2835" t="s">
        <v>16</v>
      </c>
      <c r="J2835" t="s">
        <v>154</v>
      </c>
      <c r="K2835" t="s">
        <v>326</v>
      </c>
      <c r="L2835" t="s">
        <v>301</v>
      </c>
      <c r="M2835">
        <v>2022</v>
      </c>
    </row>
    <row r="2836" spans="1:13" x14ac:dyDescent="0.25">
      <c r="A2836">
        <v>15512</v>
      </c>
      <c r="B2836" t="s">
        <v>13</v>
      </c>
      <c r="C2836" s="4">
        <v>45643</v>
      </c>
      <c r="D2836" t="s">
        <v>153</v>
      </c>
      <c r="E2836" t="s">
        <v>154</v>
      </c>
      <c r="F2836">
        <v>0</v>
      </c>
      <c r="G2836">
        <v>1703.14</v>
      </c>
      <c r="H2836">
        <v>-1703.14</v>
      </c>
      <c r="I2836" t="s">
        <v>16</v>
      </c>
      <c r="J2836" t="s">
        <v>154</v>
      </c>
      <c r="K2836" t="s">
        <v>326</v>
      </c>
      <c r="L2836" t="s">
        <v>301</v>
      </c>
      <c r="M2836">
        <v>2022</v>
      </c>
    </row>
    <row r="2837" spans="1:13" x14ac:dyDescent="0.25">
      <c r="A2837">
        <v>15512</v>
      </c>
      <c r="B2837" t="s">
        <v>13</v>
      </c>
      <c r="C2837" s="4">
        <v>45643</v>
      </c>
      <c r="D2837" t="s">
        <v>155</v>
      </c>
      <c r="E2837" t="s">
        <v>156</v>
      </c>
      <c r="F2837">
        <v>0</v>
      </c>
      <c r="G2837">
        <v>25.62</v>
      </c>
      <c r="H2837">
        <v>-25.62</v>
      </c>
      <c r="I2837" t="s">
        <v>16</v>
      </c>
      <c r="J2837" t="s">
        <v>156</v>
      </c>
      <c r="K2837" t="s">
        <v>326</v>
      </c>
      <c r="L2837" t="s">
        <v>301</v>
      </c>
      <c r="M2837">
        <v>2022</v>
      </c>
    </row>
    <row r="2838" spans="1:13" x14ac:dyDescent="0.25">
      <c r="A2838">
        <v>15509</v>
      </c>
      <c r="B2838" t="s">
        <v>13</v>
      </c>
      <c r="C2838" s="4">
        <v>45643</v>
      </c>
      <c r="D2838" t="s">
        <v>163</v>
      </c>
      <c r="E2838" t="s">
        <v>164</v>
      </c>
      <c r="F2838">
        <v>0</v>
      </c>
      <c r="G2838">
        <v>1.43</v>
      </c>
      <c r="H2838">
        <v>-1.43</v>
      </c>
      <c r="I2838" t="s">
        <v>16</v>
      </c>
      <c r="J2838" t="s">
        <v>164</v>
      </c>
      <c r="K2838" t="s">
        <v>326</v>
      </c>
      <c r="L2838" t="s">
        <v>301</v>
      </c>
      <c r="M2838">
        <v>2022</v>
      </c>
    </row>
    <row r="2839" spans="1:13" x14ac:dyDescent="0.25">
      <c r="A2839">
        <v>15510</v>
      </c>
      <c r="B2839" t="s">
        <v>13</v>
      </c>
      <c r="C2839" s="4">
        <v>45643</v>
      </c>
      <c r="D2839" t="s">
        <v>161</v>
      </c>
      <c r="E2839" t="s">
        <v>162</v>
      </c>
      <c r="F2839">
        <v>0</v>
      </c>
      <c r="G2839">
        <v>60.73</v>
      </c>
      <c r="H2839">
        <v>-60.73</v>
      </c>
      <c r="I2839" t="s">
        <v>16</v>
      </c>
      <c r="J2839" t="s">
        <v>162</v>
      </c>
      <c r="K2839" t="s">
        <v>326</v>
      </c>
      <c r="L2839" t="s">
        <v>301</v>
      </c>
      <c r="M2839">
        <v>2022</v>
      </c>
    </row>
    <row r="2840" spans="1:13" x14ac:dyDescent="0.25">
      <c r="A2840">
        <v>15515</v>
      </c>
      <c r="B2840" t="s">
        <v>13</v>
      </c>
      <c r="C2840" s="4">
        <v>45643</v>
      </c>
      <c r="D2840" t="s">
        <v>153</v>
      </c>
      <c r="E2840" t="s">
        <v>154</v>
      </c>
      <c r="F2840">
        <v>0</v>
      </c>
      <c r="G2840">
        <v>5.35</v>
      </c>
      <c r="H2840">
        <v>-5.35</v>
      </c>
      <c r="I2840" t="s">
        <v>16</v>
      </c>
      <c r="J2840" t="s">
        <v>154</v>
      </c>
      <c r="K2840" t="s">
        <v>326</v>
      </c>
      <c r="L2840" t="s">
        <v>301</v>
      </c>
      <c r="M2840">
        <v>2022</v>
      </c>
    </row>
    <row r="2841" spans="1:13" x14ac:dyDescent="0.25">
      <c r="A2841">
        <v>15509</v>
      </c>
      <c r="B2841" t="s">
        <v>13</v>
      </c>
      <c r="C2841" s="4">
        <v>45643</v>
      </c>
      <c r="D2841" t="s">
        <v>155</v>
      </c>
      <c r="E2841" t="s">
        <v>156</v>
      </c>
      <c r="F2841">
        <v>0</v>
      </c>
      <c r="G2841">
        <v>209.72</v>
      </c>
      <c r="H2841">
        <v>-209.72</v>
      </c>
      <c r="I2841" t="s">
        <v>16</v>
      </c>
      <c r="J2841" t="s">
        <v>156</v>
      </c>
      <c r="K2841" t="s">
        <v>326</v>
      </c>
      <c r="L2841" t="s">
        <v>301</v>
      </c>
      <c r="M2841">
        <v>2022</v>
      </c>
    </row>
    <row r="2842" spans="1:13" x14ac:dyDescent="0.25">
      <c r="A2842">
        <v>15509</v>
      </c>
      <c r="B2842" t="s">
        <v>13</v>
      </c>
      <c r="C2842" s="4">
        <v>45643</v>
      </c>
      <c r="D2842" t="s">
        <v>161</v>
      </c>
      <c r="E2842" t="s">
        <v>162</v>
      </c>
      <c r="F2842">
        <v>0</v>
      </c>
      <c r="G2842">
        <v>1.33</v>
      </c>
      <c r="H2842">
        <v>-1.33</v>
      </c>
      <c r="I2842" t="s">
        <v>16</v>
      </c>
      <c r="J2842" t="s">
        <v>162</v>
      </c>
      <c r="K2842" t="s">
        <v>326</v>
      </c>
      <c r="L2842" t="s">
        <v>301</v>
      </c>
      <c r="M2842">
        <v>2022</v>
      </c>
    </row>
    <row r="2843" spans="1:13" x14ac:dyDescent="0.25">
      <c r="A2843">
        <v>15516</v>
      </c>
      <c r="B2843" t="s">
        <v>13</v>
      </c>
      <c r="C2843" s="4">
        <v>45643</v>
      </c>
      <c r="D2843" t="s">
        <v>153</v>
      </c>
      <c r="E2843" t="s">
        <v>154</v>
      </c>
      <c r="F2843">
        <v>0</v>
      </c>
      <c r="G2843">
        <v>3.16</v>
      </c>
      <c r="H2843">
        <v>-3.16</v>
      </c>
      <c r="I2843" t="s">
        <v>16</v>
      </c>
      <c r="J2843" t="s">
        <v>154</v>
      </c>
      <c r="K2843" t="s">
        <v>326</v>
      </c>
      <c r="L2843" t="s">
        <v>301</v>
      </c>
      <c r="M2843">
        <v>2022</v>
      </c>
    </row>
    <row r="2844" spans="1:13" x14ac:dyDescent="0.25">
      <c r="A2844">
        <v>15509</v>
      </c>
      <c r="B2844" t="s">
        <v>13</v>
      </c>
      <c r="C2844" s="4">
        <v>45643</v>
      </c>
      <c r="D2844" t="s">
        <v>153</v>
      </c>
      <c r="E2844" t="s">
        <v>154</v>
      </c>
      <c r="F2844">
        <v>0</v>
      </c>
      <c r="G2844">
        <v>953.37</v>
      </c>
      <c r="H2844">
        <v>-953.37</v>
      </c>
      <c r="I2844" t="s">
        <v>16</v>
      </c>
      <c r="J2844" t="s">
        <v>154</v>
      </c>
      <c r="K2844" t="s">
        <v>326</v>
      </c>
      <c r="L2844" t="s">
        <v>301</v>
      </c>
      <c r="M2844">
        <v>2022</v>
      </c>
    </row>
    <row r="2845" spans="1:13" x14ac:dyDescent="0.25">
      <c r="A2845">
        <v>15511</v>
      </c>
      <c r="B2845" t="s">
        <v>13</v>
      </c>
      <c r="C2845" s="4">
        <v>45643</v>
      </c>
      <c r="D2845" t="s">
        <v>155</v>
      </c>
      <c r="E2845" t="s">
        <v>156</v>
      </c>
      <c r="F2845">
        <v>0</v>
      </c>
      <c r="G2845">
        <v>4.29</v>
      </c>
      <c r="H2845">
        <v>-4.29</v>
      </c>
      <c r="I2845" t="s">
        <v>16</v>
      </c>
      <c r="J2845" t="s">
        <v>156</v>
      </c>
      <c r="K2845" t="s">
        <v>326</v>
      </c>
      <c r="L2845" t="s">
        <v>301</v>
      </c>
      <c r="M2845">
        <v>2022</v>
      </c>
    </row>
    <row r="2846" spans="1:13" x14ac:dyDescent="0.25">
      <c r="A2846">
        <v>15574</v>
      </c>
      <c r="B2846" t="s">
        <v>13</v>
      </c>
      <c r="C2846" s="4">
        <v>45644</v>
      </c>
      <c r="D2846" t="s">
        <v>155</v>
      </c>
      <c r="E2846" t="s">
        <v>156</v>
      </c>
      <c r="F2846">
        <v>0</v>
      </c>
      <c r="G2846">
        <v>64.569999999999993</v>
      </c>
      <c r="H2846">
        <v>-64.569999999999993</v>
      </c>
      <c r="I2846" t="s">
        <v>16</v>
      </c>
      <c r="J2846" t="s">
        <v>156</v>
      </c>
      <c r="K2846" t="s">
        <v>326</v>
      </c>
      <c r="L2846" t="s">
        <v>301</v>
      </c>
      <c r="M2846">
        <v>2022</v>
      </c>
    </row>
    <row r="2847" spans="1:13" x14ac:dyDescent="0.25">
      <c r="A2847">
        <v>15575</v>
      </c>
      <c r="B2847" t="s">
        <v>13</v>
      </c>
      <c r="C2847" s="4">
        <v>45644</v>
      </c>
      <c r="D2847" t="s">
        <v>153</v>
      </c>
      <c r="E2847" t="s">
        <v>154</v>
      </c>
      <c r="F2847">
        <v>0</v>
      </c>
      <c r="G2847">
        <v>1.73</v>
      </c>
      <c r="H2847">
        <v>-1.73</v>
      </c>
      <c r="I2847" t="s">
        <v>16</v>
      </c>
      <c r="J2847" t="s">
        <v>154</v>
      </c>
      <c r="K2847" t="s">
        <v>326</v>
      </c>
      <c r="L2847" t="s">
        <v>301</v>
      </c>
      <c r="M2847">
        <v>2022</v>
      </c>
    </row>
    <row r="2848" spans="1:13" x14ac:dyDescent="0.25">
      <c r="A2848">
        <v>15576</v>
      </c>
      <c r="B2848" t="s">
        <v>13</v>
      </c>
      <c r="C2848" s="4">
        <v>45644</v>
      </c>
      <c r="D2848" t="s">
        <v>153</v>
      </c>
      <c r="E2848" t="s">
        <v>154</v>
      </c>
      <c r="F2848">
        <v>0</v>
      </c>
      <c r="G2848">
        <v>0.75</v>
      </c>
      <c r="H2848">
        <v>-0.75</v>
      </c>
      <c r="I2848" t="s">
        <v>16</v>
      </c>
      <c r="J2848" t="s">
        <v>154</v>
      </c>
      <c r="K2848" t="s">
        <v>326</v>
      </c>
      <c r="L2848" t="s">
        <v>301</v>
      </c>
      <c r="M2848">
        <v>2022</v>
      </c>
    </row>
    <row r="2849" spans="1:13" x14ac:dyDescent="0.25">
      <c r="A2849">
        <v>15576</v>
      </c>
      <c r="B2849" t="s">
        <v>13</v>
      </c>
      <c r="C2849" s="4">
        <v>45644</v>
      </c>
      <c r="D2849" t="s">
        <v>155</v>
      </c>
      <c r="E2849" t="s">
        <v>156</v>
      </c>
      <c r="F2849">
        <v>0</v>
      </c>
      <c r="G2849">
        <v>2421.29</v>
      </c>
      <c r="H2849">
        <v>-2421.29</v>
      </c>
      <c r="I2849" t="s">
        <v>16</v>
      </c>
      <c r="J2849" t="s">
        <v>156</v>
      </c>
      <c r="K2849" t="s">
        <v>326</v>
      </c>
      <c r="L2849" t="s">
        <v>301</v>
      </c>
      <c r="M2849">
        <v>2022</v>
      </c>
    </row>
    <row r="2850" spans="1:13" x14ac:dyDescent="0.25">
      <c r="A2850">
        <v>15579</v>
      </c>
      <c r="B2850" t="s">
        <v>13</v>
      </c>
      <c r="C2850" s="4">
        <v>45644</v>
      </c>
      <c r="D2850" t="s">
        <v>157</v>
      </c>
      <c r="E2850" t="s">
        <v>158</v>
      </c>
      <c r="F2850">
        <v>0</v>
      </c>
      <c r="G2850">
        <v>10866.44</v>
      </c>
      <c r="H2850">
        <v>-10866.44</v>
      </c>
      <c r="I2850" t="s">
        <v>16</v>
      </c>
      <c r="J2850" t="s">
        <v>158</v>
      </c>
      <c r="K2850" t="s">
        <v>326</v>
      </c>
      <c r="L2850" t="s">
        <v>301</v>
      </c>
      <c r="M2850">
        <v>2022</v>
      </c>
    </row>
    <row r="2851" spans="1:13" x14ac:dyDescent="0.25">
      <c r="A2851">
        <v>15579</v>
      </c>
      <c r="B2851" t="s">
        <v>13</v>
      </c>
      <c r="C2851" s="4">
        <v>45644</v>
      </c>
      <c r="D2851" t="s">
        <v>155</v>
      </c>
      <c r="E2851" t="s">
        <v>156</v>
      </c>
      <c r="F2851">
        <v>0</v>
      </c>
      <c r="G2851">
        <v>89.11</v>
      </c>
      <c r="H2851">
        <v>-89.11</v>
      </c>
      <c r="I2851" t="s">
        <v>16</v>
      </c>
      <c r="J2851" t="s">
        <v>156</v>
      </c>
      <c r="K2851" t="s">
        <v>326</v>
      </c>
      <c r="L2851" t="s">
        <v>301</v>
      </c>
      <c r="M2851">
        <v>2022</v>
      </c>
    </row>
    <row r="2852" spans="1:13" x14ac:dyDescent="0.25">
      <c r="A2852">
        <v>15574</v>
      </c>
      <c r="B2852" t="s">
        <v>13</v>
      </c>
      <c r="C2852" s="4">
        <v>45644</v>
      </c>
      <c r="D2852" t="s">
        <v>163</v>
      </c>
      <c r="E2852" t="s">
        <v>164</v>
      </c>
      <c r="F2852">
        <v>0</v>
      </c>
      <c r="G2852">
        <v>0.14000000000000001</v>
      </c>
      <c r="H2852">
        <v>-0.14000000000000001</v>
      </c>
      <c r="I2852" t="s">
        <v>16</v>
      </c>
      <c r="J2852" t="s">
        <v>164</v>
      </c>
      <c r="K2852" t="s">
        <v>326</v>
      </c>
      <c r="L2852" t="s">
        <v>301</v>
      </c>
      <c r="M2852">
        <v>2022</v>
      </c>
    </row>
    <row r="2853" spans="1:13" x14ac:dyDescent="0.25">
      <c r="A2853">
        <v>15576</v>
      </c>
      <c r="B2853" t="s">
        <v>13</v>
      </c>
      <c r="C2853" s="4">
        <v>45644</v>
      </c>
      <c r="D2853" t="s">
        <v>163</v>
      </c>
      <c r="E2853" t="s">
        <v>164</v>
      </c>
      <c r="F2853">
        <v>0</v>
      </c>
      <c r="G2853">
        <v>1.05</v>
      </c>
      <c r="H2853">
        <v>-1.05</v>
      </c>
      <c r="I2853" t="s">
        <v>16</v>
      </c>
      <c r="J2853" t="s">
        <v>164</v>
      </c>
      <c r="K2853" t="s">
        <v>326</v>
      </c>
      <c r="L2853" t="s">
        <v>301</v>
      </c>
      <c r="M2853">
        <v>2022</v>
      </c>
    </row>
    <row r="2854" spans="1:13" x14ac:dyDescent="0.25">
      <c r="A2854">
        <v>15579</v>
      </c>
      <c r="B2854" t="s">
        <v>13</v>
      </c>
      <c r="C2854" s="4">
        <v>45644</v>
      </c>
      <c r="D2854" t="s">
        <v>163</v>
      </c>
      <c r="E2854" t="s">
        <v>164</v>
      </c>
      <c r="F2854">
        <v>0</v>
      </c>
      <c r="G2854">
        <v>0.9</v>
      </c>
      <c r="H2854">
        <v>-0.9</v>
      </c>
      <c r="I2854" t="s">
        <v>16</v>
      </c>
      <c r="J2854" t="s">
        <v>164</v>
      </c>
      <c r="K2854" t="s">
        <v>326</v>
      </c>
      <c r="L2854" t="s">
        <v>301</v>
      </c>
      <c r="M2854">
        <v>2022</v>
      </c>
    </row>
    <row r="2855" spans="1:13" x14ac:dyDescent="0.25">
      <c r="A2855">
        <v>15579</v>
      </c>
      <c r="B2855" t="s">
        <v>13</v>
      </c>
      <c r="C2855" s="4">
        <v>45644</v>
      </c>
      <c r="D2855" t="s">
        <v>165</v>
      </c>
      <c r="E2855" t="s">
        <v>166</v>
      </c>
      <c r="F2855">
        <v>0</v>
      </c>
      <c r="G2855">
        <v>110.5</v>
      </c>
      <c r="H2855">
        <v>-110.5</v>
      </c>
      <c r="I2855" t="s">
        <v>16</v>
      </c>
      <c r="J2855" t="s">
        <v>166</v>
      </c>
      <c r="K2855" t="s">
        <v>326</v>
      </c>
      <c r="L2855" t="s">
        <v>301</v>
      </c>
      <c r="M2855">
        <v>2022</v>
      </c>
    </row>
    <row r="2856" spans="1:13" x14ac:dyDescent="0.25">
      <c r="A2856">
        <v>15579</v>
      </c>
      <c r="B2856" t="s">
        <v>13</v>
      </c>
      <c r="C2856" s="4">
        <v>45644</v>
      </c>
      <c r="D2856" t="s">
        <v>159</v>
      </c>
      <c r="E2856" t="s">
        <v>160</v>
      </c>
      <c r="F2856">
        <v>0</v>
      </c>
      <c r="G2856">
        <v>1072.3399999999999</v>
      </c>
      <c r="H2856">
        <v>-1072.3399999999999</v>
      </c>
      <c r="I2856" t="s">
        <v>16</v>
      </c>
      <c r="J2856" t="s">
        <v>160</v>
      </c>
      <c r="K2856" t="s">
        <v>326</v>
      </c>
      <c r="L2856" t="s">
        <v>301</v>
      </c>
      <c r="M2856">
        <v>2022</v>
      </c>
    </row>
    <row r="2857" spans="1:13" x14ac:dyDescent="0.25">
      <c r="A2857">
        <v>15574</v>
      </c>
      <c r="B2857" t="s">
        <v>13</v>
      </c>
      <c r="C2857" s="4">
        <v>45644</v>
      </c>
      <c r="D2857" t="s">
        <v>153</v>
      </c>
      <c r="E2857" t="s">
        <v>154</v>
      </c>
      <c r="F2857">
        <v>0</v>
      </c>
      <c r="G2857">
        <v>1806.45</v>
      </c>
      <c r="H2857">
        <v>-1806.45</v>
      </c>
      <c r="I2857" t="s">
        <v>16</v>
      </c>
      <c r="J2857" t="s">
        <v>154</v>
      </c>
      <c r="K2857" t="s">
        <v>326</v>
      </c>
      <c r="L2857" t="s">
        <v>301</v>
      </c>
      <c r="M2857">
        <v>2022</v>
      </c>
    </row>
    <row r="2858" spans="1:13" x14ac:dyDescent="0.25">
      <c r="A2858">
        <v>15576</v>
      </c>
      <c r="B2858" t="s">
        <v>13</v>
      </c>
      <c r="C2858" s="4">
        <v>45644</v>
      </c>
      <c r="D2858" t="s">
        <v>157</v>
      </c>
      <c r="E2858" t="s">
        <v>158</v>
      </c>
      <c r="F2858">
        <v>0</v>
      </c>
      <c r="G2858">
        <v>53.4</v>
      </c>
      <c r="H2858">
        <v>-53.4</v>
      </c>
      <c r="I2858" t="s">
        <v>16</v>
      </c>
      <c r="J2858" t="s">
        <v>158</v>
      </c>
      <c r="K2858" t="s">
        <v>326</v>
      </c>
      <c r="L2858" t="s">
        <v>301</v>
      </c>
      <c r="M2858">
        <v>2022</v>
      </c>
    </row>
    <row r="2859" spans="1:13" x14ac:dyDescent="0.25">
      <c r="A2859">
        <v>15730</v>
      </c>
      <c r="B2859" t="s">
        <v>13</v>
      </c>
      <c r="C2859" s="4">
        <v>45645</v>
      </c>
      <c r="D2859" t="s">
        <v>161</v>
      </c>
      <c r="E2859" t="s">
        <v>162</v>
      </c>
      <c r="F2859">
        <v>0</v>
      </c>
      <c r="G2859">
        <v>0.35</v>
      </c>
      <c r="H2859">
        <v>-0.35</v>
      </c>
      <c r="I2859" t="s">
        <v>16</v>
      </c>
      <c r="J2859" t="s">
        <v>162</v>
      </c>
      <c r="K2859" t="s">
        <v>326</v>
      </c>
      <c r="L2859" t="s">
        <v>301</v>
      </c>
      <c r="M2859">
        <v>2022</v>
      </c>
    </row>
    <row r="2860" spans="1:13" hidden="1" x14ac:dyDescent="0.25">
      <c r="A2860">
        <v>15730</v>
      </c>
      <c r="B2860" t="s">
        <v>13</v>
      </c>
      <c r="C2860" s="4">
        <v>45645</v>
      </c>
      <c r="D2860" t="s">
        <v>173</v>
      </c>
      <c r="E2860" t="s">
        <v>116</v>
      </c>
      <c r="F2860">
        <v>0</v>
      </c>
      <c r="G2860">
        <v>0.04</v>
      </c>
      <c r="H2860">
        <v>-0.04</v>
      </c>
      <c r="I2860" t="s">
        <v>16</v>
      </c>
      <c r="J2860" t="s">
        <v>116</v>
      </c>
      <c r="K2860" t="s">
        <v>326</v>
      </c>
      <c r="L2860" t="s">
        <v>301</v>
      </c>
      <c r="M2860">
        <v>2023</v>
      </c>
    </row>
    <row r="2861" spans="1:13" x14ac:dyDescent="0.25">
      <c r="A2861">
        <v>15730</v>
      </c>
      <c r="B2861" t="s">
        <v>13</v>
      </c>
      <c r="C2861" s="4">
        <v>45645</v>
      </c>
      <c r="D2861" t="s">
        <v>129</v>
      </c>
      <c r="E2861" t="s">
        <v>130</v>
      </c>
      <c r="F2861">
        <v>0.3</v>
      </c>
      <c r="G2861">
        <v>0</v>
      </c>
      <c r="H2861">
        <v>0.3</v>
      </c>
      <c r="I2861" t="s">
        <v>16</v>
      </c>
      <c r="J2861" t="s">
        <v>130</v>
      </c>
      <c r="K2861" t="s">
        <v>326</v>
      </c>
      <c r="L2861" t="s">
        <v>301</v>
      </c>
      <c r="M2861">
        <v>2022</v>
      </c>
    </row>
    <row r="2862" spans="1:13" x14ac:dyDescent="0.25">
      <c r="A2862">
        <v>15729</v>
      </c>
      <c r="B2862" t="s">
        <v>13</v>
      </c>
      <c r="C2862" s="4">
        <v>45645</v>
      </c>
      <c r="D2862" t="s">
        <v>163</v>
      </c>
      <c r="E2862" t="s">
        <v>164</v>
      </c>
      <c r="F2862">
        <v>0</v>
      </c>
      <c r="G2862">
        <v>0.44</v>
      </c>
      <c r="H2862">
        <v>-0.44</v>
      </c>
      <c r="I2862" t="s">
        <v>16</v>
      </c>
      <c r="J2862" t="s">
        <v>164</v>
      </c>
      <c r="K2862" t="s">
        <v>326</v>
      </c>
      <c r="L2862" t="s">
        <v>301</v>
      </c>
      <c r="M2862">
        <v>2022</v>
      </c>
    </row>
    <row r="2863" spans="1:13" x14ac:dyDescent="0.25">
      <c r="A2863">
        <v>15729</v>
      </c>
      <c r="B2863" t="s">
        <v>13</v>
      </c>
      <c r="C2863" s="4">
        <v>45645</v>
      </c>
      <c r="D2863" t="s">
        <v>155</v>
      </c>
      <c r="E2863" t="s">
        <v>156</v>
      </c>
      <c r="F2863">
        <v>0</v>
      </c>
      <c r="G2863">
        <v>236.69</v>
      </c>
      <c r="H2863">
        <v>-236.69</v>
      </c>
      <c r="I2863" t="s">
        <v>16</v>
      </c>
      <c r="J2863" t="s">
        <v>156</v>
      </c>
      <c r="K2863" t="s">
        <v>326</v>
      </c>
      <c r="L2863" t="s">
        <v>301</v>
      </c>
      <c r="M2863">
        <v>2022</v>
      </c>
    </row>
    <row r="2864" spans="1:13" x14ac:dyDescent="0.25">
      <c r="A2864">
        <v>15729</v>
      </c>
      <c r="B2864" t="s">
        <v>13</v>
      </c>
      <c r="C2864" s="4">
        <v>45645</v>
      </c>
      <c r="D2864" t="s">
        <v>153</v>
      </c>
      <c r="E2864" t="s">
        <v>154</v>
      </c>
      <c r="F2864">
        <v>0</v>
      </c>
      <c r="G2864">
        <v>1713.98</v>
      </c>
      <c r="H2864">
        <v>-1713.98</v>
      </c>
      <c r="I2864" t="s">
        <v>16</v>
      </c>
      <c r="J2864" t="s">
        <v>154</v>
      </c>
      <c r="K2864" t="s">
        <v>326</v>
      </c>
      <c r="L2864" t="s">
        <v>301</v>
      </c>
      <c r="M2864">
        <v>2022</v>
      </c>
    </row>
    <row r="2865" spans="1:13" x14ac:dyDescent="0.25">
      <c r="A2865">
        <v>15730</v>
      </c>
      <c r="B2865" t="s">
        <v>13</v>
      </c>
      <c r="C2865" s="4">
        <v>45645</v>
      </c>
      <c r="D2865" t="s">
        <v>153</v>
      </c>
      <c r="E2865" t="s">
        <v>154</v>
      </c>
      <c r="F2865">
        <v>0</v>
      </c>
      <c r="G2865">
        <v>1141.8800000000001</v>
      </c>
      <c r="H2865">
        <v>-1141.8800000000001</v>
      </c>
      <c r="I2865" t="s">
        <v>16</v>
      </c>
      <c r="J2865" t="s">
        <v>154</v>
      </c>
      <c r="K2865" t="s">
        <v>326</v>
      </c>
      <c r="L2865" t="s">
        <v>301</v>
      </c>
      <c r="M2865">
        <v>2022</v>
      </c>
    </row>
    <row r="2866" spans="1:13" x14ac:dyDescent="0.25">
      <c r="A2866">
        <v>15730</v>
      </c>
      <c r="B2866" t="s">
        <v>13</v>
      </c>
      <c r="C2866" s="4">
        <v>45645</v>
      </c>
      <c r="D2866" t="s">
        <v>155</v>
      </c>
      <c r="E2866" t="s">
        <v>156</v>
      </c>
      <c r="F2866">
        <v>0</v>
      </c>
      <c r="G2866">
        <v>184.02</v>
      </c>
      <c r="H2866">
        <v>-184.02</v>
      </c>
      <c r="I2866" t="s">
        <v>16</v>
      </c>
      <c r="J2866" t="s">
        <v>156</v>
      </c>
      <c r="K2866" t="s">
        <v>326</v>
      </c>
      <c r="L2866" t="s">
        <v>301</v>
      </c>
      <c r="M2866">
        <v>2022</v>
      </c>
    </row>
    <row r="2867" spans="1:13" x14ac:dyDescent="0.25">
      <c r="A2867">
        <v>15730</v>
      </c>
      <c r="B2867" t="s">
        <v>13</v>
      </c>
      <c r="C2867" s="4">
        <v>45645</v>
      </c>
      <c r="D2867" t="s">
        <v>115</v>
      </c>
      <c r="E2867" t="s">
        <v>116</v>
      </c>
      <c r="F2867">
        <v>0</v>
      </c>
      <c r="G2867">
        <v>0.02</v>
      </c>
      <c r="H2867">
        <v>-0.02</v>
      </c>
      <c r="I2867" t="s">
        <v>16</v>
      </c>
      <c r="J2867" t="s">
        <v>116</v>
      </c>
      <c r="K2867" t="s">
        <v>326</v>
      </c>
      <c r="L2867" t="s">
        <v>301</v>
      </c>
      <c r="M2867">
        <v>2022</v>
      </c>
    </row>
    <row r="2868" spans="1:13" hidden="1" x14ac:dyDescent="0.25">
      <c r="A2868">
        <v>15730</v>
      </c>
      <c r="B2868" t="s">
        <v>13</v>
      </c>
      <c r="C2868" s="4">
        <v>45645</v>
      </c>
      <c r="D2868" t="s">
        <v>244</v>
      </c>
      <c r="E2868" t="s">
        <v>262</v>
      </c>
      <c r="F2868">
        <v>0</v>
      </c>
      <c r="G2868">
        <v>0.21</v>
      </c>
      <c r="H2868">
        <v>-0.21</v>
      </c>
      <c r="I2868" t="s">
        <v>16</v>
      </c>
      <c r="J2868" t="s">
        <v>262</v>
      </c>
      <c r="K2868" t="s">
        <v>326</v>
      </c>
      <c r="L2868" t="s">
        <v>301</v>
      </c>
      <c r="M2868">
        <v>2024</v>
      </c>
    </row>
    <row r="2869" spans="1:13" x14ac:dyDescent="0.25">
      <c r="A2869">
        <v>15730</v>
      </c>
      <c r="B2869" t="s">
        <v>13</v>
      </c>
      <c r="C2869" s="4">
        <v>45645</v>
      </c>
      <c r="D2869" t="s">
        <v>163</v>
      </c>
      <c r="E2869" t="s">
        <v>164</v>
      </c>
      <c r="F2869">
        <v>0</v>
      </c>
      <c r="G2869">
        <v>0.16</v>
      </c>
      <c r="H2869">
        <v>-0.16</v>
      </c>
      <c r="I2869" t="s">
        <v>16</v>
      </c>
      <c r="J2869" t="s">
        <v>164</v>
      </c>
      <c r="K2869" t="s">
        <v>326</v>
      </c>
      <c r="L2869" t="s">
        <v>301</v>
      </c>
      <c r="M2869">
        <v>2022</v>
      </c>
    </row>
    <row r="2870" spans="1:13" x14ac:dyDescent="0.25">
      <c r="A2870">
        <v>15810</v>
      </c>
      <c r="B2870" t="s">
        <v>13</v>
      </c>
      <c r="C2870" s="4">
        <v>45646</v>
      </c>
      <c r="D2870" t="s">
        <v>153</v>
      </c>
      <c r="E2870" t="s">
        <v>154</v>
      </c>
      <c r="F2870">
        <v>0</v>
      </c>
      <c r="G2870">
        <v>4.08</v>
      </c>
      <c r="H2870">
        <v>-4.08</v>
      </c>
      <c r="I2870" t="s">
        <v>16</v>
      </c>
      <c r="J2870" t="s">
        <v>154</v>
      </c>
      <c r="K2870" t="s">
        <v>326</v>
      </c>
      <c r="L2870" t="s">
        <v>301</v>
      </c>
      <c r="M2870">
        <v>2022</v>
      </c>
    </row>
    <row r="2871" spans="1:13" x14ac:dyDescent="0.25">
      <c r="A2871">
        <v>15811</v>
      </c>
      <c r="B2871" t="s">
        <v>13</v>
      </c>
      <c r="C2871" s="4">
        <v>45646</v>
      </c>
      <c r="D2871" t="s">
        <v>153</v>
      </c>
      <c r="E2871" t="s">
        <v>154</v>
      </c>
      <c r="F2871">
        <v>0</v>
      </c>
      <c r="G2871">
        <v>0.54</v>
      </c>
      <c r="H2871">
        <v>-0.54</v>
      </c>
      <c r="I2871" t="s">
        <v>16</v>
      </c>
      <c r="J2871" t="s">
        <v>154</v>
      </c>
      <c r="K2871" t="s">
        <v>326</v>
      </c>
      <c r="L2871" t="s">
        <v>301</v>
      </c>
      <c r="M2871">
        <v>2022</v>
      </c>
    </row>
    <row r="2872" spans="1:13" x14ac:dyDescent="0.25">
      <c r="A2872">
        <v>15813</v>
      </c>
      <c r="B2872" t="s">
        <v>13</v>
      </c>
      <c r="C2872" s="4">
        <v>45646</v>
      </c>
      <c r="D2872" t="s">
        <v>153</v>
      </c>
      <c r="E2872" t="s">
        <v>154</v>
      </c>
      <c r="F2872">
        <v>0</v>
      </c>
      <c r="G2872">
        <v>0.96</v>
      </c>
      <c r="H2872">
        <v>-0.96</v>
      </c>
      <c r="I2872" t="s">
        <v>16</v>
      </c>
      <c r="J2872" t="s">
        <v>154</v>
      </c>
      <c r="K2872" t="s">
        <v>326</v>
      </c>
      <c r="L2872" t="s">
        <v>301</v>
      </c>
      <c r="M2872">
        <v>2022</v>
      </c>
    </row>
    <row r="2873" spans="1:13" x14ac:dyDescent="0.25">
      <c r="A2873">
        <v>15814</v>
      </c>
      <c r="B2873" t="s">
        <v>13</v>
      </c>
      <c r="C2873" s="4">
        <v>45646</v>
      </c>
      <c r="D2873" t="s">
        <v>153</v>
      </c>
      <c r="E2873" t="s">
        <v>154</v>
      </c>
      <c r="F2873">
        <v>0</v>
      </c>
      <c r="G2873">
        <v>0.05</v>
      </c>
      <c r="H2873">
        <v>-0.05</v>
      </c>
      <c r="I2873" t="s">
        <v>16</v>
      </c>
      <c r="J2873" t="s">
        <v>154</v>
      </c>
      <c r="K2873" t="s">
        <v>326</v>
      </c>
      <c r="L2873" t="s">
        <v>301</v>
      </c>
      <c r="M2873">
        <v>2022</v>
      </c>
    </row>
    <row r="2874" spans="1:13" x14ac:dyDescent="0.25">
      <c r="A2874">
        <v>16015</v>
      </c>
      <c r="B2874" t="s">
        <v>13</v>
      </c>
      <c r="C2874" s="4">
        <v>45657</v>
      </c>
      <c r="D2874" t="s">
        <v>157</v>
      </c>
      <c r="E2874" t="s">
        <v>158</v>
      </c>
      <c r="F2874">
        <v>0</v>
      </c>
      <c r="G2874">
        <v>11283.83</v>
      </c>
      <c r="H2874">
        <v>-11283.83</v>
      </c>
      <c r="I2874" t="s">
        <v>16</v>
      </c>
      <c r="J2874" t="s">
        <v>158</v>
      </c>
      <c r="K2874" t="s">
        <v>281</v>
      </c>
      <c r="L2874" t="s">
        <v>18</v>
      </c>
      <c r="M2874">
        <v>2022</v>
      </c>
    </row>
    <row r="2875" spans="1:13" x14ac:dyDescent="0.25">
      <c r="A2875">
        <v>16015</v>
      </c>
      <c r="B2875" t="s">
        <v>13</v>
      </c>
      <c r="C2875" s="4">
        <v>45657</v>
      </c>
      <c r="D2875" t="s">
        <v>155</v>
      </c>
      <c r="E2875" t="s">
        <v>156</v>
      </c>
      <c r="F2875">
        <v>0</v>
      </c>
      <c r="G2875">
        <v>3343.14</v>
      </c>
      <c r="H2875">
        <v>-3343.14</v>
      </c>
      <c r="I2875" t="s">
        <v>16</v>
      </c>
      <c r="J2875" t="s">
        <v>156</v>
      </c>
      <c r="K2875" t="s">
        <v>281</v>
      </c>
      <c r="L2875" t="s">
        <v>18</v>
      </c>
      <c r="M2875">
        <v>2022</v>
      </c>
    </row>
    <row r="2876" spans="1:13" x14ac:dyDescent="0.25">
      <c r="A2876">
        <v>16015</v>
      </c>
      <c r="B2876" t="s">
        <v>13</v>
      </c>
      <c r="C2876" s="4">
        <v>45657</v>
      </c>
      <c r="D2876" t="s">
        <v>115</v>
      </c>
      <c r="E2876" t="s">
        <v>116</v>
      </c>
      <c r="F2876">
        <v>0</v>
      </c>
      <c r="G2876">
        <v>0.02</v>
      </c>
      <c r="H2876">
        <v>-0.02</v>
      </c>
      <c r="I2876" t="s">
        <v>16</v>
      </c>
      <c r="J2876" t="s">
        <v>116</v>
      </c>
      <c r="K2876" t="s">
        <v>281</v>
      </c>
      <c r="L2876" t="s">
        <v>18</v>
      </c>
      <c r="M2876">
        <v>2022</v>
      </c>
    </row>
    <row r="2877" spans="1:13" hidden="1" x14ac:dyDescent="0.25">
      <c r="A2877">
        <v>16015</v>
      </c>
      <c r="B2877" t="s">
        <v>13</v>
      </c>
      <c r="C2877" s="4">
        <v>45657</v>
      </c>
      <c r="D2877" t="s">
        <v>173</v>
      </c>
      <c r="E2877" t="s">
        <v>116</v>
      </c>
      <c r="F2877">
        <v>0</v>
      </c>
      <c r="G2877">
        <v>0.04</v>
      </c>
      <c r="H2877">
        <v>-0.04</v>
      </c>
      <c r="I2877" t="s">
        <v>16</v>
      </c>
      <c r="J2877" t="s">
        <v>116</v>
      </c>
      <c r="K2877" t="s">
        <v>281</v>
      </c>
      <c r="L2877" t="s">
        <v>18</v>
      </c>
      <c r="M2877">
        <v>2023</v>
      </c>
    </row>
    <row r="2878" spans="1:13" hidden="1" x14ac:dyDescent="0.25">
      <c r="A2878">
        <v>16015</v>
      </c>
      <c r="B2878" t="s">
        <v>13</v>
      </c>
      <c r="C2878" s="4">
        <v>45657</v>
      </c>
      <c r="D2878" t="s">
        <v>244</v>
      </c>
      <c r="E2878" t="s">
        <v>262</v>
      </c>
      <c r="F2878">
        <v>0</v>
      </c>
      <c r="G2878">
        <v>0.22</v>
      </c>
      <c r="H2878">
        <v>-0.22</v>
      </c>
      <c r="I2878" t="s">
        <v>16</v>
      </c>
      <c r="J2878" t="s">
        <v>262</v>
      </c>
      <c r="K2878" t="s">
        <v>281</v>
      </c>
      <c r="L2878" t="s">
        <v>18</v>
      </c>
      <c r="M2878">
        <v>2024</v>
      </c>
    </row>
    <row r="2879" spans="1:13" x14ac:dyDescent="0.25">
      <c r="A2879">
        <v>16015</v>
      </c>
      <c r="B2879" t="s">
        <v>13</v>
      </c>
      <c r="C2879" s="4">
        <v>45657</v>
      </c>
      <c r="D2879" t="s">
        <v>165</v>
      </c>
      <c r="E2879" t="s">
        <v>166</v>
      </c>
      <c r="F2879">
        <v>0</v>
      </c>
      <c r="G2879">
        <v>114.18</v>
      </c>
      <c r="H2879">
        <v>-114.18</v>
      </c>
      <c r="I2879" t="s">
        <v>16</v>
      </c>
      <c r="J2879" t="s">
        <v>166</v>
      </c>
      <c r="K2879" t="s">
        <v>281</v>
      </c>
      <c r="L2879" t="s">
        <v>18</v>
      </c>
      <c r="M2879">
        <v>2022</v>
      </c>
    </row>
    <row r="2880" spans="1:13" x14ac:dyDescent="0.25">
      <c r="A2880">
        <v>16015</v>
      </c>
      <c r="B2880" t="s">
        <v>13</v>
      </c>
      <c r="C2880" s="4">
        <v>45657</v>
      </c>
      <c r="D2880" t="s">
        <v>163</v>
      </c>
      <c r="E2880" t="s">
        <v>164</v>
      </c>
      <c r="F2880">
        <v>0</v>
      </c>
      <c r="G2880">
        <v>4.26</v>
      </c>
      <c r="H2880">
        <v>-4.26</v>
      </c>
      <c r="I2880" t="s">
        <v>16</v>
      </c>
      <c r="J2880" t="s">
        <v>164</v>
      </c>
      <c r="K2880" t="s">
        <v>281</v>
      </c>
      <c r="L2880" t="s">
        <v>18</v>
      </c>
      <c r="M2880">
        <v>2022</v>
      </c>
    </row>
    <row r="2881" spans="1:13" x14ac:dyDescent="0.25">
      <c r="A2881">
        <v>16015</v>
      </c>
      <c r="B2881" t="s">
        <v>13</v>
      </c>
      <c r="C2881" s="4">
        <v>45657</v>
      </c>
      <c r="D2881" t="s">
        <v>161</v>
      </c>
      <c r="E2881" t="s">
        <v>162</v>
      </c>
      <c r="F2881">
        <v>0</v>
      </c>
      <c r="G2881">
        <v>64.48</v>
      </c>
      <c r="H2881">
        <v>-64.48</v>
      </c>
      <c r="I2881" t="s">
        <v>16</v>
      </c>
      <c r="J2881" t="s">
        <v>162</v>
      </c>
      <c r="K2881" t="s">
        <v>281</v>
      </c>
      <c r="L2881" t="s">
        <v>18</v>
      </c>
      <c r="M2881">
        <v>2022</v>
      </c>
    </row>
    <row r="2882" spans="1:13" x14ac:dyDescent="0.25">
      <c r="A2882">
        <v>16015</v>
      </c>
      <c r="B2882" t="s">
        <v>13</v>
      </c>
      <c r="C2882" s="4">
        <v>45657</v>
      </c>
      <c r="D2882" t="s">
        <v>129</v>
      </c>
      <c r="E2882" t="s">
        <v>130</v>
      </c>
      <c r="F2882">
        <v>0.31</v>
      </c>
      <c r="G2882">
        <v>0</v>
      </c>
      <c r="H2882">
        <v>0.31</v>
      </c>
      <c r="I2882" t="s">
        <v>16</v>
      </c>
      <c r="J2882" t="s">
        <v>130</v>
      </c>
      <c r="K2882" t="s">
        <v>281</v>
      </c>
      <c r="L2882" t="s">
        <v>18</v>
      </c>
      <c r="M2882">
        <v>2022</v>
      </c>
    </row>
    <row r="2883" spans="1:13" x14ac:dyDescent="0.25">
      <c r="A2883">
        <v>16015</v>
      </c>
      <c r="B2883" t="s">
        <v>13</v>
      </c>
      <c r="C2883" s="4">
        <v>45657</v>
      </c>
      <c r="D2883" t="s">
        <v>153</v>
      </c>
      <c r="E2883" t="s">
        <v>154</v>
      </c>
      <c r="F2883">
        <v>0</v>
      </c>
      <c r="G2883">
        <v>7563.56</v>
      </c>
      <c r="H2883">
        <v>-7563.56</v>
      </c>
      <c r="I2883" t="s">
        <v>16</v>
      </c>
      <c r="J2883" t="s">
        <v>154</v>
      </c>
      <c r="K2883" t="s">
        <v>281</v>
      </c>
      <c r="L2883" t="s">
        <v>18</v>
      </c>
      <c r="M2883">
        <v>2022</v>
      </c>
    </row>
    <row r="2884" spans="1:13" x14ac:dyDescent="0.25">
      <c r="A2884">
        <v>16015</v>
      </c>
      <c r="B2884" t="s">
        <v>13</v>
      </c>
      <c r="C2884" s="4">
        <v>45657</v>
      </c>
      <c r="D2884" t="s">
        <v>159</v>
      </c>
      <c r="E2884" t="s">
        <v>160</v>
      </c>
      <c r="F2884">
        <v>0</v>
      </c>
      <c r="G2884">
        <v>1108.08</v>
      </c>
      <c r="H2884">
        <v>-1108.08</v>
      </c>
      <c r="I2884" t="s">
        <v>16</v>
      </c>
      <c r="J2884" t="s">
        <v>160</v>
      </c>
      <c r="K2884" t="s">
        <v>281</v>
      </c>
      <c r="L2884" t="s">
        <v>18</v>
      </c>
      <c r="M2884">
        <v>2022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A2C62-59DE-43E2-94EE-AFC39EE49065}">
  <dimension ref="A1:M2"/>
  <sheetViews>
    <sheetView workbookViewId="0">
      <selection activeCell="F33" sqref="E33:F33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21.28515625" bestFit="1" customWidth="1"/>
    <col min="6" max="6" width="15.85546875" bestFit="1" customWidth="1"/>
    <col min="7" max="7" width="16.42578125" bestFit="1" customWidth="1"/>
    <col min="8" max="8" width="8" bestFit="1" customWidth="1"/>
    <col min="9" max="9" width="30.7109375" bestFit="1" customWidth="1"/>
    <col min="10" max="10" width="41" bestFit="1" customWidth="1"/>
    <col min="11" max="11" width="19.5703125" bestFit="1" customWidth="1"/>
    <col min="12" max="12" width="19" bestFit="1" customWidth="1"/>
    <col min="13" max="13" width="11.7109375" bestFit="1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0</v>
      </c>
      <c r="I1" t="s">
        <v>8</v>
      </c>
      <c r="J1" t="s">
        <v>9</v>
      </c>
      <c r="K1" t="s">
        <v>10</v>
      </c>
      <c r="L1" t="s">
        <v>11</v>
      </c>
      <c r="M1" t="s">
        <v>299</v>
      </c>
    </row>
    <row r="2" spans="1:13" x14ac:dyDescent="0.25">
      <c r="A2">
        <v>8336</v>
      </c>
      <c r="B2" t="s">
        <v>13</v>
      </c>
      <c r="C2" s="4">
        <v>45292</v>
      </c>
      <c r="D2" t="s">
        <v>243</v>
      </c>
      <c r="E2" t="s">
        <v>261</v>
      </c>
      <c r="F2">
        <v>1532705</v>
      </c>
      <c r="G2">
        <v>0</v>
      </c>
      <c r="H2">
        <v>1532705</v>
      </c>
      <c r="I2" t="s">
        <v>16</v>
      </c>
      <c r="J2" t="s">
        <v>261</v>
      </c>
      <c r="K2" t="s">
        <v>17</v>
      </c>
      <c r="L2" t="s">
        <v>18</v>
      </c>
      <c r="M2">
        <v>2024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6F97F-8D01-440D-9B4A-5648E40EAEB9}">
  <sheetPr>
    <tabColor rgb="FF7030A0"/>
  </sheetPr>
  <dimension ref="A1:C18"/>
  <sheetViews>
    <sheetView workbookViewId="0">
      <selection activeCell="D34" sqref="D34"/>
    </sheetView>
  </sheetViews>
  <sheetFormatPr defaultRowHeight="15" x14ac:dyDescent="0.25"/>
  <cols>
    <col min="1" max="1" width="2.85546875" customWidth="1"/>
  </cols>
  <sheetData>
    <row r="1" spans="1:3" x14ac:dyDescent="0.25">
      <c r="A1" t="s">
        <v>327</v>
      </c>
    </row>
    <row r="2" spans="1:3" x14ac:dyDescent="0.25">
      <c r="A2" s="11" t="s">
        <v>328</v>
      </c>
      <c r="B2" t="s">
        <v>329</v>
      </c>
    </row>
    <row r="3" spans="1:3" x14ac:dyDescent="0.25">
      <c r="A3" t="s">
        <v>331</v>
      </c>
      <c r="B3" t="s">
        <v>330</v>
      </c>
    </row>
    <row r="4" spans="1:3" x14ac:dyDescent="0.25">
      <c r="C4" t="s">
        <v>332</v>
      </c>
    </row>
    <row r="5" spans="1:3" x14ac:dyDescent="0.25">
      <c r="B5" s="12" t="s">
        <v>337</v>
      </c>
      <c r="C5" t="s">
        <v>338</v>
      </c>
    </row>
    <row r="8" spans="1:3" x14ac:dyDescent="0.25">
      <c r="A8">
        <v>1</v>
      </c>
      <c r="B8" t="s">
        <v>333</v>
      </c>
    </row>
    <row r="9" spans="1:3" x14ac:dyDescent="0.25">
      <c r="B9" t="s">
        <v>334</v>
      </c>
    </row>
    <row r="11" spans="1:3" x14ac:dyDescent="0.25">
      <c r="A11">
        <v>2</v>
      </c>
      <c r="B11" t="s">
        <v>336</v>
      </c>
    </row>
    <row r="13" spans="1:3" x14ac:dyDescent="0.25">
      <c r="A13">
        <v>3</v>
      </c>
      <c r="B13" t="s">
        <v>335</v>
      </c>
    </row>
    <row r="15" spans="1:3" x14ac:dyDescent="0.25">
      <c r="A15">
        <v>4</v>
      </c>
      <c r="B15" t="s">
        <v>339</v>
      </c>
    </row>
    <row r="17" spans="1:2" x14ac:dyDescent="0.25">
      <c r="A17">
        <v>5</v>
      </c>
      <c r="B17" t="s">
        <v>340</v>
      </c>
    </row>
    <row r="18" spans="1:2" x14ac:dyDescent="0.25">
      <c r="B18" t="s">
        <v>341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C39E4-0281-4B85-9E5C-95D67F9CA788}">
  <dimension ref="A2:P94"/>
  <sheetViews>
    <sheetView zoomScale="93" zoomScaleNormal="93" workbookViewId="0">
      <selection activeCell="D34" sqref="D34"/>
    </sheetView>
  </sheetViews>
  <sheetFormatPr defaultRowHeight="15" x14ac:dyDescent="0.25"/>
  <cols>
    <col min="1" max="1" width="24.85546875" bestFit="1" customWidth="1"/>
    <col min="2" max="2" width="22.28515625" customWidth="1"/>
    <col min="3" max="3" width="58.42578125" bestFit="1" customWidth="1"/>
    <col min="4" max="4" width="15" bestFit="1" customWidth="1"/>
    <col min="5" max="5" width="10.5703125" customWidth="1"/>
    <col min="6" max="7" width="15.5703125" customWidth="1"/>
    <col min="8" max="8" width="18.85546875" customWidth="1"/>
    <col min="9" max="10" width="15.5703125" customWidth="1"/>
    <col min="11" max="11" width="4" customWidth="1"/>
    <col min="12" max="16" width="15.5703125" customWidth="1"/>
  </cols>
  <sheetData>
    <row r="2" spans="1:16" ht="15.75" thickBot="1" x14ac:dyDescent="0.3">
      <c r="A2" t="s">
        <v>12</v>
      </c>
    </row>
    <row r="3" spans="1:16" x14ac:dyDescent="0.25">
      <c r="A3">
        <v>2024</v>
      </c>
      <c r="F3" s="34" t="str">
        <f>"Opening Principal Amounts as of Jan 1, " &amp; F2</f>
        <v xml:space="preserve">Opening Principal Amounts as of Jan 1, </v>
      </c>
      <c r="G3" s="37" t="str">
        <f>"Transactions Debit / (Credit) during " &amp; F2</f>
        <v xml:space="preserve">Transactions Debit / (Credit) during </v>
      </c>
      <c r="H3" s="26" t="str">
        <f>"OEB-Approved Disposition during " &amp; F2</f>
        <v xml:space="preserve">OEB-Approved Disposition during </v>
      </c>
      <c r="I3" s="26" t="str">
        <f>"Principal Adjustments1 during "&amp; F2</f>
        <v xml:space="preserve">Principal Adjustments1 during </v>
      </c>
      <c r="J3" s="26" t="str">
        <f>"Closing Principal Balance as of Dec 31, " &amp; F2</f>
        <v xml:space="preserve">Closing Principal Balance as of Dec 31, </v>
      </c>
      <c r="K3" s="1"/>
      <c r="L3" s="26" t="str">
        <f>"Opening Interest Amounts as of Jan 1, " &amp;F2</f>
        <v xml:space="preserve">Opening Interest Amounts as of Jan 1, </v>
      </c>
      <c r="M3" s="26" t="str">
        <f>"Interest Jan 1 to Dec 31, " &amp; F2</f>
        <v xml:space="preserve">Interest Jan 1 to Dec 31, </v>
      </c>
      <c r="N3" s="26" t="str">
        <f>"OEB-Approved Disposition during " &amp; F2</f>
        <v xml:space="preserve">OEB-Approved Disposition during </v>
      </c>
      <c r="O3" s="26" t="str">
        <f>"Interest Adjustments1 during " &amp; F2</f>
        <v xml:space="preserve">Interest Adjustments1 during </v>
      </c>
      <c r="P3" s="31" t="str">
        <f>"Closing Interest Amounts as of Dec 31, " &amp; F2</f>
        <v xml:space="preserve">Closing Interest Amounts as of Dec 31, </v>
      </c>
    </row>
    <row r="4" spans="1:16" x14ac:dyDescent="0.25">
      <c r="F4" s="35"/>
      <c r="G4" s="38"/>
      <c r="H4" s="27"/>
      <c r="I4" s="29"/>
      <c r="J4" s="27"/>
      <c r="K4" s="2"/>
      <c r="L4" s="29"/>
      <c r="M4" s="27"/>
      <c r="N4" s="27"/>
      <c r="O4" s="29"/>
      <c r="P4" s="32"/>
    </row>
    <row r="5" spans="1:16" ht="15.75" thickBot="1" x14ac:dyDescent="0.3">
      <c r="F5" s="36"/>
      <c r="G5" s="39"/>
      <c r="H5" s="28"/>
      <c r="I5" s="30"/>
      <c r="J5" s="28"/>
      <c r="K5" s="3"/>
      <c r="L5" s="30"/>
      <c r="M5" s="28"/>
      <c r="N5" s="28"/>
      <c r="O5" s="30"/>
      <c r="P5" s="33"/>
    </row>
    <row r="6" spans="1:16" x14ac:dyDescent="0.25">
      <c r="A6" t="s">
        <v>200</v>
      </c>
      <c r="B6" t="s">
        <v>201</v>
      </c>
    </row>
    <row r="7" spans="1:16" x14ac:dyDescent="0.25">
      <c r="A7" t="s">
        <v>14</v>
      </c>
      <c r="B7" t="s">
        <v>38</v>
      </c>
      <c r="C7" t="s">
        <v>202</v>
      </c>
      <c r="E7">
        <v>1550</v>
      </c>
      <c r="F7" s="5">
        <f>_xlfn.IFNA(VLOOKUP(A7, BBF[[Account Number]:[Total]], 5, FALSE), "")</f>
        <v>-768512.26</v>
      </c>
      <c r="G7" s="5">
        <f>SUM('1550P 2024'!H3:H27)</f>
        <v>-349283.47</v>
      </c>
      <c r="H7" s="5">
        <f>-'1550P 2024'!H2</f>
        <v>257121</v>
      </c>
      <c r="I7" s="5"/>
      <c r="J7" s="5">
        <f>F7+G7-H7</f>
        <v>-1374916.73</v>
      </c>
      <c r="K7" s="5"/>
      <c r="L7" s="5">
        <f>_xlfn.IFNA(VLOOKUP(B7, BBF[[Account Number]:[Total]], 5, FALSE), "")</f>
        <v>-17477.78</v>
      </c>
      <c r="M7" s="5">
        <f>SUM('1550I 2024'!H19:H21)</f>
        <v>-61929.229999999996</v>
      </c>
      <c r="N7" s="5">
        <f>-'1550I 2024'!H2</f>
        <v>36585</v>
      </c>
      <c r="O7" s="5"/>
      <c r="P7" s="5">
        <f>L7+M7-N7</f>
        <v>-115992.01</v>
      </c>
    </row>
    <row r="8" spans="1:16" x14ac:dyDescent="0.25">
      <c r="A8" t="s">
        <v>64</v>
      </c>
      <c r="B8" t="s">
        <v>76</v>
      </c>
      <c r="C8" t="s">
        <v>203</v>
      </c>
      <c r="E8">
        <v>1551</v>
      </c>
      <c r="F8" s="5">
        <f>_xlfn.IFNA(VLOOKUP(A8, BBF[[Account Number]:[Total]], 5, FALSE), "")</f>
        <v>-51755.87</v>
      </c>
      <c r="G8" s="5">
        <f>SUM('1551P 2024'!H3:H23)</f>
        <v>-10576.55</v>
      </c>
      <c r="H8" s="5">
        <f>-'1551P 2024'!H2</f>
        <v>-36031</v>
      </c>
      <c r="I8" s="5"/>
      <c r="J8" s="5">
        <f t="shared" ref="J8:J20" si="0">F8+G8-H8</f>
        <v>-26301.42</v>
      </c>
      <c r="K8" s="5"/>
      <c r="L8" s="5">
        <f>_xlfn.IFNA(VLOOKUP(B8, BBF[[Account Number]:[Total]], 5, FALSE), "")</f>
        <v>-2410.35</v>
      </c>
      <c r="M8" s="5">
        <f>SUM('1551I 2024'!H3:H19)</f>
        <v>-1044.23</v>
      </c>
      <c r="N8" s="5">
        <f>-'1551I 2024'!H2</f>
        <v>-2375</v>
      </c>
      <c r="O8" s="5"/>
      <c r="P8" s="5">
        <f>L8+M8-N8</f>
        <v>-1079.58</v>
      </c>
    </row>
    <row r="9" spans="1:16" x14ac:dyDescent="0.25">
      <c r="A9" t="s">
        <v>50</v>
      </c>
      <c r="B9" t="s">
        <v>66</v>
      </c>
      <c r="C9" t="s">
        <v>206</v>
      </c>
      <c r="E9">
        <v>1580</v>
      </c>
      <c r="F9" s="5">
        <f>_xlfn.IFNA(VLOOKUP(A9, BBF[[Account Number]:[Total]], 5, FALSE), "")</f>
        <v>277296.84000000003</v>
      </c>
      <c r="G9" s="5">
        <f>SUM('1580P 2024'!H3:H23)</f>
        <v>-75269.100000000006</v>
      </c>
      <c r="H9" s="5">
        <f>-'1580P 2024'!H2</f>
        <v>724851</v>
      </c>
      <c r="I9" s="5"/>
      <c r="J9" s="5">
        <f t="shared" si="0"/>
        <v>-522823.26</v>
      </c>
      <c r="K9" s="5"/>
      <c r="L9" s="5">
        <f>_xlfn.IFNA(VLOOKUP(B9, BBF[[Account Number]:[Total]], 5, FALSE), "")</f>
        <v>32121.81</v>
      </c>
      <c r="M9" s="5">
        <f>SUM('1580I 2024'!H3:H19)</f>
        <v>-24269.73</v>
      </c>
      <c r="N9" s="5">
        <f>-'1580I 2024'!H2</f>
        <v>48770</v>
      </c>
      <c r="O9" s="5"/>
      <c r="P9" s="5">
        <f t="shared" ref="P9:P20" si="1">L9+M9-N9</f>
        <v>-40917.919999999998</v>
      </c>
    </row>
    <row r="10" spans="1:16" x14ac:dyDescent="0.25">
      <c r="A10" t="s">
        <v>100</v>
      </c>
      <c r="C10" t="s">
        <v>207</v>
      </c>
      <c r="E10">
        <v>1580</v>
      </c>
      <c r="F10" s="6">
        <v>0</v>
      </c>
      <c r="G10" s="5">
        <f>SUM('1580ClassAP 2024'!H3:H22)-590.56</f>
        <v>-2310.48</v>
      </c>
      <c r="H10" s="5">
        <f>-'1580ClassAP 2024'!H2</f>
        <v>223.45</v>
      </c>
      <c r="I10" s="5"/>
      <c r="J10" s="5">
        <f t="shared" si="0"/>
        <v>-2533.9299999999998</v>
      </c>
      <c r="K10" s="5"/>
      <c r="L10" s="5" t="str">
        <f>_xlfn.IFNA(VLOOKUP(B10, BBF[[Account Number]:[Total]], 5, FALSE), "")</f>
        <v/>
      </c>
      <c r="M10" s="5"/>
      <c r="N10" s="5"/>
      <c r="O10" s="5"/>
      <c r="P10" s="5"/>
    </row>
    <row r="11" spans="1:16" x14ac:dyDescent="0.25">
      <c r="A11" t="s">
        <v>84</v>
      </c>
      <c r="B11" t="s">
        <v>90</v>
      </c>
      <c r="C11" t="s">
        <v>208</v>
      </c>
      <c r="E11">
        <v>1580</v>
      </c>
      <c r="F11" s="5">
        <f>_xlfn.IFNA(VLOOKUP(A11, BBF[[Account Number]:[Total]], 5, FALSE), "")</f>
        <v>8499.36</v>
      </c>
      <c r="G11" s="5">
        <f>SUM('1580ClassBP 2024'!H3:H23)</f>
        <v>86338.67</v>
      </c>
      <c r="H11" s="5">
        <f>-'1580ClassBP 2024'!H2</f>
        <v>-43737</v>
      </c>
      <c r="I11" s="5"/>
      <c r="J11" s="5">
        <f t="shared" si="0"/>
        <v>138575.03</v>
      </c>
      <c r="K11" s="5"/>
      <c r="L11" s="5">
        <f>_xlfn.IFNA(VLOOKUP(B11, BBF[[Account Number]:[Total]], 5, FALSE), "")</f>
        <v>-1987.75</v>
      </c>
      <c r="M11" s="5">
        <f>SUM('1580ClassBI 2024'!H3:H19)</f>
        <v>3193.69</v>
      </c>
      <c r="N11" s="5">
        <f>-'1580ClassBI 2024'!H2</f>
        <v>-3130</v>
      </c>
      <c r="O11" s="5"/>
      <c r="P11" s="5">
        <f t="shared" si="1"/>
        <v>4335.9400000000005</v>
      </c>
    </row>
    <row r="12" spans="1:16" x14ac:dyDescent="0.25">
      <c r="A12" t="s">
        <v>52</v>
      </c>
      <c r="B12" t="s">
        <v>68</v>
      </c>
      <c r="C12" t="s">
        <v>204</v>
      </c>
      <c r="E12">
        <v>1584</v>
      </c>
      <c r="F12" s="5">
        <f>_xlfn.IFNA(VLOOKUP(A12, BBF[[Account Number]:[Total]], 5, FALSE), "")</f>
        <v>565762.44999999995</v>
      </c>
      <c r="G12" s="5">
        <f>SUM('1584P 2024'!H3:H29)</f>
        <v>275911.12</v>
      </c>
      <c r="H12" s="5">
        <f>-'1584P 2024'!H2</f>
        <v>515239</v>
      </c>
      <c r="I12" s="5"/>
      <c r="J12" s="5">
        <f t="shared" si="0"/>
        <v>326434.56999999995</v>
      </c>
      <c r="K12" s="5"/>
      <c r="L12" s="5">
        <f>_xlfn.IFNA(VLOOKUP(B12, BBF[[Account Number]:[Total]], 5, FALSE), "")</f>
        <v>32553.22</v>
      </c>
      <c r="M12" s="5">
        <f>SUM('1584I 2024'!H3:H22)</f>
        <v>8479.2900000000009</v>
      </c>
      <c r="N12" s="5">
        <f>-'1584I 2024'!H2</f>
        <v>34724</v>
      </c>
      <c r="O12" s="5"/>
      <c r="P12" s="5">
        <f t="shared" si="1"/>
        <v>6308.510000000002</v>
      </c>
    </row>
    <row r="13" spans="1:16" x14ac:dyDescent="0.25">
      <c r="A13" t="s">
        <v>54</v>
      </c>
      <c r="B13" t="s">
        <v>70</v>
      </c>
      <c r="C13" t="s">
        <v>205</v>
      </c>
      <c r="E13">
        <v>1586</v>
      </c>
      <c r="F13" s="5">
        <f>_xlfn.IFNA(VLOOKUP(A13, BBF[[Account Number]:[Total]], 5, FALSE), "")</f>
        <v>281795.86</v>
      </c>
      <c r="G13" s="5">
        <f>SUM('1586P 2024'!H3:H29)</f>
        <v>-325846.65999999992</v>
      </c>
      <c r="H13" s="5">
        <f>-'1586P 2024'!H2</f>
        <v>115262</v>
      </c>
      <c r="I13" s="5"/>
      <c r="J13" s="5">
        <f t="shared" si="0"/>
        <v>-159312.79999999993</v>
      </c>
      <c r="K13" s="5"/>
      <c r="L13" s="5">
        <f>_xlfn.IFNA(VLOOKUP(B13, BBF[[Account Number]:[Total]], 5, FALSE), "")</f>
        <v>9936.14</v>
      </c>
      <c r="M13" s="5">
        <f>SUM('1586I 2024'!H3:H23)</f>
        <v>1010.4799999999977</v>
      </c>
      <c r="N13" s="5">
        <f>-'1586I 2024'!H2</f>
        <v>8341</v>
      </c>
      <c r="O13" s="5"/>
      <c r="P13" s="5">
        <f t="shared" si="1"/>
        <v>2605.6199999999972</v>
      </c>
    </row>
    <row r="14" spans="1:16" x14ac:dyDescent="0.25">
      <c r="A14" t="s">
        <v>56</v>
      </c>
      <c r="B14" t="s">
        <v>72</v>
      </c>
      <c r="C14" t="s">
        <v>260</v>
      </c>
      <c r="E14">
        <v>1588</v>
      </c>
      <c r="F14" s="6">
        <v>576785.67311026389</v>
      </c>
      <c r="G14" s="5">
        <f>SUM('1588P 2024'!H2:H23,'1588P 2024'!H25)</f>
        <v>509556.04000000015</v>
      </c>
      <c r="H14" s="5"/>
      <c r="I14" s="5"/>
      <c r="J14" s="5">
        <f t="shared" si="0"/>
        <v>1086341.7131102639</v>
      </c>
      <c r="K14" s="5"/>
      <c r="L14" s="5">
        <v>46208.398216580608</v>
      </c>
      <c r="M14" s="5">
        <f>SUM('1588I 2024'!H2:H20,'1588I 2024'!H22)</f>
        <v>48157.71</v>
      </c>
      <c r="N14" s="5"/>
      <c r="O14" s="5"/>
      <c r="P14" s="5">
        <f t="shared" si="1"/>
        <v>94366.108216580615</v>
      </c>
    </row>
    <row r="15" spans="1:16" x14ac:dyDescent="0.25">
      <c r="A15" t="s">
        <v>60</v>
      </c>
      <c r="B15" t="s">
        <v>74</v>
      </c>
      <c r="C15" t="s">
        <v>259</v>
      </c>
      <c r="E15">
        <v>1589</v>
      </c>
      <c r="F15" s="6">
        <f>174683.271605148</f>
        <v>174683.27160514801</v>
      </c>
      <c r="G15" s="5">
        <f>SUM('1589P 2024'!H2:H23,'1589P 2024'!H25,'1589P 2024'!H26)</f>
        <v>511078.63999999996</v>
      </c>
      <c r="H15" s="5"/>
      <c r="I15" s="5"/>
      <c r="J15" s="5">
        <f t="shared" si="0"/>
        <v>685761.91160514799</v>
      </c>
      <c r="K15" s="5"/>
      <c r="L15" s="5">
        <v>-75726.572479337556</v>
      </c>
      <c r="M15" s="5">
        <f>SUM('1589I 2024'!H2:H22,'1589I 2024'!H24)</f>
        <v>5660.7800000000134</v>
      </c>
      <c r="N15" s="5"/>
      <c r="O15" s="5"/>
      <c r="P15" s="5">
        <f t="shared" si="1"/>
        <v>-70065.792479337542</v>
      </c>
    </row>
    <row r="16" spans="1:16" x14ac:dyDescent="0.25">
      <c r="A16" t="s">
        <v>98</v>
      </c>
      <c r="C16" t="s">
        <v>259</v>
      </c>
      <c r="E16" s="8"/>
      <c r="F16" s="9"/>
      <c r="G16" s="9"/>
      <c r="H16" s="9"/>
      <c r="I16" s="9"/>
      <c r="J16" s="9"/>
      <c r="K16" s="5"/>
      <c r="L16" s="9"/>
      <c r="M16" s="9"/>
      <c r="N16" s="9"/>
      <c r="O16" s="9"/>
      <c r="P16" s="9"/>
    </row>
    <row r="17" spans="1:16" x14ac:dyDescent="0.25">
      <c r="A17" t="s">
        <v>111</v>
      </c>
      <c r="B17" t="s">
        <v>113</v>
      </c>
      <c r="C17" t="s">
        <v>288</v>
      </c>
      <c r="E17">
        <v>1595</v>
      </c>
      <c r="F17" s="10" cm="1">
        <f t="array" ref="F17">SUM(SUMIF(BBF[Account Number], Main!B32:B56, BBF[Total]))+SUM(SUMIF(BBF[Account Number], Main!B25:B26, BBF[Total]))</f>
        <v>475736.81000000029</v>
      </c>
      <c r="G17" s="5">
        <f>SUMIF(PrincipalChange_Numbers[1595 Year], 2022, PrincipalChange_Numbers[Total])</f>
        <v>-286449.09000000003</v>
      </c>
      <c r="H17" s="5">
        <f>-SUMIF(Principal_Numbers[1595 Year], 2022, Principal_Numbers[Total])</f>
        <v>0</v>
      </c>
      <c r="I17" s="5"/>
      <c r="J17" s="5">
        <f t="shared" si="0"/>
        <v>189287.72000000026</v>
      </c>
      <c r="K17" s="5"/>
      <c r="L17" s="5">
        <f>SUM(SUMIF(BBF[Account Number], B86, BBF[Total]))</f>
        <v>382793</v>
      </c>
      <c r="M17" s="5">
        <f>SUMIF(InterestChange_Numbers[1595 Year], 2022, InterestChange_Numbers[Total])</f>
        <v>0</v>
      </c>
      <c r="N17" s="5">
        <f>-SUMIF(Interest_Numbers[1595 Year], 2022, Interest_Numbers[Total])</f>
        <v>0</v>
      </c>
      <c r="O17" s="5"/>
      <c r="P17" s="5">
        <f t="shared" si="1"/>
        <v>382793</v>
      </c>
    </row>
    <row r="18" spans="1:16" x14ac:dyDescent="0.25">
      <c r="A18" t="s">
        <v>151</v>
      </c>
      <c r="E18" s="8"/>
      <c r="F18" s="9"/>
      <c r="G18" s="9"/>
      <c r="H18" s="9"/>
      <c r="I18" s="9"/>
      <c r="J18" s="9"/>
      <c r="K18" s="5"/>
      <c r="L18" s="9"/>
      <c r="M18" s="9"/>
      <c r="N18" s="9"/>
      <c r="O18" s="9"/>
      <c r="P18" s="9"/>
    </row>
    <row r="19" spans="1:16" x14ac:dyDescent="0.25">
      <c r="A19" t="s">
        <v>169</v>
      </c>
      <c r="B19" t="s">
        <v>171</v>
      </c>
      <c r="C19" t="s">
        <v>287</v>
      </c>
      <c r="E19">
        <v>1595</v>
      </c>
      <c r="F19" s="5" cm="1">
        <f t="array" ref="F19">SUM(SUMIF(BBF[Account Number], Main!B27, BBF[Total]))+SUM(SUMIF(BBF[Account Number], Main!B57:B69, BBF[Total]))</f>
        <v>-10567.410000000149</v>
      </c>
      <c r="G19" s="5">
        <f>SUMIF(PrincipalChange_Numbers[1595 Year], 2023, PrincipalChange_Numbers[Total])</f>
        <v>-332.57999999997196</v>
      </c>
      <c r="H19" s="5">
        <f>-SUMIF(Principal_Numbers[1595 Year], 2023, Principal_Numbers[Total])</f>
        <v>0</v>
      </c>
      <c r="I19" s="5"/>
      <c r="J19" s="5">
        <f t="shared" si="0"/>
        <v>-10899.990000000122</v>
      </c>
      <c r="K19" s="5"/>
      <c r="L19" s="5">
        <f>SUM(SUMIF(BBF[Account Number], B87, BBF[Total]))</f>
        <v>15890</v>
      </c>
      <c r="M19" s="5">
        <f>SUMIF(InterestChange_Numbers[1595 Year], 2023, InterestChange_Numbers[Total])</f>
        <v>0</v>
      </c>
      <c r="N19" s="5">
        <f>-SUMIF(Interest_Numbers[1595 Year], 2023, Interest_Numbers[Total])</f>
        <v>0</v>
      </c>
      <c r="O19" s="5"/>
      <c r="P19" s="5">
        <f t="shared" si="1"/>
        <v>15890</v>
      </c>
    </row>
    <row r="20" spans="1:16" x14ac:dyDescent="0.25">
      <c r="A20" t="s">
        <v>243</v>
      </c>
      <c r="B20" t="s">
        <v>257</v>
      </c>
      <c r="C20" t="s">
        <v>286</v>
      </c>
      <c r="E20">
        <v>1595</v>
      </c>
      <c r="F20" s="5" cm="1">
        <f t="array" ref="F20">SUM(SUMIF(BBF[Account Number], Main!B28, BBF[Total]))+SUM(SUMIF(BBF[Account Number], Main!B70:B82, BBF[Total]))</f>
        <v>0</v>
      </c>
      <c r="G20" s="5">
        <f>SUMIF(PrincipalChange_Numbers[1595 Year], 2024, PrincipalChange_Numbers[Total])</f>
        <v>-809765.74999999988</v>
      </c>
      <c r="H20" s="5">
        <f>-SUMIF(Principal_Numbers[1595 Year], 2024, Principal_Numbers[Total])</f>
        <v>-1532705</v>
      </c>
      <c r="I20" s="5"/>
      <c r="J20" s="5">
        <f t="shared" si="0"/>
        <v>722939.25000000012</v>
      </c>
      <c r="K20" s="5"/>
      <c r="L20" s="5">
        <f>SUM(SUMIF(BBF[Account Number], B88, BBF[Total]))</f>
        <v>0</v>
      </c>
      <c r="M20" s="5">
        <f>SUMIF(InterestChange_Numbers[1595 Year], 2024, InterestChange_Numbers[Total])</f>
        <v>2653.19</v>
      </c>
      <c r="N20" s="5">
        <f>-SUMIF(Interest_Numbers[1595 Year], 2024, Interest_Numbers[Total])</f>
        <v>-122915</v>
      </c>
      <c r="O20" s="5"/>
      <c r="P20" s="5">
        <f t="shared" si="1"/>
        <v>125568.19</v>
      </c>
    </row>
    <row r="22" spans="1:16" x14ac:dyDescent="0.25">
      <c r="C22" s="7" t="s">
        <v>242</v>
      </c>
      <c r="D22" s="5">
        <f>SUM(_4705_2024_all[Total])</f>
        <v>16846439.589999996</v>
      </c>
    </row>
    <row r="23" spans="1:16" x14ac:dyDescent="0.25">
      <c r="C23" s="7" t="s">
        <v>362</v>
      </c>
      <c r="D23" t="s">
        <v>363</v>
      </c>
    </row>
    <row r="24" spans="1:16" x14ac:dyDescent="0.25">
      <c r="A24" t="s">
        <v>12</v>
      </c>
      <c r="B24" t="s">
        <v>289</v>
      </c>
      <c r="D24" t="s">
        <v>364</v>
      </c>
      <c r="H24">
        <f>VLOOKUP(A16, BBF[[Account Number]:[Total]], 5, FALSE)</f>
        <v>-2091.35</v>
      </c>
    </row>
    <row r="25" spans="1:16" x14ac:dyDescent="0.25">
      <c r="A25">
        <v>2022</v>
      </c>
      <c r="B25" t="s">
        <v>111</v>
      </c>
      <c r="H25" t="s">
        <v>365</v>
      </c>
    </row>
    <row r="26" spans="1:16" x14ac:dyDescent="0.25">
      <c r="A26">
        <v>2022</v>
      </c>
      <c r="B26" t="s">
        <v>151</v>
      </c>
    </row>
    <row r="27" spans="1:16" x14ac:dyDescent="0.25">
      <c r="A27">
        <v>2023</v>
      </c>
      <c r="B27" t="s">
        <v>169</v>
      </c>
    </row>
    <row r="28" spans="1:16" x14ac:dyDescent="0.25">
      <c r="A28">
        <v>2024</v>
      </c>
      <c r="B28" t="s">
        <v>243</v>
      </c>
    </row>
    <row r="31" spans="1:16" x14ac:dyDescent="0.25">
      <c r="A31" t="s">
        <v>12</v>
      </c>
      <c r="B31" t="s">
        <v>290</v>
      </c>
      <c r="F31" s="13">
        <f>F14-171775.06</f>
        <v>405010.61311026389</v>
      </c>
    </row>
    <row r="32" spans="1:16" x14ac:dyDescent="0.25">
      <c r="A32">
        <v>2022</v>
      </c>
      <c r="B32" t="s">
        <v>115</v>
      </c>
    </row>
    <row r="33" spans="1:2" x14ac:dyDescent="0.25">
      <c r="A33">
        <v>2022</v>
      </c>
      <c r="B33" t="s">
        <v>117</v>
      </c>
    </row>
    <row r="34" spans="1:2" x14ac:dyDescent="0.25">
      <c r="A34">
        <v>2022</v>
      </c>
      <c r="B34" t="s">
        <v>119</v>
      </c>
    </row>
    <row r="35" spans="1:2" x14ac:dyDescent="0.25">
      <c r="A35">
        <v>2022</v>
      </c>
      <c r="B35" t="s">
        <v>121</v>
      </c>
    </row>
    <row r="36" spans="1:2" x14ac:dyDescent="0.25">
      <c r="A36">
        <v>2022</v>
      </c>
      <c r="B36" t="s">
        <v>123</v>
      </c>
    </row>
    <row r="37" spans="1:2" x14ac:dyDescent="0.25">
      <c r="A37">
        <v>2022</v>
      </c>
      <c r="B37" t="s">
        <v>125</v>
      </c>
    </row>
    <row r="38" spans="1:2" x14ac:dyDescent="0.25">
      <c r="A38">
        <v>2022</v>
      </c>
      <c r="B38" t="s">
        <v>127</v>
      </c>
    </row>
    <row r="39" spans="1:2" x14ac:dyDescent="0.25">
      <c r="A39">
        <v>2022</v>
      </c>
      <c r="B39" t="s">
        <v>129</v>
      </c>
    </row>
    <row r="40" spans="1:2" x14ac:dyDescent="0.25">
      <c r="A40">
        <v>2022</v>
      </c>
      <c r="B40" t="s">
        <v>131</v>
      </c>
    </row>
    <row r="41" spans="1:2" x14ac:dyDescent="0.25">
      <c r="A41">
        <v>2022</v>
      </c>
      <c r="B41" t="s">
        <v>133</v>
      </c>
    </row>
    <row r="42" spans="1:2" x14ac:dyDescent="0.25">
      <c r="A42">
        <v>2022</v>
      </c>
      <c r="B42" t="s">
        <v>135</v>
      </c>
    </row>
    <row r="43" spans="1:2" x14ac:dyDescent="0.25">
      <c r="A43">
        <v>2022</v>
      </c>
      <c r="B43" t="s">
        <v>137</v>
      </c>
    </row>
    <row r="44" spans="1:2" x14ac:dyDescent="0.25">
      <c r="A44">
        <v>2022</v>
      </c>
      <c r="B44" t="s">
        <v>139</v>
      </c>
    </row>
    <row r="45" spans="1:2" x14ac:dyDescent="0.25">
      <c r="A45">
        <v>2022</v>
      </c>
      <c r="B45" t="s">
        <v>141</v>
      </c>
    </row>
    <row r="46" spans="1:2" x14ac:dyDescent="0.25">
      <c r="A46">
        <v>2022</v>
      </c>
      <c r="B46" t="s">
        <v>143</v>
      </c>
    </row>
    <row r="47" spans="1:2" x14ac:dyDescent="0.25">
      <c r="A47">
        <v>2022</v>
      </c>
      <c r="B47" t="s">
        <v>145</v>
      </c>
    </row>
    <row r="48" spans="1:2" x14ac:dyDescent="0.25">
      <c r="A48">
        <v>2022</v>
      </c>
      <c r="B48" t="s">
        <v>147</v>
      </c>
    </row>
    <row r="49" spans="1:2" x14ac:dyDescent="0.25">
      <c r="A49">
        <v>2022</v>
      </c>
      <c r="B49" t="s">
        <v>149</v>
      </c>
    </row>
    <row r="50" spans="1:2" x14ac:dyDescent="0.25">
      <c r="A50">
        <v>2022</v>
      </c>
      <c r="B50" t="s">
        <v>153</v>
      </c>
    </row>
    <row r="51" spans="1:2" x14ac:dyDescent="0.25">
      <c r="A51">
        <v>2022</v>
      </c>
      <c r="B51" t="s">
        <v>155</v>
      </c>
    </row>
    <row r="52" spans="1:2" x14ac:dyDescent="0.25">
      <c r="A52">
        <v>2022</v>
      </c>
      <c r="B52" t="s">
        <v>157</v>
      </c>
    </row>
    <row r="53" spans="1:2" x14ac:dyDescent="0.25">
      <c r="A53">
        <v>2022</v>
      </c>
      <c r="B53" t="s">
        <v>159</v>
      </c>
    </row>
    <row r="54" spans="1:2" x14ac:dyDescent="0.25">
      <c r="A54">
        <v>2022</v>
      </c>
      <c r="B54" t="s">
        <v>161</v>
      </c>
    </row>
    <row r="55" spans="1:2" x14ac:dyDescent="0.25">
      <c r="A55">
        <v>2022</v>
      </c>
      <c r="B55" t="s">
        <v>163</v>
      </c>
    </row>
    <row r="56" spans="1:2" x14ac:dyDescent="0.25">
      <c r="A56">
        <v>2022</v>
      </c>
      <c r="B56" t="s">
        <v>165</v>
      </c>
    </row>
    <row r="57" spans="1:2" x14ac:dyDescent="0.25">
      <c r="A57">
        <v>2023</v>
      </c>
      <c r="B57" t="s">
        <v>173</v>
      </c>
    </row>
    <row r="58" spans="1:2" x14ac:dyDescent="0.25">
      <c r="A58">
        <v>2023</v>
      </c>
      <c r="B58" t="s">
        <v>174</v>
      </c>
    </row>
    <row r="59" spans="1:2" x14ac:dyDescent="0.25">
      <c r="A59">
        <v>2023</v>
      </c>
      <c r="B59" t="s">
        <v>175</v>
      </c>
    </row>
    <row r="60" spans="1:2" x14ac:dyDescent="0.25">
      <c r="A60">
        <v>2023</v>
      </c>
      <c r="B60" t="s">
        <v>177</v>
      </c>
    </row>
    <row r="61" spans="1:2" x14ac:dyDescent="0.25">
      <c r="A61">
        <v>2023</v>
      </c>
      <c r="B61" t="s">
        <v>179</v>
      </c>
    </row>
    <row r="62" spans="1:2" x14ac:dyDescent="0.25">
      <c r="A62">
        <v>2023</v>
      </c>
      <c r="B62" t="s">
        <v>181</v>
      </c>
    </row>
    <row r="63" spans="1:2" x14ac:dyDescent="0.25">
      <c r="A63">
        <v>2023</v>
      </c>
      <c r="B63" t="s">
        <v>183</v>
      </c>
    </row>
    <row r="64" spans="1:2" x14ac:dyDescent="0.25">
      <c r="A64">
        <v>2023</v>
      </c>
      <c r="B64" t="s">
        <v>184</v>
      </c>
    </row>
    <row r="65" spans="1:2" x14ac:dyDescent="0.25">
      <c r="A65">
        <v>2023</v>
      </c>
      <c r="B65" t="s">
        <v>186</v>
      </c>
    </row>
    <row r="66" spans="1:2" x14ac:dyDescent="0.25">
      <c r="A66">
        <v>2023</v>
      </c>
      <c r="B66" t="s">
        <v>188</v>
      </c>
    </row>
    <row r="67" spans="1:2" x14ac:dyDescent="0.25">
      <c r="A67">
        <v>2023</v>
      </c>
      <c r="B67" t="s">
        <v>189</v>
      </c>
    </row>
    <row r="68" spans="1:2" x14ac:dyDescent="0.25">
      <c r="A68">
        <v>2023</v>
      </c>
      <c r="B68" t="s">
        <v>191</v>
      </c>
    </row>
    <row r="69" spans="1:2" x14ac:dyDescent="0.25">
      <c r="A69">
        <v>2023</v>
      </c>
      <c r="B69" t="s">
        <v>193</v>
      </c>
    </row>
    <row r="70" spans="1:2" x14ac:dyDescent="0.25">
      <c r="A70">
        <v>2024</v>
      </c>
      <c r="B70" t="s">
        <v>244</v>
      </c>
    </row>
    <row r="71" spans="1:2" x14ac:dyDescent="0.25">
      <c r="A71">
        <v>2024</v>
      </c>
      <c r="B71" t="s">
        <v>245</v>
      </c>
    </row>
    <row r="72" spans="1:2" x14ac:dyDescent="0.25">
      <c r="A72">
        <v>2024</v>
      </c>
      <c r="B72" t="s">
        <v>246</v>
      </c>
    </row>
    <row r="73" spans="1:2" x14ac:dyDescent="0.25">
      <c r="A73">
        <v>2024</v>
      </c>
      <c r="B73" t="s">
        <v>247</v>
      </c>
    </row>
    <row r="74" spans="1:2" x14ac:dyDescent="0.25">
      <c r="A74">
        <v>2024</v>
      </c>
      <c r="B74" t="s">
        <v>248</v>
      </c>
    </row>
    <row r="75" spans="1:2" x14ac:dyDescent="0.25">
      <c r="A75">
        <v>2024</v>
      </c>
      <c r="B75" t="s">
        <v>249</v>
      </c>
    </row>
    <row r="76" spans="1:2" x14ac:dyDescent="0.25">
      <c r="A76">
        <v>2024</v>
      </c>
      <c r="B76" t="s">
        <v>250</v>
      </c>
    </row>
    <row r="77" spans="1:2" x14ac:dyDescent="0.25">
      <c r="A77">
        <v>2024</v>
      </c>
      <c r="B77" t="s">
        <v>251</v>
      </c>
    </row>
    <row r="78" spans="1:2" x14ac:dyDescent="0.25">
      <c r="A78">
        <v>2024</v>
      </c>
      <c r="B78" t="s">
        <v>252</v>
      </c>
    </row>
    <row r="79" spans="1:2" x14ac:dyDescent="0.25">
      <c r="A79">
        <v>2024</v>
      </c>
      <c r="B79" t="s">
        <v>253</v>
      </c>
    </row>
    <row r="80" spans="1:2" x14ac:dyDescent="0.25">
      <c r="A80">
        <v>2024</v>
      </c>
      <c r="B80" t="s">
        <v>254</v>
      </c>
    </row>
    <row r="81" spans="1:2" x14ac:dyDescent="0.25">
      <c r="A81">
        <v>2024</v>
      </c>
      <c r="B81" t="s">
        <v>255</v>
      </c>
    </row>
    <row r="82" spans="1:2" x14ac:dyDescent="0.25">
      <c r="A82">
        <v>2024</v>
      </c>
      <c r="B82" t="s">
        <v>256</v>
      </c>
    </row>
    <row r="85" spans="1:2" x14ac:dyDescent="0.25">
      <c r="A85" t="s">
        <v>12</v>
      </c>
      <c r="B85" t="s">
        <v>291</v>
      </c>
    </row>
    <row r="86" spans="1:2" x14ac:dyDescent="0.25">
      <c r="A86">
        <v>2022</v>
      </c>
      <c r="B86" t="s">
        <v>113</v>
      </c>
    </row>
    <row r="87" spans="1:2" x14ac:dyDescent="0.25">
      <c r="A87">
        <v>2023</v>
      </c>
      <c r="B87" t="s">
        <v>171</v>
      </c>
    </row>
    <row r="88" spans="1:2" x14ac:dyDescent="0.25">
      <c r="A88">
        <v>2024</v>
      </c>
      <c r="B88" t="s">
        <v>257</v>
      </c>
    </row>
    <row r="91" spans="1:2" x14ac:dyDescent="0.25">
      <c r="A91" t="s">
        <v>12</v>
      </c>
      <c r="B91" t="s">
        <v>292</v>
      </c>
    </row>
    <row r="92" spans="1:2" x14ac:dyDescent="0.25">
      <c r="A92">
        <v>2022</v>
      </c>
      <c r="B92" t="s">
        <v>167</v>
      </c>
    </row>
    <row r="93" spans="1:2" x14ac:dyDescent="0.25">
      <c r="A93">
        <v>2023</v>
      </c>
      <c r="B93" t="s">
        <v>196</v>
      </c>
    </row>
    <row r="94" spans="1:2" x14ac:dyDescent="0.25">
      <c r="A94">
        <v>2024</v>
      </c>
      <c r="B94" t="s">
        <v>258</v>
      </c>
    </row>
  </sheetData>
  <mergeCells count="10">
    <mergeCell ref="M3:M5"/>
    <mergeCell ref="N3:N5"/>
    <mergeCell ref="O3:O5"/>
    <mergeCell ref="P3:P5"/>
    <mergeCell ref="F3:F5"/>
    <mergeCell ref="G3:G5"/>
    <mergeCell ref="H3:H5"/>
    <mergeCell ref="I3:I5"/>
    <mergeCell ref="J3:J5"/>
    <mergeCell ref="L3:L5"/>
  </mergeCells>
  <phoneticPr fontId="5" type="noConversion"/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59C7C-A05A-4644-8198-C288F23AF75A}">
  <dimension ref="A1:M7"/>
  <sheetViews>
    <sheetView workbookViewId="0">
      <selection sqref="A1:M7"/>
    </sheetView>
  </sheetViews>
  <sheetFormatPr defaultRowHeight="15" x14ac:dyDescent="0.25"/>
  <cols>
    <col min="1" max="1" width="14.7109375" bestFit="1" customWidth="1"/>
    <col min="2" max="2" width="8.85546875" bestFit="1" customWidth="1"/>
    <col min="3" max="3" width="14.5703125" bestFit="1" customWidth="1"/>
    <col min="4" max="4" width="18.28515625" bestFit="1" customWidth="1"/>
    <col min="5" max="5" width="33.85546875" bestFit="1" customWidth="1"/>
    <col min="6" max="6" width="17.28515625" style="5" bestFit="1" customWidth="1"/>
    <col min="7" max="7" width="17.85546875" style="5" bestFit="1" customWidth="1"/>
    <col min="8" max="8" width="13.28515625" style="5" bestFit="1" customWidth="1"/>
    <col min="9" max="9" width="30.7109375" bestFit="1" customWidth="1"/>
    <col min="10" max="10" width="41" bestFit="1" customWidth="1"/>
    <col min="11" max="11" width="23.5703125" bestFit="1" customWidth="1"/>
    <col min="12" max="12" width="19" bestFit="1" customWidth="1"/>
    <col min="13" max="13" width="7.28515625" customWidth="1"/>
  </cols>
  <sheetData>
    <row r="1" spans="1:13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s="5" t="s">
        <v>6</v>
      </c>
      <c r="G1" s="5" t="s">
        <v>7</v>
      </c>
      <c r="H1" s="5" t="s">
        <v>0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125459</v>
      </c>
      <c r="B2" t="s">
        <v>13</v>
      </c>
      <c r="C2" s="4">
        <v>44651</v>
      </c>
      <c r="D2" t="s">
        <v>14</v>
      </c>
      <c r="E2" t="s">
        <v>15</v>
      </c>
      <c r="F2" s="5">
        <v>0</v>
      </c>
      <c r="G2" s="5">
        <v>1275528</v>
      </c>
      <c r="H2" s="5">
        <v>-1275528</v>
      </c>
      <c r="I2" t="s">
        <v>16</v>
      </c>
      <c r="J2" t="s">
        <v>15</v>
      </c>
      <c r="K2" t="s">
        <v>32</v>
      </c>
      <c r="L2" t="s">
        <v>18</v>
      </c>
      <c r="M2">
        <v>2022</v>
      </c>
    </row>
    <row r="3" spans="1:13" x14ac:dyDescent="0.25">
      <c r="A3">
        <v>125460</v>
      </c>
      <c r="B3" t="s">
        <v>13</v>
      </c>
      <c r="C3" s="4">
        <v>44651</v>
      </c>
      <c r="D3" t="s">
        <v>14</v>
      </c>
      <c r="E3" t="s">
        <v>15</v>
      </c>
      <c r="F3" s="5">
        <v>0</v>
      </c>
      <c r="G3" s="5">
        <v>1440157</v>
      </c>
      <c r="H3" s="5">
        <v>-1440157</v>
      </c>
      <c r="I3" t="s">
        <v>16</v>
      </c>
      <c r="J3" t="s">
        <v>15</v>
      </c>
      <c r="K3" t="s">
        <v>33</v>
      </c>
      <c r="L3" t="s">
        <v>18</v>
      </c>
      <c r="M3">
        <v>2022</v>
      </c>
    </row>
    <row r="4" spans="1:13" x14ac:dyDescent="0.25">
      <c r="A4">
        <v>127677</v>
      </c>
      <c r="B4" t="s">
        <v>13</v>
      </c>
      <c r="C4" s="4">
        <v>44651</v>
      </c>
      <c r="D4" t="s">
        <v>14</v>
      </c>
      <c r="E4" t="s">
        <v>15</v>
      </c>
      <c r="F4" s="5">
        <v>38223.339999999997</v>
      </c>
      <c r="G4" s="5">
        <v>0</v>
      </c>
      <c r="H4" s="5">
        <v>38223.339999999997</v>
      </c>
      <c r="I4" t="s">
        <v>16</v>
      </c>
      <c r="J4" t="s">
        <v>15</v>
      </c>
      <c r="K4" t="s">
        <v>34</v>
      </c>
      <c r="L4" t="s">
        <v>18</v>
      </c>
      <c r="M4">
        <v>2022</v>
      </c>
    </row>
    <row r="5" spans="1:13" x14ac:dyDescent="0.25">
      <c r="A5">
        <v>130630</v>
      </c>
      <c r="B5" t="s">
        <v>13</v>
      </c>
      <c r="C5" s="4">
        <v>44742</v>
      </c>
      <c r="D5" t="s">
        <v>14</v>
      </c>
      <c r="E5" t="s">
        <v>15</v>
      </c>
      <c r="F5" s="5">
        <v>0</v>
      </c>
      <c r="G5" s="5">
        <v>92898.86</v>
      </c>
      <c r="H5" s="5">
        <v>-92898.86</v>
      </c>
      <c r="I5" t="s">
        <v>16</v>
      </c>
      <c r="J5" t="s">
        <v>15</v>
      </c>
      <c r="K5" t="s">
        <v>35</v>
      </c>
      <c r="L5" t="s">
        <v>18</v>
      </c>
      <c r="M5">
        <v>2022</v>
      </c>
    </row>
    <row r="6" spans="1:13" x14ac:dyDescent="0.25">
      <c r="A6">
        <v>133142</v>
      </c>
      <c r="B6" t="s">
        <v>13</v>
      </c>
      <c r="C6" s="4">
        <v>44834</v>
      </c>
      <c r="D6" t="s">
        <v>14</v>
      </c>
      <c r="E6" t="s">
        <v>15</v>
      </c>
      <c r="F6" s="5">
        <v>0</v>
      </c>
      <c r="G6" s="5">
        <v>86065.01</v>
      </c>
      <c r="H6" s="5">
        <v>-86065.01</v>
      </c>
      <c r="I6" t="s">
        <v>16</v>
      </c>
      <c r="J6" t="s">
        <v>15</v>
      </c>
      <c r="K6" t="s">
        <v>36</v>
      </c>
      <c r="L6" t="s">
        <v>18</v>
      </c>
      <c r="M6">
        <v>2022</v>
      </c>
    </row>
    <row r="7" spans="1:13" x14ac:dyDescent="0.25">
      <c r="A7">
        <v>136284</v>
      </c>
      <c r="B7" t="s">
        <v>13</v>
      </c>
      <c r="C7" s="4">
        <v>44926</v>
      </c>
      <c r="D7" t="s">
        <v>14</v>
      </c>
      <c r="E7" t="s">
        <v>15</v>
      </c>
      <c r="F7" s="5">
        <v>0</v>
      </c>
      <c r="G7" s="5">
        <v>159877.82</v>
      </c>
      <c r="H7" s="5">
        <v>-159877.82</v>
      </c>
      <c r="I7" t="s">
        <v>16</v>
      </c>
      <c r="J7" t="s">
        <v>15</v>
      </c>
      <c r="K7" t="s">
        <v>37</v>
      </c>
      <c r="L7" t="s">
        <v>18</v>
      </c>
      <c r="M7">
        <v>2022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1 9 f b 0 3 2 - 3 f 8 e - 4 f b 4 - 8 4 9 5 - d f d b c 6 1 8 4 d 1 d "   x m l n s = " h t t p : / / s c h e m a s . m i c r o s o f t . c o m / D a t a M a s h u p " > A A A A A H g P A A B Q S w M E F A A C A A g A s H N q W w y W L U u l A A A A 9 g A A A B I A H A B D b 2 5 m a W c v U G F j a 2 F n Z S 5 4 b W w g o h g A K K A U A A A A A A A A A A A A A A A A A A A A A A A A A A A A h Y 9 B D o I w F E S v Q r q n L a D R k E + J Y S u J i Y l x 2 9 Q K j f A x U C x 3 c + G R v I I Y R d 2 5 n D d v M X O / 3 i A d 6 s q 7 6 L Y z D S Y k o J x 4 G l V z M F g k p L d H f 0 l S A R u p T r L Q 3 i h j F w / d I S G l t e e Y M e c c d R F t 2 o K F n A d s n 6 + 3 q t S 1 J B / Z / J d 9 g 5 2 V q D Q R s H u N E S E N Z g s 6 5 x H l w C Y I u c G v E I 5 7 n + 0 P h K y v b N 9 q o d H P V s C m C O z 9 Q T w A U E s D B B Q A A g A I A L B z a l t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w c 2 p b a t E v I H o M A A C j N Q I A E w A c A E Z v c m 1 1 b G F z L 1 N l Y 3 R p b 2 4 x L m 0 g o h g A K K A U A A A A A A A A A A A A A A A A A A A A A A A A A A A A 7 d 1 t U 9 s 4 A s D x 9 8 z k O 3 j c N z A D T B J I L 8 x t d w Y C 7 N L r A w v s 9 m 4 Y 5 s Y 4 A n x 1 b G o 7 l A 7 D d z 9 J f o z t s B B o o P W / b 0 o k x 5 Z k S d Z P E i Y U d u T 4 n n E Y / 9 / 5 Z 2 u h t R B e W I E Y G v 8 R V m C 8 M V w R t R Y M + e / Q H w e 2 k C E 7 1 7 Z w V w f j I B B e 9 M k P P p / 6 / u f F p Z v j D 9 Z I v D H V 9 8 y T 2 + O B 7 0 X y g J P l + O u v z M G F 5 Z 3 L E x 9 9 u x S m P M + R d e q K 1 a P A 8 s I z P x g N f H c 8 8 l R k u B h f a / n m J j 7 b s r H n R a / X V 1 X k 7 e 1 S c k Y V 1 Z H n K Z 3 5 p n 1 7 r K J O W g u O V z i y m L d X 5 v o / 2 j 2 j 2 + 6 u G 5 b r m n E + J 7 N 5 + M V d 3 b Y i 6 9 Q K x a L p j k N n 5 f y y v S Y T Y 7 r n t r m 0 r A 8 f n v r / 3 b R t f + x F O i e W L s h Q f V + f 6 O b 4 0 L 4 Q I + u N K Y 8 0 l / c i M X p j 1 n x B l Z i 6 2 s l y U l q 7 j h s J l d Y D / 2 u Y F 9 e h c O W 9 U m G L U y 6 9 b A j L v j C O x H W 0 q u 6 B 5 X j h 4 n F y o P F h P D o V w Y n M R L u 7 0 l 3 r r a i C M J e W 0 s s e i J F / J a 8 a 3 4 3 C h e O I J H i x n L 7 l G / N j 4 J w 7 n u U a b 3 d U G S U f I 8 c 7 l y c b X V r e N 2 N v u x r j R Y H v J s m q x M r z O 5 G x O V J J L 0 d u H 2 3 K e h s 4 I q z E i N P p 3 / L t 8 U h k B V G O f i t v m s r D j k z W t 3 L k e y u U W a 7 J R R K h 6 n 8 5 a t + X U U N D 3 t p K 1 K H 4 M h a e r G v 1 S Y n r T z n 0 6 O D f d 8 T o B l A O T 8 L 2 Z V n 5 w y T 1 y Q e V O n V M n o L N y 8 v A v 5 I l 8 G e Y Z T U L S 3 O x 7 7 u u a m 5 5 r Y t D w 0 g 2 1 C t Z u n 4 g b 3 Y e u G 9 9 k z f Z n Q i S W b i w Q n X x Q u i h 5 Y q w E D C Z t j Q k y 1 H h s 3 E W + C M j r e X x D d H H B I 4 X F 2 d k R W N d V f 4 Y O / Z n 4 + P Z W S h 0 9 T i Q u T I G l m u P X U v 3 h u 9 F d O E P s y h 9 + r g k D o Q t u 7 2 k t C s B 2 R 2 V M S r q S g Q 6 g w P X D 5 M O N f 5 O G p G W Z x 7 y u x P q w s t O n 0 Z M 3 L 0 8 e L I 6 5 O H p t Q 7 F u a r t n c L P 3 c L P a 4 W f 1 + O f y 3 X S M C e v c W R d Z + k + c u I K X 6 g I 2 c 2 R / z u 2 r D N b l m v F R W L q K r U t z h x P l k a n E t L N Q j 5 d + E n D U U F / + c 4 w / i l J q b 6 L 6 s F z 5 v p f j a x 2 5 n c 4 i 5 N 3 3 w + c S L f k d 2 J 4 X m i k y c d t E d q B c 5 n W 4 b Q C 7 X l D c W 3 s + v K A w H H d U 8 v + r K I n u o d q 9 M S 3 i w F p o R Q / T 6 u x m 7 I c r + K j h / 8 b y 0 Y h H 4 7 y j G d x 5 V T h W 5 a q v + M o 6 W m T E t b J K V T j O 6 K m X X r L i u S T I 2 9 w 8 e f 8 3 p c q s u y 8 d X 2 b a D I D X 4 4 L 7 L g z 3 c k C w k v f G 8 q w P z 1 H t z n Z s 1 v F f j E e T d j p I y L / m J a k 6 u 2 r D w s V + t u 7 w p 1 X A R P f K f a K 2 8 J 2 R v L u 7 b u W H T 8 1 J k O m F c u 2 8 P y R 7 k 5 l T u X o R 4 8 2 j I M k 6 a U a l D 1 g 0 q x l A X k q d 4 J A 3 h D 1 W R + R n X K 7 H H B Q D t D P 4 q S Q d p 1 r W Y I f A + M v K 3 B U e G 3 g t E z F P Y 1 u o u l V S p 1 P + j G 9 3 X u D b R k S x j + m B 2 U V 0 9 j 5 M p Y t z a i 0 g f w I 1 T 1 5 Y 1 F 3 i E y U P T F I e C c T q s v D 2 J F D g L j 5 6 z D V Q e g P s s 8 o F O n 7 Q f F x l J f t e z n 8 y S 6 Y 9 B 8 6 3 B 8 6 Z 0 6 h B n 7 w 5 b W y F O W f p p X f x 0 v h x U V z u 1 Q 7 Z u v U D t q q I 6 x k v L Z 4 n I w 8 0 / p y Y v z y q 2 y C W 7 u F 0 d m e J 3 M f p U 0 w O / / m c B i f r T w u 0 5 1 s c v / 0 V V R u V 1 X A 4 r F q G e r j y V J x e F 2 f l + 6 U v E y m J 8 u J H n 7 L b 6 j / 8 8 Q f + v r Q 0 n h W B p Z T L R 8 E c u S f p k + e 9 m M w F M H q Z m g L 3 Y n c 3 l Y L 5 H B 8 G g X J W K S 2 X I p X V 4 8 n P 7 L c N M X H x R H j i b F i H E + M P O V o O V I d t q f 7 n c J Q 2 V f p q h 8 s 6 6 h 8 t F y b T j l o r o w 3 8 x F t I f / m 5 O i 9 G F L u f U p D 3 8 o I O s 1 3 d o K B v M S 5 a u Z 3 n n t a K z g Q Z y J I h j x m q Q J n d e 9 2 S U p s a q H V u 6 y L y 3 A Z L s N l u M z E Z b g M l + E y X I b L n s R l a n y N y 3 D Z 3 S 5 b S F V W 7 6 j q w u D f y q z 1 n W j W e i K b l T U m z 6 A 4 1 m m 3 V z q 9 X n u l L f 9 l 2 c B k m A y T Y T J M h s k w G S b D Z P c z W e 1 g 7 f E o k 0 O 1 3 9 4 q k r X m a L L a v D w O Z a 3 v o b J K m c y T Z S 1 c 9 l C X 5 V s X 7 5 b Z K 1 O 5 Z F 9 v Z D Q x G S b D Z J g M k 2 E y T J Z / x m S Y z M R k m G z m D Y y Y D J M 9 0 G R 7 T T Z Z B 5 N h M k y G y T A Z J s N k m A y T Y T J M h s m e y 2 R b W 7 s v U 2 L 3 p N E 0 j i E k h I S Q E B J C Q k g I C S E h p K c R U v L b X T 8 q k b r t 7 l p d 8 v 9 W M 2 U w A Z o 5 g + Y B S z R 1 5 V p 8 x 4 R s j E E U f n K i i y l v m Y i X a 8 x Z L K 0 p X S n r K q i L P i u e f P K d H 5 1 e v 6 / 3 M H Z + x h d + 3 L l Y 1 u + n G x h Z K 0 O C S B A J I k E k i A S R I B J 8 9 v d 8 Z E t l P + x b P j q 8 5 Q N U P u D t i 5 n E u k g M i S E x J I b E k B g S Q 2 J I D I k h M d 6 3 i M T m L L E 1 J I b E k B g S Q 2 J I D I k h M S S G x H j 3 / W P 3 R m I x L P Z g i / W w G B b D Y l g M i 2 E x L I b F s B g W w 2 K P s V g P i 2 G x e / 4 d M v 1 m x c 7 E 2 + 6 b I 7 F e B 4 k h M S S G x J B Y x V J I D I m Z S A y J s T / x E a 9 U x G E 4 7 P 4 O 2 2 u s w z o 4 D I f h M B x m 4 j A c h s N w G A 7 D Y T g M h 8 3 f Y f 1 2 Q 9 f D + m 3 W w 3 A Y D s N h O K w i K R y G w 0 w c h s N w G A 7 D Y X N x W E P X w / p t 1 s N w G A 7 D Y T i s I i k c h s N M H I b D c B g O w 2 F z c d j A t c J w s 7 m r Y u t o D I 2 h M T R m o j E 0 h s b Q G B p D Y 2 g M j T 2 b x r a a q 7 E u G k N j a A y N m W g M j a E x N I b G 0 B g a Q 2 P P p 7 H m 7 l R c Q 2 N o D I 2 h M R O N o T E 0 h s b Q G B p D Y 2 j s G T S 2 3 t R V s X X e 3 I H D c B g O w 2 E V S e E w H G b i M B y G w 3 A Y D p u L w 5 q 6 H r b O m z t w G A 7 D Y T i s I i k c h s N M H I b D c B g O w 2 H z c N j r p q 6 H v W Y 9 D I f h M B y G w y q S w m E 4 z M R h O A y H 4 T A c N h e H N X U 9 7 D X r Y T g M h + E w H F a R F A 7 D Y S Y O w 2 E 4 D I f h s H k 4 r N / U 9 b A + 6 2 E 4 D I f h M B x W k R Q O w 2 E m D s N h z + S w X 3 6 V T X B r F 4 k h s Z 9 Z Y q 2 F V p 3 F 9 H M v E F e O + A r L Y B k s g 2 W w D J b B M l g G y 2 D Z A 1 h 2 D z V V U Q a b Y N O L Z l N p A a u p G w n 7 b C R E S k g J K S G l i n W Q E l I y k R J S Y i M h D s N h 8 3 D Y R l M 3 E m 6 w Y o X D c B g O w 2 E V S e E w H G b i M B z G R k I k h s T m t Z F w g 4 2 E F Z Y 9 t O H T 7 m n 3 P 2 a 7 7 9 H u m Y 5 h O o b p G K Z j m I 5 h O o b p G K Z j m I 5 5 4 H R M a 5 4 7 i F t P C C c 1 / g V O w O l B S 9 d N 3 U K 8 w R Z i r I S V s B J W q m g H K 2 E l E y t h J b Y Q s 4 C F w + b i s I F r h e F m c z c S d 9 E Y G k N j a M x E Y 2 g M j a E x N I b G 0 B g a m / d 2 Q j V W s 5 1 L W S B a Y a 1 J h s k + U L i r 8 Z M h U k / 4 U 9 / / v L h 0 c 6 y e 6 G / M 7 M s K U O p J o Z p Q t s o 7 0 N 3 n M H 4 U Z D d K 9 x j y 8 T q K U 6 M i w 8 X 4 g q o O J t U 6 b x 6 3 y 8 Z N f q G 0 Q M y k g k T i O p K V s y W z W 3 v Z 2 q z G R z w q w / E p 5 p f t 5 H o z 5 F r 3 8 0 J 2 4 j N k N / 3 u 9 8 5 n l s Z H 3 N 3 0 H L P f 3 M k z z C 3 P s 9 / a V 4 U K E v c l 4 Y u a T L n 3 3 p K p k y n P v M F k f W n K K a e N M 8 o P 1 f v 8 v l L r U b N A H f V M S 0 e L T A c x H c R 0 E N N B T A c x H c R 0 E N N B T Z o O S o d R 7 0 W g B s t / j O N x S T a K + i B U Z / b W d + q 3 M t + U x S 8 H 6 d n o u p 6 g t 8 m z L R b w s q H O / S / H G 6 7 u e Z 6 a t E h T t H M t C 3 V Y B G i e q j h O / 5 z N m 5 R y U L p K M t r T h u j 0 N n r l + b C 7 5 n x q U s K 8 z 0 8 y 7 1 O s C / f / X d L y n A i M h J E w E k b C S B g J I 2 E k j I S R M P K J G B m P s W s X 9 r A k l v z R L Z m t a I J I E A k i Q S S I B J E g E k S C S B A J I h + H y H R w X b t d 8 j Y t N L V X 8 3 v i s X A R 7 I g d n 9 6 O L E M i S A S J I B E k g k S Q C B J B I k g E + a S C z F c h y 7 + C B i N h 5 I / N y O x P o 3 R f F B 3 5 e y j A C 3 g B L + A F v I A X 8 A J e L x Z e v F W q f v G g y 1 u l m s y x m S R W f M u v Y b l u E 0 3 G m 3 4 x G S b D Z J g M k 2 E y T I b J Z j b Z X P 5 E J e / i R U 0 v R k 1 t x I S Y E B N i Q k y I C T E h J s S E m H 5 i M a k h L 2 J C T L P s + F t r o p X Y 8 Y e V s B J W w k p Y C S t h J a w 0 s 5 X Y 8 V e S 2 B o S Q 2 K z S K y H x J A Y E k N i S A y J I T E k h s S Q G B K b X W I 9 J I b E H i a x / l 5 D 1 8 T 6 6 g c k h s S Q G B J D Y k g M i S E x J I b E W B N D Y s 8 n s Q a u i S E x J I b E k B g S Q 2 J I D I k h M S T G m h g S e 7 7 d i U 1 d E 9 t A Y k g M i S E x J F a x F B J D Y i Y S Q 2 J I j D U x J D Z P i T V w T Q y J I T E k h s S Q G B J D Y k g M i S E x 1 s S Q 2 N w k 9 n 9 Q S w E C L Q A U A A I A C A C w c 2 p b D J Y t S 6 U A A A D 2 A A A A E g A A A A A A A A A A A A A A A A A A A A A A Q 2 9 u Z m l n L 1 B h Y 2 t h Z 2 U u e G 1 s U E s B A i 0 A F A A C A A g A s H N q W 1 N y O C y b A A A A 4 Q A A A B M A A A A A A A A A A A A A A A A A 8 Q A A A F t D b 2 5 0 Z W 5 0 X 1 R 5 c G V z X S 5 4 b W x Q S w E C L Q A U A A I A C A C w c 2 p b a t E v I H o M A A C j N Q I A E w A A A A A A A A A A A A A A A A D Z A Q A A R m 9 y b X V s Y X M v U 2 V j d G l v b j E u b V B L B Q Y A A A A A A w A D A M I A A A C g D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H y A M A A A A A A C X I A w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Y 2 N v d W 5 0 V H J h b n N h Y 3 R p b 2 5 z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i I g L z 4 8 R W 5 0 c n k g V H l w Z T 0 i R m l s b E V u Y W J s Z W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O C 0 x M V Q x O T o y N z o 0 N y 4 y N D U w O D A 1 W i I g L z 4 8 R W 5 0 c n k g V H l w Z T 0 i R m l s b E N v b H V t b l R 5 c G V z I i B W Y W x 1 Z T 0 i c 0 F n W U h C Z 1 l F Q k F V R 0 J n W U d B d z 0 9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j Z T E 4 N z E y N C 0 0 Z j A 5 L T Q 1 M j E t Y j F l Z C 0 1 N j Y x Z D h k Y W J i O G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Y 2 N v d W 5 0 V H J h b n N h Y 3 R p b 2 5 z L 0 F 1 d G 9 S Z W 1 v d m V k Q 2 9 s d W 1 u c z E u e 0 p v d X J u Y W w g R W 5 0 c n k s M H 0 m c X V v d D s s J n F 1 b 3 Q 7 U 2 V j d G l v b j E v Q W N j b 3 V u d F R y Y W 5 z Y W N 0 a W 9 u c y 9 B d X R v U m V t b 3 Z l Z E N v b H V t b n M x L n t T Z X J p Z X M s M X 0 m c X V v d D s s J n F 1 b 3 Q 7 U 2 V j d G l v b j E v Q W N j b 3 V u d F R y Y W 5 z Y W N 0 a W 9 u c y 9 B d X R v U m V t b 3 Z l Z E N v b H V t b n M x L n t U U l g g R G F 0 Z S w y f S Z x d W 9 0 O y w m c X V v d D t T Z W N 0 a W 9 u M S 9 B Y 2 N v d W 5 0 V H J h b n N h Y 3 R p b 2 5 z L 0 F 1 d G 9 S Z W 1 v d m V k Q 2 9 s d W 1 u c z E u e 0 F j Y 2 9 1 b n Q g T n V t Y m V y L D N 9 J n F 1 b 3 Q 7 L C Z x d W 9 0 O 1 N l Y 3 R p b 2 4 x L 0 F j Y 2 9 1 b n R U c m F u c 2 F j d G l v b n M v Q X V 0 b 1 J l b W 9 2 Z W R D b 2 x 1 b W 5 z M S 5 7 Q W N j b 3 V u d C B E Z X N j c m l w d G l v b i w 0 f S Z x d W 9 0 O y w m c X V v d D t T Z W N 0 a W 9 u M S 9 B Y 2 N v d W 5 0 V H J h b n N h Y 3 R p b 2 5 z L 0 F 1 d G 9 S Z W 1 v d m V k Q 2 9 s d W 1 u c z E u e 0 R l Y m l 0 I E F t b 3 V u d C w 1 f S Z x d W 9 0 O y w m c X V v d D t T Z W N 0 a W 9 u M S 9 B Y 2 N v d W 5 0 V H J h b n N h Y 3 R p b 2 5 z L 0 F 1 d G 9 S Z W 1 v d m V k Q 2 9 s d W 1 u c z E u e 0 N y Z W R p d C B B b W 9 1 b n Q s N n 0 m c X V v d D s s J n F 1 b 3 Q 7 U 2 V j d G l v b j E v Q W N j b 3 V u d F R y Y W 5 z Y W N 0 a W 9 u c y 9 B d X R v U m V t b 3 Z l Z E N v b H V t b n M x L n t U b 3 R h b C w 3 f S Z x d W 9 0 O y w m c X V v d D t T Z W N 0 a W 9 u M S 9 B Y 2 N v d W 5 0 V H J h b n N h Y 3 R p b 2 5 z L 0 F 1 d G 9 S Z W 1 v d m V k Q 2 9 s d W 1 u c z E u e 0 F j Y 2 9 1 b n Q g Q 2 F 0 Z W d v c n k g T n V t Y m V y L D h 9 J n F 1 b 3 Q 7 L C Z x d W 9 0 O 1 N l Y 3 R p b 2 4 x L 0 F j Y 2 9 1 b n R U c m F u c 2 F j d G l v b n M v Q X V 0 b 1 J l b W 9 2 Z W R D b 2 x 1 b W 5 z M S 5 7 Q W N j b 3 V u d C B E Z X N j c m l w d G l v b i B m c m 9 t I E F j Y 2 9 1 b n Q g T W F z d G V y L D l 9 J n F 1 b 3 Q 7 L C Z x d W 9 0 O 1 N l Y 3 R p b 2 4 x L 0 F j Y 2 9 1 b n R U c m F u c 2 F j d G l v b n M v Q X V 0 b 1 J l b W 9 2 Z W R D b 2 x 1 b W 5 z M S 5 7 U m V m Z X J l b m N l L D E w f S Z x d W 9 0 O y w m c X V v d D t T Z W N 0 a W 9 u M S 9 B Y 2 N v d W 5 0 V H J h b n N h Y 3 R p b 2 5 z L 0 F 1 d G 9 S Z W 1 v d m V k Q 2 9 s d W 1 u c z E u e 1 N v d X J j Z S B E b 2 N 1 b W V u d C w x M X 0 m c X V v d D s s J n F 1 b 3 Q 7 U 2 V j d G l v b j E v Q W N j b 3 V u d F R y Y W 5 z Y W N 0 a W 9 u c y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W N j b 3 V u d F R y Y W 5 z Y W N 0 a W 9 u c y 9 B d X R v U m V t b 3 Z l Z E N v b H V t b n M x L n t K b 3 V y b m F s I E V u d H J 5 L D B 9 J n F 1 b 3 Q 7 L C Z x d W 9 0 O 1 N l Y 3 R p b 2 4 x L 0 F j Y 2 9 1 b n R U c m F u c 2 F j d G l v b n M v Q X V 0 b 1 J l b W 9 2 Z W R D b 2 x 1 b W 5 z M S 5 7 U 2 V y a W V z L D F 9 J n F 1 b 3 Q 7 L C Z x d W 9 0 O 1 N l Y 3 R p b 2 4 x L 0 F j Y 2 9 1 b n R U c m F u c 2 F j d G l v b n M v Q X V 0 b 1 J l b W 9 2 Z W R D b 2 x 1 b W 5 z M S 5 7 V F J Y I E R h d G U s M n 0 m c X V v d D s s J n F 1 b 3 Q 7 U 2 V j d G l v b j E v Q W N j b 3 V u d F R y Y W 5 z Y W N 0 a W 9 u c y 9 B d X R v U m V t b 3 Z l Z E N v b H V t b n M x L n t B Y 2 N v d W 5 0 I E 5 1 b W J l c i w z f S Z x d W 9 0 O y w m c X V v d D t T Z W N 0 a W 9 u M S 9 B Y 2 N v d W 5 0 V H J h b n N h Y 3 R p b 2 5 z L 0 F 1 d G 9 S Z W 1 v d m V k Q 2 9 s d W 1 u c z E u e 0 F j Y 2 9 1 b n Q g R G V z Y 3 J p c H R p b 2 4 s N H 0 m c X V v d D s s J n F 1 b 3 Q 7 U 2 V j d G l v b j E v Q W N j b 3 V u d F R y Y W 5 z Y W N 0 a W 9 u c y 9 B d X R v U m V t b 3 Z l Z E N v b H V t b n M x L n t E Z W J p d C B B b W 9 1 b n Q s N X 0 m c X V v d D s s J n F 1 b 3 Q 7 U 2 V j d G l v b j E v Q W N j b 3 V u d F R y Y W 5 z Y W N 0 a W 9 u c y 9 B d X R v U m V t b 3 Z l Z E N v b H V t b n M x L n t D c m V k a X Q g Q W 1 v d W 5 0 L D Z 9 J n F 1 b 3 Q 7 L C Z x d W 9 0 O 1 N l Y 3 R p b 2 4 x L 0 F j Y 2 9 1 b n R U c m F u c 2 F j d G l v b n M v Q X V 0 b 1 J l b W 9 2 Z W R D b 2 x 1 b W 5 z M S 5 7 V G 9 0 Y W w s N 3 0 m c X V v d D s s J n F 1 b 3 Q 7 U 2 V j d G l v b j E v Q W N j b 3 V u d F R y Y W 5 z Y W N 0 a W 9 u c y 9 B d X R v U m V t b 3 Z l Z E N v b H V t b n M x L n t B Y 2 N v d W 5 0 I E N h d G V n b 3 J 5 I E 5 1 b W J l c i w 4 f S Z x d W 9 0 O y w m c X V v d D t T Z W N 0 a W 9 u M S 9 B Y 2 N v d W 5 0 V H J h b n N h Y 3 R p b 2 5 z L 0 F 1 d G 9 S Z W 1 v d m V k Q 2 9 s d W 1 u c z E u e 0 F j Y 2 9 1 b n Q g R G V z Y 3 J p c H R p b 2 4 g Z n J v b S B B Y 2 N v d W 5 0 I E 1 h c 3 R l c i w 5 f S Z x d W 9 0 O y w m c X V v d D t T Z W N 0 a W 9 u M S 9 B Y 2 N v d W 5 0 V H J h b n N h Y 3 R p b 2 5 z L 0 F 1 d G 9 S Z W 1 v d m V k Q 2 9 s d W 1 u c z E u e 1 J l Z m V y Z W 5 j Z S w x M H 0 m c X V v d D s s J n F 1 b 3 Q 7 U 2 V j d G l v b j E v Q W N j b 3 V u d F R y Y W 5 z Y W N 0 a W 9 u c y 9 B d X R v U m V t b 3 Z l Z E N v b H V t b n M x L n t T b 3 V y Y 2 U g R G 9 j d W 1 l b n Q s M T F 9 J n F 1 b 3 Q 7 L C Z x d W 9 0 O 1 N l Y 3 R p b 2 4 x L 0 F j Y 2 9 1 b n R U c m F u c 2 F j d G l v b n M v Q X V 0 b 1 J l b W 9 2 Z W R D b 2 x 1 b W 5 z M S 5 7 W W V h c i w x M n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Q W N j b 3 V u d F R y Y W 5 z Y W N 0 a W 9 u c y I g L z 4 8 L 1 N 0 Y W J s Z U V u d H J p Z X M + P C 9 J d G V t P j x J d G V t P j x J d G V t T G 9 j Y X R p b 2 4 + P E l 0 Z W 1 U e X B l P k Z v c m 1 1 b G E 8 L 0 l 0 Z W 1 U e X B l P j x J d G V t U G F 0 a D 5 T Z W N 0 a W 9 u M S 8 x N T U w U C U y M D I w M j Q 8 L 0 l 0 Z W 1 Q Y X R o P j w v S X R l b U x v Y 2 F 0 a W 9 u P j x T d G F i b G V F b n R y a W V z P j x F b n R y e S B U e X B l P S J G a W x s U 3 R h d H V z I i B W Y W x 1 Z T 0 i c 0 N v b X B s Z X R l I i A v P j x F b n R y e S B U e X B l P S J O Y X Z p Z 2 F 0 a W 9 u U 3 R l c E 5 h b W U i I F Z h b H V l P S J z T m F 2 a W d h d G l v b i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R W 5 h Y m x l Z C I g V m F s d W U 9 I m w x I i A v P j x F b n R y e S B U e X B l P S J G a W x s Q 2 9 s d W 1 u V H l w Z X M i I F Z h b H V l P S J z Q W d Z S E J n W U V C Q V V H Q m d Z R 0 F 3 P T 0 i I C 8 + P E V u d H J 5 I F R 5 c G U 9 I k Z p b G x M Y X N 0 V X B k Y X R l Z C I g V m F s d W U 9 I m Q y M D I 1 L T A 4 L T E z V D E 5 O j A 4 O j Q z L j k w M z Y x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I 4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z A 3 N 2 Q 4 O T E w L T Z k N 2 M t N D A 5 O C 0 4 O D R m L W Y 4 O W F h M z U 0 M m M z Z i I g L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U Y W J s Z S I g L z 4 8 R W 5 0 c n k g V H l w Z T 0 i U m V z d W x 0 V H l w Z S I g V m F s d W U 9 I n N U Y W J s Z S I g L z 4 8 R W 5 0 c n k g V H l w Z T 0 i R m l s b F R h c m d l d C I g V m F s d W U 9 I n N f M T U 1 M F B f M j A y N C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U w U C A y M D I 0 L 0 F 1 d G 9 S Z W 1 v d m V k Q 2 9 s d W 1 u c z E u e 0 p v d X J u Y W w g R W 5 0 c n k s M H 0 m c X V v d D s s J n F 1 b 3 Q 7 U 2 V j d G l v b j E v M T U 1 M F A g M j A y N C 9 B d X R v U m V t b 3 Z l Z E N v b H V t b n M x L n t T Z X J p Z X M s M X 0 m c X V v d D s s J n F 1 b 3 Q 7 U 2 V j d G l v b j E v M T U 1 M F A g M j A y N C 9 B d X R v U m V t b 3 Z l Z E N v b H V t b n M x L n t U U l g g R G F 0 Z S w y f S Z x d W 9 0 O y w m c X V v d D t T Z W N 0 a W 9 u M S 8 x N T U w U C A y M D I 0 L 0 F 1 d G 9 S Z W 1 v d m V k Q 2 9 s d W 1 u c z E u e 0 F j Y 2 9 1 b n Q g T n V t Y m V y L D N 9 J n F 1 b 3 Q 7 L C Z x d W 9 0 O 1 N l Y 3 R p b 2 4 x L z E 1 N T B Q I D I w M j Q v Q X V 0 b 1 J l b W 9 2 Z W R D b 2 x 1 b W 5 z M S 5 7 Q W N j b 3 V u d C B E Z X N j c m l w d G l v b i w 0 f S Z x d W 9 0 O y w m c X V v d D t T Z W N 0 a W 9 u M S 8 x N T U w U C A y M D I 0 L 0 F 1 d G 9 S Z W 1 v d m V k Q 2 9 s d W 1 u c z E u e 0 R l Y m l 0 I E F t b 3 V u d C w 1 f S Z x d W 9 0 O y w m c X V v d D t T Z W N 0 a W 9 u M S 8 x N T U w U C A y M D I 0 L 0 F 1 d G 9 S Z W 1 v d m V k Q 2 9 s d W 1 u c z E u e 0 N y Z W R p d C B B b W 9 1 b n Q s N n 0 m c X V v d D s s J n F 1 b 3 Q 7 U 2 V j d G l v b j E v M T U 1 M F A g M j A y N C 9 B d X R v U m V t b 3 Z l Z E N v b H V t b n M x L n t U b 3 R h b C w 3 f S Z x d W 9 0 O y w m c X V v d D t T Z W N 0 a W 9 u M S 8 x N T U w U C A y M D I 0 L 0 F 1 d G 9 S Z W 1 v d m V k Q 2 9 s d W 1 u c z E u e 0 F j Y 2 9 1 b n Q g Q 2 F 0 Z W d v c n k g T n V t Y m V y L D h 9 J n F 1 b 3 Q 7 L C Z x d W 9 0 O 1 N l Y 3 R p b 2 4 x L z E 1 N T B Q I D I w M j Q v Q X V 0 b 1 J l b W 9 2 Z W R D b 2 x 1 b W 5 z M S 5 7 Q W N j b 3 V u d C B E Z X N j c m l w d G l v b i B m c m 9 t I E F j Y 2 9 1 b n Q g T W F z d G V y L D l 9 J n F 1 b 3 Q 7 L C Z x d W 9 0 O 1 N l Y 3 R p b 2 4 x L z E 1 N T B Q I D I w M j Q v Q X V 0 b 1 J l b W 9 2 Z W R D b 2 x 1 b W 5 z M S 5 7 U m V m Z X J l b m N l L D E w f S Z x d W 9 0 O y w m c X V v d D t T Z W N 0 a W 9 u M S 8 x N T U w U C A y M D I 0 L 0 F 1 d G 9 S Z W 1 v d m V k Q 2 9 s d W 1 u c z E u e 1 N v d X J j Z S B E b 2 N 1 b W V u d C w x M X 0 m c X V v d D s s J n F 1 b 3 Q 7 U 2 V j d G l v b j E v M T U 1 M F A g M j A y N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1 M F A g M j A y N C 9 B d X R v U m V t b 3 Z l Z E N v b H V t b n M x L n t K b 3 V y b m F s I E V u d H J 5 L D B 9 J n F 1 b 3 Q 7 L C Z x d W 9 0 O 1 N l Y 3 R p b 2 4 x L z E 1 N T B Q I D I w M j Q v Q X V 0 b 1 J l b W 9 2 Z W R D b 2 x 1 b W 5 z M S 5 7 U 2 V y a W V z L D F 9 J n F 1 b 3 Q 7 L C Z x d W 9 0 O 1 N l Y 3 R p b 2 4 x L z E 1 N T B Q I D I w M j Q v Q X V 0 b 1 J l b W 9 2 Z W R D b 2 x 1 b W 5 z M S 5 7 V F J Y I E R h d G U s M n 0 m c X V v d D s s J n F 1 b 3 Q 7 U 2 V j d G l v b j E v M T U 1 M F A g M j A y N C 9 B d X R v U m V t b 3 Z l Z E N v b H V t b n M x L n t B Y 2 N v d W 5 0 I E 5 1 b W J l c i w z f S Z x d W 9 0 O y w m c X V v d D t T Z W N 0 a W 9 u M S 8 x N T U w U C A y M D I 0 L 0 F 1 d G 9 S Z W 1 v d m V k Q 2 9 s d W 1 u c z E u e 0 F j Y 2 9 1 b n Q g R G V z Y 3 J p c H R p b 2 4 s N H 0 m c X V v d D s s J n F 1 b 3 Q 7 U 2 V j d G l v b j E v M T U 1 M F A g M j A y N C 9 B d X R v U m V t b 3 Z l Z E N v b H V t b n M x L n t E Z W J p d C B B b W 9 1 b n Q s N X 0 m c X V v d D s s J n F 1 b 3 Q 7 U 2 V j d G l v b j E v M T U 1 M F A g M j A y N C 9 B d X R v U m V t b 3 Z l Z E N v b H V t b n M x L n t D c m V k a X Q g Q W 1 v d W 5 0 L D Z 9 J n F 1 b 3 Q 7 L C Z x d W 9 0 O 1 N l Y 3 R p b 2 4 x L z E 1 N T B Q I D I w M j Q v Q X V 0 b 1 J l b W 9 2 Z W R D b 2 x 1 b W 5 z M S 5 7 V G 9 0 Y W w s N 3 0 m c X V v d D s s J n F 1 b 3 Q 7 U 2 V j d G l v b j E v M T U 1 M F A g M j A y N C 9 B d X R v U m V t b 3 Z l Z E N v b H V t b n M x L n t B Y 2 N v d W 5 0 I E N h d G V n b 3 J 5 I E 5 1 b W J l c i w 4 f S Z x d W 9 0 O y w m c X V v d D t T Z W N 0 a W 9 u M S 8 x N T U w U C A y M D I 0 L 0 F 1 d G 9 S Z W 1 v d m V k Q 2 9 s d W 1 u c z E u e 0 F j Y 2 9 1 b n Q g R G V z Y 3 J p c H R p b 2 4 g Z n J v b S B B Y 2 N v d W 5 0 I E 1 h c 3 R l c i w 5 f S Z x d W 9 0 O y w m c X V v d D t T Z W N 0 a W 9 u M S 8 x N T U w U C A y M D I 0 L 0 F 1 d G 9 S Z W 1 v d m V k Q 2 9 s d W 1 u c z E u e 1 J l Z m V y Z W 5 j Z S w x M H 0 m c X V v d D s s J n F 1 b 3 Q 7 U 2 V j d G l v b j E v M T U 1 M F A g M j A y N C 9 B d X R v U m V t b 3 Z l Z E N v b H V t b n M x L n t T b 3 V y Y 2 U g R G 9 j d W 1 l b n Q s M T F 9 J n F 1 b 3 Q 7 L C Z x d W 9 0 O 1 N l Y 3 R p b 2 4 x L z E 1 N T B Q I D I w M j Q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N T B J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0 N i 4 0 N z A 2 N j k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y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N j N m N m Y 2 E 3 O S 0 3 Y z A 0 L T Q 3 N T c t Y j E 1 Z i 0 1 Z D R k N T U z N T k 1 N j k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U w S V 8 y M D I 0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N T B J I D I w M j Q v Q X V 0 b 1 J l b W 9 2 Z W R D b 2 x 1 b W 5 z M S 5 7 S m 9 1 c m 5 h b C B F b n R y e S w w f S Z x d W 9 0 O y w m c X V v d D t T Z W N 0 a W 9 u M S 8 x N T U w S S A y M D I 0 L 0 F 1 d G 9 S Z W 1 v d m V k Q 2 9 s d W 1 u c z E u e 1 N l c m l l c y w x f S Z x d W 9 0 O y w m c X V v d D t T Z W N 0 a W 9 u M S 8 x N T U w S S A y M D I 0 L 0 F 1 d G 9 S Z W 1 v d m V k Q 2 9 s d W 1 u c z E u e 1 R S W C B E Y X R l L D J 9 J n F 1 b 3 Q 7 L C Z x d W 9 0 O 1 N l Y 3 R p b 2 4 x L z E 1 N T B J I D I w M j Q v Q X V 0 b 1 J l b W 9 2 Z W R D b 2 x 1 b W 5 z M S 5 7 Q W N j b 3 V u d C B O d W 1 i Z X I s M 3 0 m c X V v d D s s J n F 1 b 3 Q 7 U 2 V j d G l v b j E v M T U 1 M E k g M j A y N C 9 B d X R v U m V t b 3 Z l Z E N v b H V t b n M x L n t B Y 2 N v d W 5 0 I E R l c 2 N y a X B 0 a W 9 u L D R 9 J n F 1 b 3 Q 7 L C Z x d W 9 0 O 1 N l Y 3 R p b 2 4 x L z E 1 N T B J I D I w M j Q v Q X V 0 b 1 J l b W 9 2 Z W R D b 2 x 1 b W 5 z M S 5 7 R G V i a X Q g Q W 1 v d W 5 0 L D V 9 J n F 1 b 3 Q 7 L C Z x d W 9 0 O 1 N l Y 3 R p b 2 4 x L z E 1 N T B J I D I w M j Q v Q X V 0 b 1 J l b W 9 2 Z W R D b 2 x 1 b W 5 z M S 5 7 Q 3 J l Z G l 0 I E F t b 3 V u d C w 2 f S Z x d W 9 0 O y w m c X V v d D t T Z W N 0 a W 9 u M S 8 x N T U w S S A y M D I 0 L 0 F 1 d G 9 S Z W 1 v d m V k Q 2 9 s d W 1 u c z E u e 1 R v d G F s L D d 9 J n F 1 b 3 Q 7 L C Z x d W 9 0 O 1 N l Y 3 R p b 2 4 x L z E 1 N T B J I D I w M j Q v Q X V 0 b 1 J l b W 9 2 Z W R D b 2 x 1 b W 5 z M S 5 7 Q W N j b 3 V u d C B D Y X R l Z 2 9 y e S B O d W 1 i Z X I s O H 0 m c X V v d D s s J n F 1 b 3 Q 7 U 2 V j d G l v b j E v M T U 1 M E k g M j A y N C 9 B d X R v U m V t b 3 Z l Z E N v b H V t b n M x L n t B Y 2 N v d W 5 0 I E R l c 2 N y a X B 0 a W 9 u I G Z y b 2 0 g Q W N j b 3 V u d C B N Y X N 0 Z X I s O X 0 m c X V v d D s s J n F 1 b 3 Q 7 U 2 V j d G l v b j E v M T U 1 M E k g M j A y N C 9 B d X R v U m V t b 3 Z l Z E N v b H V t b n M x L n t S Z W Z l c m V u Y 2 U s M T B 9 J n F 1 b 3 Q 7 L C Z x d W 9 0 O 1 N l Y 3 R p b 2 4 x L z E 1 N T B J I D I w M j Q v Q X V 0 b 1 J l b W 9 2 Z W R D b 2 x 1 b W 5 z M S 5 7 U 2 9 1 c m N l I E R v Y 3 V t Z W 5 0 L D E x f S Z x d W 9 0 O y w m c X V v d D t T Z W N 0 a W 9 u M S 8 x N T U w S S A y M D I 0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U w S S A y M D I 0 L 0 F 1 d G 9 S Z W 1 v d m V k Q 2 9 s d W 1 u c z E u e 0 p v d X J u Y W w g R W 5 0 c n k s M H 0 m c X V v d D s s J n F 1 b 3 Q 7 U 2 V j d G l v b j E v M T U 1 M E k g M j A y N C 9 B d X R v U m V t b 3 Z l Z E N v b H V t b n M x L n t T Z X J p Z X M s M X 0 m c X V v d D s s J n F 1 b 3 Q 7 U 2 V j d G l v b j E v M T U 1 M E k g M j A y N C 9 B d X R v U m V t b 3 Z l Z E N v b H V t b n M x L n t U U l g g R G F 0 Z S w y f S Z x d W 9 0 O y w m c X V v d D t T Z W N 0 a W 9 u M S 8 x N T U w S S A y M D I 0 L 0 F 1 d G 9 S Z W 1 v d m V k Q 2 9 s d W 1 u c z E u e 0 F j Y 2 9 1 b n Q g T n V t Y m V y L D N 9 J n F 1 b 3 Q 7 L C Z x d W 9 0 O 1 N l Y 3 R p b 2 4 x L z E 1 N T B J I D I w M j Q v Q X V 0 b 1 J l b W 9 2 Z W R D b 2 x 1 b W 5 z M S 5 7 Q W N j b 3 V u d C B E Z X N j c m l w d G l v b i w 0 f S Z x d W 9 0 O y w m c X V v d D t T Z W N 0 a W 9 u M S 8 x N T U w S S A y M D I 0 L 0 F 1 d G 9 S Z W 1 v d m V k Q 2 9 s d W 1 u c z E u e 0 R l Y m l 0 I E F t b 3 V u d C w 1 f S Z x d W 9 0 O y w m c X V v d D t T Z W N 0 a W 9 u M S 8 x N T U w S S A y M D I 0 L 0 F 1 d G 9 S Z W 1 v d m V k Q 2 9 s d W 1 u c z E u e 0 N y Z W R p d C B B b W 9 1 b n Q s N n 0 m c X V v d D s s J n F 1 b 3 Q 7 U 2 V j d G l v b j E v M T U 1 M E k g M j A y N C 9 B d X R v U m V t b 3 Z l Z E N v b H V t b n M x L n t U b 3 R h b C w 3 f S Z x d W 9 0 O y w m c X V v d D t T Z W N 0 a W 9 u M S 8 x N T U w S S A y M D I 0 L 0 F 1 d G 9 S Z W 1 v d m V k Q 2 9 s d W 1 u c z E u e 0 F j Y 2 9 1 b n Q g Q 2 F 0 Z W d v c n k g T n V t Y m V y L D h 9 J n F 1 b 3 Q 7 L C Z x d W 9 0 O 1 N l Y 3 R p b 2 4 x L z E 1 N T B J I D I w M j Q v Q X V 0 b 1 J l b W 9 2 Z W R D b 2 x 1 b W 5 z M S 5 7 Q W N j b 3 V u d C B E Z X N j c m l w d G l v b i B m c m 9 t I E F j Y 2 9 1 b n Q g T W F z d G V y L D l 9 J n F 1 b 3 Q 7 L C Z x d W 9 0 O 1 N l Y 3 R p b 2 4 x L z E 1 N T B J I D I w M j Q v Q X V 0 b 1 J l b W 9 2 Z W R D b 2 x 1 b W 5 z M S 5 7 U m V m Z X J l b m N l L D E w f S Z x d W 9 0 O y w m c X V v d D t T Z W N 0 a W 9 u M S 8 x N T U w S S A y M D I 0 L 0 F 1 d G 9 S Z W 1 v d m V k Q 2 9 s d W 1 u c z E u e 1 N v d X J j Z S B E b 2 N 1 b W V u d C w x M X 0 m c X V v d D s s J n F 1 b 3 Q 7 U 2 V j d G l v b j E v M T U 1 M E k g M j A y N C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k J G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O T E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T F U M T k 6 N T A 6 M j g u M D k 0 M T k 0 M 1 o i I C 8 + P E V u d H J 5 I F R 5 c G U 9 I k Z p b G x D b 2 x 1 b W 5 U e X B l c y I g V m F s d W U 9 I n N B Z 1 l I Q m d Z R U J B V U d C Z 1 l H Q X c 9 P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2 R k M z J m N m E t M j V k N y 0 0 O T I w L T g y O D A t M j J i Z m F j Z j Q 2 N T Z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k J G L 0 F 1 d G 9 S Z W 1 v d m V k Q 2 9 s d W 1 u c z E u e 0 p v d X J u Y W w g R W 5 0 c n k s M H 0 m c X V v d D s s J n F 1 b 3 Q 7 U 2 V j d G l v b j E v Q k J G L 0 F 1 d G 9 S Z W 1 v d m V k Q 2 9 s d W 1 u c z E u e 1 N l c m l l c y w x f S Z x d W 9 0 O y w m c X V v d D t T Z W N 0 a W 9 u M S 9 C Q k Y v Q X V 0 b 1 J l b W 9 2 Z W R D b 2 x 1 b W 5 z M S 5 7 V F J Y I E R h d G U s M n 0 m c X V v d D s s J n F 1 b 3 Q 7 U 2 V j d G l v b j E v Q k J G L 0 F 1 d G 9 S Z W 1 v d m V k Q 2 9 s d W 1 u c z E u e 0 F j Y 2 9 1 b n Q g T n V t Y m V y L D N 9 J n F 1 b 3 Q 7 L C Z x d W 9 0 O 1 N l Y 3 R p b 2 4 x L 0 J C R i 9 B d X R v U m V t b 3 Z l Z E N v b H V t b n M x L n t B Y 2 N v d W 5 0 I E R l c 2 N y a X B 0 a W 9 u L D R 9 J n F 1 b 3 Q 7 L C Z x d W 9 0 O 1 N l Y 3 R p b 2 4 x L 0 J C R i 9 B d X R v U m V t b 3 Z l Z E N v b H V t b n M x L n t E Z W J p d C B B b W 9 1 b n Q s N X 0 m c X V v d D s s J n F 1 b 3 Q 7 U 2 V j d G l v b j E v Q k J G L 0 F 1 d G 9 S Z W 1 v d m V k Q 2 9 s d W 1 u c z E u e 0 N y Z W R p d C B B b W 9 1 b n Q s N n 0 m c X V v d D s s J n F 1 b 3 Q 7 U 2 V j d G l v b j E v Q k J G L 0 F 1 d G 9 S Z W 1 v d m V k Q 2 9 s d W 1 u c z E u e 1 R v d G F s L D d 9 J n F 1 b 3 Q 7 L C Z x d W 9 0 O 1 N l Y 3 R p b 2 4 x L 0 J C R i 9 B d X R v U m V t b 3 Z l Z E N v b H V t b n M x L n t B Y 2 N v d W 5 0 I E N h d G V n b 3 J 5 I E 5 1 b W J l c i w 4 f S Z x d W 9 0 O y w m c X V v d D t T Z W N 0 a W 9 u M S 9 C Q k Y v Q X V 0 b 1 J l b W 9 2 Z W R D b 2 x 1 b W 5 z M S 5 7 Q W N j b 3 V u d C B E Z X N j c m l w d G l v b i B m c m 9 t I E F j Y 2 9 1 b n Q g T W F z d G V y L D l 9 J n F 1 b 3 Q 7 L C Z x d W 9 0 O 1 N l Y 3 R p b 2 4 x L 0 J C R i 9 B d X R v U m V t b 3 Z l Z E N v b H V t b n M x L n t S Z W Z l c m V u Y 2 U s M T B 9 J n F 1 b 3 Q 7 L C Z x d W 9 0 O 1 N l Y 3 R p b 2 4 x L 0 J C R i 9 B d X R v U m V t b 3 Z l Z E N v b H V t b n M x L n t T b 3 V y Y 2 U g R G 9 j d W 1 l b n Q s M T F 9 J n F 1 b 3 Q 7 L C Z x d W 9 0 O 1 N l Y 3 R p b 2 4 x L 0 J C R i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k J G L 0 F 1 d G 9 S Z W 1 v d m V k Q 2 9 s d W 1 u c z E u e 0 p v d X J u Y W w g R W 5 0 c n k s M H 0 m c X V v d D s s J n F 1 b 3 Q 7 U 2 V j d G l v b j E v Q k J G L 0 F 1 d G 9 S Z W 1 v d m V k Q 2 9 s d W 1 u c z E u e 1 N l c m l l c y w x f S Z x d W 9 0 O y w m c X V v d D t T Z W N 0 a W 9 u M S 9 C Q k Y v Q X V 0 b 1 J l b W 9 2 Z W R D b 2 x 1 b W 5 z M S 5 7 V F J Y I E R h d G U s M n 0 m c X V v d D s s J n F 1 b 3 Q 7 U 2 V j d G l v b j E v Q k J G L 0 F 1 d G 9 S Z W 1 v d m V k Q 2 9 s d W 1 u c z E u e 0 F j Y 2 9 1 b n Q g T n V t Y m V y L D N 9 J n F 1 b 3 Q 7 L C Z x d W 9 0 O 1 N l Y 3 R p b 2 4 x L 0 J C R i 9 B d X R v U m V t b 3 Z l Z E N v b H V t b n M x L n t B Y 2 N v d W 5 0 I E R l c 2 N y a X B 0 a W 9 u L D R 9 J n F 1 b 3 Q 7 L C Z x d W 9 0 O 1 N l Y 3 R p b 2 4 x L 0 J C R i 9 B d X R v U m V t b 3 Z l Z E N v b H V t b n M x L n t E Z W J p d C B B b W 9 1 b n Q s N X 0 m c X V v d D s s J n F 1 b 3 Q 7 U 2 V j d G l v b j E v Q k J G L 0 F 1 d G 9 S Z W 1 v d m V k Q 2 9 s d W 1 u c z E u e 0 N y Z W R p d C B B b W 9 1 b n Q s N n 0 m c X V v d D s s J n F 1 b 3 Q 7 U 2 V j d G l v b j E v Q k J G L 0 F 1 d G 9 S Z W 1 v d m V k Q 2 9 s d W 1 u c z E u e 1 R v d G F s L D d 9 J n F 1 b 3 Q 7 L C Z x d W 9 0 O 1 N l Y 3 R p b 2 4 x L 0 J C R i 9 B d X R v U m V t b 3 Z l Z E N v b H V t b n M x L n t B Y 2 N v d W 5 0 I E N h d G V n b 3 J 5 I E 5 1 b W J l c i w 4 f S Z x d W 9 0 O y w m c X V v d D t T Z W N 0 a W 9 u M S 9 C Q k Y v Q X V 0 b 1 J l b W 9 2 Z W R D b 2 x 1 b W 5 z M S 5 7 Q W N j b 3 V u d C B E Z X N j c m l w d G l v b i B m c m 9 t I E F j Y 2 9 1 b n Q g T W F z d G V y L D l 9 J n F 1 b 3 Q 7 L C Z x d W 9 0 O 1 N l Y 3 R p b 2 4 x L 0 J C R i 9 B d X R v U m V t b 3 Z l Z E N v b H V t b n M x L n t S Z W Z l c m V u Y 2 U s M T B 9 J n F 1 b 3 Q 7 L C Z x d W 9 0 O 1 N l Y 3 R p b 2 4 x L 0 J C R i 9 B d X R v U m V t b 3 Z l Z E N v b H V t b n M x L n t T b 3 V y Y 2 U g R G 9 j d W 1 l b n Q s M T F 9 J n F 1 b 3 Q 7 L C Z x d W 9 0 O 1 N l Y 3 R p b 2 4 x L 0 J C R i 9 B d X R v U m V t b 3 Z l Z E N v b H V t b n M x L n t Z Z W F y L D E y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C Q k Y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E 1 N T F Q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0 N i 4 1 N j E 0 M j c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y M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M 0 Z D E z Z j M 3 Y S 1 l O G I 2 L T Q 2 M T A t O G F h Z C 1 i N T h l Y j k 0 M D E 2 Y z I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U x U F 8 y M D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1 M V A g M j A y N C 9 B d X R v U m V t b 3 Z l Z E N v b H V t b n M x L n t K b 3 V y b m F s I E V u d H J 5 L D B 9 J n F 1 b 3 Q 7 L C Z x d W 9 0 O 1 N l Y 3 R p b 2 4 x L z E 1 N T F Q I D I w M j Q v Q X V 0 b 1 J l b W 9 2 Z W R D b 2 x 1 b W 5 z M S 5 7 U 2 V y a W V z L D F 9 J n F 1 b 3 Q 7 L C Z x d W 9 0 O 1 N l Y 3 R p b 2 4 x L z E 1 N T F Q I D I w M j Q v Q X V 0 b 1 J l b W 9 2 Z W R D b 2 x 1 b W 5 z M S 5 7 V F J Y I E R h d G U s M n 0 m c X V v d D s s J n F 1 b 3 Q 7 U 2 V j d G l v b j E v M T U 1 M V A g M j A y N C 9 B d X R v U m V t b 3 Z l Z E N v b H V t b n M x L n t B Y 2 N v d W 5 0 I E 5 1 b W J l c i w z f S Z x d W 9 0 O y w m c X V v d D t T Z W N 0 a W 9 u M S 8 x N T U x U C A y M D I 0 L 0 F 1 d G 9 S Z W 1 v d m V k Q 2 9 s d W 1 u c z E u e 0 F j Y 2 9 1 b n Q g R G V z Y 3 J p c H R p b 2 4 s N H 0 m c X V v d D s s J n F 1 b 3 Q 7 U 2 V j d G l v b j E v M T U 1 M V A g M j A y N C 9 B d X R v U m V t b 3 Z l Z E N v b H V t b n M x L n t E Z W J p d C B B b W 9 1 b n Q s N X 0 m c X V v d D s s J n F 1 b 3 Q 7 U 2 V j d G l v b j E v M T U 1 M V A g M j A y N C 9 B d X R v U m V t b 3 Z l Z E N v b H V t b n M x L n t D c m V k a X Q g Q W 1 v d W 5 0 L D Z 9 J n F 1 b 3 Q 7 L C Z x d W 9 0 O 1 N l Y 3 R p b 2 4 x L z E 1 N T F Q I D I w M j Q v Q X V 0 b 1 J l b W 9 2 Z W R D b 2 x 1 b W 5 z M S 5 7 V G 9 0 Y W w s N 3 0 m c X V v d D s s J n F 1 b 3 Q 7 U 2 V j d G l v b j E v M T U 1 M V A g M j A y N C 9 B d X R v U m V t b 3 Z l Z E N v b H V t b n M x L n t B Y 2 N v d W 5 0 I E N h d G V n b 3 J 5 I E 5 1 b W J l c i w 4 f S Z x d W 9 0 O y w m c X V v d D t T Z W N 0 a W 9 u M S 8 x N T U x U C A y M D I 0 L 0 F 1 d G 9 S Z W 1 v d m V k Q 2 9 s d W 1 u c z E u e 0 F j Y 2 9 1 b n Q g R G V z Y 3 J p c H R p b 2 4 g Z n J v b S B B Y 2 N v d W 5 0 I E 1 h c 3 R l c i w 5 f S Z x d W 9 0 O y w m c X V v d D t T Z W N 0 a W 9 u M S 8 x N T U x U C A y M D I 0 L 0 F 1 d G 9 S Z W 1 v d m V k Q 2 9 s d W 1 u c z E u e 1 J l Z m V y Z W 5 j Z S w x M H 0 m c X V v d D s s J n F 1 b 3 Q 7 U 2 V j d G l v b j E v M T U 1 M V A g M j A y N C 9 B d X R v U m V t b 3 Z l Z E N v b H V t b n M x L n t T b 3 V y Y 2 U g R G 9 j d W 1 l b n Q s M T F 9 J n F 1 b 3 Q 7 L C Z x d W 9 0 O 1 N l Y 3 R p b 2 4 x L z E 1 N T F Q I D I w M j Q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N T F Q I D I w M j Q v Q X V 0 b 1 J l b W 9 2 Z W R D b 2 x 1 b W 5 z M S 5 7 S m 9 1 c m 5 h b C B F b n R y e S w w f S Z x d W 9 0 O y w m c X V v d D t T Z W N 0 a W 9 u M S 8 x N T U x U C A y M D I 0 L 0 F 1 d G 9 S Z W 1 v d m V k Q 2 9 s d W 1 u c z E u e 1 N l c m l l c y w x f S Z x d W 9 0 O y w m c X V v d D t T Z W N 0 a W 9 u M S 8 x N T U x U C A y M D I 0 L 0 F 1 d G 9 S Z W 1 v d m V k Q 2 9 s d W 1 u c z E u e 1 R S W C B E Y X R l L D J 9 J n F 1 b 3 Q 7 L C Z x d W 9 0 O 1 N l Y 3 R p b 2 4 x L z E 1 N T F Q I D I w M j Q v Q X V 0 b 1 J l b W 9 2 Z W R D b 2 x 1 b W 5 z M S 5 7 Q W N j b 3 V u d C B O d W 1 i Z X I s M 3 0 m c X V v d D s s J n F 1 b 3 Q 7 U 2 V j d G l v b j E v M T U 1 M V A g M j A y N C 9 B d X R v U m V t b 3 Z l Z E N v b H V t b n M x L n t B Y 2 N v d W 5 0 I E R l c 2 N y a X B 0 a W 9 u L D R 9 J n F 1 b 3 Q 7 L C Z x d W 9 0 O 1 N l Y 3 R p b 2 4 x L z E 1 N T F Q I D I w M j Q v Q X V 0 b 1 J l b W 9 2 Z W R D b 2 x 1 b W 5 z M S 5 7 R G V i a X Q g Q W 1 v d W 5 0 L D V 9 J n F 1 b 3 Q 7 L C Z x d W 9 0 O 1 N l Y 3 R p b 2 4 x L z E 1 N T F Q I D I w M j Q v Q X V 0 b 1 J l b W 9 2 Z W R D b 2 x 1 b W 5 z M S 5 7 Q 3 J l Z G l 0 I E F t b 3 V u d C w 2 f S Z x d W 9 0 O y w m c X V v d D t T Z W N 0 a W 9 u M S 8 x N T U x U C A y M D I 0 L 0 F 1 d G 9 S Z W 1 v d m V k Q 2 9 s d W 1 u c z E u e 1 R v d G F s L D d 9 J n F 1 b 3 Q 7 L C Z x d W 9 0 O 1 N l Y 3 R p b 2 4 x L z E 1 N T F Q I D I w M j Q v Q X V 0 b 1 J l b W 9 2 Z W R D b 2 x 1 b W 5 z M S 5 7 Q W N j b 3 V u d C B D Y X R l Z 2 9 y e S B O d W 1 i Z X I s O H 0 m c X V v d D s s J n F 1 b 3 Q 7 U 2 V j d G l v b j E v M T U 1 M V A g M j A y N C 9 B d X R v U m V t b 3 Z l Z E N v b H V t b n M x L n t B Y 2 N v d W 5 0 I E R l c 2 N y a X B 0 a W 9 u I G Z y b 2 0 g Q W N j b 3 V u d C B N Y X N 0 Z X I s O X 0 m c X V v d D s s J n F 1 b 3 Q 7 U 2 V j d G l v b j E v M T U 1 M V A g M j A y N C 9 B d X R v U m V t b 3 Z l Z E N v b H V t b n M x L n t S Z W Z l c m V u Y 2 U s M T B 9 J n F 1 b 3 Q 7 L C Z x d W 9 0 O 1 N l Y 3 R p b 2 4 x L z E 1 N T F Q I D I w M j Q v Q X V 0 b 1 J l b W 9 2 Z W R D b 2 x 1 b W 5 z M S 5 7 U 2 9 1 c m N l I E R v Y 3 V t Z W 5 0 L D E x f S Z x d W 9 0 O y w m c X V v d D t T Z W N 0 a W 9 u M S 8 x N T U x U C A y M D I 0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U x S S U y M D I w M j Q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F b m F i b G V k I i B W Y W x 1 Z T 0 i b D E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D g t M T N U M T k 6 M D g 6 N D E u N z A 0 M D Y 5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T g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N T I 4 Y j Q y N G E t O T E y N y 0 0 O T A 3 L T h k Z m Q t N D c y Z G I 0 M G M 4 Z G Q w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1 M U l f M j A y N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N T F J I D I w M j Q v Q X V 0 b 1 J l b W 9 2 Z W R D b 2 x 1 b W 5 z M S 5 7 S m 9 1 c m 5 h b C B F b n R y e S w w f S Z x d W 9 0 O y w m c X V v d D t T Z W N 0 a W 9 u M S 8 x N T U x S S A y M D I 0 L 0 F 1 d G 9 S Z W 1 v d m V k Q 2 9 s d W 1 u c z E u e 1 N l c m l l c y w x f S Z x d W 9 0 O y w m c X V v d D t T Z W N 0 a W 9 u M S 8 x N T U x S S A y M D I 0 L 0 F 1 d G 9 S Z W 1 v d m V k Q 2 9 s d W 1 u c z E u e 1 R S W C B E Y X R l L D J 9 J n F 1 b 3 Q 7 L C Z x d W 9 0 O 1 N l Y 3 R p b 2 4 x L z E 1 N T F J I D I w M j Q v Q X V 0 b 1 J l b W 9 2 Z W R D b 2 x 1 b W 5 z M S 5 7 Q W N j b 3 V u d C B O d W 1 i Z X I s M 3 0 m c X V v d D s s J n F 1 b 3 Q 7 U 2 V j d G l v b j E v M T U 1 M U k g M j A y N C 9 B d X R v U m V t b 3 Z l Z E N v b H V t b n M x L n t B Y 2 N v d W 5 0 I E R l c 2 N y a X B 0 a W 9 u L D R 9 J n F 1 b 3 Q 7 L C Z x d W 9 0 O 1 N l Y 3 R p b 2 4 x L z E 1 N T F J I D I w M j Q v Q X V 0 b 1 J l b W 9 2 Z W R D b 2 x 1 b W 5 z M S 5 7 R G V i a X Q g Q W 1 v d W 5 0 L D V 9 J n F 1 b 3 Q 7 L C Z x d W 9 0 O 1 N l Y 3 R p b 2 4 x L z E 1 N T F J I D I w M j Q v Q X V 0 b 1 J l b W 9 2 Z W R D b 2 x 1 b W 5 z M S 5 7 Q 3 J l Z G l 0 I E F t b 3 V u d C w 2 f S Z x d W 9 0 O y w m c X V v d D t T Z W N 0 a W 9 u M S 8 x N T U x S S A y M D I 0 L 0 F 1 d G 9 S Z W 1 v d m V k Q 2 9 s d W 1 u c z E u e 1 R v d G F s L D d 9 J n F 1 b 3 Q 7 L C Z x d W 9 0 O 1 N l Y 3 R p b 2 4 x L z E 1 N T F J I D I w M j Q v Q X V 0 b 1 J l b W 9 2 Z W R D b 2 x 1 b W 5 z M S 5 7 Q W N j b 3 V u d C B D Y X R l Z 2 9 y e S B O d W 1 i Z X I s O H 0 m c X V v d D s s J n F 1 b 3 Q 7 U 2 V j d G l v b j E v M T U 1 M U k g M j A y N C 9 B d X R v U m V t b 3 Z l Z E N v b H V t b n M x L n t B Y 2 N v d W 5 0 I E R l c 2 N y a X B 0 a W 9 u I G Z y b 2 0 g Q W N j b 3 V u d C B N Y X N 0 Z X I s O X 0 m c X V v d D s s J n F 1 b 3 Q 7 U 2 V j d G l v b j E v M T U 1 M U k g M j A y N C 9 B d X R v U m V t b 3 Z l Z E N v b H V t b n M x L n t S Z W Z l c m V u Y 2 U s M T B 9 J n F 1 b 3 Q 7 L C Z x d W 9 0 O 1 N l Y 3 R p b 2 4 x L z E 1 N T F J I D I w M j Q v Q X V 0 b 1 J l b W 9 2 Z W R D b 2 x 1 b W 5 z M S 5 7 U 2 9 1 c m N l I E R v Y 3 V t Z W 5 0 L D E x f S Z x d W 9 0 O y w m c X V v d D t T Z W N 0 a W 9 u M S 8 x N T U x S S A y M D I 0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U x S S A y M D I 0 L 0 F 1 d G 9 S Z W 1 v d m V k Q 2 9 s d W 1 u c z E u e 0 p v d X J u Y W w g R W 5 0 c n k s M H 0 m c X V v d D s s J n F 1 b 3 Q 7 U 2 V j d G l v b j E v M T U 1 M U k g M j A y N C 9 B d X R v U m V t b 3 Z l Z E N v b H V t b n M x L n t T Z X J p Z X M s M X 0 m c X V v d D s s J n F 1 b 3 Q 7 U 2 V j d G l v b j E v M T U 1 M U k g M j A y N C 9 B d X R v U m V t b 3 Z l Z E N v b H V t b n M x L n t U U l g g R G F 0 Z S w y f S Z x d W 9 0 O y w m c X V v d D t T Z W N 0 a W 9 u M S 8 x N T U x S S A y M D I 0 L 0 F 1 d G 9 S Z W 1 v d m V k Q 2 9 s d W 1 u c z E u e 0 F j Y 2 9 1 b n Q g T n V t Y m V y L D N 9 J n F 1 b 3 Q 7 L C Z x d W 9 0 O 1 N l Y 3 R p b 2 4 x L z E 1 N T F J I D I w M j Q v Q X V 0 b 1 J l b W 9 2 Z W R D b 2 x 1 b W 5 z M S 5 7 Q W N j b 3 V u d C B E Z X N j c m l w d G l v b i w 0 f S Z x d W 9 0 O y w m c X V v d D t T Z W N 0 a W 9 u M S 8 x N T U x S S A y M D I 0 L 0 F 1 d G 9 S Z W 1 v d m V k Q 2 9 s d W 1 u c z E u e 0 R l Y m l 0 I E F t b 3 V u d C w 1 f S Z x d W 9 0 O y w m c X V v d D t T Z W N 0 a W 9 u M S 8 x N T U x S S A y M D I 0 L 0 F 1 d G 9 S Z W 1 v d m V k Q 2 9 s d W 1 u c z E u e 0 N y Z W R p d C B B b W 9 1 b n Q s N n 0 m c X V v d D s s J n F 1 b 3 Q 7 U 2 V j d G l v b j E v M T U 1 M U k g M j A y N C 9 B d X R v U m V t b 3 Z l Z E N v b H V t b n M x L n t U b 3 R h b C w 3 f S Z x d W 9 0 O y w m c X V v d D t T Z W N 0 a W 9 u M S 8 x N T U x S S A y M D I 0 L 0 F 1 d G 9 S Z W 1 v d m V k Q 2 9 s d W 1 u c z E u e 0 F j Y 2 9 1 b n Q g Q 2 F 0 Z W d v c n k g T n V t Y m V y L D h 9 J n F 1 b 3 Q 7 L C Z x d W 9 0 O 1 N l Y 3 R p b 2 4 x L z E 1 N T F J I D I w M j Q v Q X V 0 b 1 J l b W 9 2 Z W R D b 2 x 1 b W 5 z M S 5 7 Q W N j b 3 V u d C B E Z X N j c m l w d G l v b i B m c m 9 t I E F j Y 2 9 1 b n Q g T W F z d G V y L D l 9 J n F 1 b 3 Q 7 L C Z x d W 9 0 O 1 N l Y 3 R p b 2 4 x L z E 1 N T F J I D I w M j Q v Q X V 0 b 1 J l b W 9 2 Z W R D b 2 x 1 b W 5 z M S 5 7 U m V m Z X J l b m N l L D E w f S Z x d W 9 0 O y w m c X V v d D t T Z W N 0 a W 9 u M S 8 x N T U x S S A y M D I 0 L 0 F 1 d G 9 S Z W 1 v d m V k Q 2 9 s d W 1 u c z E u e 1 N v d X J j Z S B E b 2 N 1 b W V u d C w x M X 0 m c X V v d D s s J n F 1 b 3 Q 7 U 2 V j d G l v b j E v M T U 1 M U k g M j A y N C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M F A l M j A y M D I 0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R W 5 h Y m x l Z C I g V m F s d W U 9 I m w x I i A v P j x F b n R y e S B U e X B l P S J G a W x s Q 2 9 s d W 1 u V H l w Z X M i I F Z h b H V l P S J z Q W d Z S E J n W U V C Q V V H Q m d Z R 0 F 3 P T 0 i I C 8 + P E V u d H J 5 I F R 5 c G U 9 I k Z p b G x M Y X N 0 V X B k Y X R l Z C I g V m F s d W U 9 I m Q y M D I 1 L T A 4 L T E z V D E 5 O j A 4 O j Q 2 L j Y x M D I 5 N z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I y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2 U 2 Y z Y x Y z c 3 L T c y M D I t N D U 2 O S 0 5 Y z k 2 L T A 0 M G V l Z j I 5 M m Q 4 N y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B Q X z I w M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w U C A y M D I 0 L 0 F 1 d G 9 S Z W 1 v d m V k Q 2 9 s d W 1 u c z E u e 0 p v d X J u Y W w g R W 5 0 c n k s M H 0 m c X V v d D s s J n F 1 b 3 Q 7 U 2 V j d G l v b j E v M T U 4 M F A g M j A y N C 9 B d X R v U m V t b 3 Z l Z E N v b H V t b n M x L n t T Z X J p Z X M s M X 0 m c X V v d D s s J n F 1 b 3 Q 7 U 2 V j d G l v b j E v M T U 4 M F A g M j A y N C 9 B d X R v U m V t b 3 Z l Z E N v b H V t b n M x L n t U U l g g R G F 0 Z S w y f S Z x d W 9 0 O y w m c X V v d D t T Z W N 0 a W 9 u M S 8 x N T g w U C A y M D I 0 L 0 F 1 d G 9 S Z W 1 v d m V k Q 2 9 s d W 1 u c z E u e 0 F j Y 2 9 1 b n Q g T n V t Y m V y L D N 9 J n F 1 b 3 Q 7 L C Z x d W 9 0 O 1 N l Y 3 R p b 2 4 x L z E 1 O D B Q I D I w M j Q v Q X V 0 b 1 J l b W 9 2 Z W R D b 2 x 1 b W 5 z M S 5 7 Q W N j b 3 V u d C B E Z X N j c m l w d G l v b i w 0 f S Z x d W 9 0 O y w m c X V v d D t T Z W N 0 a W 9 u M S 8 x N T g w U C A y M D I 0 L 0 F 1 d G 9 S Z W 1 v d m V k Q 2 9 s d W 1 u c z E u e 0 R l Y m l 0 I E F t b 3 V u d C w 1 f S Z x d W 9 0 O y w m c X V v d D t T Z W N 0 a W 9 u M S 8 x N T g w U C A y M D I 0 L 0 F 1 d G 9 S Z W 1 v d m V k Q 2 9 s d W 1 u c z E u e 0 N y Z W R p d C B B b W 9 1 b n Q s N n 0 m c X V v d D s s J n F 1 b 3 Q 7 U 2 V j d G l v b j E v M T U 4 M F A g M j A y N C 9 B d X R v U m V t b 3 Z l Z E N v b H V t b n M x L n t U b 3 R h b C w 3 f S Z x d W 9 0 O y w m c X V v d D t T Z W N 0 a W 9 u M S 8 x N T g w U C A y M D I 0 L 0 F 1 d G 9 S Z W 1 v d m V k Q 2 9 s d W 1 u c z E u e 0 F j Y 2 9 1 b n Q g Q 2 F 0 Z W d v c n k g T n V t Y m V y L D h 9 J n F 1 b 3 Q 7 L C Z x d W 9 0 O 1 N l Y 3 R p b 2 4 x L z E 1 O D B Q I D I w M j Q v Q X V 0 b 1 J l b W 9 2 Z W R D b 2 x 1 b W 5 z M S 5 7 Q W N j b 3 V u d C B E Z X N j c m l w d G l v b i B m c m 9 t I E F j Y 2 9 1 b n Q g T W F z d G V y L D l 9 J n F 1 b 3 Q 7 L C Z x d W 9 0 O 1 N l Y 3 R p b 2 4 x L z E 1 O D B Q I D I w M j Q v Q X V 0 b 1 J l b W 9 2 Z W R D b 2 x 1 b W 5 z M S 5 7 U m V m Z X J l b m N l L D E w f S Z x d W 9 0 O y w m c X V v d D t T Z W N 0 a W 9 u M S 8 x N T g w U C A y M D I 0 L 0 F 1 d G 9 S Z W 1 v d m V k Q 2 9 s d W 1 u c z E u e 1 N v d X J j Z S B E b 2 N 1 b W V u d C w x M X 0 m c X V v d D s s J n F 1 b 3 Q 7 U 2 V j d G l v b j E v M T U 4 M F A g M j A y N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M F A g M j A y N C 9 B d X R v U m V t b 3 Z l Z E N v b H V t b n M x L n t K b 3 V y b m F s I E V u d H J 5 L D B 9 J n F 1 b 3 Q 7 L C Z x d W 9 0 O 1 N l Y 3 R p b 2 4 x L z E 1 O D B Q I D I w M j Q v Q X V 0 b 1 J l b W 9 2 Z W R D b 2 x 1 b W 5 z M S 5 7 U 2 V y a W V z L D F 9 J n F 1 b 3 Q 7 L C Z x d W 9 0 O 1 N l Y 3 R p b 2 4 x L z E 1 O D B Q I D I w M j Q v Q X V 0 b 1 J l b W 9 2 Z W R D b 2 x 1 b W 5 z M S 5 7 V F J Y I E R h d G U s M n 0 m c X V v d D s s J n F 1 b 3 Q 7 U 2 V j d G l v b j E v M T U 4 M F A g M j A y N C 9 B d X R v U m V t b 3 Z l Z E N v b H V t b n M x L n t B Y 2 N v d W 5 0 I E 5 1 b W J l c i w z f S Z x d W 9 0 O y w m c X V v d D t T Z W N 0 a W 9 u M S 8 x N T g w U C A y M D I 0 L 0 F 1 d G 9 S Z W 1 v d m V k Q 2 9 s d W 1 u c z E u e 0 F j Y 2 9 1 b n Q g R G V z Y 3 J p c H R p b 2 4 s N H 0 m c X V v d D s s J n F 1 b 3 Q 7 U 2 V j d G l v b j E v M T U 4 M F A g M j A y N C 9 B d X R v U m V t b 3 Z l Z E N v b H V t b n M x L n t E Z W J p d C B B b W 9 1 b n Q s N X 0 m c X V v d D s s J n F 1 b 3 Q 7 U 2 V j d G l v b j E v M T U 4 M F A g M j A y N C 9 B d X R v U m V t b 3 Z l Z E N v b H V t b n M x L n t D c m V k a X Q g Q W 1 v d W 5 0 L D Z 9 J n F 1 b 3 Q 7 L C Z x d W 9 0 O 1 N l Y 3 R p b 2 4 x L z E 1 O D B Q I D I w M j Q v Q X V 0 b 1 J l b W 9 2 Z W R D b 2 x 1 b W 5 z M S 5 7 V G 9 0 Y W w s N 3 0 m c X V v d D s s J n F 1 b 3 Q 7 U 2 V j d G l v b j E v M T U 4 M F A g M j A y N C 9 B d X R v U m V t b 3 Z l Z E N v b H V t b n M x L n t B Y 2 N v d W 5 0 I E N h d G V n b 3 J 5 I E 5 1 b W J l c i w 4 f S Z x d W 9 0 O y w m c X V v d D t T Z W N 0 a W 9 u M S 8 x N T g w U C A y M D I 0 L 0 F 1 d G 9 S Z W 1 v d m V k Q 2 9 s d W 1 u c z E u e 0 F j Y 2 9 1 b n Q g R G V z Y 3 J p c H R p b 2 4 g Z n J v b S B B Y 2 N v d W 5 0 I E 1 h c 3 R l c i w 5 f S Z x d W 9 0 O y w m c X V v d D t T Z W N 0 a W 9 u M S 8 x N T g w U C A y M D I 0 L 0 F 1 d G 9 S Z W 1 v d m V k Q 2 9 s d W 1 u c z E u e 1 J l Z m V y Z W 5 j Z S w x M H 0 m c X V v d D s s J n F 1 b 3 Q 7 U 2 V j d G l v b j E v M T U 4 M F A g M j A y N C 9 B d X R v U m V t b 3 Z l Z E N v b H V t b n M x L n t T b 3 V y Y 2 U g R G 9 j d W 1 l b n Q s M T F 9 J n F 1 b 3 Q 7 L C Z x d W 9 0 O 1 N l Y 3 R p b 2 4 x L z E 1 O D B Q I D I w M j Q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B J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0 N i 4 3 M T c w M T U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x O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N i Y T h j M T Q 1 Z S 1 l N z E 0 L T Q 4 Y m M t Y W Y 4 M y 1 k M G Q 4 Y T Y z O T d i Y 2 E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w S V 8 y M D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M E k g M j A y N C 9 B d X R v U m V t b 3 Z l Z E N v b H V t b n M x L n t K b 3 V y b m F s I E V u d H J 5 L D B 9 J n F 1 b 3 Q 7 L C Z x d W 9 0 O 1 N l Y 3 R p b 2 4 x L z E 1 O D B J I D I w M j Q v Q X V 0 b 1 J l b W 9 2 Z W R D b 2 x 1 b W 5 z M S 5 7 U 2 V y a W V z L D F 9 J n F 1 b 3 Q 7 L C Z x d W 9 0 O 1 N l Y 3 R p b 2 4 x L z E 1 O D B J I D I w M j Q v Q X V 0 b 1 J l b W 9 2 Z W R D b 2 x 1 b W 5 z M S 5 7 V F J Y I E R h d G U s M n 0 m c X V v d D s s J n F 1 b 3 Q 7 U 2 V j d G l v b j E v M T U 4 M E k g M j A y N C 9 B d X R v U m V t b 3 Z l Z E N v b H V t b n M x L n t B Y 2 N v d W 5 0 I E 5 1 b W J l c i w z f S Z x d W 9 0 O y w m c X V v d D t T Z W N 0 a W 9 u M S 8 x N T g w S S A y M D I 0 L 0 F 1 d G 9 S Z W 1 v d m V k Q 2 9 s d W 1 u c z E u e 0 F j Y 2 9 1 b n Q g R G V z Y 3 J p c H R p b 2 4 s N H 0 m c X V v d D s s J n F 1 b 3 Q 7 U 2 V j d G l v b j E v M T U 4 M E k g M j A y N C 9 B d X R v U m V t b 3 Z l Z E N v b H V t b n M x L n t E Z W J p d C B B b W 9 1 b n Q s N X 0 m c X V v d D s s J n F 1 b 3 Q 7 U 2 V j d G l v b j E v M T U 4 M E k g M j A y N C 9 B d X R v U m V t b 3 Z l Z E N v b H V t b n M x L n t D c m V k a X Q g Q W 1 v d W 5 0 L D Z 9 J n F 1 b 3 Q 7 L C Z x d W 9 0 O 1 N l Y 3 R p b 2 4 x L z E 1 O D B J I D I w M j Q v Q X V 0 b 1 J l b W 9 2 Z W R D b 2 x 1 b W 5 z M S 5 7 V G 9 0 Y W w s N 3 0 m c X V v d D s s J n F 1 b 3 Q 7 U 2 V j d G l v b j E v M T U 4 M E k g M j A y N C 9 B d X R v U m V t b 3 Z l Z E N v b H V t b n M x L n t B Y 2 N v d W 5 0 I E N h d G V n b 3 J 5 I E 5 1 b W J l c i w 4 f S Z x d W 9 0 O y w m c X V v d D t T Z W N 0 a W 9 u M S 8 x N T g w S S A y M D I 0 L 0 F 1 d G 9 S Z W 1 v d m V k Q 2 9 s d W 1 u c z E u e 0 F j Y 2 9 1 b n Q g R G V z Y 3 J p c H R p b 2 4 g Z n J v b S B B Y 2 N v d W 5 0 I E 1 h c 3 R l c i w 5 f S Z x d W 9 0 O y w m c X V v d D t T Z W N 0 a W 9 u M S 8 x N T g w S S A y M D I 0 L 0 F 1 d G 9 S Z W 1 v d m V k Q 2 9 s d W 1 u c z E u e 1 J l Z m V y Z W 5 j Z S w x M H 0 m c X V v d D s s J n F 1 b 3 Q 7 U 2 V j d G l v b j E v M T U 4 M E k g M j A y N C 9 B d X R v U m V t b 3 Z l Z E N v b H V t b n M x L n t T b 3 V y Y 2 U g R G 9 j d W 1 l b n Q s M T F 9 J n F 1 b 3 Q 7 L C Z x d W 9 0 O 1 N l Y 3 R p b 2 4 x L z E 1 O D B J I D I w M j Q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B J I D I w M j Q v Q X V 0 b 1 J l b W 9 2 Z W R D b 2 x 1 b W 5 z M S 5 7 S m 9 1 c m 5 h b C B F b n R y e S w w f S Z x d W 9 0 O y w m c X V v d D t T Z W N 0 a W 9 u M S 8 x N T g w S S A y M D I 0 L 0 F 1 d G 9 S Z W 1 v d m V k Q 2 9 s d W 1 u c z E u e 1 N l c m l l c y w x f S Z x d W 9 0 O y w m c X V v d D t T Z W N 0 a W 9 u M S 8 x N T g w S S A y M D I 0 L 0 F 1 d G 9 S Z W 1 v d m V k Q 2 9 s d W 1 u c z E u e 1 R S W C B E Y X R l L D J 9 J n F 1 b 3 Q 7 L C Z x d W 9 0 O 1 N l Y 3 R p b 2 4 x L z E 1 O D B J I D I w M j Q v Q X V 0 b 1 J l b W 9 2 Z W R D b 2 x 1 b W 5 z M S 5 7 Q W N j b 3 V u d C B O d W 1 i Z X I s M 3 0 m c X V v d D s s J n F 1 b 3 Q 7 U 2 V j d G l v b j E v M T U 4 M E k g M j A y N C 9 B d X R v U m V t b 3 Z l Z E N v b H V t b n M x L n t B Y 2 N v d W 5 0 I E R l c 2 N y a X B 0 a W 9 u L D R 9 J n F 1 b 3 Q 7 L C Z x d W 9 0 O 1 N l Y 3 R p b 2 4 x L z E 1 O D B J I D I w M j Q v Q X V 0 b 1 J l b W 9 2 Z W R D b 2 x 1 b W 5 z M S 5 7 R G V i a X Q g Q W 1 v d W 5 0 L D V 9 J n F 1 b 3 Q 7 L C Z x d W 9 0 O 1 N l Y 3 R p b 2 4 x L z E 1 O D B J I D I w M j Q v Q X V 0 b 1 J l b W 9 2 Z W R D b 2 x 1 b W 5 z M S 5 7 Q 3 J l Z G l 0 I E F t b 3 V u d C w 2 f S Z x d W 9 0 O y w m c X V v d D t T Z W N 0 a W 9 u M S 8 x N T g w S S A y M D I 0 L 0 F 1 d G 9 S Z W 1 v d m V k Q 2 9 s d W 1 u c z E u e 1 R v d G F s L D d 9 J n F 1 b 3 Q 7 L C Z x d W 9 0 O 1 N l Y 3 R p b 2 4 x L z E 1 O D B J I D I w M j Q v Q X V 0 b 1 J l b W 9 2 Z W R D b 2 x 1 b W 5 z M S 5 7 Q W N j b 3 V u d C B D Y X R l Z 2 9 y e S B O d W 1 i Z X I s O H 0 m c X V v d D s s J n F 1 b 3 Q 7 U 2 V j d G l v b j E v M T U 4 M E k g M j A y N C 9 B d X R v U m V t b 3 Z l Z E N v b H V t b n M x L n t B Y 2 N v d W 5 0 I E R l c 2 N y a X B 0 a W 9 u I G Z y b 2 0 g Q W N j b 3 V u d C B N Y X N 0 Z X I s O X 0 m c X V v d D s s J n F 1 b 3 Q 7 U 2 V j d G l v b j E v M T U 4 M E k g M j A y N C 9 B d X R v U m V t b 3 Z l Z E N v b H V t b n M x L n t S Z W Z l c m V u Y 2 U s M T B 9 J n F 1 b 3 Q 7 L C Z x d W 9 0 O 1 N l Y 3 R p b 2 4 x L z E 1 O D B J I D I w M j Q v Q X V 0 b 1 J l b W 9 2 Z W R D b 2 x 1 b W 5 z M S 5 7 U 2 9 1 c m N l I E R v Y 3 V t Z W 5 0 L D E x f S Z x d W 9 0 O y w m c X V v d D t T Z W N 0 a W 9 u M S 8 x N T g w S S A y M D I 0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g w Q 2 x h c 3 N B U C U y M D I w M j Q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F b m F i b G V k I i B W Y W x 1 Z T 0 i b D E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D g t M T N U M T k 6 M D g 6 N D E u O D I 1 N z Q z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j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N j Q 2 M m E w N W U t Y z Y 0 M S 0 0 Z T A 3 L T k 1 Z j A t Z m F l M T J h M z E 5 M W J i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M E N s Y X N z Q V B f M j A y N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B D b G F z c 0 F Q I D I w M j Q v Q X V 0 b 1 J l b W 9 2 Z W R D b 2 x 1 b W 5 z M S 5 7 S m 9 1 c m 5 h b C B F b n R y e S w w f S Z x d W 9 0 O y w m c X V v d D t T Z W N 0 a W 9 u M S 8 x N T g w Q 2 x h c 3 N B U C A y M D I 0 L 0 F 1 d G 9 S Z W 1 v d m V k Q 2 9 s d W 1 u c z E u e 1 N l c m l l c y w x f S Z x d W 9 0 O y w m c X V v d D t T Z W N 0 a W 9 u M S 8 x N T g w Q 2 x h c 3 N B U C A y M D I 0 L 0 F 1 d G 9 S Z W 1 v d m V k Q 2 9 s d W 1 u c z E u e 1 R S W C B E Y X R l L D J 9 J n F 1 b 3 Q 7 L C Z x d W 9 0 O 1 N l Y 3 R p b 2 4 x L z E 1 O D B D b G F z c 0 F Q I D I w M j Q v Q X V 0 b 1 J l b W 9 2 Z W R D b 2 x 1 b W 5 z M S 5 7 Q W N j b 3 V u d C B O d W 1 i Z X I s M 3 0 m c X V v d D s s J n F 1 b 3 Q 7 U 2 V j d G l v b j E v M T U 4 M E N s Y X N z Q V A g M j A y N C 9 B d X R v U m V t b 3 Z l Z E N v b H V t b n M x L n t B Y 2 N v d W 5 0 I E R l c 2 N y a X B 0 a W 9 u L D R 9 J n F 1 b 3 Q 7 L C Z x d W 9 0 O 1 N l Y 3 R p b 2 4 x L z E 1 O D B D b G F z c 0 F Q I D I w M j Q v Q X V 0 b 1 J l b W 9 2 Z W R D b 2 x 1 b W 5 z M S 5 7 R G V i a X Q g Q W 1 v d W 5 0 L D V 9 J n F 1 b 3 Q 7 L C Z x d W 9 0 O 1 N l Y 3 R p b 2 4 x L z E 1 O D B D b G F z c 0 F Q I D I w M j Q v Q X V 0 b 1 J l b W 9 2 Z W R D b 2 x 1 b W 5 z M S 5 7 Q 3 J l Z G l 0 I E F t b 3 V u d C w 2 f S Z x d W 9 0 O y w m c X V v d D t T Z W N 0 a W 9 u M S 8 x N T g w Q 2 x h c 3 N B U C A y M D I 0 L 0 F 1 d G 9 S Z W 1 v d m V k Q 2 9 s d W 1 u c z E u e 1 R v d G F s L D d 9 J n F 1 b 3 Q 7 L C Z x d W 9 0 O 1 N l Y 3 R p b 2 4 x L z E 1 O D B D b G F z c 0 F Q I D I w M j Q v Q X V 0 b 1 J l b W 9 2 Z W R D b 2 x 1 b W 5 z M S 5 7 Q W N j b 3 V u d C B D Y X R l Z 2 9 y e S B O d W 1 i Z X I s O H 0 m c X V v d D s s J n F 1 b 3 Q 7 U 2 V j d G l v b j E v M T U 4 M E N s Y X N z Q V A g M j A y N C 9 B d X R v U m V t b 3 Z l Z E N v b H V t b n M x L n t B Y 2 N v d W 5 0 I E R l c 2 N y a X B 0 a W 9 u I G Z y b 2 0 g Q W N j b 3 V u d C B N Y X N 0 Z X I s O X 0 m c X V v d D s s J n F 1 b 3 Q 7 U 2 V j d G l v b j E v M T U 4 M E N s Y X N z Q V A g M j A y N C 9 B d X R v U m V t b 3 Z l Z E N v b H V t b n M x L n t S Z W Z l c m V u Y 2 U s M T B 9 J n F 1 b 3 Q 7 L C Z x d W 9 0 O 1 N l Y 3 R p b 2 4 x L z E 1 O D B D b G F z c 0 F Q I D I w M j Q v Q X V 0 b 1 J l b W 9 2 Z W R D b 2 x 1 b W 5 z M S 5 7 U 2 9 1 c m N l I E R v Y 3 V t Z W 5 0 L D E x f S Z x d W 9 0 O y w m c X V v d D t T Z W N 0 a W 9 u M S 8 x N T g w Q 2 x h c 3 N B U C A y M D I 0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w Q 2 x h c 3 N B U C A y M D I 0 L 0 F 1 d G 9 S Z W 1 v d m V k Q 2 9 s d W 1 u c z E u e 0 p v d X J u Y W w g R W 5 0 c n k s M H 0 m c X V v d D s s J n F 1 b 3 Q 7 U 2 V j d G l v b j E v M T U 4 M E N s Y X N z Q V A g M j A y N C 9 B d X R v U m V t b 3 Z l Z E N v b H V t b n M x L n t T Z X J p Z X M s M X 0 m c X V v d D s s J n F 1 b 3 Q 7 U 2 V j d G l v b j E v M T U 4 M E N s Y X N z Q V A g M j A y N C 9 B d X R v U m V t b 3 Z l Z E N v b H V t b n M x L n t U U l g g R G F 0 Z S w y f S Z x d W 9 0 O y w m c X V v d D t T Z W N 0 a W 9 u M S 8 x N T g w Q 2 x h c 3 N B U C A y M D I 0 L 0 F 1 d G 9 S Z W 1 v d m V k Q 2 9 s d W 1 u c z E u e 0 F j Y 2 9 1 b n Q g T n V t Y m V y L D N 9 J n F 1 b 3 Q 7 L C Z x d W 9 0 O 1 N l Y 3 R p b 2 4 x L z E 1 O D B D b G F z c 0 F Q I D I w M j Q v Q X V 0 b 1 J l b W 9 2 Z W R D b 2 x 1 b W 5 z M S 5 7 Q W N j b 3 V u d C B E Z X N j c m l w d G l v b i w 0 f S Z x d W 9 0 O y w m c X V v d D t T Z W N 0 a W 9 u M S 8 x N T g w Q 2 x h c 3 N B U C A y M D I 0 L 0 F 1 d G 9 S Z W 1 v d m V k Q 2 9 s d W 1 u c z E u e 0 R l Y m l 0 I E F t b 3 V u d C w 1 f S Z x d W 9 0 O y w m c X V v d D t T Z W N 0 a W 9 u M S 8 x N T g w Q 2 x h c 3 N B U C A y M D I 0 L 0 F 1 d G 9 S Z W 1 v d m V k Q 2 9 s d W 1 u c z E u e 0 N y Z W R p d C B B b W 9 1 b n Q s N n 0 m c X V v d D s s J n F 1 b 3 Q 7 U 2 V j d G l v b j E v M T U 4 M E N s Y X N z Q V A g M j A y N C 9 B d X R v U m V t b 3 Z l Z E N v b H V t b n M x L n t U b 3 R h b C w 3 f S Z x d W 9 0 O y w m c X V v d D t T Z W N 0 a W 9 u M S 8 x N T g w Q 2 x h c 3 N B U C A y M D I 0 L 0 F 1 d G 9 S Z W 1 v d m V k Q 2 9 s d W 1 u c z E u e 0 F j Y 2 9 1 b n Q g Q 2 F 0 Z W d v c n k g T n V t Y m V y L D h 9 J n F 1 b 3 Q 7 L C Z x d W 9 0 O 1 N l Y 3 R p b 2 4 x L z E 1 O D B D b G F z c 0 F Q I D I w M j Q v Q X V 0 b 1 J l b W 9 2 Z W R D b 2 x 1 b W 5 z M S 5 7 Q W N j b 3 V u d C B E Z X N j c m l w d G l v b i B m c m 9 t I E F j Y 2 9 1 b n Q g T W F z d G V y L D l 9 J n F 1 b 3 Q 7 L C Z x d W 9 0 O 1 N l Y 3 R p b 2 4 x L z E 1 O D B D b G F z c 0 F Q I D I w M j Q v Q X V 0 b 1 J l b W 9 2 Z W R D b 2 x 1 b W 5 z M S 5 7 U m V m Z X J l b m N l L D E w f S Z x d W 9 0 O y w m c X V v d D t T Z W N 0 a W 9 u M S 8 x N T g w Q 2 x h c 3 N B U C A y M D I 0 L 0 F 1 d G 9 S Z W 1 v d m V k Q 2 9 s d W 1 u c z E u e 1 N v d X J j Z S B E b 2 N 1 b W V u d C w x M X 0 m c X V v d D s s J n F 1 b 3 Q 7 U 2 V j d G l v b j E v M T U 4 M E N s Y X N z Q V A g M j A y N C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M E N s Y X N z Q l A l M j A y M D I 0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R W 5 h Y m x l Z C I g V m F s d W U 9 I m w x I i A v P j x F b n R y e S B U e X B l P S J G a W x s Q 2 9 s d W 1 u V H l w Z X M i I F Z h b H V l P S J z Q W d Z S E J n W U V C Q V V H Q m d Z R 0 F 3 P T 0 i I C 8 + P E V u d H J 5 I F R 5 c G U 9 I k Z p b G x M Y X N 0 V X B k Y X R l Z C I g V m F s d W U 9 I m Q y M D I 1 L T A 4 L T E z V D E 5 O j A 4 O j Q x L j k z M j U 4 N j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I y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2 N k O D Q 2 M T Z i L W M 3 N 2 Y t N D h j O C 1 h M D M w L W Z m M z R j N G E 0 Y T c 3 Z S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B D b G F z c 0 J Q X z I w M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w Q 2 x h c 3 N C U C A y M D I 0 L 0 F 1 d G 9 S Z W 1 v d m V k Q 2 9 s d W 1 u c z E u e 0 p v d X J u Y W w g R W 5 0 c n k s M H 0 m c X V v d D s s J n F 1 b 3 Q 7 U 2 V j d G l v b j E v M T U 4 M E N s Y X N z Q l A g M j A y N C 9 B d X R v U m V t b 3 Z l Z E N v b H V t b n M x L n t T Z X J p Z X M s M X 0 m c X V v d D s s J n F 1 b 3 Q 7 U 2 V j d G l v b j E v M T U 4 M E N s Y X N z Q l A g M j A y N C 9 B d X R v U m V t b 3 Z l Z E N v b H V t b n M x L n t U U l g g R G F 0 Z S w y f S Z x d W 9 0 O y w m c X V v d D t T Z W N 0 a W 9 u M S 8 x N T g w Q 2 x h c 3 N C U C A y M D I 0 L 0 F 1 d G 9 S Z W 1 v d m V k Q 2 9 s d W 1 u c z E u e 0 F j Y 2 9 1 b n Q g T n V t Y m V y L D N 9 J n F 1 b 3 Q 7 L C Z x d W 9 0 O 1 N l Y 3 R p b 2 4 x L z E 1 O D B D b G F z c 0 J Q I D I w M j Q v Q X V 0 b 1 J l b W 9 2 Z W R D b 2 x 1 b W 5 z M S 5 7 Q W N j b 3 V u d C B E Z X N j c m l w d G l v b i w 0 f S Z x d W 9 0 O y w m c X V v d D t T Z W N 0 a W 9 u M S 8 x N T g w Q 2 x h c 3 N C U C A y M D I 0 L 0 F 1 d G 9 S Z W 1 v d m V k Q 2 9 s d W 1 u c z E u e 0 R l Y m l 0 I E F t b 3 V u d C w 1 f S Z x d W 9 0 O y w m c X V v d D t T Z W N 0 a W 9 u M S 8 x N T g w Q 2 x h c 3 N C U C A y M D I 0 L 0 F 1 d G 9 S Z W 1 v d m V k Q 2 9 s d W 1 u c z E u e 0 N y Z W R p d C B B b W 9 1 b n Q s N n 0 m c X V v d D s s J n F 1 b 3 Q 7 U 2 V j d G l v b j E v M T U 4 M E N s Y X N z Q l A g M j A y N C 9 B d X R v U m V t b 3 Z l Z E N v b H V t b n M x L n t U b 3 R h b C w 3 f S Z x d W 9 0 O y w m c X V v d D t T Z W N 0 a W 9 u M S 8 x N T g w Q 2 x h c 3 N C U C A y M D I 0 L 0 F 1 d G 9 S Z W 1 v d m V k Q 2 9 s d W 1 u c z E u e 0 F j Y 2 9 1 b n Q g Q 2 F 0 Z W d v c n k g T n V t Y m V y L D h 9 J n F 1 b 3 Q 7 L C Z x d W 9 0 O 1 N l Y 3 R p b 2 4 x L z E 1 O D B D b G F z c 0 J Q I D I w M j Q v Q X V 0 b 1 J l b W 9 2 Z W R D b 2 x 1 b W 5 z M S 5 7 Q W N j b 3 V u d C B E Z X N j c m l w d G l v b i B m c m 9 t I E F j Y 2 9 1 b n Q g T W F z d G V y L D l 9 J n F 1 b 3 Q 7 L C Z x d W 9 0 O 1 N l Y 3 R p b 2 4 x L z E 1 O D B D b G F z c 0 J Q I D I w M j Q v Q X V 0 b 1 J l b W 9 2 Z W R D b 2 x 1 b W 5 z M S 5 7 U m V m Z X J l b m N l L D E w f S Z x d W 9 0 O y w m c X V v d D t T Z W N 0 a W 9 u M S 8 x N T g w Q 2 x h c 3 N C U C A y M D I 0 L 0 F 1 d G 9 S Z W 1 v d m V k Q 2 9 s d W 1 u c z E u e 1 N v d X J j Z S B E b 2 N 1 b W V u d C w x M X 0 m c X V v d D s s J n F 1 b 3 Q 7 U 2 V j d G l v b j E v M T U 4 M E N s Y X N z Q l A g M j A y N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M E N s Y X N z Q l A g M j A y N C 9 B d X R v U m V t b 3 Z l Z E N v b H V t b n M x L n t K b 3 V y b m F s I E V u d H J 5 L D B 9 J n F 1 b 3 Q 7 L C Z x d W 9 0 O 1 N l Y 3 R p b 2 4 x L z E 1 O D B D b G F z c 0 J Q I D I w M j Q v Q X V 0 b 1 J l b W 9 2 Z W R D b 2 x 1 b W 5 z M S 5 7 U 2 V y a W V z L D F 9 J n F 1 b 3 Q 7 L C Z x d W 9 0 O 1 N l Y 3 R p b 2 4 x L z E 1 O D B D b G F z c 0 J Q I D I w M j Q v Q X V 0 b 1 J l b W 9 2 Z W R D b 2 x 1 b W 5 z M S 5 7 V F J Y I E R h d G U s M n 0 m c X V v d D s s J n F 1 b 3 Q 7 U 2 V j d G l v b j E v M T U 4 M E N s Y X N z Q l A g M j A y N C 9 B d X R v U m V t b 3 Z l Z E N v b H V t b n M x L n t B Y 2 N v d W 5 0 I E 5 1 b W J l c i w z f S Z x d W 9 0 O y w m c X V v d D t T Z W N 0 a W 9 u M S 8 x N T g w Q 2 x h c 3 N C U C A y M D I 0 L 0 F 1 d G 9 S Z W 1 v d m V k Q 2 9 s d W 1 u c z E u e 0 F j Y 2 9 1 b n Q g R G V z Y 3 J p c H R p b 2 4 s N H 0 m c X V v d D s s J n F 1 b 3 Q 7 U 2 V j d G l v b j E v M T U 4 M E N s Y X N z Q l A g M j A y N C 9 B d X R v U m V t b 3 Z l Z E N v b H V t b n M x L n t E Z W J p d C B B b W 9 1 b n Q s N X 0 m c X V v d D s s J n F 1 b 3 Q 7 U 2 V j d G l v b j E v M T U 4 M E N s Y X N z Q l A g M j A y N C 9 B d X R v U m V t b 3 Z l Z E N v b H V t b n M x L n t D c m V k a X Q g Q W 1 v d W 5 0 L D Z 9 J n F 1 b 3 Q 7 L C Z x d W 9 0 O 1 N l Y 3 R p b 2 4 x L z E 1 O D B D b G F z c 0 J Q I D I w M j Q v Q X V 0 b 1 J l b W 9 2 Z W R D b 2 x 1 b W 5 z M S 5 7 V G 9 0 Y W w s N 3 0 m c X V v d D s s J n F 1 b 3 Q 7 U 2 V j d G l v b j E v M T U 4 M E N s Y X N z Q l A g M j A y N C 9 B d X R v U m V t b 3 Z l Z E N v b H V t b n M x L n t B Y 2 N v d W 5 0 I E N h d G V n b 3 J 5 I E 5 1 b W J l c i w 4 f S Z x d W 9 0 O y w m c X V v d D t T Z W N 0 a W 9 u M S 8 x N T g w Q 2 x h c 3 N C U C A y M D I 0 L 0 F 1 d G 9 S Z W 1 v d m V k Q 2 9 s d W 1 u c z E u e 0 F j Y 2 9 1 b n Q g R G V z Y 3 J p c H R p b 2 4 g Z n J v b S B B Y 2 N v d W 5 0 I E 1 h c 3 R l c i w 5 f S Z x d W 9 0 O y w m c X V v d D t T Z W N 0 a W 9 u M S 8 x N T g w Q 2 x h c 3 N C U C A y M D I 0 L 0 F 1 d G 9 S Z W 1 v d m V k Q 2 9 s d W 1 u c z E u e 1 J l Z m V y Z W 5 j Z S w x M H 0 m c X V v d D s s J n F 1 b 3 Q 7 U 2 V j d G l v b j E v M T U 4 M E N s Y X N z Q l A g M j A y N C 9 B d X R v U m V t b 3 Z l Z E N v b H V t b n M x L n t T b 3 V y Y 2 U g R G 9 j d W 1 l b n Q s M T F 9 J n F 1 b 3 Q 7 L C Z x d W 9 0 O 1 N l Y 3 R p b 2 4 x L z E 1 O D B D b G F z c 0 J Q I D I w M j Q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B D b G F z c 0 J J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1 M C 4 1 N T Y z N j Y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x O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N j N W E 3 N D I 4 M y 1 i Z j I 5 L T Q y M T I t O G R m O C 0 z M D I y Y j Y z N z Y z Z W U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w Q 2 x h c 3 N C S V 8 y M D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M E N s Y X N z Q k k g M j A y N C 9 B d X R v U m V t b 3 Z l Z E N v b H V t b n M x L n t K b 3 V y b m F s I E V u d H J 5 L D B 9 J n F 1 b 3 Q 7 L C Z x d W 9 0 O 1 N l Y 3 R p b 2 4 x L z E 1 O D B D b G F z c 0 J J I D I w M j Q v Q X V 0 b 1 J l b W 9 2 Z W R D b 2 x 1 b W 5 z M S 5 7 U 2 V y a W V z L D F 9 J n F 1 b 3 Q 7 L C Z x d W 9 0 O 1 N l Y 3 R p b 2 4 x L z E 1 O D B D b G F z c 0 J J I D I w M j Q v Q X V 0 b 1 J l b W 9 2 Z W R D b 2 x 1 b W 5 z M S 5 7 V F J Y I E R h d G U s M n 0 m c X V v d D s s J n F 1 b 3 Q 7 U 2 V j d G l v b j E v M T U 4 M E N s Y X N z Q k k g M j A y N C 9 B d X R v U m V t b 3 Z l Z E N v b H V t b n M x L n t B Y 2 N v d W 5 0 I E 5 1 b W J l c i w z f S Z x d W 9 0 O y w m c X V v d D t T Z W N 0 a W 9 u M S 8 x N T g w Q 2 x h c 3 N C S S A y M D I 0 L 0 F 1 d G 9 S Z W 1 v d m V k Q 2 9 s d W 1 u c z E u e 0 F j Y 2 9 1 b n Q g R G V z Y 3 J p c H R p b 2 4 s N H 0 m c X V v d D s s J n F 1 b 3 Q 7 U 2 V j d G l v b j E v M T U 4 M E N s Y X N z Q k k g M j A y N C 9 B d X R v U m V t b 3 Z l Z E N v b H V t b n M x L n t E Z W J p d C B B b W 9 1 b n Q s N X 0 m c X V v d D s s J n F 1 b 3 Q 7 U 2 V j d G l v b j E v M T U 4 M E N s Y X N z Q k k g M j A y N C 9 B d X R v U m V t b 3 Z l Z E N v b H V t b n M x L n t D c m V k a X Q g Q W 1 v d W 5 0 L D Z 9 J n F 1 b 3 Q 7 L C Z x d W 9 0 O 1 N l Y 3 R p b 2 4 x L z E 1 O D B D b G F z c 0 J J I D I w M j Q v Q X V 0 b 1 J l b W 9 2 Z W R D b 2 x 1 b W 5 z M S 5 7 V G 9 0 Y W w s N 3 0 m c X V v d D s s J n F 1 b 3 Q 7 U 2 V j d G l v b j E v M T U 4 M E N s Y X N z Q k k g M j A y N C 9 B d X R v U m V t b 3 Z l Z E N v b H V t b n M x L n t B Y 2 N v d W 5 0 I E N h d G V n b 3 J 5 I E 5 1 b W J l c i w 4 f S Z x d W 9 0 O y w m c X V v d D t T Z W N 0 a W 9 u M S 8 x N T g w Q 2 x h c 3 N C S S A y M D I 0 L 0 F 1 d G 9 S Z W 1 v d m V k Q 2 9 s d W 1 u c z E u e 0 F j Y 2 9 1 b n Q g R G V z Y 3 J p c H R p b 2 4 g Z n J v b S B B Y 2 N v d W 5 0 I E 1 h c 3 R l c i w 5 f S Z x d W 9 0 O y w m c X V v d D t T Z W N 0 a W 9 u M S 8 x N T g w Q 2 x h c 3 N C S S A y M D I 0 L 0 F 1 d G 9 S Z W 1 v d m V k Q 2 9 s d W 1 u c z E u e 1 J l Z m V y Z W 5 j Z S w x M H 0 m c X V v d D s s J n F 1 b 3 Q 7 U 2 V j d G l v b j E v M T U 4 M E N s Y X N z Q k k g M j A y N C 9 B d X R v U m V t b 3 Z l Z E N v b H V t b n M x L n t T b 3 V y Y 2 U g R G 9 j d W 1 l b n Q s M T F 9 J n F 1 b 3 Q 7 L C Z x d W 9 0 O 1 N l Y 3 R p b 2 4 x L z E 1 O D B D b G F z c 0 J J I D I w M j Q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B D b G F z c 0 J J I D I w M j Q v Q X V 0 b 1 J l b W 9 2 Z W R D b 2 x 1 b W 5 z M S 5 7 S m 9 1 c m 5 h b C B F b n R y e S w w f S Z x d W 9 0 O y w m c X V v d D t T Z W N 0 a W 9 u M S 8 x N T g w Q 2 x h c 3 N C S S A y M D I 0 L 0 F 1 d G 9 S Z W 1 v d m V k Q 2 9 s d W 1 u c z E u e 1 N l c m l l c y w x f S Z x d W 9 0 O y w m c X V v d D t T Z W N 0 a W 9 u M S 8 x N T g w Q 2 x h c 3 N C S S A y M D I 0 L 0 F 1 d G 9 S Z W 1 v d m V k Q 2 9 s d W 1 u c z E u e 1 R S W C B E Y X R l L D J 9 J n F 1 b 3 Q 7 L C Z x d W 9 0 O 1 N l Y 3 R p b 2 4 x L z E 1 O D B D b G F z c 0 J J I D I w M j Q v Q X V 0 b 1 J l b W 9 2 Z W R D b 2 x 1 b W 5 z M S 5 7 Q W N j b 3 V u d C B O d W 1 i Z X I s M 3 0 m c X V v d D s s J n F 1 b 3 Q 7 U 2 V j d G l v b j E v M T U 4 M E N s Y X N z Q k k g M j A y N C 9 B d X R v U m V t b 3 Z l Z E N v b H V t b n M x L n t B Y 2 N v d W 5 0 I E R l c 2 N y a X B 0 a W 9 u L D R 9 J n F 1 b 3 Q 7 L C Z x d W 9 0 O 1 N l Y 3 R p b 2 4 x L z E 1 O D B D b G F z c 0 J J I D I w M j Q v Q X V 0 b 1 J l b W 9 2 Z W R D b 2 x 1 b W 5 z M S 5 7 R G V i a X Q g Q W 1 v d W 5 0 L D V 9 J n F 1 b 3 Q 7 L C Z x d W 9 0 O 1 N l Y 3 R p b 2 4 x L z E 1 O D B D b G F z c 0 J J I D I w M j Q v Q X V 0 b 1 J l b W 9 2 Z W R D b 2 x 1 b W 5 z M S 5 7 Q 3 J l Z G l 0 I E F t b 3 V u d C w 2 f S Z x d W 9 0 O y w m c X V v d D t T Z W N 0 a W 9 u M S 8 x N T g w Q 2 x h c 3 N C S S A y M D I 0 L 0 F 1 d G 9 S Z W 1 v d m V k Q 2 9 s d W 1 u c z E u e 1 R v d G F s L D d 9 J n F 1 b 3 Q 7 L C Z x d W 9 0 O 1 N l Y 3 R p b 2 4 x L z E 1 O D B D b G F z c 0 J J I D I w M j Q v Q X V 0 b 1 J l b W 9 2 Z W R D b 2 x 1 b W 5 z M S 5 7 Q W N j b 3 V u d C B D Y X R l Z 2 9 y e S B O d W 1 i Z X I s O H 0 m c X V v d D s s J n F 1 b 3 Q 7 U 2 V j d G l v b j E v M T U 4 M E N s Y X N z Q k k g M j A y N C 9 B d X R v U m V t b 3 Z l Z E N v b H V t b n M x L n t B Y 2 N v d W 5 0 I E R l c 2 N y a X B 0 a W 9 u I G Z y b 2 0 g Q W N j b 3 V u d C B N Y X N 0 Z X I s O X 0 m c X V v d D s s J n F 1 b 3 Q 7 U 2 V j d G l v b j E v M T U 4 M E N s Y X N z Q k k g M j A y N C 9 B d X R v U m V t b 3 Z l Z E N v b H V t b n M x L n t S Z W Z l c m V u Y 2 U s M T B 9 J n F 1 b 3 Q 7 L C Z x d W 9 0 O 1 N l Y 3 R p b 2 4 x L z E 1 O D B D b G F z c 0 J J I D I w M j Q v Q X V 0 b 1 J l b W 9 2 Z W R D b 2 x 1 b W 5 z M S 5 7 U 2 9 1 c m N l I E R v Y 3 V t Z W 5 0 L D E x f S Z x d W 9 0 O y w m c X V v d D t T Z W N 0 a W 9 u M S 8 x N T g w Q 2 x h c 3 N C S S A y M D I 0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g 0 U C U y M D I w M j Q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F b m F i b G V k I i B W Y W x 1 Z T 0 i b D E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D g t M T N U M T k 6 M D g 6 N T A u N j M y M T U 4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j g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M j M 2 O D c x N j E t M T R i M i 0 0 O W R l L T k 0 Z j A t Z T d k Z m Y 5 M j c 3 M D E w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N F B f M j A y N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R Q I D I w M j Q v Q X V 0 b 1 J l b W 9 2 Z W R D b 2 x 1 b W 5 z M S 5 7 S m 9 1 c m 5 h b C B F b n R y e S w w f S Z x d W 9 0 O y w m c X V v d D t T Z W N 0 a W 9 u M S 8 x N T g 0 U C A y M D I 0 L 0 F 1 d G 9 S Z W 1 v d m V k Q 2 9 s d W 1 u c z E u e 1 N l c m l l c y w x f S Z x d W 9 0 O y w m c X V v d D t T Z W N 0 a W 9 u M S 8 x N T g 0 U C A y M D I 0 L 0 F 1 d G 9 S Z W 1 v d m V k Q 2 9 s d W 1 u c z E u e 1 R S W C B E Y X R l L D J 9 J n F 1 b 3 Q 7 L C Z x d W 9 0 O 1 N l Y 3 R p b 2 4 x L z E 1 O D R Q I D I w M j Q v Q X V 0 b 1 J l b W 9 2 Z W R D b 2 x 1 b W 5 z M S 5 7 Q W N j b 3 V u d C B O d W 1 i Z X I s M 3 0 m c X V v d D s s J n F 1 b 3 Q 7 U 2 V j d G l v b j E v M T U 4 N F A g M j A y N C 9 B d X R v U m V t b 3 Z l Z E N v b H V t b n M x L n t B Y 2 N v d W 5 0 I E R l c 2 N y a X B 0 a W 9 u L D R 9 J n F 1 b 3 Q 7 L C Z x d W 9 0 O 1 N l Y 3 R p b 2 4 x L z E 1 O D R Q I D I w M j Q v Q X V 0 b 1 J l b W 9 2 Z W R D b 2 x 1 b W 5 z M S 5 7 R G V i a X Q g Q W 1 v d W 5 0 L D V 9 J n F 1 b 3 Q 7 L C Z x d W 9 0 O 1 N l Y 3 R p b 2 4 x L z E 1 O D R Q I D I w M j Q v Q X V 0 b 1 J l b W 9 2 Z W R D b 2 x 1 b W 5 z M S 5 7 Q 3 J l Z G l 0 I E F t b 3 V u d C w 2 f S Z x d W 9 0 O y w m c X V v d D t T Z W N 0 a W 9 u M S 8 x N T g 0 U C A y M D I 0 L 0 F 1 d G 9 S Z W 1 v d m V k Q 2 9 s d W 1 u c z E u e 1 R v d G F s L D d 9 J n F 1 b 3 Q 7 L C Z x d W 9 0 O 1 N l Y 3 R p b 2 4 x L z E 1 O D R Q I D I w M j Q v Q X V 0 b 1 J l b W 9 2 Z W R D b 2 x 1 b W 5 z M S 5 7 Q W N j b 3 V u d C B D Y X R l Z 2 9 y e S B O d W 1 i Z X I s O H 0 m c X V v d D s s J n F 1 b 3 Q 7 U 2 V j d G l v b j E v M T U 4 N F A g M j A y N C 9 B d X R v U m V t b 3 Z l Z E N v b H V t b n M x L n t B Y 2 N v d W 5 0 I E R l c 2 N y a X B 0 a W 9 u I G Z y b 2 0 g Q W N j b 3 V u d C B N Y X N 0 Z X I s O X 0 m c X V v d D s s J n F 1 b 3 Q 7 U 2 V j d G l v b j E v M T U 4 N F A g M j A y N C 9 B d X R v U m V t b 3 Z l Z E N v b H V t b n M x L n t S Z W Z l c m V u Y 2 U s M T B 9 J n F 1 b 3 Q 7 L C Z x d W 9 0 O 1 N l Y 3 R p b 2 4 x L z E 1 O D R Q I D I w M j Q v Q X V 0 b 1 J l b W 9 2 Z W R D b 2 x 1 b W 5 z M S 5 7 U 2 9 1 c m N l I E R v Y 3 V t Z W 5 0 L D E x f S Z x d W 9 0 O y w m c X V v d D t T Z W N 0 a W 9 u M S 8 x N T g 0 U C A y M D I 0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0 U C A y M D I 0 L 0 F 1 d G 9 S Z W 1 v d m V k Q 2 9 s d W 1 u c z E u e 0 p v d X J u Y W w g R W 5 0 c n k s M H 0 m c X V v d D s s J n F 1 b 3 Q 7 U 2 V j d G l v b j E v M T U 4 N F A g M j A y N C 9 B d X R v U m V t b 3 Z l Z E N v b H V t b n M x L n t T Z X J p Z X M s M X 0 m c X V v d D s s J n F 1 b 3 Q 7 U 2 V j d G l v b j E v M T U 4 N F A g M j A y N C 9 B d X R v U m V t b 3 Z l Z E N v b H V t b n M x L n t U U l g g R G F 0 Z S w y f S Z x d W 9 0 O y w m c X V v d D t T Z W N 0 a W 9 u M S 8 x N T g 0 U C A y M D I 0 L 0 F 1 d G 9 S Z W 1 v d m V k Q 2 9 s d W 1 u c z E u e 0 F j Y 2 9 1 b n Q g T n V t Y m V y L D N 9 J n F 1 b 3 Q 7 L C Z x d W 9 0 O 1 N l Y 3 R p b 2 4 x L z E 1 O D R Q I D I w M j Q v Q X V 0 b 1 J l b W 9 2 Z W R D b 2 x 1 b W 5 z M S 5 7 Q W N j b 3 V u d C B E Z X N j c m l w d G l v b i w 0 f S Z x d W 9 0 O y w m c X V v d D t T Z W N 0 a W 9 u M S 8 x N T g 0 U C A y M D I 0 L 0 F 1 d G 9 S Z W 1 v d m V k Q 2 9 s d W 1 u c z E u e 0 R l Y m l 0 I E F t b 3 V u d C w 1 f S Z x d W 9 0 O y w m c X V v d D t T Z W N 0 a W 9 u M S 8 x N T g 0 U C A y M D I 0 L 0 F 1 d G 9 S Z W 1 v d m V k Q 2 9 s d W 1 u c z E u e 0 N y Z W R p d C B B b W 9 1 b n Q s N n 0 m c X V v d D s s J n F 1 b 3 Q 7 U 2 V j d G l v b j E v M T U 4 N F A g M j A y N C 9 B d X R v U m V t b 3 Z l Z E N v b H V t b n M x L n t U b 3 R h b C w 3 f S Z x d W 9 0 O y w m c X V v d D t T Z W N 0 a W 9 u M S 8 x N T g 0 U C A y M D I 0 L 0 F 1 d G 9 S Z W 1 v d m V k Q 2 9 s d W 1 u c z E u e 0 F j Y 2 9 1 b n Q g Q 2 F 0 Z W d v c n k g T n V t Y m V y L D h 9 J n F 1 b 3 Q 7 L C Z x d W 9 0 O 1 N l Y 3 R p b 2 4 x L z E 1 O D R Q I D I w M j Q v Q X V 0 b 1 J l b W 9 2 Z W R D b 2 x 1 b W 5 z M S 5 7 Q W N j b 3 V u d C B E Z X N j c m l w d G l v b i B m c m 9 t I E F j Y 2 9 1 b n Q g T W F z d G V y L D l 9 J n F 1 b 3 Q 7 L C Z x d W 9 0 O 1 N l Y 3 R p b 2 4 x L z E 1 O D R Q I D I w M j Q v Q X V 0 b 1 J l b W 9 2 Z W R D b 2 x 1 b W 5 z M S 5 7 U m V m Z X J l b m N l L D E w f S Z x d W 9 0 O y w m c X V v d D t T Z W N 0 a W 9 u M S 8 x N T g 0 U C A y M D I 0 L 0 F 1 d G 9 S Z W 1 v d m V k Q 2 9 s d W 1 u c z E u e 1 N v d X J j Z S B E b 2 N 1 b W V u d C w x M X 0 m c X V v d D s s J n F 1 b 3 Q 7 U 2 V j d G l v b j E v M T U 4 N F A g M j A y N C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N E k l M j A y M D I 0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R W 5 h Y m x l Z C I g V m F s d W U 9 I m w x I i A v P j x F b n R y e S B U e X B l P S J G a W x s Q 2 9 s d W 1 u V H l w Z X M i I F Z h b H V l P S J z Q W d Z S E J n W U V C Q V V H Q m d Z R 0 F 3 P T 0 i I C 8 + P E V u d H J 5 I F R 5 c G U 9 I k Z p b G x M Y X N 0 V X B k Y X R l Z C I g V m F s d W U 9 I m Q y M D I 1 L T A 4 L T E z V D E 5 O j A 4 O j U w L j c x O T k y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I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z U 1 N 2 I x M T k 2 L T g 0 O W M t N D B h O S 0 4 Z T Z l L W F j N G F l Z j d j Y z Y 2 Y y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R J X z I w M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0 S S A y M D I 0 L 0 F 1 d G 9 S Z W 1 v d m V k Q 2 9 s d W 1 u c z E u e 0 p v d X J u Y W w g R W 5 0 c n k s M H 0 m c X V v d D s s J n F 1 b 3 Q 7 U 2 V j d G l v b j E v M T U 4 N E k g M j A y N C 9 B d X R v U m V t b 3 Z l Z E N v b H V t b n M x L n t T Z X J p Z X M s M X 0 m c X V v d D s s J n F 1 b 3 Q 7 U 2 V j d G l v b j E v M T U 4 N E k g M j A y N C 9 B d X R v U m V t b 3 Z l Z E N v b H V t b n M x L n t U U l g g R G F 0 Z S w y f S Z x d W 9 0 O y w m c X V v d D t T Z W N 0 a W 9 u M S 8 x N T g 0 S S A y M D I 0 L 0 F 1 d G 9 S Z W 1 v d m V k Q 2 9 s d W 1 u c z E u e 0 F j Y 2 9 1 b n Q g T n V t Y m V y L D N 9 J n F 1 b 3 Q 7 L C Z x d W 9 0 O 1 N l Y 3 R p b 2 4 x L z E 1 O D R J I D I w M j Q v Q X V 0 b 1 J l b W 9 2 Z W R D b 2 x 1 b W 5 z M S 5 7 Q W N j b 3 V u d C B E Z X N j c m l w d G l v b i w 0 f S Z x d W 9 0 O y w m c X V v d D t T Z W N 0 a W 9 u M S 8 x N T g 0 S S A y M D I 0 L 0 F 1 d G 9 S Z W 1 v d m V k Q 2 9 s d W 1 u c z E u e 0 R l Y m l 0 I E F t b 3 V u d C w 1 f S Z x d W 9 0 O y w m c X V v d D t T Z W N 0 a W 9 u M S 8 x N T g 0 S S A y M D I 0 L 0 F 1 d G 9 S Z W 1 v d m V k Q 2 9 s d W 1 u c z E u e 0 N y Z W R p d C B B b W 9 1 b n Q s N n 0 m c X V v d D s s J n F 1 b 3 Q 7 U 2 V j d G l v b j E v M T U 4 N E k g M j A y N C 9 B d X R v U m V t b 3 Z l Z E N v b H V t b n M x L n t U b 3 R h b C w 3 f S Z x d W 9 0 O y w m c X V v d D t T Z W N 0 a W 9 u M S 8 x N T g 0 S S A y M D I 0 L 0 F 1 d G 9 S Z W 1 v d m V k Q 2 9 s d W 1 u c z E u e 0 F j Y 2 9 1 b n Q g Q 2 F 0 Z W d v c n k g T n V t Y m V y L D h 9 J n F 1 b 3 Q 7 L C Z x d W 9 0 O 1 N l Y 3 R p b 2 4 x L z E 1 O D R J I D I w M j Q v Q X V 0 b 1 J l b W 9 2 Z W R D b 2 x 1 b W 5 z M S 5 7 Q W N j b 3 V u d C B E Z X N j c m l w d G l v b i B m c m 9 t I E F j Y 2 9 1 b n Q g T W F z d G V y L D l 9 J n F 1 b 3 Q 7 L C Z x d W 9 0 O 1 N l Y 3 R p b 2 4 x L z E 1 O D R J I D I w M j Q v Q X V 0 b 1 J l b W 9 2 Z W R D b 2 x 1 b W 5 z M S 5 7 U m V m Z X J l b m N l L D E w f S Z x d W 9 0 O y w m c X V v d D t T Z W N 0 a W 9 u M S 8 x N T g 0 S S A y M D I 0 L 0 F 1 d G 9 S Z W 1 v d m V k Q 2 9 s d W 1 u c z E u e 1 N v d X J j Z S B E b 2 N 1 b W V u d C w x M X 0 m c X V v d D s s J n F 1 b 3 Q 7 U 2 V j d G l v b j E v M T U 4 N E k g M j A y N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N E k g M j A y N C 9 B d X R v U m V t b 3 Z l Z E N v b H V t b n M x L n t K b 3 V y b m F s I E V u d H J 5 L D B 9 J n F 1 b 3 Q 7 L C Z x d W 9 0 O 1 N l Y 3 R p b 2 4 x L z E 1 O D R J I D I w M j Q v Q X V 0 b 1 J l b W 9 2 Z W R D b 2 x 1 b W 5 z M S 5 7 U 2 V y a W V z L D F 9 J n F 1 b 3 Q 7 L C Z x d W 9 0 O 1 N l Y 3 R p b 2 4 x L z E 1 O D R J I D I w M j Q v Q X V 0 b 1 J l b W 9 2 Z W R D b 2 x 1 b W 5 z M S 5 7 V F J Y I E R h d G U s M n 0 m c X V v d D s s J n F 1 b 3 Q 7 U 2 V j d G l v b j E v M T U 4 N E k g M j A y N C 9 B d X R v U m V t b 3 Z l Z E N v b H V t b n M x L n t B Y 2 N v d W 5 0 I E 5 1 b W J l c i w z f S Z x d W 9 0 O y w m c X V v d D t T Z W N 0 a W 9 u M S 8 x N T g 0 S S A y M D I 0 L 0 F 1 d G 9 S Z W 1 v d m V k Q 2 9 s d W 1 u c z E u e 0 F j Y 2 9 1 b n Q g R G V z Y 3 J p c H R p b 2 4 s N H 0 m c X V v d D s s J n F 1 b 3 Q 7 U 2 V j d G l v b j E v M T U 4 N E k g M j A y N C 9 B d X R v U m V t b 3 Z l Z E N v b H V t b n M x L n t E Z W J p d C B B b W 9 1 b n Q s N X 0 m c X V v d D s s J n F 1 b 3 Q 7 U 2 V j d G l v b j E v M T U 4 N E k g M j A y N C 9 B d X R v U m V t b 3 Z l Z E N v b H V t b n M x L n t D c m V k a X Q g Q W 1 v d W 5 0 L D Z 9 J n F 1 b 3 Q 7 L C Z x d W 9 0 O 1 N l Y 3 R p b 2 4 x L z E 1 O D R J I D I w M j Q v Q X V 0 b 1 J l b W 9 2 Z W R D b 2 x 1 b W 5 z M S 5 7 V G 9 0 Y W w s N 3 0 m c X V v d D s s J n F 1 b 3 Q 7 U 2 V j d G l v b j E v M T U 4 N E k g M j A y N C 9 B d X R v U m V t b 3 Z l Z E N v b H V t b n M x L n t B Y 2 N v d W 5 0 I E N h d G V n b 3 J 5 I E 5 1 b W J l c i w 4 f S Z x d W 9 0 O y w m c X V v d D t T Z W N 0 a W 9 u M S 8 x N T g 0 S S A y M D I 0 L 0 F 1 d G 9 S Z W 1 v d m V k Q 2 9 s d W 1 u c z E u e 0 F j Y 2 9 1 b n Q g R G V z Y 3 J p c H R p b 2 4 g Z n J v b S B B Y 2 N v d W 5 0 I E 1 h c 3 R l c i w 5 f S Z x d W 9 0 O y w m c X V v d D t T Z W N 0 a W 9 u M S 8 x N T g 0 S S A y M D I 0 L 0 F 1 d G 9 S Z W 1 v d m V k Q 2 9 s d W 1 u c z E u e 1 J l Z m V y Z W 5 j Z S w x M H 0 m c X V v d D s s J n F 1 b 3 Q 7 U 2 V j d G l v b j E v M T U 4 N E k g M j A y N C 9 B d X R v U m V t b 3 Z l Z E N v b H V t b n M x L n t T b 3 V y Y 2 U g R G 9 j d W 1 l b n Q s M T F 9 J n F 1 b 3 Q 7 L C Z x d W 9 0 O 1 N l Y 3 R p b 2 4 x L z E 1 O D R J I D I w M j Q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Z Q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1 M C 4 4 M z k 2 M D E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y O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N m N D J m N D Q 1 O C 0 0 Y T c 2 L T R l M T c t Y T k 3 N S 0 z M T U 4 N z E 2 M m E 1 Y W U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2 U F 8 y M D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N l A g M j A y N C 9 B d X R v U m V t b 3 Z l Z E N v b H V t b n M x L n t K b 3 V y b m F s I E V u d H J 5 L D B 9 J n F 1 b 3 Q 7 L C Z x d W 9 0 O 1 N l Y 3 R p b 2 4 x L z E 1 O D Z Q I D I w M j Q v Q X V 0 b 1 J l b W 9 2 Z W R D b 2 x 1 b W 5 z M S 5 7 U 2 V y a W V z L D F 9 J n F 1 b 3 Q 7 L C Z x d W 9 0 O 1 N l Y 3 R p b 2 4 x L z E 1 O D Z Q I D I w M j Q v Q X V 0 b 1 J l b W 9 2 Z W R D b 2 x 1 b W 5 z M S 5 7 V F J Y I E R h d G U s M n 0 m c X V v d D s s J n F 1 b 3 Q 7 U 2 V j d G l v b j E v M T U 4 N l A g M j A y N C 9 B d X R v U m V t b 3 Z l Z E N v b H V t b n M x L n t B Y 2 N v d W 5 0 I E 5 1 b W J l c i w z f S Z x d W 9 0 O y w m c X V v d D t T Z W N 0 a W 9 u M S 8 x N T g 2 U C A y M D I 0 L 0 F 1 d G 9 S Z W 1 v d m V k Q 2 9 s d W 1 u c z E u e 0 F j Y 2 9 1 b n Q g R G V z Y 3 J p c H R p b 2 4 s N H 0 m c X V v d D s s J n F 1 b 3 Q 7 U 2 V j d G l v b j E v M T U 4 N l A g M j A y N C 9 B d X R v U m V t b 3 Z l Z E N v b H V t b n M x L n t E Z W J p d C B B b W 9 1 b n Q s N X 0 m c X V v d D s s J n F 1 b 3 Q 7 U 2 V j d G l v b j E v M T U 4 N l A g M j A y N C 9 B d X R v U m V t b 3 Z l Z E N v b H V t b n M x L n t D c m V k a X Q g Q W 1 v d W 5 0 L D Z 9 J n F 1 b 3 Q 7 L C Z x d W 9 0 O 1 N l Y 3 R p b 2 4 x L z E 1 O D Z Q I D I w M j Q v Q X V 0 b 1 J l b W 9 2 Z W R D b 2 x 1 b W 5 z M S 5 7 V G 9 0 Y W w s N 3 0 m c X V v d D s s J n F 1 b 3 Q 7 U 2 V j d G l v b j E v M T U 4 N l A g M j A y N C 9 B d X R v U m V t b 3 Z l Z E N v b H V t b n M x L n t B Y 2 N v d W 5 0 I E N h d G V n b 3 J 5 I E 5 1 b W J l c i w 4 f S Z x d W 9 0 O y w m c X V v d D t T Z W N 0 a W 9 u M S 8 x N T g 2 U C A y M D I 0 L 0 F 1 d G 9 S Z W 1 v d m V k Q 2 9 s d W 1 u c z E u e 0 F j Y 2 9 1 b n Q g R G V z Y 3 J p c H R p b 2 4 g Z n J v b S B B Y 2 N v d W 5 0 I E 1 h c 3 R l c i w 5 f S Z x d W 9 0 O y w m c X V v d D t T Z W N 0 a W 9 u M S 8 x N T g 2 U C A y M D I 0 L 0 F 1 d G 9 S Z W 1 v d m V k Q 2 9 s d W 1 u c z E u e 1 J l Z m V y Z W 5 j Z S w x M H 0 m c X V v d D s s J n F 1 b 3 Q 7 U 2 V j d G l v b j E v M T U 4 N l A g M j A y N C 9 B d X R v U m V t b 3 Z l Z E N v b H V t b n M x L n t T b 3 V y Y 2 U g R G 9 j d W 1 l b n Q s M T F 9 J n F 1 b 3 Q 7 L C Z x d W 9 0 O 1 N l Y 3 R p b 2 4 x L z E 1 O D Z Q I D I w M j Q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Z Q I D I w M j Q v Q X V 0 b 1 J l b W 9 2 Z W R D b 2 x 1 b W 5 z M S 5 7 S m 9 1 c m 5 h b C B F b n R y e S w w f S Z x d W 9 0 O y w m c X V v d D t T Z W N 0 a W 9 u M S 8 x N T g 2 U C A y M D I 0 L 0 F 1 d G 9 S Z W 1 v d m V k Q 2 9 s d W 1 u c z E u e 1 N l c m l l c y w x f S Z x d W 9 0 O y w m c X V v d D t T Z W N 0 a W 9 u M S 8 x N T g 2 U C A y M D I 0 L 0 F 1 d G 9 S Z W 1 v d m V k Q 2 9 s d W 1 u c z E u e 1 R S W C B E Y X R l L D J 9 J n F 1 b 3 Q 7 L C Z x d W 9 0 O 1 N l Y 3 R p b 2 4 x L z E 1 O D Z Q I D I w M j Q v Q X V 0 b 1 J l b W 9 2 Z W R D b 2 x 1 b W 5 z M S 5 7 Q W N j b 3 V u d C B O d W 1 i Z X I s M 3 0 m c X V v d D s s J n F 1 b 3 Q 7 U 2 V j d G l v b j E v M T U 4 N l A g M j A y N C 9 B d X R v U m V t b 3 Z l Z E N v b H V t b n M x L n t B Y 2 N v d W 5 0 I E R l c 2 N y a X B 0 a W 9 u L D R 9 J n F 1 b 3 Q 7 L C Z x d W 9 0 O 1 N l Y 3 R p b 2 4 x L z E 1 O D Z Q I D I w M j Q v Q X V 0 b 1 J l b W 9 2 Z W R D b 2 x 1 b W 5 z M S 5 7 R G V i a X Q g Q W 1 v d W 5 0 L D V 9 J n F 1 b 3 Q 7 L C Z x d W 9 0 O 1 N l Y 3 R p b 2 4 x L z E 1 O D Z Q I D I w M j Q v Q X V 0 b 1 J l b W 9 2 Z W R D b 2 x 1 b W 5 z M S 5 7 Q 3 J l Z G l 0 I E F t b 3 V u d C w 2 f S Z x d W 9 0 O y w m c X V v d D t T Z W N 0 a W 9 u M S 8 x N T g 2 U C A y M D I 0 L 0 F 1 d G 9 S Z W 1 v d m V k Q 2 9 s d W 1 u c z E u e 1 R v d G F s L D d 9 J n F 1 b 3 Q 7 L C Z x d W 9 0 O 1 N l Y 3 R p b 2 4 x L z E 1 O D Z Q I D I w M j Q v Q X V 0 b 1 J l b W 9 2 Z W R D b 2 x 1 b W 5 z M S 5 7 Q W N j b 3 V u d C B D Y X R l Z 2 9 y e S B O d W 1 i Z X I s O H 0 m c X V v d D s s J n F 1 b 3 Q 7 U 2 V j d G l v b j E v M T U 4 N l A g M j A y N C 9 B d X R v U m V t b 3 Z l Z E N v b H V t b n M x L n t B Y 2 N v d W 5 0 I E R l c 2 N y a X B 0 a W 9 u I G Z y b 2 0 g Q W N j b 3 V u d C B N Y X N 0 Z X I s O X 0 m c X V v d D s s J n F 1 b 3 Q 7 U 2 V j d G l v b j E v M T U 4 N l A g M j A y N C 9 B d X R v U m V t b 3 Z l Z E N v b H V t b n M x L n t S Z W Z l c m V u Y 2 U s M T B 9 J n F 1 b 3 Q 7 L C Z x d W 9 0 O 1 N l Y 3 R p b 2 4 x L z E 1 O D Z Q I D I w M j Q v Q X V 0 b 1 J l b W 9 2 Z W R D b 2 x 1 b W 5 z M S 5 7 U 2 9 1 c m N l I E R v Y 3 V t Z W 5 0 L D E x f S Z x d W 9 0 O y w m c X V v d D t T Z W N 0 a W 9 u M S 8 x N T g 2 U C A y M D I 0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g 2 S S U y M D I w M j Q 8 L 0 l 0 Z W 1 Q Y X R o P j w v S X R l b U x v Y 2 F 0 a W 9 u P j x T d G F i b G V F b n R y a W V z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F b m F i b G V k I i B W Y W x 1 Z T 0 i b D E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D g t M T N U M T k 6 M D g 6 N T M u O D Y 1 M T I 0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Q 2 9 1 b n Q i I F Z h b H V l P S J s M j I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Y T d m M j U y Y z Y t Z W I z M C 0 0 O W F m L T h i M D E t O T J h N G I 2 M W E 2 N G Y x I i A v P j x F b n R y e S B U e X B l P S J B Z G R l Z F R v R G F 0 Y U 1 v Z G V s I i B W Y W x 1 Z T 0 i b D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N k l f M j A y N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Z J I D I w M j Q v Q X V 0 b 1 J l b W 9 2 Z W R D b 2 x 1 b W 5 z M S 5 7 S m 9 1 c m 5 h b C B F b n R y e S w w f S Z x d W 9 0 O y w m c X V v d D t T Z W N 0 a W 9 u M S 8 x N T g 2 S S A y M D I 0 L 0 F 1 d G 9 S Z W 1 v d m V k Q 2 9 s d W 1 u c z E u e 1 N l c m l l c y w x f S Z x d W 9 0 O y w m c X V v d D t T Z W N 0 a W 9 u M S 8 x N T g 2 S S A y M D I 0 L 0 F 1 d G 9 S Z W 1 v d m V k Q 2 9 s d W 1 u c z E u e 1 R S W C B E Y X R l L D J 9 J n F 1 b 3 Q 7 L C Z x d W 9 0 O 1 N l Y 3 R p b 2 4 x L z E 1 O D Z J I D I w M j Q v Q X V 0 b 1 J l b W 9 2 Z W R D b 2 x 1 b W 5 z M S 5 7 Q W N j b 3 V u d C B O d W 1 i Z X I s M 3 0 m c X V v d D s s J n F 1 b 3 Q 7 U 2 V j d G l v b j E v M T U 4 N k k g M j A y N C 9 B d X R v U m V t b 3 Z l Z E N v b H V t b n M x L n t B Y 2 N v d W 5 0 I E R l c 2 N y a X B 0 a W 9 u L D R 9 J n F 1 b 3 Q 7 L C Z x d W 9 0 O 1 N l Y 3 R p b 2 4 x L z E 1 O D Z J I D I w M j Q v Q X V 0 b 1 J l b W 9 2 Z W R D b 2 x 1 b W 5 z M S 5 7 R G V i a X Q g Q W 1 v d W 5 0 L D V 9 J n F 1 b 3 Q 7 L C Z x d W 9 0 O 1 N l Y 3 R p b 2 4 x L z E 1 O D Z J I D I w M j Q v Q X V 0 b 1 J l b W 9 2 Z W R D b 2 x 1 b W 5 z M S 5 7 Q 3 J l Z G l 0 I E F t b 3 V u d C w 2 f S Z x d W 9 0 O y w m c X V v d D t T Z W N 0 a W 9 u M S 8 x N T g 2 S S A y M D I 0 L 0 F 1 d G 9 S Z W 1 v d m V k Q 2 9 s d W 1 u c z E u e 1 R v d G F s L D d 9 J n F 1 b 3 Q 7 L C Z x d W 9 0 O 1 N l Y 3 R p b 2 4 x L z E 1 O D Z J I D I w M j Q v Q X V 0 b 1 J l b W 9 2 Z W R D b 2 x 1 b W 5 z M S 5 7 Q W N j b 3 V u d C B D Y X R l Z 2 9 y e S B O d W 1 i Z X I s O H 0 m c X V v d D s s J n F 1 b 3 Q 7 U 2 V j d G l v b j E v M T U 4 N k k g M j A y N C 9 B d X R v U m V t b 3 Z l Z E N v b H V t b n M x L n t B Y 2 N v d W 5 0 I E R l c 2 N y a X B 0 a W 9 u I G Z y b 2 0 g Q W N j b 3 V u d C B N Y X N 0 Z X I s O X 0 m c X V v d D s s J n F 1 b 3 Q 7 U 2 V j d G l v b j E v M T U 4 N k k g M j A y N C 9 B d X R v U m V t b 3 Z l Z E N v b H V t b n M x L n t S Z W Z l c m V u Y 2 U s M T B 9 J n F 1 b 3 Q 7 L C Z x d W 9 0 O 1 N l Y 3 R p b 2 4 x L z E 1 O D Z J I D I w M j Q v Q X V 0 b 1 J l b W 9 2 Z W R D b 2 x 1 b W 5 z M S 5 7 U 2 9 1 c m N l I E R v Y 3 V t Z W 5 0 L D E x f S Z x d W 9 0 O y w m c X V v d D t T Z W N 0 a W 9 u M S 8 x N T g 2 S S A y M D I 0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2 S S A y M D I 0 L 0 F 1 d G 9 S Z W 1 v d m V k Q 2 9 s d W 1 u c z E u e 0 p v d X J u Y W w g R W 5 0 c n k s M H 0 m c X V v d D s s J n F 1 b 3 Q 7 U 2 V j d G l v b j E v M T U 4 N k k g M j A y N C 9 B d X R v U m V t b 3 Z l Z E N v b H V t b n M x L n t T Z X J p Z X M s M X 0 m c X V v d D s s J n F 1 b 3 Q 7 U 2 V j d G l v b j E v M T U 4 N k k g M j A y N C 9 B d X R v U m V t b 3 Z l Z E N v b H V t b n M x L n t U U l g g R G F 0 Z S w y f S Z x d W 9 0 O y w m c X V v d D t T Z W N 0 a W 9 u M S 8 x N T g 2 S S A y M D I 0 L 0 F 1 d G 9 S Z W 1 v d m V k Q 2 9 s d W 1 u c z E u e 0 F j Y 2 9 1 b n Q g T n V t Y m V y L D N 9 J n F 1 b 3 Q 7 L C Z x d W 9 0 O 1 N l Y 3 R p b 2 4 x L z E 1 O D Z J I D I w M j Q v Q X V 0 b 1 J l b W 9 2 Z W R D b 2 x 1 b W 5 z M S 5 7 Q W N j b 3 V u d C B E Z X N j c m l w d G l v b i w 0 f S Z x d W 9 0 O y w m c X V v d D t T Z W N 0 a W 9 u M S 8 x N T g 2 S S A y M D I 0 L 0 F 1 d G 9 S Z W 1 v d m V k Q 2 9 s d W 1 u c z E u e 0 R l Y m l 0 I E F t b 3 V u d C w 1 f S Z x d W 9 0 O y w m c X V v d D t T Z W N 0 a W 9 u M S 8 x N T g 2 S S A y M D I 0 L 0 F 1 d G 9 S Z W 1 v d m V k Q 2 9 s d W 1 u c z E u e 0 N y Z W R p d C B B b W 9 1 b n Q s N n 0 m c X V v d D s s J n F 1 b 3 Q 7 U 2 V j d G l v b j E v M T U 4 N k k g M j A y N C 9 B d X R v U m V t b 3 Z l Z E N v b H V t b n M x L n t U b 3 R h b C w 3 f S Z x d W 9 0 O y w m c X V v d D t T Z W N 0 a W 9 u M S 8 x N T g 2 S S A y M D I 0 L 0 F 1 d G 9 S Z W 1 v d m V k Q 2 9 s d W 1 u c z E u e 0 F j Y 2 9 1 b n Q g Q 2 F 0 Z W d v c n k g T n V t Y m V y L D h 9 J n F 1 b 3 Q 7 L C Z x d W 9 0 O 1 N l Y 3 R p b 2 4 x L z E 1 O D Z J I D I w M j Q v Q X V 0 b 1 J l b W 9 2 Z W R D b 2 x 1 b W 5 z M S 5 7 Q W N j b 3 V u d C B E Z X N j c m l w d G l v b i B m c m 9 t I E F j Y 2 9 1 b n Q g T W F z d G V y L D l 9 J n F 1 b 3 Q 7 L C Z x d W 9 0 O 1 N l Y 3 R p b 2 4 x L z E 1 O D Z J I D I w M j Q v Q X V 0 b 1 J l b W 9 2 Z W R D b 2 x 1 b W 5 z M S 5 7 U m V m Z X J l b m N l L D E w f S Z x d W 9 0 O y w m c X V v d D t T Z W N 0 a W 9 u M S 8 x N T g 2 S S A y M D I 0 L 0 F 1 d G 9 S Z W 1 v d m V k Q 2 9 s d W 1 u c z E u e 1 N v d X J j Z S B E b 2 N 1 b W V u d C w x M X 0 m c X V v d D s s J n F 1 b 3 Q 7 U 2 V j d G l v b j E v M T U 4 N k k g M j A y N C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O F A l M j A y M D I 0 P C 9 J d G V t U G F 0 a D 4 8 L 0 l 0 Z W 1 M b 2 N h d G l v b j 4 8 U 3 R h Y m x l R W 5 0 c m l l c z 4 8 R W 5 0 c n k g V H l w Z T 0 i R m l s b E N v d W 5 0 I i B W Y W x 1 Z T 0 i b D I 0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k Z p b G x F b m F i b G V k I i B W Y W x 1 Z T 0 i b D E i I C 8 + P E V u d H J 5 I F R 5 c G U 9 I k Z p b G x F c n J v c k N v d W 5 0 I i B W Y W x 1 Z T 0 i b D A i I C 8 + P E V u d H J 5 I F R 5 c G U 9 I k Z p b G x M Y X N 0 V X B k Y X R l Z C I g V m F s d W U 9 I m Q y M D I 1 L T E x L T E w V D E 5 O j I 5 O j M z L j U x N j E 0 N D N a I i A v P j x F b n R y e S B U e X B l P S J G a W x s Q 2 9 s d W 1 u V H l w Z X M i I F Z h b H V l P S J z Q W d Z S E J n W U V C Q V V H Q m d Z R 0 F 3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z M w M j B i Y T J i L T c y Y j Y t N G V m N S 1 i M D M 0 L T A w N T I z M G E 2 M z c w Z C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4 U F 8 y M D I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4 U C A y M D I 0 L 0 F 1 d G 9 S Z W 1 v d m V k Q 2 9 s d W 1 u c z E u e 0 p v d X J u Y W w g R W 5 0 c n k s M H 0 m c X V v d D s s J n F 1 b 3 Q 7 U 2 V j d G l v b j E v M T U 4 O F A g M j A y N C 9 B d X R v U m V t b 3 Z l Z E N v b H V t b n M x L n t T Z X J p Z X M s M X 0 m c X V v d D s s J n F 1 b 3 Q 7 U 2 V j d G l v b j E v M T U 4 O F A g M j A y N C 9 B d X R v U m V t b 3 Z l Z E N v b H V t b n M x L n t U U l g g R G F 0 Z S w y f S Z x d W 9 0 O y w m c X V v d D t T Z W N 0 a W 9 u M S 8 x N T g 4 U C A y M D I 0 L 0 F 1 d G 9 S Z W 1 v d m V k Q 2 9 s d W 1 u c z E u e 0 F j Y 2 9 1 b n Q g T n V t Y m V y L D N 9 J n F 1 b 3 Q 7 L C Z x d W 9 0 O 1 N l Y 3 R p b 2 4 x L z E 1 O D h Q I D I w M j Q v Q X V 0 b 1 J l b W 9 2 Z W R D b 2 x 1 b W 5 z M S 5 7 Q W N j b 3 V u d C B E Z X N j c m l w d G l v b i w 0 f S Z x d W 9 0 O y w m c X V v d D t T Z W N 0 a W 9 u M S 8 x N T g 4 U C A y M D I 0 L 0 F 1 d G 9 S Z W 1 v d m V k Q 2 9 s d W 1 u c z E u e 0 R l Y m l 0 I E F t b 3 V u d C w 1 f S Z x d W 9 0 O y w m c X V v d D t T Z W N 0 a W 9 u M S 8 x N T g 4 U C A y M D I 0 L 0 F 1 d G 9 S Z W 1 v d m V k Q 2 9 s d W 1 u c z E u e 0 N y Z W R p d C B B b W 9 1 b n Q s N n 0 m c X V v d D s s J n F 1 b 3 Q 7 U 2 V j d G l v b j E v M T U 4 O F A g M j A y N C 9 B d X R v U m V t b 3 Z l Z E N v b H V t b n M x L n t U b 3 R h b C w 3 f S Z x d W 9 0 O y w m c X V v d D t T Z W N 0 a W 9 u M S 8 x N T g 4 U C A y M D I 0 L 0 F 1 d G 9 S Z W 1 v d m V k Q 2 9 s d W 1 u c z E u e 0 F j Y 2 9 1 b n Q g Q 2 F 0 Z W d v c n k g T n V t Y m V y L D h 9 J n F 1 b 3 Q 7 L C Z x d W 9 0 O 1 N l Y 3 R p b 2 4 x L z E 1 O D h Q I D I w M j Q v Q X V 0 b 1 J l b W 9 2 Z W R D b 2 x 1 b W 5 z M S 5 7 Q W N j b 3 V u d C B E Z X N j c m l w d G l v b i B m c m 9 t I E F j Y 2 9 1 b n Q g T W F z d G V y L D l 9 J n F 1 b 3 Q 7 L C Z x d W 9 0 O 1 N l Y 3 R p b 2 4 x L z E 1 O D h Q I D I w M j Q v Q X V 0 b 1 J l b W 9 2 Z W R D b 2 x 1 b W 5 z M S 5 7 U m V m Z X J l b m N l L D E w f S Z x d W 9 0 O y w m c X V v d D t T Z W N 0 a W 9 u M S 8 x N T g 4 U C A y M D I 0 L 0 F 1 d G 9 S Z W 1 v d m V k Q 2 9 s d W 1 u c z E u e 1 N v d X J j Z S B E b 2 N 1 b W V u d C w x M X 0 m c X V v d D s s J n F 1 b 3 Q 7 U 2 V j d G l v b j E v M T U 4 O F A g M j A y N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O F A g M j A y N C 9 B d X R v U m V t b 3 Z l Z E N v b H V t b n M x L n t K b 3 V y b m F s I E V u d H J 5 L D B 9 J n F 1 b 3 Q 7 L C Z x d W 9 0 O 1 N l Y 3 R p b 2 4 x L z E 1 O D h Q I D I w M j Q v Q X V 0 b 1 J l b W 9 2 Z W R D b 2 x 1 b W 5 z M S 5 7 U 2 V y a W V z L D F 9 J n F 1 b 3 Q 7 L C Z x d W 9 0 O 1 N l Y 3 R p b 2 4 x L z E 1 O D h Q I D I w M j Q v Q X V 0 b 1 J l b W 9 2 Z W R D b 2 x 1 b W 5 z M S 5 7 V F J Y I E R h d G U s M n 0 m c X V v d D s s J n F 1 b 3 Q 7 U 2 V j d G l v b j E v M T U 4 O F A g M j A y N C 9 B d X R v U m V t b 3 Z l Z E N v b H V t b n M x L n t B Y 2 N v d W 5 0 I E 5 1 b W J l c i w z f S Z x d W 9 0 O y w m c X V v d D t T Z W N 0 a W 9 u M S 8 x N T g 4 U C A y M D I 0 L 0 F 1 d G 9 S Z W 1 v d m V k Q 2 9 s d W 1 u c z E u e 0 F j Y 2 9 1 b n Q g R G V z Y 3 J p c H R p b 2 4 s N H 0 m c X V v d D s s J n F 1 b 3 Q 7 U 2 V j d G l v b j E v M T U 4 O F A g M j A y N C 9 B d X R v U m V t b 3 Z l Z E N v b H V t b n M x L n t E Z W J p d C B B b W 9 1 b n Q s N X 0 m c X V v d D s s J n F 1 b 3 Q 7 U 2 V j d G l v b j E v M T U 4 O F A g M j A y N C 9 B d X R v U m V t b 3 Z l Z E N v b H V t b n M x L n t D c m V k a X Q g Q W 1 v d W 5 0 L D Z 9 J n F 1 b 3 Q 7 L C Z x d W 9 0 O 1 N l Y 3 R p b 2 4 x L z E 1 O D h Q I D I w M j Q v Q X V 0 b 1 J l b W 9 2 Z W R D b 2 x 1 b W 5 z M S 5 7 V G 9 0 Y W w s N 3 0 m c X V v d D s s J n F 1 b 3 Q 7 U 2 V j d G l v b j E v M T U 4 O F A g M j A y N C 9 B d X R v U m V t b 3 Z l Z E N v b H V t b n M x L n t B Y 2 N v d W 5 0 I E N h d G V n b 3 J 5 I E 5 1 b W J l c i w 4 f S Z x d W 9 0 O y w m c X V v d D t T Z W N 0 a W 9 u M S 8 x N T g 4 U C A y M D I 0 L 0 F 1 d G 9 S Z W 1 v d m V k Q 2 9 s d W 1 u c z E u e 0 F j Y 2 9 1 b n Q g R G V z Y 3 J p c H R p b 2 4 g Z n J v b S B B Y 2 N v d W 5 0 I E 1 h c 3 R l c i w 5 f S Z x d W 9 0 O y w m c X V v d D t T Z W N 0 a W 9 u M S 8 x N T g 4 U C A y M D I 0 L 0 F 1 d G 9 S Z W 1 v d m V k Q 2 9 s d W 1 u c z E u e 1 J l Z m V y Z W 5 j Z S w x M H 0 m c X V v d D s s J n F 1 b 3 Q 7 U 2 V j d G l v b j E v M T U 4 O F A g M j A y N C 9 B d X R v U m V t b 3 Z l Z E N v b H V t b n M x L n t T b 3 V y Y 2 U g R G 9 j d W 1 l b n Q s M T F 9 J n F 1 b 3 Q 7 L C Z x d W 9 0 O 1 N l Y 3 R p b 2 4 x L z E 1 O D h Q I D I w M j Q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h J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1 N C 4 w M D U 3 M z M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y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M 2 N D N l N D Q 5 Z S 0 3 Y j E x L T Q y Z j c t O W V h O C 0 2 Y T U 4 Y T k 0 N D l i N z k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4 S V 8 y M D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E k g M j A y N C 9 B d X R v U m V t b 3 Z l Z E N v b H V t b n M x L n t K b 3 V y b m F s I E V u d H J 5 L D B 9 J n F 1 b 3 Q 7 L C Z x d W 9 0 O 1 N l Y 3 R p b 2 4 x L z E 1 O D h J I D I w M j Q v Q X V 0 b 1 J l b W 9 2 Z W R D b 2 x 1 b W 5 z M S 5 7 U 2 V y a W V z L D F 9 J n F 1 b 3 Q 7 L C Z x d W 9 0 O 1 N l Y 3 R p b 2 4 x L z E 1 O D h J I D I w M j Q v Q X V 0 b 1 J l b W 9 2 Z W R D b 2 x 1 b W 5 z M S 5 7 V F J Y I E R h d G U s M n 0 m c X V v d D s s J n F 1 b 3 Q 7 U 2 V j d G l v b j E v M T U 4 O E k g M j A y N C 9 B d X R v U m V t b 3 Z l Z E N v b H V t b n M x L n t B Y 2 N v d W 5 0 I E 5 1 b W J l c i w z f S Z x d W 9 0 O y w m c X V v d D t T Z W N 0 a W 9 u M S 8 x N T g 4 S S A y M D I 0 L 0 F 1 d G 9 S Z W 1 v d m V k Q 2 9 s d W 1 u c z E u e 0 F j Y 2 9 1 b n Q g R G V z Y 3 J p c H R p b 2 4 s N H 0 m c X V v d D s s J n F 1 b 3 Q 7 U 2 V j d G l v b j E v M T U 4 O E k g M j A y N C 9 B d X R v U m V t b 3 Z l Z E N v b H V t b n M x L n t E Z W J p d C B B b W 9 1 b n Q s N X 0 m c X V v d D s s J n F 1 b 3 Q 7 U 2 V j d G l v b j E v M T U 4 O E k g M j A y N C 9 B d X R v U m V t b 3 Z l Z E N v b H V t b n M x L n t D c m V k a X Q g Q W 1 v d W 5 0 L D Z 9 J n F 1 b 3 Q 7 L C Z x d W 9 0 O 1 N l Y 3 R p b 2 4 x L z E 1 O D h J I D I w M j Q v Q X V 0 b 1 J l b W 9 2 Z W R D b 2 x 1 b W 5 z M S 5 7 V G 9 0 Y W w s N 3 0 m c X V v d D s s J n F 1 b 3 Q 7 U 2 V j d G l v b j E v M T U 4 O E k g M j A y N C 9 B d X R v U m V t b 3 Z l Z E N v b H V t b n M x L n t B Y 2 N v d W 5 0 I E N h d G V n b 3 J 5 I E 5 1 b W J l c i w 4 f S Z x d W 9 0 O y w m c X V v d D t T Z W N 0 a W 9 u M S 8 x N T g 4 S S A y M D I 0 L 0 F 1 d G 9 S Z W 1 v d m V k Q 2 9 s d W 1 u c z E u e 0 F j Y 2 9 1 b n Q g R G V z Y 3 J p c H R p b 2 4 g Z n J v b S B B Y 2 N v d W 5 0 I E 1 h c 3 R l c i w 5 f S Z x d W 9 0 O y w m c X V v d D t T Z W N 0 a W 9 u M S 8 x N T g 4 S S A y M D I 0 L 0 F 1 d G 9 S Z W 1 v d m V k Q 2 9 s d W 1 u c z E u e 1 J l Z m V y Z W 5 j Z S w x M H 0 m c X V v d D s s J n F 1 b 3 Q 7 U 2 V j d G l v b j E v M T U 4 O E k g M j A y N C 9 B d X R v U m V t b 3 Z l Z E N v b H V t b n M x L n t T b 3 V y Y 2 U g R G 9 j d W 1 l b n Q s M T F 9 J n F 1 b 3 Q 7 L C Z x d W 9 0 O 1 N l Y 3 R p b 2 4 x L z E 1 O D h J I D I w M j Q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h J I D I w M j Q v Q X V 0 b 1 J l b W 9 2 Z W R D b 2 x 1 b W 5 z M S 5 7 S m 9 1 c m 5 h b C B F b n R y e S w w f S Z x d W 9 0 O y w m c X V v d D t T Z W N 0 a W 9 u M S 8 x N T g 4 S S A y M D I 0 L 0 F 1 d G 9 S Z W 1 v d m V k Q 2 9 s d W 1 u c z E u e 1 N l c m l l c y w x f S Z x d W 9 0 O y w m c X V v d D t T Z W N 0 a W 9 u M S 8 x N T g 4 S S A y M D I 0 L 0 F 1 d G 9 S Z W 1 v d m V k Q 2 9 s d W 1 u c z E u e 1 R S W C B E Y X R l L D J 9 J n F 1 b 3 Q 7 L C Z x d W 9 0 O 1 N l Y 3 R p b 2 4 x L z E 1 O D h J I D I w M j Q v Q X V 0 b 1 J l b W 9 2 Z W R D b 2 x 1 b W 5 z M S 5 7 Q W N j b 3 V u d C B O d W 1 i Z X I s M 3 0 m c X V v d D s s J n F 1 b 3 Q 7 U 2 V j d G l v b j E v M T U 4 O E k g M j A y N C 9 B d X R v U m V t b 3 Z l Z E N v b H V t b n M x L n t B Y 2 N v d W 5 0 I E R l c 2 N y a X B 0 a W 9 u L D R 9 J n F 1 b 3 Q 7 L C Z x d W 9 0 O 1 N l Y 3 R p b 2 4 x L z E 1 O D h J I D I w M j Q v Q X V 0 b 1 J l b W 9 2 Z W R D b 2 x 1 b W 5 z M S 5 7 R G V i a X Q g Q W 1 v d W 5 0 L D V 9 J n F 1 b 3 Q 7 L C Z x d W 9 0 O 1 N l Y 3 R p b 2 4 x L z E 1 O D h J I D I w M j Q v Q X V 0 b 1 J l b W 9 2 Z W R D b 2 x 1 b W 5 z M S 5 7 Q 3 J l Z G l 0 I E F t b 3 V u d C w 2 f S Z x d W 9 0 O y w m c X V v d D t T Z W N 0 a W 9 u M S 8 x N T g 4 S S A y M D I 0 L 0 F 1 d G 9 S Z W 1 v d m V k Q 2 9 s d W 1 u c z E u e 1 R v d G F s L D d 9 J n F 1 b 3 Q 7 L C Z x d W 9 0 O 1 N l Y 3 R p b 2 4 x L z E 1 O D h J I D I w M j Q v Q X V 0 b 1 J l b W 9 2 Z W R D b 2 x 1 b W 5 z M S 5 7 Q W N j b 3 V u d C B D Y X R l Z 2 9 y e S B O d W 1 i Z X I s O H 0 m c X V v d D s s J n F 1 b 3 Q 7 U 2 V j d G l v b j E v M T U 4 O E k g M j A y N C 9 B d X R v U m V t b 3 Z l Z E N v b H V t b n M x L n t B Y 2 N v d W 5 0 I E R l c 2 N y a X B 0 a W 9 u I G Z y b 2 0 g Q W N j b 3 V u d C B N Y X N 0 Z X I s O X 0 m c X V v d D s s J n F 1 b 3 Q 7 U 2 V j d G l v b j E v M T U 4 O E k g M j A y N C 9 B d X R v U m V t b 3 Z l Z E N v b H V t b n M x L n t S Z W Z l c m V u Y 2 U s M T B 9 J n F 1 b 3 Q 7 L C Z x d W 9 0 O 1 N l Y 3 R p b 2 4 x L z E 1 O D h J I D I w M j Q v Q X V 0 b 1 J l b W 9 2 Z W R D b 2 x 1 b W 5 z M S 5 7 U 2 9 1 c m N l I E R v Y 3 V t Z W 5 0 L D E x f S Z x d W 9 0 O y w m c X V v d D t T Z W N 0 a W 9 u M S 8 x N T g 4 S S A y M D I 0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g 5 U C U y M D I w M j Q 8 L 0 l 0 Z W 1 Q Y X R o P j w v S X R l b U x v Y 2 F 0 a W 9 u P j x T d G F i b G V F b n R y a W V z P j x F b n R y e S B U e X B l P S J G a W x s Q 2 9 1 b n Q i I F Z h b H V l P S J s M j Y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S I g L z 4 8 R W 5 0 c n k g V H l w Z T 0 i R m l s b E V y c m 9 y Q 2 9 1 b n Q i I F Z h b H V l P S J s M C I g L z 4 8 R W 5 0 c n k g V H l w Z T 0 i R m l s b E x h c 3 R V c G R h d G V k I i B W Y W x 1 Z T 0 i Z D I w M j U t M T E t M T B U M T k 6 M j k 6 M j Q u N j c w N j U z O F o i I C 8 + P E V u d H J 5 I F R 5 c G U 9 I k Z p b G x D b 2 x 1 b W 5 U e X B l c y I g V m F s d W U 9 I n N B Z 1 l I Q m d Z R U J B V U d C Z 1 l H Q X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Y j k w M j F h Y 2 M t M j N m Z C 0 0 Z G J m L W I 2 Z D M t Y z B l N D A 4 N 2 Z i N T M 5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l Q X z I w M j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l Q I D I w M j Q v Q X V 0 b 1 J l b W 9 2 Z W R D b 2 x 1 b W 5 z M S 5 7 S m 9 1 c m 5 h b C B F b n R y e S w w f S Z x d W 9 0 O y w m c X V v d D t T Z W N 0 a W 9 u M S 8 x N T g 5 U C A y M D I 0 L 0 F 1 d G 9 S Z W 1 v d m V k Q 2 9 s d W 1 u c z E u e 1 N l c m l l c y w x f S Z x d W 9 0 O y w m c X V v d D t T Z W N 0 a W 9 u M S 8 x N T g 5 U C A y M D I 0 L 0 F 1 d G 9 S Z W 1 v d m V k Q 2 9 s d W 1 u c z E u e 1 R S W C B E Y X R l L D J 9 J n F 1 b 3 Q 7 L C Z x d W 9 0 O 1 N l Y 3 R p b 2 4 x L z E 1 O D l Q I D I w M j Q v Q X V 0 b 1 J l b W 9 2 Z W R D b 2 x 1 b W 5 z M S 5 7 Q W N j b 3 V u d C B O d W 1 i Z X I s M 3 0 m c X V v d D s s J n F 1 b 3 Q 7 U 2 V j d G l v b j E v M T U 4 O V A g M j A y N C 9 B d X R v U m V t b 3 Z l Z E N v b H V t b n M x L n t B Y 2 N v d W 5 0 I E R l c 2 N y a X B 0 a W 9 u L D R 9 J n F 1 b 3 Q 7 L C Z x d W 9 0 O 1 N l Y 3 R p b 2 4 x L z E 1 O D l Q I D I w M j Q v Q X V 0 b 1 J l b W 9 2 Z W R D b 2 x 1 b W 5 z M S 5 7 R G V i a X Q g Q W 1 v d W 5 0 L D V 9 J n F 1 b 3 Q 7 L C Z x d W 9 0 O 1 N l Y 3 R p b 2 4 x L z E 1 O D l Q I D I w M j Q v Q X V 0 b 1 J l b W 9 2 Z W R D b 2 x 1 b W 5 z M S 5 7 Q 3 J l Z G l 0 I E F t b 3 V u d C w 2 f S Z x d W 9 0 O y w m c X V v d D t T Z W N 0 a W 9 u M S 8 x N T g 5 U C A y M D I 0 L 0 F 1 d G 9 S Z W 1 v d m V k Q 2 9 s d W 1 u c z E u e 1 R v d G F s L D d 9 J n F 1 b 3 Q 7 L C Z x d W 9 0 O 1 N l Y 3 R p b 2 4 x L z E 1 O D l Q I D I w M j Q v Q X V 0 b 1 J l b W 9 2 Z W R D b 2 x 1 b W 5 z M S 5 7 Q W N j b 3 V u d C B D Y X R l Z 2 9 y e S B O d W 1 i Z X I s O H 0 m c X V v d D s s J n F 1 b 3 Q 7 U 2 V j d G l v b j E v M T U 4 O V A g M j A y N C 9 B d X R v U m V t b 3 Z l Z E N v b H V t b n M x L n t B Y 2 N v d W 5 0 I E R l c 2 N y a X B 0 a W 9 u I G Z y b 2 0 g Q W N j b 3 V u d C B N Y X N 0 Z X I s O X 0 m c X V v d D s s J n F 1 b 3 Q 7 U 2 V j d G l v b j E v M T U 4 O V A g M j A y N C 9 B d X R v U m V t b 3 Z l Z E N v b H V t b n M x L n t S Z W Z l c m V u Y 2 U s M T B 9 J n F 1 b 3 Q 7 L C Z x d W 9 0 O 1 N l Y 3 R p b 2 4 x L z E 1 O D l Q I D I w M j Q v Q X V 0 b 1 J l b W 9 2 Z W R D b 2 x 1 b W 5 z M S 5 7 U 2 9 1 c m N l I E R v Y 3 V t Z W 5 0 L D E x f S Z x d W 9 0 O y w m c X V v d D t T Z W N 0 a W 9 u M S 8 x N T g 5 U C A y M D I 0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5 U C A y M D I 0 L 0 F 1 d G 9 S Z W 1 v d m V k Q 2 9 s d W 1 u c z E u e 0 p v d X J u Y W w g R W 5 0 c n k s M H 0 m c X V v d D s s J n F 1 b 3 Q 7 U 2 V j d G l v b j E v M T U 4 O V A g M j A y N C 9 B d X R v U m V t b 3 Z l Z E N v b H V t b n M x L n t T Z X J p Z X M s M X 0 m c X V v d D s s J n F 1 b 3 Q 7 U 2 V j d G l v b j E v M T U 4 O V A g M j A y N C 9 B d X R v U m V t b 3 Z l Z E N v b H V t b n M x L n t U U l g g R G F 0 Z S w y f S Z x d W 9 0 O y w m c X V v d D t T Z W N 0 a W 9 u M S 8 x N T g 5 U C A y M D I 0 L 0 F 1 d G 9 S Z W 1 v d m V k Q 2 9 s d W 1 u c z E u e 0 F j Y 2 9 1 b n Q g T n V t Y m V y L D N 9 J n F 1 b 3 Q 7 L C Z x d W 9 0 O 1 N l Y 3 R p b 2 4 x L z E 1 O D l Q I D I w M j Q v Q X V 0 b 1 J l b W 9 2 Z W R D b 2 x 1 b W 5 z M S 5 7 Q W N j b 3 V u d C B E Z X N j c m l w d G l v b i w 0 f S Z x d W 9 0 O y w m c X V v d D t T Z W N 0 a W 9 u M S 8 x N T g 5 U C A y M D I 0 L 0 F 1 d G 9 S Z W 1 v d m V k Q 2 9 s d W 1 u c z E u e 0 R l Y m l 0 I E F t b 3 V u d C w 1 f S Z x d W 9 0 O y w m c X V v d D t T Z W N 0 a W 9 u M S 8 x N T g 5 U C A y M D I 0 L 0 F 1 d G 9 S Z W 1 v d m V k Q 2 9 s d W 1 u c z E u e 0 N y Z W R p d C B B b W 9 1 b n Q s N n 0 m c X V v d D s s J n F 1 b 3 Q 7 U 2 V j d G l v b j E v M T U 4 O V A g M j A y N C 9 B d X R v U m V t b 3 Z l Z E N v b H V t b n M x L n t U b 3 R h b C w 3 f S Z x d W 9 0 O y w m c X V v d D t T Z W N 0 a W 9 u M S 8 x N T g 5 U C A y M D I 0 L 0 F 1 d G 9 S Z W 1 v d m V k Q 2 9 s d W 1 u c z E u e 0 F j Y 2 9 1 b n Q g Q 2 F 0 Z W d v c n k g T n V t Y m V y L D h 9 J n F 1 b 3 Q 7 L C Z x d W 9 0 O 1 N l Y 3 R p b 2 4 x L z E 1 O D l Q I D I w M j Q v Q X V 0 b 1 J l b W 9 2 Z W R D b 2 x 1 b W 5 z M S 5 7 Q W N j b 3 V u d C B E Z X N j c m l w d G l v b i B m c m 9 t I E F j Y 2 9 1 b n Q g T W F z d G V y L D l 9 J n F 1 b 3 Q 7 L C Z x d W 9 0 O 1 N l Y 3 R p b 2 4 x L z E 1 O D l Q I D I w M j Q v Q X V 0 b 1 J l b W 9 2 Z W R D b 2 x 1 b W 5 z M S 5 7 U m V m Z X J l b m N l L D E w f S Z x d W 9 0 O y w m c X V v d D t T Z W N 0 a W 9 u M S 8 x N T g 5 U C A y M D I 0 L 0 F 1 d G 9 S Z W 1 v d m V k Q 2 9 s d W 1 u c z E u e 1 N v d X J j Z S B E b 2 N 1 b W V u d C w x M X 0 m c X V v d D s s J n F 1 b 3 Q 7 U 2 V j d G l v b j E v M T U 4 O V A g M j A y N C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O U k l M j A y M D I 0 P C 9 J d G V t U G F 0 a D 4 8 L 0 l 0 Z W 1 M b 2 N h d G l v b j 4 8 U 3 R h Y m x l R W 5 0 c m l l c z 4 8 R W 5 0 c n k g V H l w Z T 0 i R m l s b F N 0 Y X R 1 c y I g V m F s d W U 9 I n N D b 2 1 w b G V 0 Z S I g L z 4 8 R W 5 0 c n k g V H l w Z T 0 i Q n V m Z m V y T m V 4 d F J l Z n J l c 2 g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R W 5 h Y m x l Z C I g V m F s d W U 9 I m w x I i A v P j x F b n R y e S B U e X B l P S J G a W x s Q 2 9 s d W 1 u V H l w Z X M i I F Z h b H V l P S J z Q W d Z S E J n W U V C Q V V H Q m d Z R 0 F 3 P T 0 i I C 8 + P E V u d H J 5 I F R 5 c G U 9 I k Z p b G x M Y X N 0 V X B k Y X R l Z C I g V m F s d W U 9 I m Q y M D I 1 L T A 4 L T E z V D E 5 O j A 4 O j U 3 L j Q y M z A z N j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d W 5 0 I i B W Y W x 1 Z T 0 i b D I z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z A 0 Y j Q 3 N z g 3 L W V m N D g t N G J m M S 0 5 O G I y L W M 5 N m M x N T Q 1 N z F m N y I g L z 4 8 R W 5 0 c n k g V H l w Z T 0 i Q W R k Z W R U b 0 R h d G F N b 2 R l b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l J X z I w M j Q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5 S S A y M D I 0 L 0 F 1 d G 9 S Z W 1 v d m V k Q 2 9 s d W 1 u c z E u e 0 p v d X J u Y W w g R W 5 0 c n k s M H 0 m c X V v d D s s J n F 1 b 3 Q 7 U 2 V j d G l v b j E v M T U 4 O U k g M j A y N C 9 B d X R v U m V t b 3 Z l Z E N v b H V t b n M x L n t T Z X J p Z X M s M X 0 m c X V v d D s s J n F 1 b 3 Q 7 U 2 V j d G l v b j E v M T U 4 O U k g M j A y N C 9 B d X R v U m V t b 3 Z l Z E N v b H V t b n M x L n t U U l g g R G F 0 Z S w y f S Z x d W 9 0 O y w m c X V v d D t T Z W N 0 a W 9 u M S 8 x N T g 5 S S A y M D I 0 L 0 F 1 d G 9 S Z W 1 v d m V k Q 2 9 s d W 1 u c z E u e 0 F j Y 2 9 1 b n Q g T n V t Y m V y L D N 9 J n F 1 b 3 Q 7 L C Z x d W 9 0 O 1 N l Y 3 R p b 2 4 x L z E 1 O D l J I D I w M j Q v Q X V 0 b 1 J l b W 9 2 Z W R D b 2 x 1 b W 5 z M S 5 7 Q W N j b 3 V u d C B E Z X N j c m l w d G l v b i w 0 f S Z x d W 9 0 O y w m c X V v d D t T Z W N 0 a W 9 u M S 8 x N T g 5 S S A y M D I 0 L 0 F 1 d G 9 S Z W 1 v d m V k Q 2 9 s d W 1 u c z E u e 0 R l Y m l 0 I E F t b 3 V u d C w 1 f S Z x d W 9 0 O y w m c X V v d D t T Z W N 0 a W 9 u M S 8 x N T g 5 S S A y M D I 0 L 0 F 1 d G 9 S Z W 1 v d m V k Q 2 9 s d W 1 u c z E u e 0 N y Z W R p d C B B b W 9 1 b n Q s N n 0 m c X V v d D s s J n F 1 b 3 Q 7 U 2 V j d G l v b j E v M T U 4 O U k g M j A y N C 9 B d X R v U m V t b 3 Z l Z E N v b H V t b n M x L n t U b 3 R h b C w 3 f S Z x d W 9 0 O y w m c X V v d D t T Z W N 0 a W 9 u M S 8 x N T g 5 S S A y M D I 0 L 0 F 1 d G 9 S Z W 1 v d m V k Q 2 9 s d W 1 u c z E u e 0 F j Y 2 9 1 b n Q g Q 2 F 0 Z W d v c n k g T n V t Y m V y L D h 9 J n F 1 b 3 Q 7 L C Z x d W 9 0 O 1 N l Y 3 R p b 2 4 x L z E 1 O D l J I D I w M j Q v Q X V 0 b 1 J l b W 9 2 Z W R D b 2 x 1 b W 5 z M S 5 7 Q W N j b 3 V u d C B E Z X N j c m l w d G l v b i B m c m 9 t I E F j Y 2 9 1 b n Q g T W F z d G V y L D l 9 J n F 1 b 3 Q 7 L C Z x d W 9 0 O 1 N l Y 3 R p b 2 4 x L z E 1 O D l J I D I w M j Q v Q X V 0 b 1 J l b W 9 2 Z W R D b 2 x 1 b W 5 z M S 5 7 U m V m Z X J l b m N l L D E w f S Z x d W 9 0 O y w m c X V v d D t T Z W N 0 a W 9 u M S 8 x N T g 5 S S A y M D I 0 L 0 F 1 d G 9 S Z W 1 v d m V k Q 2 9 s d W 1 u c z E u e 1 N v d X J j Z S B E b 2 N 1 b W V u d C w x M X 0 m c X V v d D s s J n F 1 b 3 Q 7 U 2 V j d G l v b j E v M T U 4 O U k g M j A y N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O U k g M j A y N C 9 B d X R v U m V t b 3 Z l Z E N v b H V t b n M x L n t K b 3 V y b m F s I E V u d H J 5 L D B 9 J n F 1 b 3 Q 7 L C Z x d W 9 0 O 1 N l Y 3 R p b 2 4 x L z E 1 O D l J I D I w M j Q v Q X V 0 b 1 J l b W 9 2 Z W R D b 2 x 1 b W 5 z M S 5 7 U 2 V y a W V z L D F 9 J n F 1 b 3 Q 7 L C Z x d W 9 0 O 1 N l Y 3 R p b 2 4 x L z E 1 O D l J I D I w M j Q v Q X V 0 b 1 J l b W 9 2 Z W R D b 2 x 1 b W 5 z M S 5 7 V F J Y I E R h d G U s M n 0 m c X V v d D s s J n F 1 b 3 Q 7 U 2 V j d G l v b j E v M T U 4 O U k g M j A y N C 9 B d X R v U m V t b 3 Z l Z E N v b H V t b n M x L n t B Y 2 N v d W 5 0 I E 5 1 b W J l c i w z f S Z x d W 9 0 O y w m c X V v d D t T Z W N 0 a W 9 u M S 8 x N T g 5 S S A y M D I 0 L 0 F 1 d G 9 S Z W 1 v d m V k Q 2 9 s d W 1 u c z E u e 0 F j Y 2 9 1 b n Q g R G V z Y 3 J p c H R p b 2 4 s N H 0 m c X V v d D s s J n F 1 b 3 Q 7 U 2 V j d G l v b j E v M T U 4 O U k g M j A y N C 9 B d X R v U m V t b 3 Z l Z E N v b H V t b n M x L n t E Z W J p d C B B b W 9 1 b n Q s N X 0 m c X V v d D s s J n F 1 b 3 Q 7 U 2 V j d G l v b j E v M T U 4 O U k g M j A y N C 9 B d X R v U m V t b 3 Z l Z E N v b H V t b n M x L n t D c m V k a X Q g Q W 1 v d W 5 0 L D Z 9 J n F 1 b 3 Q 7 L C Z x d W 9 0 O 1 N l Y 3 R p b 2 4 x L z E 1 O D l J I D I w M j Q v Q X V 0 b 1 J l b W 9 2 Z W R D b 2 x 1 b W 5 z M S 5 7 V G 9 0 Y W w s N 3 0 m c X V v d D s s J n F 1 b 3 Q 7 U 2 V j d G l v b j E v M T U 4 O U k g M j A y N C 9 B d X R v U m V t b 3 Z l Z E N v b H V t b n M x L n t B Y 2 N v d W 5 0 I E N h d G V n b 3 J 5 I E 5 1 b W J l c i w 4 f S Z x d W 9 0 O y w m c X V v d D t T Z W N 0 a W 9 u M S 8 x N T g 5 S S A y M D I 0 L 0 F 1 d G 9 S Z W 1 v d m V k Q 2 9 s d W 1 u c z E u e 0 F j Y 2 9 1 b n Q g R G V z Y 3 J p c H R p b 2 4 g Z n J v b S B B Y 2 N v d W 5 0 I E 1 h c 3 R l c i w 5 f S Z x d W 9 0 O y w m c X V v d D t T Z W N 0 a W 9 u M S 8 x N T g 5 S S A y M D I 0 L 0 F 1 d G 9 S Z W 1 v d m V k Q 2 9 s d W 1 u c z E u e 1 J l Z m V y Z W 5 j Z S w x M H 0 m c X V v d D s s J n F 1 b 3 Q 7 U 2 V j d G l v b j E v M T U 4 O U k g M j A y N C 9 B d X R v U m V t b 3 Z l Z E N v b H V t b n M x L n t T b 3 V y Y 2 U g R G 9 j d W 1 l b n Q s M T F 9 J n F 1 b 3 Q 7 L C Z x d W 9 0 O 1 N l Y 3 R p b 2 4 x L z E 1 O D l J I D I w M j Q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l D b G F z c 0 F Q J T I w M j A y N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V u Y W J s Z W Q i I F Z h b H V l P S J s M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w O C 0 x M 1 Q x O T o w O D o 1 N y 4 0 N z Y 4 O T M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3 V u d C I g V m F s d W U 9 I m w y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N h Y z I 3 M z Y 3 M i 0 0 N j c 0 L T Q 5 M W E t O D g y Z S 1 j Z D J j Y m Y 5 Z D d m N j k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5 Q 2 x h c 3 N B U F 8 y M D I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U N s Y X N z Q V A g M j A y N C 9 B d X R v U m V t b 3 Z l Z E N v b H V t b n M x L n t K b 3 V y b m F s I E V u d H J 5 L D B 9 J n F 1 b 3 Q 7 L C Z x d W 9 0 O 1 N l Y 3 R p b 2 4 x L z E 1 O D l D b G F z c 0 F Q I D I w M j Q v Q X V 0 b 1 J l b W 9 2 Z W R D b 2 x 1 b W 5 z M S 5 7 U 2 V y a W V z L D F 9 J n F 1 b 3 Q 7 L C Z x d W 9 0 O 1 N l Y 3 R p b 2 4 x L z E 1 O D l D b G F z c 0 F Q I D I w M j Q v Q X V 0 b 1 J l b W 9 2 Z W R D b 2 x 1 b W 5 z M S 5 7 V F J Y I E R h d G U s M n 0 m c X V v d D s s J n F 1 b 3 Q 7 U 2 V j d G l v b j E v M T U 4 O U N s Y X N z Q V A g M j A y N C 9 B d X R v U m V t b 3 Z l Z E N v b H V t b n M x L n t B Y 2 N v d W 5 0 I E 5 1 b W J l c i w z f S Z x d W 9 0 O y w m c X V v d D t T Z W N 0 a W 9 u M S 8 x N T g 5 Q 2 x h c 3 N B U C A y M D I 0 L 0 F 1 d G 9 S Z W 1 v d m V k Q 2 9 s d W 1 u c z E u e 0 F j Y 2 9 1 b n Q g R G V z Y 3 J p c H R p b 2 4 s N H 0 m c X V v d D s s J n F 1 b 3 Q 7 U 2 V j d G l v b j E v M T U 4 O U N s Y X N z Q V A g M j A y N C 9 B d X R v U m V t b 3 Z l Z E N v b H V t b n M x L n t E Z W J p d C B B b W 9 1 b n Q s N X 0 m c X V v d D s s J n F 1 b 3 Q 7 U 2 V j d G l v b j E v M T U 4 O U N s Y X N z Q V A g M j A y N C 9 B d X R v U m V t b 3 Z l Z E N v b H V t b n M x L n t D c m V k a X Q g Q W 1 v d W 5 0 L D Z 9 J n F 1 b 3 Q 7 L C Z x d W 9 0 O 1 N l Y 3 R p b 2 4 x L z E 1 O D l D b G F z c 0 F Q I D I w M j Q v Q X V 0 b 1 J l b W 9 2 Z W R D b 2 x 1 b W 5 z M S 5 7 V G 9 0 Y W w s N 3 0 m c X V v d D s s J n F 1 b 3 Q 7 U 2 V j d G l v b j E v M T U 4 O U N s Y X N z Q V A g M j A y N C 9 B d X R v U m V t b 3 Z l Z E N v b H V t b n M x L n t B Y 2 N v d W 5 0 I E N h d G V n b 3 J 5 I E 5 1 b W J l c i w 4 f S Z x d W 9 0 O y w m c X V v d D t T Z W N 0 a W 9 u M S 8 x N T g 5 Q 2 x h c 3 N B U C A y M D I 0 L 0 F 1 d G 9 S Z W 1 v d m V k Q 2 9 s d W 1 u c z E u e 0 F j Y 2 9 1 b n Q g R G V z Y 3 J p c H R p b 2 4 g Z n J v b S B B Y 2 N v d W 5 0 I E 1 h c 3 R l c i w 5 f S Z x d W 9 0 O y w m c X V v d D t T Z W N 0 a W 9 u M S 8 x N T g 5 Q 2 x h c 3 N B U C A y M D I 0 L 0 F 1 d G 9 S Z W 1 v d m V k Q 2 9 s d W 1 u c z E u e 1 J l Z m V y Z W 5 j Z S w x M H 0 m c X V v d D s s J n F 1 b 3 Q 7 U 2 V j d G l v b j E v M T U 4 O U N s Y X N z Q V A g M j A y N C 9 B d X R v U m V t b 3 Z l Z E N v b H V t b n M x L n t T b 3 V y Y 2 U g R G 9 j d W 1 l b n Q s M T F 9 J n F 1 b 3 Q 7 L C Z x d W 9 0 O 1 N l Y 3 R p b 2 4 x L z E 1 O D l D b G F z c 0 F Q I D I w M j Q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l D b G F z c 0 F Q I D I w M j Q v Q X V 0 b 1 J l b W 9 2 Z W R D b 2 x 1 b W 5 z M S 5 7 S m 9 1 c m 5 h b C B F b n R y e S w w f S Z x d W 9 0 O y w m c X V v d D t T Z W N 0 a W 9 u M S 8 x N T g 5 Q 2 x h c 3 N B U C A y M D I 0 L 0 F 1 d G 9 S Z W 1 v d m V k Q 2 9 s d W 1 u c z E u e 1 N l c m l l c y w x f S Z x d W 9 0 O y w m c X V v d D t T Z W N 0 a W 9 u M S 8 x N T g 5 Q 2 x h c 3 N B U C A y M D I 0 L 0 F 1 d G 9 S Z W 1 v d m V k Q 2 9 s d W 1 u c z E u e 1 R S W C B E Y X R l L D J 9 J n F 1 b 3 Q 7 L C Z x d W 9 0 O 1 N l Y 3 R p b 2 4 x L z E 1 O D l D b G F z c 0 F Q I D I w M j Q v Q X V 0 b 1 J l b W 9 2 Z W R D b 2 x 1 b W 5 z M S 5 7 Q W N j b 3 V u d C B O d W 1 i Z X I s M 3 0 m c X V v d D s s J n F 1 b 3 Q 7 U 2 V j d G l v b j E v M T U 4 O U N s Y X N z Q V A g M j A y N C 9 B d X R v U m V t b 3 Z l Z E N v b H V t b n M x L n t B Y 2 N v d W 5 0 I E R l c 2 N y a X B 0 a W 9 u L D R 9 J n F 1 b 3 Q 7 L C Z x d W 9 0 O 1 N l Y 3 R p b 2 4 x L z E 1 O D l D b G F z c 0 F Q I D I w M j Q v Q X V 0 b 1 J l b W 9 2 Z W R D b 2 x 1 b W 5 z M S 5 7 R G V i a X Q g Q W 1 v d W 5 0 L D V 9 J n F 1 b 3 Q 7 L C Z x d W 9 0 O 1 N l Y 3 R p b 2 4 x L z E 1 O D l D b G F z c 0 F Q I D I w M j Q v Q X V 0 b 1 J l b W 9 2 Z W R D b 2 x 1 b W 5 z M S 5 7 Q 3 J l Z G l 0 I E F t b 3 V u d C w 2 f S Z x d W 9 0 O y w m c X V v d D t T Z W N 0 a W 9 u M S 8 x N T g 5 Q 2 x h c 3 N B U C A y M D I 0 L 0 F 1 d G 9 S Z W 1 v d m V k Q 2 9 s d W 1 u c z E u e 1 R v d G F s L D d 9 J n F 1 b 3 Q 7 L C Z x d W 9 0 O 1 N l Y 3 R p b 2 4 x L z E 1 O D l D b G F z c 0 F Q I D I w M j Q v Q X V 0 b 1 J l b W 9 2 Z W R D b 2 x 1 b W 5 z M S 5 7 Q W N j b 3 V u d C B D Y X R l Z 2 9 y e S B O d W 1 i Z X I s O H 0 m c X V v d D s s J n F 1 b 3 Q 7 U 2 V j d G l v b j E v M T U 4 O U N s Y X N z Q V A g M j A y N C 9 B d X R v U m V t b 3 Z l Z E N v b H V t b n M x L n t B Y 2 N v d W 5 0 I E R l c 2 N y a X B 0 a W 9 u I G Z y b 2 0 g Q W N j b 3 V u d C B N Y X N 0 Z X I s O X 0 m c X V v d D s s J n F 1 b 3 Q 7 U 2 V j d G l v b j E v M T U 4 O U N s Y X N z Q V A g M j A y N C 9 B d X R v U m V t b 3 Z l Z E N v b H V t b n M x L n t S Z W Z l c m V u Y 2 U s M T B 9 J n F 1 b 3 Q 7 L C Z x d W 9 0 O 1 N l Y 3 R p b 2 4 x L z E 1 O D l D b G F z c 0 F Q I D I w M j Q v Q X V 0 b 1 J l b W 9 2 Z W R D b 2 x 1 b W 5 z M S 5 7 U 2 9 1 c m N l I E R v Y 3 V t Z W 5 0 L D E x f S Z x d W 9 0 O y w m c X V v d D t T Z W N 0 a W 9 u M S 8 x N T g 5 Q 2 x h c 3 N B U C A y M D I 0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Y 2 N v d W 5 0 V H J h b n N h Y 3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U c m F u c 2 F j d G l v b n M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2 N v d W 5 0 V H J h b n N h Y 3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U c m F u c 2 F j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2 N v d W 5 0 V H J h b n N h Y 3 R p b 2 5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Y 2 N v d W 5 0 V H J h b n N h Y 3 R p b 2 5 z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U c m F u c 2 F j d G l v b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U c m F u c 2 F j d G l v b n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U c m F u c 2 F j d G l v b n M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j Y 2 9 1 b n R U c m F u c 2 F j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B Q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w U C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w U C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F A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F A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w U C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F A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w U C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B Q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F A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w S S U y M D I w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E k l M j A y M D I 0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E k l M j A y M D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B J J T I w M j A y N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B J J T I w M j A y N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E k l M j A y M D I 0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B J J T I w M j A y N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E k l M j A y M D I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w S S U y M D I w M j Q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B J J T I w M j A y N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J G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C R i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C R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C R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J G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C R i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J G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Q k Y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C R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k J G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F Q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x U C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x U C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V A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V A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x U C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V A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x U C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F Q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V A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x S S U y M D I w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U k l M j A y M D I 0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U k l M j A y M D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F J J T I w M j A y N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F J J T I w M j A y N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U k l M j A y M D I 0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F J J T I w M j A y N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1 M U k l M j A y M D I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U x S S U y M D I w M j Q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N T F J J T I w M j A y N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F A l M j A y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Q J T I w M j A y N C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Q J T I w M j A y N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U C U y M D I w M j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U C U y M D I w M j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Q J T I w M j A y N C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U C U y M D I w M j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Q J T I w M j A y N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F A l M j A y M D I 0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U C U y M D I w M j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J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S S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S S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k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k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S S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k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S S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J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k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B U C U y M D I w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V A l M j A y M D I 0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V A l M j A y M D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F Q J T I w M j A y N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F Q J T I w M j A y N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V A l M j A y M D I 0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F Q J T I w M j A y N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V A l M j A y M D I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B U C U y M D I w M j Q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F Q J T I w M j A y N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l A l M j A y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J Q J T I w M j A y N C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J Q J T I w M j A y N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U C U y M D I w M j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U C U y M D I w M j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J Q J T I w M j A y N C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U C U y M D I w M j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J Q J T I w M j A y N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l A l M j A y M D I 0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U C U y M D I w M j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J J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S S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S S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k k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k k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S S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k k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w Q 2 x h c 3 N C S S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B D b G F z c 0 J J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M E N s Y X N z Q k k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0 U C U y M D I w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F A l M j A y M D I 0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F A l M j A y M D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Q J T I w M j A y N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Q J T I w M j A y N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F A l M j A y M D I 0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Q J T I w M j A y N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F A l M j A y M D I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0 U C U y M D I w M j Q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Q J T I w M j A y N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E k l M j A y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J J T I w M j A y N C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J J T I w M j A y N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0 S S U y M D I w M j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0 S S U y M D I w M j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J J T I w M j A y N C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0 S S U y M D I w M j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R J J T I w M j A y N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E k l M j A y M D I 0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0 S S U y M D I w M j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Z Q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2 U C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2 U C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l A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l A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2 U C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l A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2 U C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Z Q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l A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2 S S U y M D I w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k k l M j A y M D I 0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k k l M j A y M D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Z J J T I w M j A y N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Z J J T I w M j A y N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k k l M j A y M D I 0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Z J J T I w M j A y N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N k k l M j A y M D I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2 S S U y M D I w M j Q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Z J J T I w M j A y N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0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0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0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0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Q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k l M j A y M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C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C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k l M j A y M D I 0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D b G F z c 0 F Q J T I w M j A y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D b G F z c 0 F Q J T I w M j A y N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L 1 J l b 3 J k Z X J l Z C U y M E N v b H V t b n M 8 L 0 l 0 Z W 1 Q Y X R o P j w v S X R l b U x v Y 2 F 0 a W 9 u P j x T d G F i b G V F b n R y a W V z I C 8 + P C 9 J d G V t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W d B Q U F B Q U F B Q U E 4 e S t 0 a G V P O D R U N U t a N D h 2 Q 0 g 5 d n R D R U Z q W T I 5 M W J u U n p B Q U F B Q U F B Q U F B Q U F B R 0 g 1 S 1 J B W m E 1 b E h w e U Z P S 0 p F c 3 d U Q U V N V F U 1 T l F B Q U F R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y a W 5 j a X B h b D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T A y O W Y 5 N j E t N m I x O S 0 0 N z k 5 L W E 3 M j E t N G U y O D k x M m N j M T M w I i A v P j x F b n R y e S B U e X B l P S J R d W V y e U l E I i B W Y W x 1 Z T 0 i c 2 Z m N 2 E 5 O G I 2 L T l i M D Y t N D k 4 M y 0 4 M G Y 0 L T k z Y m I 4 Y T k 3 M m R h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4 L T E z V D E 2 O j A w O j I 5 L j U w N j E 2 M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y a W 5 j a X B h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E N o Y W 5 n Z T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T A y O W Y 5 N j E t N m I x O S 0 0 N z k 5 L W E 3 M j E t N G U y O D k x M m N j M T M w I i A v P j x F b n R y e S B U e X B l P S J R d W V y e U l E I i B W Y W x 1 Z T 0 i c 2 V k N D h i M j g 4 L T I w N z I t N D Z i N C 0 5 M j F l L T A 0 Z m R j N j F k O D A 2 O S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M Y X N 0 V X B k Y X R l Z C I g V m F s d W U 9 I m Q y M D I 1 L T A 4 L T E z V D E 2 O j A w O j I 5 L j U 0 M j k 3 M j J a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b n R l c m V z d E N o Y W 5 n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E N o Y W 5 n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x M D I 5 Z j k 2 M S 0 2 Y j E 5 L T Q 3 O T k t Y T c y M S 0 0 Z T I 4 O T E y Y 2 M x M z A i I C 8 + P E V u d H J 5 I F R 5 c G U 9 I l F 1 Z X J 5 S U Q i I F Z h b H V l P S J z M j g 4 N T g 3 O G Q t Y T Y z Y S 0 0 Z j B h L W J l N j Y t O G J l Y m Q 4 Y 2 V k M 2 F i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4 L T E z V D E 2 O j A w O j I 5 L j U z M T k 4 N j Z a I i A v P j x F b n R y e S B U e X B l P S J G a W x s U 3 R h d H V z I i B W Y W x 1 Z T 0 i c 0 N v b X B s Z X R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l u d G V y Z X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Q 2 h h b m d l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x M D I 5 Z j k 2 M S 0 2 Y j E 5 L T Q 3 O T k t Y T c y M S 0 0 Z T I 4 O T E y Y 2 M x M z A i I C 8 + P E V u d H J 5 I F R 5 c G U 9 I l F 1 Z X J 5 S U Q i I F Z h b H V l P S J z M z U z M T g 5 N G Y t Y m R i O S 0 0 Z D Q y L T g 1 N j c t N G U 2 Z j U 0 O G E 4 Z D J j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U t M D g t M T N U M T Y 6 M D A 6 M j k u N T E 5 O T A 1 M l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y a W 5 j a X B h b E N o Y W 5 n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x D a G F u Z 2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w l M j B O d W 1 i Z X J z P C 9 J d G V t U G F 0 a D 4 8 L 0 l 0 Z W 1 M b 2 N h d G l v b j 4 8 U 3 R h Y m x l R W 5 0 c m l l c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z E 1 O T U g W W V h c i Z x d W 9 0 O 1 0 i I C 8 + P E V u d H J 5 I F R 5 c G U 9 I k J 1 Z m Z l c k 5 l e H R S Z W Z y Z X N o I i B W Y W x 1 Z T 0 i b D E i I C 8 + P E V u d H J 5 I F R 5 c G U 9 I k Z p b G x D b 2 x 1 b W 5 U e X B l c y I g V m F s d W U 9 I n N B Z 1 l I Q m d Z R U J B V U d C Z 1 l H Q X c 9 P S I g L z 4 8 R W 5 0 c n k g V H l w Z T 0 i R m l s b E V u Y W J s Z W Q i I F Z h b H V l P S J s M S I g L z 4 8 R W 5 0 c n k g V H l w Z T 0 i R m l s b E x h c 3 R V c G R h d G V k I i B W Y W x 1 Z T 0 i Z D I w M j U t M D g t M T N U M T g 6 M j c 6 M z I u N j I 4 M z A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E w M j l m O T Y x L T Z i M T k t N D c 5 O S 1 h N z I x L T R l M j g 5 M T J j Y z E z M C I g L z 4 8 R W 5 0 c n k g V H l w Z T 0 i U X V l c n l J R C I g V m F s d W U 9 I n N h Y T Y y N m I z M i 0 x M G I 0 L T R i O D I t O D Z l M i 0 3 M G I 4 Z j F m M D U w Y j A i I C 8 + P E V u d H J 5 I F R 5 c G U 9 I k F k Z G V k V G 9 E Y X R h T W 9 k Z W w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B y a W 5 j a X B h b F 9 O d W 1 i Z X J z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5 j a X B h b C B O d W 1 i Z X J z L 0 F 1 d G 9 S Z W 1 v d m V k Q 2 9 s d W 1 u c z E u e 0 p v d X J u Y W w g R W 5 0 c n k s M H 0 m c X V v d D s s J n F 1 b 3 Q 7 U 2 V j d G l v b j E v U H J p b m N p c G F s I E 5 1 b W J l c n M v Q X V 0 b 1 J l b W 9 2 Z W R D b 2 x 1 b W 5 z M S 5 7 U 2 V y a W V z L D F 9 J n F 1 b 3 Q 7 L C Z x d W 9 0 O 1 N l Y 3 R p b 2 4 x L 1 B y a W 5 j a X B h b C B O d W 1 i Z X J z L 0 F 1 d G 9 S Z W 1 v d m V k Q 2 9 s d W 1 u c z E u e 1 R S W C B E Y X R l L D J 9 J n F 1 b 3 Q 7 L C Z x d W 9 0 O 1 N l Y 3 R p b 2 4 x L 1 B y a W 5 j a X B h b C B O d W 1 i Z X J z L 0 F 1 d G 9 S Z W 1 v d m V k Q 2 9 s d W 1 u c z E u e 0 F j Y 2 9 1 b n Q g T n V t Y m V y L D N 9 J n F 1 b 3 Q 7 L C Z x d W 9 0 O 1 N l Y 3 R p b 2 4 x L 1 B y a W 5 j a X B h b C B O d W 1 i Z X J z L 0 F 1 d G 9 S Z W 1 v d m V k Q 2 9 s d W 1 u c z E u e 0 F j Y 2 9 1 b n Q g R G V z Y 3 J p c H R p b 2 4 s N H 0 m c X V v d D s s J n F 1 b 3 Q 7 U 2 V j d G l v b j E v U H J p b m N p c G F s I E 5 1 b W J l c n M v Q X V 0 b 1 J l b W 9 2 Z W R D b 2 x 1 b W 5 z M S 5 7 R G V i a X Q g Q W 1 v d W 5 0 L D V 9 J n F 1 b 3 Q 7 L C Z x d W 9 0 O 1 N l Y 3 R p b 2 4 x L 1 B y a W 5 j a X B h b C B O d W 1 i Z X J z L 0 F 1 d G 9 S Z W 1 v d m V k Q 2 9 s d W 1 u c z E u e 0 N y Z W R p d C B B b W 9 1 b n Q s N n 0 m c X V v d D s s J n F 1 b 3 Q 7 U 2 V j d G l v b j E v U H J p b m N p c G F s I E 5 1 b W J l c n M v Q X V 0 b 1 J l b W 9 2 Z W R D b 2 x 1 b W 5 z M S 5 7 V G 9 0 Y W w s N 3 0 m c X V v d D s s J n F 1 b 3 Q 7 U 2 V j d G l v b j E v U H J p b m N p c G F s I E 5 1 b W J l c n M v Q X V 0 b 1 J l b W 9 2 Z W R D b 2 x 1 b W 5 z M S 5 7 Q W N j b 3 V u d C B D Y X R l Z 2 9 y e S B O d W 1 i Z X I s O H 0 m c X V v d D s s J n F 1 b 3 Q 7 U 2 V j d G l v b j E v U H J p b m N p c G F s I E 5 1 b W J l c n M v Q X V 0 b 1 J l b W 9 2 Z W R D b 2 x 1 b W 5 z M S 5 7 Q W N j b 3 V u d C B E Z X N j c m l w d G l v b i B m c m 9 t I E F j Y 2 9 1 b n Q g T W F z d G V y L D l 9 J n F 1 b 3 Q 7 L C Z x d W 9 0 O 1 N l Y 3 R p b 2 4 x L 1 B y a W 5 j a X B h b C B O d W 1 i Z X J z L 0 F 1 d G 9 S Z W 1 v d m V k Q 2 9 s d W 1 u c z E u e 1 J l Z m V y Z W 5 j Z S w x M H 0 m c X V v d D s s J n F 1 b 3 Q 7 U 2 V j d G l v b j E v U H J p b m N p c G F s I E 5 1 b W J l c n M v Q X V 0 b 1 J l b W 9 2 Z W R D b 2 x 1 b W 5 z M S 5 7 U 2 9 1 c m N l I E R v Y 3 V t Z W 5 0 L D E x f S Z x d W 9 0 O y w m c X V v d D t T Z W N 0 a W 9 u M S 9 Q c m l u Y 2 l w Y W w g T n V t Y m V y c y 9 B d X R v U m V t b 3 Z l Z E N v b H V t b n M x L n s x N T k 1 I F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Q c m l u Y 2 l w Y W w g T n V t Y m V y c y 9 B d X R v U m V t b 3 Z l Z E N v b H V t b n M x L n t K b 3 V y b m F s I E V u d H J 5 L D B 9 J n F 1 b 3 Q 7 L C Z x d W 9 0 O 1 N l Y 3 R p b 2 4 x L 1 B y a W 5 j a X B h b C B O d W 1 i Z X J z L 0 F 1 d G 9 S Z W 1 v d m V k Q 2 9 s d W 1 u c z E u e 1 N l c m l l c y w x f S Z x d W 9 0 O y w m c X V v d D t T Z W N 0 a W 9 u M S 9 Q c m l u Y 2 l w Y W w g T n V t Y m V y c y 9 B d X R v U m V t b 3 Z l Z E N v b H V t b n M x L n t U U l g g R G F 0 Z S w y f S Z x d W 9 0 O y w m c X V v d D t T Z W N 0 a W 9 u M S 9 Q c m l u Y 2 l w Y W w g T n V t Y m V y c y 9 B d X R v U m V t b 3 Z l Z E N v b H V t b n M x L n t B Y 2 N v d W 5 0 I E 5 1 b W J l c i w z f S Z x d W 9 0 O y w m c X V v d D t T Z W N 0 a W 9 u M S 9 Q c m l u Y 2 l w Y W w g T n V t Y m V y c y 9 B d X R v U m V t b 3 Z l Z E N v b H V t b n M x L n t B Y 2 N v d W 5 0 I E R l c 2 N y a X B 0 a W 9 u L D R 9 J n F 1 b 3 Q 7 L C Z x d W 9 0 O 1 N l Y 3 R p b 2 4 x L 1 B y a W 5 j a X B h b C B O d W 1 i Z X J z L 0 F 1 d G 9 S Z W 1 v d m V k Q 2 9 s d W 1 u c z E u e 0 R l Y m l 0 I E F t b 3 V u d C w 1 f S Z x d W 9 0 O y w m c X V v d D t T Z W N 0 a W 9 u M S 9 Q c m l u Y 2 l w Y W w g T n V t Y m V y c y 9 B d X R v U m V t b 3 Z l Z E N v b H V t b n M x L n t D c m V k a X Q g Q W 1 v d W 5 0 L D Z 9 J n F 1 b 3 Q 7 L C Z x d W 9 0 O 1 N l Y 3 R p b 2 4 x L 1 B y a W 5 j a X B h b C B O d W 1 i Z X J z L 0 F 1 d G 9 S Z W 1 v d m V k Q 2 9 s d W 1 u c z E u e 1 R v d G F s L D d 9 J n F 1 b 3 Q 7 L C Z x d W 9 0 O 1 N l Y 3 R p b 2 4 x L 1 B y a W 5 j a X B h b C B O d W 1 i Z X J z L 0 F 1 d G 9 S Z W 1 v d m V k Q 2 9 s d W 1 u c z E u e 0 F j Y 2 9 1 b n Q g Q 2 F 0 Z W d v c n k g T n V t Y m V y L D h 9 J n F 1 b 3 Q 7 L C Z x d W 9 0 O 1 N l Y 3 R p b 2 4 x L 1 B y a W 5 j a X B h b C B O d W 1 i Z X J z L 0 F 1 d G 9 S Z W 1 v d m V k Q 2 9 s d W 1 u c z E u e 0 F j Y 2 9 1 b n Q g R G V z Y 3 J p c H R p b 2 4 g Z n J v b S B B Y 2 N v d W 5 0 I E 1 h c 3 R l c i w 5 f S Z x d W 9 0 O y w m c X V v d D t T Z W N 0 a W 9 u M S 9 Q c m l u Y 2 l w Y W w g T n V t Y m V y c y 9 B d X R v U m V t b 3 Z l Z E N v b H V t b n M x L n t S Z W Z l c m V u Y 2 U s M T B 9 J n F 1 b 3 Q 7 L C Z x d W 9 0 O 1 N l Y 3 R p b 2 4 x L 1 B y a W 5 j a X B h b C B O d W 1 i Z X J z L 0 F 1 d G 9 S Z W 1 v d m V k Q 2 9 s d W 1 u c z E u e 1 N v d X J j Z S B E b 2 N 1 b W V u d C w x M X 0 m c X V v d D s s J n F 1 b 3 Q 7 U 2 V j d G l v b j E v U H J p b m N p c G F s I E 5 1 b W J l c n M v Q X V 0 b 1 J l b W 9 2 Z W R D b 2 x 1 b W 5 z M S 5 7 M T U 5 N S B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p b m N p c G F s J T I w T n V t Y m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w l M j B O d W 1 i Z X J z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C U y M E 5 1 b W J l c n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C U y M E 5 1 b W J l c n M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J T I w T n V t Y m V y c y 9 F e H B h b m R l Z C U y M F B y a W 5 j a X B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E N o Y W 5 n Z S U y M E 5 1 b W J l c n M 8 L 0 l 0 Z W 1 Q Y X R o P j w v S X R l b U x v Y 2 F 0 a W 9 u P j x T d G F i b G V F b n R y a W V z P j x F b n R y e S B U e X B l P S J G a W x s Q 2 9 s d W 1 u V H l w Z X M i I F Z h b H V l P S J z Q W d Z S E J n W U V C Q V V H Q m d Z R 0 F 3 P T 0 i I C 8 + P E V u d H J 5 I F R 5 c G U 9 I k 5 h d m l n Y X R p b 2 5 T d G V w T m F t Z S I g V m F s d W U 9 I n N O Y X Z p Z 2 F 0 a W 9 u I i A v P j x F b n R y e S B U e X B l P S J G a W x s T G F z d F V w Z G F 0 Z W Q i I F Z h b H V l P S J k M j A y N S 0 w O C 0 x M 1 Q x O D o y N z o z O C 4 w O T Y y M j Q 2 W i I g L z 4 8 R W 5 0 c n k g V H l w Z T 0 i R m l s b E V u Y W J s Z W Q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g 4 M y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M T U 5 N S B Z Z W F y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E w M j l m O T Y x L T Z i M T k t N D c 5 O S 1 h N z I x L T R l M j g 5 M T J j Y z E z M C I g L z 4 8 R W 5 0 c n k g V H l w Z T 0 i U X V l c n l J R C I g V m F s d W U 9 I n N j M W J i Z D A 0 M i 1 l Z j M 5 L T Q w O D g t O D B k Y y 1 j M m Y 0 N 2 Q w M 2 N k Z j Y i I C 8 + P E V u d H J 5 I F R 5 c G U 9 I k F k Z G V k V G 9 E Y X R h T W 9 k Z W w i I F Z h b H V l P S J s M C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9 i a m V j d F R 5 c G U i I F Z h b H V l P S J z V G F i b G U i I C 8 + P E V u d H J 5 I F R 5 c G U 9 I l J l c 3 V s d F R 5 c G U i I F Z h b H V l P S J z V G F i b G U i I C 8 + P E V u d H J 5 I F R 5 c G U 9 I k Z p b G x U Y X J n Z X Q i I F Z h b H V l P S J z U H J p b m N p c G F s Q 2 h h b m d l X 0 5 1 b W J l c n M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m N p c G F s Q 2 h h b m d l I E 5 1 b W J l c n M v Q X V 0 b 1 J l b W 9 2 Z W R D b 2 x 1 b W 5 z M S 5 7 S m 9 1 c m 5 h b C B F b n R y e S w w f S Z x d W 9 0 O y w m c X V v d D t T Z W N 0 a W 9 u M S 9 Q c m l u Y 2 l w Y W x D a G F u Z 2 U g T n V t Y m V y c y 9 B d X R v U m V t b 3 Z l Z E N v b H V t b n M x L n t T Z X J p Z X M s M X 0 m c X V v d D s s J n F 1 b 3 Q 7 U 2 V j d G l v b j E v U H J p b m N p c G F s Q 2 h h b m d l I E 5 1 b W J l c n M v Q X V 0 b 1 J l b W 9 2 Z W R D b 2 x 1 b W 5 z M S 5 7 V F J Y I E R h d G U s M n 0 m c X V v d D s s J n F 1 b 3 Q 7 U 2 V j d G l v b j E v U H J p b m N p c G F s Q 2 h h b m d l I E 5 1 b W J l c n M v Q X V 0 b 1 J l b W 9 2 Z W R D b 2 x 1 b W 5 z M S 5 7 Q W N j b 3 V u d C B O d W 1 i Z X I s M 3 0 m c X V v d D s s J n F 1 b 3 Q 7 U 2 V j d G l v b j E v U H J p b m N p c G F s Q 2 h h b m d l I E 5 1 b W J l c n M v Q X V 0 b 1 J l b W 9 2 Z W R D b 2 x 1 b W 5 z M S 5 7 Q W N j b 3 V u d C B E Z X N j c m l w d G l v b i w 0 f S Z x d W 9 0 O y w m c X V v d D t T Z W N 0 a W 9 u M S 9 Q c m l u Y 2 l w Y W x D a G F u Z 2 U g T n V t Y m V y c y 9 B d X R v U m V t b 3 Z l Z E N v b H V t b n M x L n t E Z W J p d C B B b W 9 1 b n Q s N X 0 m c X V v d D s s J n F 1 b 3 Q 7 U 2 V j d G l v b j E v U H J p b m N p c G F s Q 2 h h b m d l I E 5 1 b W J l c n M v Q X V 0 b 1 J l b W 9 2 Z W R D b 2 x 1 b W 5 z M S 5 7 Q 3 J l Z G l 0 I E F t b 3 V u d C w 2 f S Z x d W 9 0 O y w m c X V v d D t T Z W N 0 a W 9 u M S 9 Q c m l u Y 2 l w Y W x D a G F u Z 2 U g T n V t Y m V y c y 9 B d X R v U m V t b 3 Z l Z E N v b H V t b n M x L n t U b 3 R h b C w 3 f S Z x d W 9 0 O y w m c X V v d D t T Z W N 0 a W 9 u M S 9 Q c m l u Y 2 l w Y W x D a G F u Z 2 U g T n V t Y m V y c y 9 B d X R v U m V t b 3 Z l Z E N v b H V t b n M x L n t B Y 2 N v d W 5 0 I E N h d G V n b 3 J 5 I E 5 1 b W J l c i w 4 f S Z x d W 9 0 O y w m c X V v d D t T Z W N 0 a W 9 u M S 9 Q c m l u Y 2 l w Y W x D a G F u Z 2 U g T n V t Y m V y c y 9 B d X R v U m V t b 3 Z l Z E N v b H V t b n M x L n t B Y 2 N v d W 5 0 I E R l c 2 N y a X B 0 a W 9 u I G Z y b 2 0 g Q W N j b 3 V u d C B N Y X N 0 Z X I s O X 0 m c X V v d D s s J n F 1 b 3 Q 7 U 2 V j d G l v b j E v U H J p b m N p c G F s Q 2 h h b m d l I E 5 1 b W J l c n M v Q X V 0 b 1 J l b W 9 2 Z W R D b 2 x 1 b W 5 z M S 5 7 U m V m Z X J l b m N l L D E w f S Z x d W 9 0 O y w m c X V v d D t T Z W N 0 a W 9 u M S 9 Q c m l u Y 2 l w Y W x D a G F u Z 2 U g T n V t Y m V y c y 9 B d X R v U m V t b 3 Z l Z E N v b H V t b n M x L n t T b 3 V y Y 2 U g R G 9 j d W 1 l b n Q s M T F 9 J n F 1 b 3 Q 7 L C Z x d W 9 0 O 1 N l Y 3 R p b 2 4 x L 1 B y a W 5 j a X B h b E N o Y W 5 n Z S B O d W 1 i Z X J z L 0 F 1 d G 9 S Z W 1 v d m V k Q 2 9 s d W 1 u c z E u e z E 1 O T U g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B y a W 5 j a X B h b E N o Y W 5 n Z S B O d W 1 i Z X J z L 0 F 1 d G 9 S Z W 1 v d m V k Q 2 9 s d W 1 u c z E u e 0 p v d X J u Y W w g R W 5 0 c n k s M H 0 m c X V v d D s s J n F 1 b 3 Q 7 U 2 V j d G l v b j E v U H J p b m N p c G F s Q 2 h h b m d l I E 5 1 b W J l c n M v Q X V 0 b 1 J l b W 9 2 Z W R D b 2 x 1 b W 5 z M S 5 7 U 2 V y a W V z L D F 9 J n F 1 b 3 Q 7 L C Z x d W 9 0 O 1 N l Y 3 R p b 2 4 x L 1 B y a W 5 j a X B h b E N o Y W 5 n Z S B O d W 1 i Z X J z L 0 F 1 d G 9 S Z W 1 v d m V k Q 2 9 s d W 1 u c z E u e 1 R S W C B E Y X R l L D J 9 J n F 1 b 3 Q 7 L C Z x d W 9 0 O 1 N l Y 3 R p b 2 4 x L 1 B y a W 5 j a X B h b E N o Y W 5 n Z S B O d W 1 i Z X J z L 0 F 1 d G 9 S Z W 1 v d m V k Q 2 9 s d W 1 u c z E u e 0 F j Y 2 9 1 b n Q g T n V t Y m V y L D N 9 J n F 1 b 3 Q 7 L C Z x d W 9 0 O 1 N l Y 3 R p b 2 4 x L 1 B y a W 5 j a X B h b E N o Y W 5 n Z S B O d W 1 i Z X J z L 0 F 1 d G 9 S Z W 1 v d m V k Q 2 9 s d W 1 u c z E u e 0 F j Y 2 9 1 b n Q g R G V z Y 3 J p c H R p b 2 4 s N H 0 m c X V v d D s s J n F 1 b 3 Q 7 U 2 V j d G l v b j E v U H J p b m N p c G F s Q 2 h h b m d l I E 5 1 b W J l c n M v Q X V 0 b 1 J l b W 9 2 Z W R D b 2 x 1 b W 5 z M S 5 7 R G V i a X Q g Q W 1 v d W 5 0 L D V 9 J n F 1 b 3 Q 7 L C Z x d W 9 0 O 1 N l Y 3 R p b 2 4 x L 1 B y a W 5 j a X B h b E N o Y W 5 n Z S B O d W 1 i Z X J z L 0 F 1 d G 9 S Z W 1 v d m V k Q 2 9 s d W 1 u c z E u e 0 N y Z W R p d C B B b W 9 1 b n Q s N n 0 m c X V v d D s s J n F 1 b 3 Q 7 U 2 V j d G l v b j E v U H J p b m N p c G F s Q 2 h h b m d l I E 5 1 b W J l c n M v Q X V 0 b 1 J l b W 9 2 Z W R D b 2 x 1 b W 5 z M S 5 7 V G 9 0 Y W w s N 3 0 m c X V v d D s s J n F 1 b 3 Q 7 U 2 V j d G l v b j E v U H J p b m N p c G F s Q 2 h h b m d l I E 5 1 b W J l c n M v Q X V 0 b 1 J l b W 9 2 Z W R D b 2 x 1 b W 5 z M S 5 7 Q W N j b 3 V u d C B D Y X R l Z 2 9 y e S B O d W 1 i Z X I s O H 0 m c X V v d D s s J n F 1 b 3 Q 7 U 2 V j d G l v b j E v U H J p b m N p c G F s Q 2 h h b m d l I E 5 1 b W J l c n M v Q X V 0 b 1 J l b W 9 2 Z W R D b 2 x 1 b W 5 z M S 5 7 Q W N j b 3 V u d C B E Z X N j c m l w d G l v b i B m c m 9 t I E F j Y 2 9 1 b n Q g T W F z d G V y L D l 9 J n F 1 b 3 Q 7 L C Z x d W 9 0 O 1 N l Y 3 R p b 2 4 x L 1 B y a W 5 j a X B h b E N o Y W 5 n Z S B O d W 1 i Z X J z L 0 F 1 d G 9 S Z W 1 v d m V k Q 2 9 s d W 1 u c z E u e 1 J l Z m V y Z W 5 j Z S w x M H 0 m c X V v d D s s J n F 1 b 3 Q 7 U 2 V j d G l v b j E v U H J p b m N p c G F s Q 2 h h b m d l I E 5 1 b W J l c n M v Q X V 0 b 1 J l b W 9 2 Z W R D b 2 x 1 b W 5 z M S 5 7 U 2 9 1 c m N l I E R v Y 3 V t Z W 5 0 L D E x f S Z x d W 9 0 O y w m c X V v d D t T Z W N 0 a W 9 u M S 9 Q c m l u Y 2 l w Y W x D a G F u Z 2 U g T n V t Y m V y c y 9 B d X R v U m V t b 3 Z l Z E N v b H V t b n M x L n s x N T k 1 I F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l u Y 2 l w Y W x D a G F u Z 2 U l M j B O d W 1 i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E N o Y W 5 n Z S U y M E 5 1 b W J l c n M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x D a G F u Z 2 U l M j B O d W 1 i Z X J z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E N o Y W 5 n Z S U y M E 5 1 b W J l c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E N o Y W 5 n Z S U y M E 5 1 b W J l c n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5 j a X B h b E N o Y W 5 n Z S U y M E 5 1 b W J l c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x D a G F u Z 2 U l M j B O d W 1 i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u Y 2 l w Y W x D a G F u Z 2 U l M j B O d W 1 i Z X J z L 0 V 4 c G F u Z G V k J T I w U H J p b m N p c G F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Q 2 h h b m d l J T I w T n V t Y m V y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Q 2 h h b m d l J T I w T n V t Y m V y c y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m N p c G F s Q 2 h h b m d l J T I w T n V t Y m V y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Q l M j B O d W 1 i Z X J z P C 9 J d G V t U G F 0 a D 4 8 L 0 l 0 Z W 1 M b 2 N h d G l v b j 4 8 U 3 R h Y m x l R W 5 0 c m l l c z 4 8 R W 5 0 c n k g V H l w Z T 0 i R m l s b E V y c m 9 y Q 2 9 k Z S I g V m F s d W U 9 I n N V b m t u b 3 d u I i A v P j x F b n R y e S B U e X B l P S J O Y X Z p Z 2 F 0 a W 9 u U 3 R l c E 5 h b W U i I F Z h b H V l P S J z T m F 2 a W d h d G l v b i I g L z 4 8 R W 5 0 c n k g V H l w Z T 0 i R m l s b E V y c m 9 y Q 2 9 1 b n Q i I F Z h b H V l P S J s M C I g L z 4 8 R W 5 0 c n k g V H l w Z T 0 i R m l s b E V u Y W J s Z W Q i I F Z h b H V l P S J s M S I g L z 4 8 R W 5 0 c n k g V H l w Z T 0 i R m l s b E x h c 3 R V c G R h d G V k I i B W Y W x 1 Z T 0 i Z D I w M j U t M D g t M T N U M T g 6 M j c 6 M z I u N T k x N T Q 4 N l o i I C 8 + P E V u d H J 5 I F R 5 c G U 9 I k Z p b G x D b 2 x 1 b W 5 U e X B l c y I g V m F s d W U 9 I n N B Z 1 l I Q m d Z R U J B V U d C Z 1 l H Q X c 9 P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z E 1 O T U g W W V h c i Z x d W 9 0 O 1 0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R m l s b E N v d W 5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x M D I 5 Z j k 2 M S 0 2 Y j E 5 L T Q 3 O T k t Y T c y M S 0 0 Z T I 4 O T E y Y 2 M x M z A i I C 8 + P E V u d H J 5 I F R 5 c G U 9 I l F 1 Z X J 5 S U Q i I F Z h b H V l P S J z N 2 E w Y T Q 5 M m M t M D A z Z S 0 0 Z W J m L T k 2 M m Q t N z M 4 N m E 0 M z M w Z D Y 0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0 Z X J l c 3 Q g T n V t Y m V y c y 9 B d X R v U m V t b 3 Z l Z E N v b H V t b n M x L n t K b 3 V y b m F s I E V u d H J 5 L D B 9 J n F 1 b 3 Q 7 L C Z x d W 9 0 O 1 N l Y 3 R p b 2 4 x L 0 l u d G V y Z X N 0 I E 5 1 b W J l c n M v Q X V 0 b 1 J l b W 9 2 Z W R D b 2 x 1 b W 5 z M S 5 7 U 2 V y a W V z L D F 9 J n F 1 b 3 Q 7 L C Z x d W 9 0 O 1 N l Y 3 R p b 2 4 x L 0 l u d G V y Z X N 0 I E 5 1 b W J l c n M v Q X V 0 b 1 J l b W 9 2 Z W R D b 2 x 1 b W 5 z M S 5 7 V F J Y I E R h d G U s M n 0 m c X V v d D s s J n F 1 b 3 Q 7 U 2 V j d G l v b j E v S W 5 0 Z X J l c 3 Q g T n V t Y m V y c y 9 B d X R v U m V t b 3 Z l Z E N v b H V t b n M x L n t B Y 2 N v d W 5 0 I E 5 1 b W J l c i w z f S Z x d W 9 0 O y w m c X V v d D t T Z W N 0 a W 9 u M S 9 J b n R l c m V z d C B O d W 1 i Z X J z L 0 F 1 d G 9 S Z W 1 v d m V k Q 2 9 s d W 1 u c z E u e 0 F j Y 2 9 1 b n Q g R G V z Y 3 J p c H R p b 2 4 s N H 0 m c X V v d D s s J n F 1 b 3 Q 7 U 2 V j d G l v b j E v S W 5 0 Z X J l c 3 Q g T n V t Y m V y c y 9 B d X R v U m V t b 3 Z l Z E N v b H V t b n M x L n t E Z W J p d C B B b W 9 1 b n Q s N X 0 m c X V v d D s s J n F 1 b 3 Q 7 U 2 V j d G l v b j E v S W 5 0 Z X J l c 3 Q g T n V t Y m V y c y 9 B d X R v U m V t b 3 Z l Z E N v b H V t b n M x L n t D c m V k a X Q g Q W 1 v d W 5 0 L D Z 9 J n F 1 b 3 Q 7 L C Z x d W 9 0 O 1 N l Y 3 R p b 2 4 x L 0 l u d G V y Z X N 0 I E 5 1 b W J l c n M v Q X V 0 b 1 J l b W 9 2 Z W R D b 2 x 1 b W 5 z M S 5 7 V G 9 0 Y W w s N 3 0 m c X V v d D s s J n F 1 b 3 Q 7 U 2 V j d G l v b j E v S W 5 0 Z X J l c 3 Q g T n V t Y m V y c y 9 B d X R v U m V t b 3 Z l Z E N v b H V t b n M x L n t B Y 2 N v d W 5 0 I E N h d G V n b 3 J 5 I E 5 1 b W J l c i w 4 f S Z x d W 9 0 O y w m c X V v d D t T Z W N 0 a W 9 u M S 9 J b n R l c m V z d C B O d W 1 i Z X J z L 0 F 1 d G 9 S Z W 1 v d m V k Q 2 9 s d W 1 u c z E u e 0 F j Y 2 9 1 b n Q g R G V z Y 3 J p c H R p b 2 4 g Z n J v b S B B Y 2 N v d W 5 0 I E 1 h c 3 R l c i w 5 f S Z x d W 9 0 O y w m c X V v d D t T Z W N 0 a W 9 u M S 9 J b n R l c m V z d C B O d W 1 i Z X J z L 0 F 1 d G 9 S Z W 1 v d m V k Q 2 9 s d W 1 u c z E u e 1 J l Z m V y Z W 5 j Z S w x M H 0 m c X V v d D s s J n F 1 b 3 Q 7 U 2 V j d G l v b j E v S W 5 0 Z X J l c 3 Q g T n V t Y m V y c y 9 B d X R v U m V t b 3 Z l Z E N v b H V t b n M x L n t T b 3 V y Y 2 U g R G 9 j d W 1 l b n Q s M T F 9 J n F 1 b 3 Q 7 L C Z x d W 9 0 O 1 N l Y 3 R p b 2 4 x L 0 l u d G V y Z X N 0 I E 5 1 b W J l c n M v Q X V 0 b 1 J l b W 9 2 Z W R D b 2 x 1 b W 5 z M S 5 7 M T U 5 N S B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S W 5 0 Z X J l c 3 Q g T n V t Y m V y c y 9 B d X R v U m V t b 3 Z l Z E N v b H V t b n M x L n t K b 3 V y b m F s I E V u d H J 5 L D B 9 J n F 1 b 3 Q 7 L C Z x d W 9 0 O 1 N l Y 3 R p b 2 4 x L 0 l u d G V y Z X N 0 I E 5 1 b W J l c n M v Q X V 0 b 1 J l b W 9 2 Z W R D b 2 x 1 b W 5 z M S 5 7 U 2 V y a W V z L D F 9 J n F 1 b 3 Q 7 L C Z x d W 9 0 O 1 N l Y 3 R p b 2 4 x L 0 l u d G V y Z X N 0 I E 5 1 b W J l c n M v Q X V 0 b 1 J l b W 9 2 Z W R D b 2 x 1 b W 5 z M S 5 7 V F J Y I E R h d G U s M n 0 m c X V v d D s s J n F 1 b 3 Q 7 U 2 V j d G l v b j E v S W 5 0 Z X J l c 3 Q g T n V t Y m V y c y 9 B d X R v U m V t b 3 Z l Z E N v b H V t b n M x L n t B Y 2 N v d W 5 0 I E 5 1 b W J l c i w z f S Z x d W 9 0 O y w m c X V v d D t T Z W N 0 a W 9 u M S 9 J b n R l c m V z d C B O d W 1 i Z X J z L 0 F 1 d G 9 S Z W 1 v d m V k Q 2 9 s d W 1 u c z E u e 0 F j Y 2 9 1 b n Q g R G V z Y 3 J p c H R p b 2 4 s N H 0 m c X V v d D s s J n F 1 b 3 Q 7 U 2 V j d G l v b j E v S W 5 0 Z X J l c 3 Q g T n V t Y m V y c y 9 B d X R v U m V t b 3 Z l Z E N v b H V t b n M x L n t E Z W J p d C B B b W 9 1 b n Q s N X 0 m c X V v d D s s J n F 1 b 3 Q 7 U 2 V j d G l v b j E v S W 5 0 Z X J l c 3 Q g T n V t Y m V y c y 9 B d X R v U m V t b 3 Z l Z E N v b H V t b n M x L n t D c m V k a X Q g Q W 1 v d W 5 0 L D Z 9 J n F 1 b 3 Q 7 L C Z x d W 9 0 O 1 N l Y 3 R p b 2 4 x L 0 l u d G V y Z X N 0 I E 5 1 b W J l c n M v Q X V 0 b 1 J l b W 9 2 Z W R D b 2 x 1 b W 5 z M S 5 7 V G 9 0 Y W w s N 3 0 m c X V v d D s s J n F 1 b 3 Q 7 U 2 V j d G l v b j E v S W 5 0 Z X J l c 3 Q g T n V t Y m V y c y 9 B d X R v U m V t b 3 Z l Z E N v b H V t b n M x L n t B Y 2 N v d W 5 0 I E N h d G V n b 3 J 5 I E 5 1 b W J l c i w 4 f S Z x d W 9 0 O y w m c X V v d D t T Z W N 0 a W 9 u M S 9 J b n R l c m V z d C B O d W 1 i Z X J z L 0 F 1 d G 9 S Z W 1 v d m V k Q 2 9 s d W 1 u c z E u e 0 F j Y 2 9 1 b n Q g R G V z Y 3 J p c H R p b 2 4 g Z n J v b S B B Y 2 N v d W 5 0 I E 1 h c 3 R l c i w 5 f S Z x d W 9 0 O y w m c X V v d D t T Z W N 0 a W 9 u M S 9 J b n R l c m V z d C B O d W 1 i Z X J z L 0 F 1 d G 9 S Z W 1 v d m V k Q 2 9 s d W 1 u c z E u e 1 J l Z m V y Z W 5 j Z S w x M H 0 m c X V v d D s s J n F 1 b 3 Q 7 U 2 V j d G l v b j E v S W 5 0 Z X J l c 3 Q g T n V t Y m V y c y 9 B d X R v U m V t b 3 Z l Z E N v b H V t b n M x L n t T b 3 V y Y 2 U g R G 9 j d W 1 l b n Q s M T F 9 J n F 1 b 3 Q 7 L C Z x d W 9 0 O 1 N l Y 3 R p b 2 4 x L 0 l u d G V y Z X N 0 I E 5 1 b W J l c n M v Q X V 0 b 1 J l b W 9 2 Z W R D b 2 x 1 b W 5 z M S 5 7 M T U 5 N S B Z Z W F y L D E y f S Z x d W 9 0 O 1 0 s J n F 1 b 3 Q 7 U m V s Y X R p b 2 5 z a G l w S W 5 m b y Z x d W 9 0 O z p b X X 0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1 R h Y m x l I i A v P j x F b n R y e S B U e X B l P S J S Z X N 1 b H R U e X B l I i B W Y W x 1 Z T 0 i c 1 R h Y m x l I i A v P j x F b n R y e S B U e X B l P S J G a W x s V G F y Z 2 V 0 I i B W Y W x 1 Z T 0 i c 0 l u d G V y Z X N 0 X 0 5 1 b W J l c n M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S W 5 0 Z X J l c 3 Q l M j B O d W 1 i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J T I w T n V t Y m V y c y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J T I w T n V t Y m V y c y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C U y M E 5 1 b W J l c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J T I w T n V t Y m V y c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Q l M j B O d W 1 i Z X J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Q l M j B O d W 1 i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C U y M E 5 1 b W J l c n M v R X h w Y W 5 k Z W Q l M j B Q c m l u Y 2 l w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C U y M E 5 1 b W J l c n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J T I w T n V t Y m V y c y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Q l M j B O d W 1 i Z X J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E N o Y W 5 n Z S U y M E 5 1 b W J l c n M 8 L 0 l 0 Z W 1 Q Y X R o P j w v S X R l b U x v Y 2 F 0 a W 9 u P j x T d G F i b G V F b n R y a W V z P j x F b n R y e S B U e X B l P S J G a W x s Q 2 9 s d W 1 u V H l w Z X M i I F Z h b H V l P S J z Q W d Z S E J n W U V C Q V V H Q m d Z R 0 F 3 P T 0 i I C 8 + P E V u d H J 5 I F R 5 c G U 9 I k 5 h d m l n Y X R p b 2 5 T d G V w T m F t Z S I g V m F s d W U 9 I n N O Y X Z p Z 2 F 0 a W 9 u I i A v P j x F b n R y e S B U e X B l P S J G a W x s T G F z d F V w Z G F 0 Z W Q i I F Z h b H V l P S J k M j A y N S 0 w O C 0 x M 1 Q x O D o y N z o z O C 4 w N T E 4 N z I 5 W i I g L z 4 8 R W 5 0 c n k g V H l w Z T 0 i R m l s b E V u Y W J s Z W Q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c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z E 1 O T U g W W V h c i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x M D I 5 Z j k 2 M S 0 2 Y j E 5 L T Q 3 O T k t Y T c y M S 0 0 Z T I 4 O T E y Y 2 M x M z A i I C 8 + P E V u d H J 5 I F R 5 c G U 9 I l F 1 Z X J 5 S U Q i I F Z h b H V l P S J z Y z I w N W U 5 N T U t N j Q 3 O C 0 0 M D Q 1 L T h j M j Q t N j V i N j N j N m N j M D N i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1 R h Y m x l I i A v P j x F b n R y e S B U e X B l P S J S Z X N 1 b H R U e X B l I i B W Y W x 1 Z T 0 i c 1 R h Y m x l I i A v P j x F b n R y e S B U e X B l P S J G a W x s V G F y Z 2 V 0 I i B W Y W x 1 Z T 0 i c 0 l u d G V y Z X N 0 Q 2 h h b m d l X 0 5 1 b W J l c n M i I C 8 + P E V u d H J 5 I F R 5 c G U 9 I k x v Y W R l Z F R v Q W 5 h b H l z a X N T Z X J 2 a W N l c y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0 Z X J l c 3 R D a G F u Z 2 U g T n V t Y m V y c y 9 B d X R v U m V t b 3 Z l Z E N v b H V t b n M x L n t K b 3 V y b m F s I E V u d H J 5 L D B 9 J n F 1 b 3 Q 7 L C Z x d W 9 0 O 1 N l Y 3 R p b 2 4 x L 0 l u d G V y Z X N 0 Q 2 h h b m d l I E 5 1 b W J l c n M v Q X V 0 b 1 J l b W 9 2 Z W R D b 2 x 1 b W 5 z M S 5 7 U 2 V y a W V z L D F 9 J n F 1 b 3 Q 7 L C Z x d W 9 0 O 1 N l Y 3 R p b 2 4 x L 0 l u d G V y Z X N 0 Q 2 h h b m d l I E 5 1 b W J l c n M v Q X V 0 b 1 J l b W 9 2 Z W R D b 2 x 1 b W 5 z M S 5 7 V F J Y I E R h d G U s M n 0 m c X V v d D s s J n F 1 b 3 Q 7 U 2 V j d G l v b j E v S W 5 0 Z X J l c 3 R D a G F u Z 2 U g T n V t Y m V y c y 9 B d X R v U m V t b 3 Z l Z E N v b H V t b n M x L n t B Y 2 N v d W 5 0 I E 5 1 b W J l c i w z f S Z x d W 9 0 O y w m c X V v d D t T Z W N 0 a W 9 u M S 9 J b n R l c m V z d E N o Y W 5 n Z S B O d W 1 i Z X J z L 0 F 1 d G 9 S Z W 1 v d m V k Q 2 9 s d W 1 u c z E u e 0 F j Y 2 9 1 b n Q g R G V z Y 3 J p c H R p b 2 4 s N H 0 m c X V v d D s s J n F 1 b 3 Q 7 U 2 V j d G l v b j E v S W 5 0 Z X J l c 3 R D a G F u Z 2 U g T n V t Y m V y c y 9 B d X R v U m V t b 3 Z l Z E N v b H V t b n M x L n t E Z W J p d C B B b W 9 1 b n Q s N X 0 m c X V v d D s s J n F 1 b 3 Q 7 U 2 V j d G l v b j E v S W 5 0 Z X J l c 3 R D a G F u Z 2 U g T n V t Y m V y c y 9 B d X R v U m V t b 3 Z l Z E N v b H V t b n M x L n t D c m V k a X Q g Q W 1 v d W 5 0 L D Z 9 J n F 1 b 3 Q 7 L C Z x d W 9 0 O 1 N l Y 3 R p b 2 4 x L 0 l u d G V y Z X N 0 Q 2 h h b m d l I E 5 1 b W J l c n M v Q X V 0 b 1 J l b W 9 2 Z W R D b 2 x 1 b W 5 z M S 5 7 V G 9 0 Y W w s N 3 0 m c X V v d D s s J n F 1 b 3 Q 7 U 2 V j d G l v b j E v S W 5 0 Z X J l c 3 R D a G F u Z 2 U g T n V t Y m V y c y 9 B d X R v U m V t b 3 Z l Z E N v b H V t b n M x L n t B Y 2 N v d W 5 0 I E N h d G V n b 3 J 5 I E 5 1 b W J l c i w 4 f S Z x d W 9 0 O y w m c X V v d D t T Z W N 0 a W 9 u M S 9 J b n R l c m V z d E N o Y W 5 n Z S B O d W 1 i Z X J z L 0 F 1 d G 9 S Z W 1 v d m V k Q 2 9 s d W 1 u c z E u e 0 F j Y 2 9 1 b n Q g R G V z Y 3 J p c H R p b 2 4 g Z n J v b S B B Y 2 N v d W 5 0 I E 1 h c 3 R l c i w 5 f S Z x d W 9 0 O y w m c X V v d D t T Z W N 0 a W 9 u M S 9 J b n R l c m V z d E N o Y W 5 n Z S B O d W 1 i Z X J z L 0 F 1 d G 9 S Z W 1 v d m V k Q 2 9 s d W 1 u c z E u e 1 J l Z m V y Z W 5 j Z S w x M H 0 m c X V v d D s s J n F 1 b 3 Q 7 U 2 V j d G l v b j E v S W 5 0 Z X J l c 3 R D a G F u Z 2 U g T n V t Y m V y c y 9 B d X R v U m V t b 3 Z l Z E N v b H V t b n M x L n t T b 3 V y Y 2 U g R G 9 j d W 1 l b n Q s M T F 9 J n F 1 b 3 Q 7 L C Z x d W 9 0 O 1 N l Y 3 R p b 2 4 x L 0 l u d G V y Z X N 0 Q 2 h h b m d l I E 5 1 b W J l c n M v Q X V 0 b 1 J l b W 9 2 Z W R D b 2 x 1 b W 5 z M S 5 7 M T U 5 N S B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S W 5 0 Z X J l c 3 R D a G F u Z 2 U g T n V t Y m V y c y 9 B d X R v U m V t b 3 Z l Z E N v b H V t b n M x L n t K b 3 V y b m F s I E V u d H J 5 L D B 9 J n F 1 b 3 Q 7 L C Z x d W 9 0 O 1 N l Y 3 R p b 2 4 x L 0 l u d G V y Z X N 0 Q 2 h h b m d l I E 5 1 b W J l c n M v Q X V 0 b 1 J l b W 9 2 Z W R D b 2 x 1 b W 5 z M S 5 7 U 2 V y a W V z L D F 9 J n F 1 b 3 Q 7 L C Z x d W 9 0 O 1 N l Y 3 R p b 2 4 x L 0 l u d G V y Z X N 0 Q 2 h h b m d l I E 5 1 b W J l c n M v Q X V 0 b 1 J l b W 9 2 Z W R D b 2 x 1 b W 5 z M S 5 7 V F J Y I E R h d G U s M n 0 m c X V v d D s s J n F 1 b 3 Q 7 U 2 V j d G l v b j E v S W 5 0 Z X J l c 3 R D a G F u Z 2 U g T n V t Y m V y c y 9 B d X R v U m V t b 3 Z l Z E N v b H V t b n M x L n t B Y 2 N v d W 5 0 I E 5 1 b W J l c i w z f S Z x d W 9 0 O y w m c X V v d D t T Z W N 0 a W 9 u M S 9 J b n R l c m V z d E N o Y W 5 n Z S B O d W 1 i Z X J z L 0 F 1 d G 9 S Z W 1 v d m V k Q 2 9 s d W 1 u c z E u e 0 F j Y 2 9 1 b n Q g R G V z Y 3 J p c H R p b 2 4 s N H 0 m c X V v d D s s J n F 1 b 3 Q 7 U 2 V j d G l v b j E v S W 5 0 Z X J l c 3 R D a G F u Z 2 U g T n V t Y m V y c y 9 B d X R v U m V t b 3 Z l Z E N v b H V t b n M x L n t E Z W J p d C B B b W 9 1 b n Q s N X 0 m c X V v d D s s J n F 1 b 3 Q 7 U 2 V j d G l v b j E v S W 5 0 Z X J l c 3 R D a G F u Z 2 U g T n V t Y m V y c y 9 B d X R v U m V t b 3 Z l Z E N v b H V t b n M x L n t D c m V k a X Q g Q W 1 v d W 5 0 L D Z 9 J n F 1 b 3 Q 7 L C Z x d W 9 0 O 1 N l Y 3 R p b 2 4 x L 0 l u d G V y Z X N 0 Q 2 h h b m d l I E 5 1 b W J l c n M v Q X V 0 b 1 J l b W 9 2 Z W R D b 2 x 1 b W 5 z M S 5 7 V G 9 0 Y W w s N 3 0 m c X V v d D s s J n F 1 b 3 Q 7 U 2 V j d G l v b j E v S W 5 0 Z X J l c 3 R D a G F u Z 2 U g T n V t Y m V y c y 9 B d X R v U m V t b 3 Z l Z E N v b H V t b n M x L n t B Y 2 N v d W 5 0 I E N h d G V n b 3 J 5 I E 5 1 b W J l c i w 4 f S Z x d W 9 0 O y w m c X V v d D t T Z W N 0 a W 9 u M S 9 J b n R l c m V z d E N o Y W 5 n Z S B O d W 1 i Z X J z L 0 F 1 d G 9 S Z W 1 v d m V k Q 2 9 s d W 1 u c z E u e 0 F j Y 2 9 1 b n Q g R G V z Y 3 J p c H R p b 2 4 g Z n J v b S B B Y 2 N v d W 5 0 I E 1 h c 3 R l c i w 5 f S Z x d W 9 0 O y w m c X V v d D t T Z W N 0 a W 9 u M S 9 J b n R l c m V z d E N o Y W 5 n Z S B O d W 1 i Z X J z L 0 F 1 d G 9 S Z W 1 v d m V k Q 2 9 s d W 1 u c z E u e 1 J l Z m V y Z W 5 j Z S w x M H 0 m c X V v d D s s J n F 1 b 3 Q 7 U 2 V j d G l v b j E v S W 5 0 Z X J l c 3 R D a G F u Z 2 U g T n V t Y m V y c y 9 B d X R v U m V t b 3 Z l Z E N v b H V t b n M x L n t T b 3 V y Y 2 U g R G 9 j d W 1 l b n Q s M T F 9 J n F 1 b 3 Q 7 L C Z x d W 9 0 O 1 N l Y 3 R p b 2 4 x L 0 l u d G V y Z X N 0 Q 2 h h b m d l I E 5 1 b W J l c n M v Q X V 0 b 1 J l b W 9 2 Z W R D b 2 x 1 b W 5 z M S 5 7 M T U 5 N S B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5 0 Z X J l c 3 R D a G F u Z 2 U l M j B O d W 1 i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Q 2 h h b m d l J T I w T n V t Y m V y c y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Q 2 h h b m d l J T I w T n V t Y m V y c y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E N o Y W 5 n Z S U y M E 5 1 b W J l c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Q 2 h h b m d l J T I w T n V t Y m V y c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R D a G F u Z 2 U l M j B O d W 1 i Z X J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R D a G F u Z 2 U l M j B O d W 1 i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E N o Y W 5 n Z S U y M E 5 1 b W J l c n M v R X h w Y W 5 k Z W Q l M j B Q c m l u Y 2 l w Y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n R l c m V z d E N o Y W 5 n Z S U y M E 5 1 b W J l c n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d G V y Z X N 0 Q 2 h h b m d l J T I w T n V t Y m V y c y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0 Z X J l c 3 R D a G F u Z 2 U l M j B O d W 1 i Z X J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F y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j B i M G U 3 M W I t O G Z i N C 0 0 Y j F h L T h l Y z A t Z j N h Z D E 0 N W E 0 N D Y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U m V z d W x 0 V H l w Z S I g V m F s d W U 9 I n N O d W 1 i Z X I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4 L T E z V D E 5 O j A 4 O j I 0 L j Y 2 N z Y 0 N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l l Y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W V h c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l l Y X I v W W V h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N C U y M G F s b D w v S X R l b V B h d G g + P C 9 J d G V t T G 9 j Y X R p b 2 4 + P F N 0 Y W J s Z U V u d H J p Z X M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D b 3 V u d C I g V m F s d W U 9 I m w x N T k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T R U M T I 6 N D k 6 N D Q u N D M y O D g 2 M V o i I C 8 + P E V u d H J 5 I F R 5 c G U 9 I k Z p b G x l Z E N v b X B s Z X R l U m V z d W x 0 V G 9 X b 3 J r c 2 h l Z X Q i I F Z h b H V l P S J s M S I g L z 4 8 R W 5 0 c n k g V H l w Z T 0 i R m l s b E N v b H V t b l R 5 c G V z I i B W Y W x 1 Z T 0 i c 0 F n W U h C Z 1 l F Q k F V R 0 J n W U d B d z 0 9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U x N j l k O D c 2 L T M 3 M m M t N G Y x N S 1 h M z V k L T d h M T A z O D Q 2 Y j Y w O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Q 3 M D V f M j A y N F 9 h b G w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0 N z A 1 I D I w M j Q g Y W x s L 0 F 1 d G 9 S Z W 1 v d m V k Q 2 9 s d W 1 u c z E u e 0 p v d X J u Y W w g R W 5 0 c n k s M H 0 m c X V v d D s s J n F 1 b 3 Q 7 U 2 V j d G l v b j E v N D c w N S A y M D I 0 I G F s b C 9 B d X R v U m V t b 3 Z l Z E N v b H V t b n M x L n t T Z X J p Z X M s M X 0 m c X V v d D s s J n F 1 b 3 Q 7 U 2 V j d G l v b j E v N D c w N S A y M D I 0 I G F s b C 9 B d X R v U m V t b 3 Z l Z E N v b H V t b n M x L n t U U l g g R G F 0 Z S w y f S Z x d W 9 0 O y w m c X V v d D t T Z W N 0 a W 9 u M S 8 0 N z A 1 I D I w M j Q g Y W x s L 0 F 1 d G 9 S Z W 1 v d m V k Q 2 9 s d W 1 u c z E u e 0 F j Y 2 9 1 b n Q g T n V t Y m V y L D N 9 J n F 1 b 3 Q 7 L C Z x d W 9 0 O 1 N l Y 3 R p b 2 4 x L z Q 3 M D U g M j A y N C B h b G w v Q X V 0 b 1 J l b W 9 2 Z W R D b 2 x 1 b W 5 z M S 5 7 Q W N j b 3 V u d C B E Z X N j c m l w d G l v b i w 0 f S Z x d W 9 0 O y w m c X V v d D t T Z W N 0 a W 9 u M S 8 0 N z A 1 I D I w M j Q g Y W x s L 0 F 1 d G 9 S Z W 1 v d m V k Q 2 9 s d W 1 u c z E u e 0 R l Y m l 0 I E F t b 3 V u d C w 1 f S Z x d W 9 0 O y w m c X V v d D t T Z W N 0 a W 9 u M S 8 0 N z A 1 I D I w M j Q g Y W x s L 0 F 1 d G 9 S Z W 1 v d m V k Q 2 9 s d W 1 u c z E u e 0 N y Z W R p d C B B b W 9 1 b n Q s N n 0 m c X V v d D s s J n F 1 b 3 Q 7 U 2 V j d G l v b j E v N D c w N S A y M D I 0 I G F s b C 9 B d X R v U m V t b 3 Z l Z E N v b H V t b n M x L n t U b 3 R h b C w 3 f S Z x d W 9 0 O y w m c X V v d D t T Z W N 0 a W 9 u M S 8 0 N z A 1 I D I w M j Q g Y W x s L 0 F 1 d G 9 S Z W 1 v d m V k Q 2 9 s d W 1 u c z E u e 0 F j Y 2 9 1 b n Q g Q 2 F 0 Z W d v c n k g T n V t Y m V y L D h 9 J n F 1 b 3 Q 7 L C Z x d W 9 0 O 1 N l Y 3 R p b 2 4 x L z Q 3 M D U g M j A y N C B h b G w v Q X V 0 b 1 J l b W 9 2 Z W R D b 2 x 1 b W 5 z M S 5 7 Q W N j b 3 V u d C B E Z X N j c m l w d G l v b i B m c m 9 t I E F j Y 2 9 1 b n Q g T W F z d G V y L D l 9 J n F 1 b 3 Q 7 L C Z x d W 9 0 O 1 N l Y 3 R p b 2 4 x L z Q 3 M D U g M j A y N C B h b G w v Q X V 0 b 1 J l b W 9 2 Z W R D b 2 x 1 b W 5 z M S 5 7 U m V m Z X J l b m N l L D E w f S Z x d W 9 0 O y w m c X V v d D t T Z W N 0 a W 9 u M S 8 0 N z A 1 I D I w M j Q g Y W x s L 0 F 1 d G 9 S Z W 1 v d m V k Q 2 9 s d W 1 u c z E u e 1 N v d X J j Z S B E b 2 N 1 b W V u d C w x M X 0 m c X V v d D s s J n F 1 b 3 Q 7 U 2 V j d G l v b j E v N D c w N S A y M D I 0 I G F s b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N D c w N S A y M D I 0 I G F s b C 9 B d X R v U m V t b 3 Z l Z E N v b H V t b n M x L n t K b 3 V y b m F s I E V u d H J 5 L D B 9 J n F 1 b 3 Q 7 L C Z x d W 9 0 O 1 N l Y 3 R p b 2 4 x L z Q 3 M D U g M j A y N C B h b G w v Q X V 0 b 1 J l b W 9 2 Z W R D b 2 x 1 b W 5 z M S 5 7 U 2 V y a W V z L D F 9 J n F 1 b 3 Q 7 L C Z x d W 9 0 O 1 N l Y 3 R p b 2 4 x L z Q 3 M D U g M j A y N C B h b G w v Q X V 0 b 1 J l b W 9 2 Z W R D b 2 x 1 b W 5 z M S 5 7 V F J Y I E R h d G U s M n 0 m c X V v d D s s J n F 1 b 3 Q 7 U 2 V j d G l v b j E v N D c w N S A y M D I 0 I G F s b C 9 B d X R v U m V t b 3 Z l Z E N v b H V t b n M x L n t B Y 2 N v d W 5 0 I E 5 1 b W J l c i w z f S Z x d W 9 0 O y w m c X V v d D t T Z W N 0 a W 9 u M S 8 0 N z A 1 I D I w M j Q g Y W x s L 0 F 1 d G 9 S Z W 1 v d m V k Q 2 9 s d W 1 u c z E u e 0 F j Y 2 9 1 b n Q g R G V z Y 3 J p c H R p b 2 4 s N H 0 m c X V v d D s s J n F 1 b 3 Q 7 U 2 V j d G l v b j E v N D c w N S A y M D I 0 I G F s b C 9 B d X R v U m V t b 3 Z l Z E N v b H V t b n M x L n t E Z W J p d C B B b W 9 1 b n Q s N X 0 m c X V v d D s s J n F 1 b 3 Q 7 U 2 V j d G l v b j E v N D c w N S A y M D I 0 I G F s b C 9 B d X R v U m V t b 3 Z l Z E N v b H V t b n M x L n t D c m V k a X Q g Q W 1 v d W 5 0 L D Z 9 J n F 1 b 3 Q 7 L C Z x d W 9 0 O 1 N l Y 3 R p b 2 4 x L z Q 3 M D U g M j A y N C B h b G w v Q X V 0 b 1 J l b W 9 2 Z W R D b 2 x 1 b W 5 z M S 5 7 V G 9 0 Y W w s N 3 0 m c X V v d D s s J n F 1 b 3 Q 7 U 2 V j d G l v b j E v N D c w N S A y M D I 0 I G F s b C 9 B d X R v U m V t b 3 Z l Z E N v b H V t b n M x L n t B Y 2 N v d W 5 0 I E N h d G V n b 3 J 5 I E 5 1 b W J l c i w 4 f S Z x d W 9 0 O y w m c X V v d D t T Z W N 0 a W 9 u M S 8 0 N z A 1 I D I w M j Q g Y W x s L 0 F 1 d G 9 S Z W 1 v d m V k Q 2 9 s d W 1 u c z E u e 0 F j Y 2 9 1 b n Q g R G V z Y 3 J p c H R p b 2 4 g Z n J v b S B B Y 2 N v d W 5 0 I E 1 h c 3 R l c i w 5 f S Z x d W 9 0 O y w m c X V v d D t T Z W N 0 a W 9 u M S 8 0 N z A 1 I D I w M j Q g Y W x s L 0 F 1 d G 9 S Z W 1 v d m V k Q 2 9 s d W 1 u c z E u e 1 J l Z m V y Z W 5 j Z S w x M H 0 m c X V v d D s s J n F 1 b 3 Q 7 U 2 V j d G l v b j E v N D c w N S A y M D I 0 I G F s b C 9 B d X R v U m V t b 3 Z l Z E N v b H V t b n M x L n t T b 3 V y Y 2 U g R G 9 j d W 1 l b n Q s M T F 9 J n F 1 b 3 Q 7 L C Z x d W 9 0 O 1 N l Y 3 R p b 2 4 x L z Q 3 M D U g M j A y N C B h b G w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Q 3 M D U l M j A y M D I 0 J T I w Y W x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3 M D U l M j A y M D I 0 J T I w Y W x s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Q l M j B h b G w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Q l M j B h b G w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N C U y M G F s b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Q l M j B h b G w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Q l M j B h b G w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3 M D U l M j A y M D I 0 J T I w Y W x s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N C U y M G F s b C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Q l M j B h b G w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Z G E 3 N D J j M j g t Y j F m O S 0 0 Y T V k L T k z Z D E t Y j M 1 Z G F j M z I w Y 2 Z i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4 U C A y M D I y L 0 F 1 d G 9 S Z W 1 v d m V k Q 2 9 s d W 1 u c z E u e 0 p v d X J u Y W w g R W 5 0 c n k s M H 0 m c X V v d D s s J n F 1 b 3 Q 7 U 2 V j d G l v b j E v M T U 4 O F A g M j A y M i 9 B d X R v U m V t b 3 Z l Z E N v b H V t b n M x L n t T Z X J p Z X M s M X 0 m c X V v d D s s J n F 1 b 3 Q 7 U 2 V j d G l v b j E v M T U 4 O F A g M j A y M i 9 B d X R v U m V t b 3 Z l Z E N v b H V t b n M x L n t U U l g g R G F 0 Z S w y f S Z x d W 9 0 O y w m c X V v d D t T Z W N 0 a W 9 u M S 8 x N T g 4 U C A y M D I y L 0 F 1 d G 9 S Z W 1 v d m V k Q 2 9 s d W 1 u c z E u e 0 F j Y 2 9 1 b n Q g T n V t Y m V y L D N 9 J n F 1 b 3 Q 7 L C Z x d W 9 0 O 1 N l Y 3 R p b 2 4 x L z E 1 O D h Q I D I w M j I v Q X V 0 b 1 J l b W 9 2 Z W R D b 2 x 1 b W 5 z M S 5 7 Q W N j b 3 V u d C B E Z X N j c m l w d G l v b i w 0 f S Z x d W 9 0 O y w m c X V v d D t T Z W N 0 a W 9 u M S 8 x N T g 4 U C A y M D I y L 0 F 1 d G 9 S Z W 1 v d m V k Q 2 9 s d W 1 u c z E u e 0 R l Y m l 0 I E F t b 3 V u d C w 1 f S Z x d W 9 0 O y w m c X V v d D t T Z W N 0 a W 9 u M S 8 x N T g 4 U C A y M D I y L 0 F 1 d G 9 S Z W 1 v d m V k Q 2 9 s d W 1 u c z E u e 0 N y Z W R p d C B B b W 9 1 b n Q s N n 0 m c X V v d D s s J n F 1 b 3 Q 7 U 2 V j d G l v b j E v M T U 4 O F A g M j A y M i 9 B d X R v U m V t b 3 Z l Z E N v b H V t b n M x L n t U b 3 R h b C w 3 f S Z x d W 9 0 O y w m c X V v d D t T Z W N 0 a W 9 u M S 8 x N T g 4 U C A y M D I y L 0 F 1 d G 9 S Z W 1 v d m V k Q 2 9 s d W 1 u c z E u e 0 F j Y 2 9 1 b n Q g Q 2 F 0 Z W d v c n k g T n V t Y m V y L D h 9 J n F 1 b 3 Q 7 L C Z x d W 9 0 O 1 N l Y 3 R p b 2 4 x L z E 1 O D h Q I D I w M j I v Q X V 0 b 1 J l b W 9 2 Z W R D b 2 x 1 b W 5 z M S 5 7 Q W N j b 3 V u d C B E Z X N j c m l w d G l v b i B m c m 9 t I E F j Y 2 9 1 b n Q g T W F z d G V y L D l 9 J n F 1 b 3 Q 7 L C Z x d W 9 0 O 1 N l Y 3 R p b 2 4 x L z E 1 O D h Q I D I w M j I v Q X V 0 b 1 J l b W 9 2 Z W R D b 2 x 1 b W 5 z M S 5 7 U m V m Z X J l b m N l L D E w f S Z x d W 9 0 O y w m c X V v d D t T Z W N 0 a W 9 u M S 8 x N T g 4 U C A y M D I y L 0 F 1 d G 9 S Z W 1 v d m V k Q 2 9 s d W 1 u c z E u e 1 N v d X J j Z S B E b 2 N 1 b W V u d C w x M X 0 m c X V v d D s s J n F 1 b 3 Q 7 U 2 V j d G l v b j E v M T U 4 O F A g M j A y M i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O F A g M j A y M i 9 B d X R v U m V t b 3 Z l Z E N v b H V t b n M x L n t K b 3 V y b m F s I E V u d H J 5 L D B 9 J n F 1 b 3 Q 7 L C Z x d W 9 0 O 1 N l Y 3 R p b 2 4 x L z E 1 O D h Q I D I w M j I v Q X V 0 b 1 J l b W 9 2 Z W R D b 2 x 1 b W 5 z M S 5 7 U 2 V y a W V z L D F 9 J n F 1 b 3 Q 7 L C Z x d W 9 0 O 1 N l Y 3 R p b 2 4 x L z E 1 O D h Q I D I w M j I v Q X V 0 b 1 J l b W 9 2 Z W R D b 2 x 1 b W 5 z M S 5 7 V F J Y I E R h d G U s M n 0 m c X V v d D s s J n F 1 b 3 Q 7 U 2 V j d G l v b j E v M T U 4 O F A g M j A y M i 9 B d X R v U m V t b 3 Z l Z E N v b H V t b n M x L n t B Y 2 N v d W 5 0 I E 5 1 b W J l c i w z f S Z x d W 9 0 O y w m c X V v d D t T Z W N 0 a W 9 u M S 8 x N T g 4 U C A y M D I y L 0 F 1 d G 9 S Z W 1 v d m V k Q 2 9 s d W 1 u c z E u e 0 F j Y 2 9 1 b n Q g R G V z Y 3 J p c H R p b 2 4 s N H 0 m c X V v d D s s J n F 1 b 3 Q 7 U 2 V j d G l v b j E v M T U 4 O F A g M j A y M i 9 B d X R v U m V t b 3 Z l Z E N v b H V t b n M x L n t E Z W J p d C B B b W 9 1 b n Q s N X 0 m c X V v d D s s J n F 1 b 3 Q 7 U 2 V j d G l v b j E v M T U 4 O F A g M j A y M i 9 B d X R v U m V t b 3 Z l Z E N v b H V t b n M x L n t D c m V k a X Q g Q W 1 v d W 5 0 L D Z 9 J n F 1 b 3 Q 7 L C Z x d W 9 0 O 1 N l Y 3 R p b 2 4 x L z E 1 O D h Q I D I w M j I v Q X V 0 b 1 J l b W 9 2 Z W R D b 2 x 1 b W 5 z M S 5 7 V G 9 0 Y W w s N 3 0 m c X V v d D s s J n F 1 b 3 Q 7 U 2 V j d G l v b j E v M T U 4 O F A g M j A y M i 9 B d X R v U m V t b 3 Z l Z E N v b H V t b n M x L n t B Y 2 N v d W 5 0 I E N h d G V n b 3 J 5 I E 5 1 b W J l c i w 4 f S Z x d W 9 0 O y w m c X V v d D t T Z W N 0 a W 9 u M S 8 x N T g 4 U C A y M D I y L 0 F 1 d G 9 S Z W 1 v d m V k Q 2 9 s d W 1 u c z E u e 0 F j Y 2 9 1 b n Q g R G V z Y 3 J p c H R p b 2 4 g Z n J v b S B B Y 2 N v d W 5 0 I E 1 h c 3 R l c i w 5 f S Z x d W 9 0 O y w m c X V v d D t T Z W N 0 a W 9 u M S 8 x N T g 4 U C A y M D I y L 0 F 1 d G 9 S Z W 1 v d m V k Q 2 9 s d W 1 u c z E u e 1 J l Z m V y Z W 5 j Z S w x M H 0 m c X V v d D s s J n F 1 b 3 Q 7 U 2 V j d G l v b j E v M T U 4 O F A g M j A y M i 9 B d X R v U m V t b 3 Z l Z E N v b H V t b n M x L n t T b 3 V y Y 2 U g R G 9 j d W 1 l b n Q s M T F 9 J n F 1 b 3 Q 7 L C Z x d W 9 0 O 1 N l Y 3 R p b 2 4 x L z E 1 O D h Q I D I w M j I v Q X V 0 b 1 J l b W 9 2 Z W R D b 2 x 1 b W 5 z M S 5 7 W W V h c i w x M n 0 m c X V v d D t d L C Z x d W 9 0 O 1 J l b G F 0 a W 9 u c 2 h p c E l u Z m 8 m c X V v d D s 6 W 1 1 9 I i A v P j x F b n R y e S B U e X B l P S J G a W x s V G F y Z 2 V 0 I i B W Y W x 1 Z T 0 i c 1 8 x N T g 4 U F 8 y M D I y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D g t M T R U M T M 6 M T A 6 N T I u N D Y y N T k z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E 1 O D h Q J T I w M j A y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I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y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I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y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i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y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M 5 N T F h M T I 2 Y y 0 0 Y W Y x L T Q 0 Y z U t Y j E 2 Z C 0 5 M W U 4 Z m E 2 M T F j M T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8 x N T g 5 U F 8 y M D I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g t M T R U M T M 6 M T A 6 N T I u M z g 5 O D Y z M 1 o i I C 8 + P E V u d H J 5 I F R 5 c G U 9 I k Z p b G x D b 2 x 1 b W 5 U e X B l c y I g V m F s d W U 9 I n N B Z 1 l I Q m d Z R U J B V U d C Z 1 l H Q X c 9 P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V A g M j A y M i 9 B d X R v U m V t b 3 Z l Z E N v b H V t b n M x L n t K b 3 V y b m F s I E V u d H J 5 L D B 9 J n F 1 b 3 Q 7 L C Z x d W 9 0 O 1 N l Y 3 R p b 2 4 x L z E 1 O D l Q I D I w M j I v Q X V 0 b 1 J l b W 9 2 Z W R D b 2 x 1 b W 5 z M S 5 7 U 2 V y a W V z L D F 9 J n F 1 b 3 Q 7 L C Z x d W 9 0 O 1 N l Y 3 R p b 2 4 x L z E 1 O D l Q I D I w M j I v Q X V 0 b 1 J l b W 9 2 Z W R D b 2 x 1 b W 5 z M S 5 7 V F J Y I E R h d G U s M n 0 m c X V v d D s s J n F 1 b 3 Q 7 U 2 V j d G l v b j E v M T U 4 O V A g M j A y M i 9 B d X R v U m V t b 3 Z l Z E N v b H V t b n M x L n t B Y 2 N v d W 5 0 I E 5 1 b W J l c i w z f S Z x d W 9 0 O y w m c X V v d D t T Z W N 0 a W 9 u M S 8 x N T g 5 U C A y M D I y L 0 F 1 d G 9 S Z W 1 v d m V k Q 2 9 s d W 1 u c z E u e 0 F j Y 2 9 1 b n Q g R G V z Y 3 J p c H R p b 2 4 s N H 0 m c X V v d D s s J n F 1 b 3 Q 7 U 2 V j d G l v b j E v M T U 4 O V A g M j A y M i 9 B d X R v U m V t b 3 Z l Z E N v b H V t b n M x L n t E Z W J p d C B B b W 9 1 b n Q s N X 0 m c X V v d D s s J n F 1 b 3 Q 7 U 2 V j d G l v b j E v M T U 4 O V A g M j A y M i 9 B d X R v U m V t b 3 Z l Z E N v b H V t b n M x L n t D c m V k a X Q g Q W 1 v d W 5 0 L D Z 9 J n F 1 b 3 Q 7 L C Z x d W 9 0 O 1 N l Y 3 R p b 2 4 x L z E 1 O D l Q I D I w M j I v Q X V 0 b 1 J l b W 9 2 Z W R D b 2 x 1 b W 5 z M S 5 7 V G 9 0 Y W w s N 3 0 m c X V v d D s s J n F 1 b 3 Q 7 U 2 V j d G l v b j E v M T U 4 O V A g M j A y M i 9 B d X R v U m V t b 3 Z l Z E N v b H V t b n M x L n t B Y 2 N v d W 5 0 I E N h d G V n b 3 J 5 I E 5 1 b W J l c i w 4 f S Z x d W 9 0 O y w m c X V v d D t T Z W N 0 a W 9 u M S 8 x N T g 5 U C A y M D I y L 0 F 1 d G 9 S Z W 1 v d m V k Q 2 9 s d W 1 u c z E u e 0 F j Y 2 9 1 b n Q g R G V z Y 3 J p c H R p b 2 4 g Z n J v b S B B Y 2 N v d W 5 0 I E 1 h c 3 R l c i w 5 f S Z x d W 9 0 O y w m c X V v d D t T Z W N 0 a W 9 u M S 8 x N T g 5 U C A y M D I y L 0 F 1 d G 9 S Z W 1 v d m V k Q 2 9 s d W 1 u c z E u e 1 J l Z m V y Z W 5 j Z S w x M H 0 m c X V v d D s s J n F 1 b 3 Q 7 U 2 V j d G l v b j E v M T U 4 O V A g M j A y M i 9 B d X R v U m V t b 3 Z l Z E N v b H V t b n M x L n t T b 3 V y Y 2 U g R G 9 j d W 1 l b n Q s M T F 9 J n F 1 b 3 Q 7 L C Z x d W 9 0 O 1 N l Y 3 R p b 2 4 x L z E 1 O D l Q I D I w M j I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l Q I D I w M j I v Q X V 0 b 1 J l b W 9 2 Z W R D b 2 x 1 b W 5 z M S 5 7 S m 9 1 c m 5 h b C B F b n R y e S w w f S Z x d W 9 0 O y w m c X V v d D t T Z W N 0 a W 9 u M S 8 x N T g 5 U C A y M D I y L 0 F 1 d G 9 S Z W 1 v d m V k Q 2 9 s d W 1 u c z E u e 1 N l c m l l c y w x f S Z x d W 9 0 O y w m c X V v d D t T Z W N 0 a W 9 u M S 8 x N T g 5 U C A y M D I y L 0 F 1 d G 9 S Z W 1 v d m V k Q 2 9 s d W 1 u c z E u e 1 R S W C B E Y X R l L D J 9 J n F 1 b 3 Q 7 L C Z x d W 9 0 O 1 N l Y 3 R p b 2 4 x L z E 1 O D l Q I D I w M j I v Q X V 0 b 1 J l b W 9 2 Z W R D b 2 x 1 b W 5 z M S 5 7 Q W N j b 3 V u d C B O d W 1 i Z X I s M 3 0 m c X V v d D s s J n F 1 b 3 Q 7 U 2 V j d G l v b j E v M T U 4 O V A g M j A y M i 9 B d X R v U m V t b 3 Z l Z E N v b H V t b n M x L n t B Y 2 N v d W 5 0 I E R l c 2 N y a X B 0 a W 9 u L D R 9 J n F 1 b 3 Q 7 L C Z x d W 9 0 O 1 N l Y 3 R p b 2 4 x L z E 1 O D l Q I D I w M j I v Q X V 0 b 1 J l b W 9 2 Z W R D b 2 x 1 b W 5 z M S 5 7 R G V i a X Q g Q W 1 v d W 5 0 L D V 9 J n F 1 b 3 Q 7 L C Z x d W 9 0 O 1 N l Y 3 R p b 2 4 x L z E 1 O D l Q I D I w M j I v Q X V 0 b 1 J l b W 9 2 Z W R D b 2 x 1 b W 5 z M S 5 7 Q 3 J l Z G l 0 I E F t b 3 V u d C w 2 f S Z x d W 9 0 O y w m c X V v d D t T Z W N 0 a W 9 u M S 8 x N T g 5 U C A y M D I y L 0 F 1 d G 9 S Z W 1 v d m V k Q 2 9 s d W 1 u c z E u e 1 R v d G F s L D d 9 J n F 1 b 3 Q 7 L C Z x d W 9 0 O 1 N l Y 3 R p b 2 4 x L z E 1 O D l Q I D I w M j I v Q X V 0 b 1 J l b W 9 2 Z W R D b 2 x 1 b W 5 z M S 5 7 Q W N j b 3 V u d C B D Y X R l Z 2 9 y e S B O d W 1 i Z X I s O H 0 m c X V v d D s s J n F 1 b 3 Q 7 U 2 V j d G l v b j E v M T U 4 O V A g M j A y M i 9 B d X R v U m V t b 3 Z l Z E N v b H V t b n M x L n t B Y 2 N v d W 5 0 I E R l c 2 N y a X B 0 a W 9 u I G Z y b 2 0 g Q W N j b 3 V u d C B N Y X N 0 Z X I s O X 0 m c X V v d D s s J n F 1 b 3 Q 7 U 2 V j d G l v b j E v M T U 4 O V A g M j A y M i 9 B d X R v U m V t b 3 Z l Z E N v b H V t b n M x L n t S Z W Z l c m V u Y 2 U s M T B 9 J n F 1 b 3 Q 7 L C Z x d W 9 0 O 1 N l Y 3 R p b 2 4 x L z E 1 O D l Q I D I w M j I v Q X V 0 b 1 J l b W 9 2 Z W R D b 2 x 1 b W 5 z M S 5 7 U 2 9 1 c m N l I E R v Y 3 V t Z W 5 0 L D E x f S Z x d W 9 0 O y w m c X V v d D t T Z W N 0 a W 9 u M S 8 x N T g 5 U C A y M D I y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g 5 U C U y M D I w M j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y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y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i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I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i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P C 9 J d G V t U G F 0 a D 4 8 L 0 l 0 Z W 1 M b 2 N h d G l v b j 4 8 U 3 R h Y m x l R W 5 0 c m l l c z 4 8 R W 5 0 c n k g V H l w Z T 0 i R m l s b E N v d W 5 0 I i B W Y W x 1 Z T 0 i b D E 5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R W 5 h Y m x l Z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T A t M T B U M j A 6 M T M 6 M T g u N z Q 2 O T E x N l o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M j I 0 Z T J l N S 0 1 N T g 3 L T R l M T I t Y j h m M C 1 k N 2 M z Z j l i M T h k Y m U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5 U F 8 y M D I 1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V A g M j A y N S 9 B d X R v U m V t b 3 Z l Z E N v b H V t b n M x L n t K b 3 V y b m F s I E V u d H J 5 L D B 9 J n F 1 b 3 Q 7 L C Z x d W 9 0 O 1 N l Y 3 R p b 2 4 x L z E 1 O D l Q I D I w M j U v Q X V 0 b 1 J l b W 9 2 Z W R D b 2 x 1 b W 5 z M S 5 7 U 2 V y a W V z L D F 9 J n F 1 b 3 Q 7 L C Z x d W 9 0 O 1 N l Y 3 R p b 2 4 x L z E 1 O D l Q I D I w M j U v Q X V 0 b 1 J l b W 9 2 Z W R D b 2 x 1 b W 5 z M S 5 7 V F J Y I E R h d G U s M n 0 m c X V v d D s s J n F 1 b 3 Q 7 U 2 V j d G l v b j E v M T U 4 O V A g M j A y N S 9 B d X R v U m V t b 3 Z l Z E N v b H V t b n M x L n t B Y 2 N v d W 5 0 I E 5 1 b W J l c i w z f S Z x d W 9 0 O y w m c X V v d D t T Z W N 0 a W 9 u M S 8 x N T g 5 U C A y M D I 1 L 0 F 1 d G 9 S Z W 1 v d m V k Q 2 9 s d W 1 u c z E u e 0 F j Y 2 9 1 b n Q g R G V z Y 3 J p c H R p b 2 4 s N H 0 m c X V v d D s s J n F 1 b 3 Q 7 U 2 V j d G l v b j E v M T U 4 O V A g M j A y N S 9 B d X R v U m V t b 3 Z l Z E N v b H V t b n M x L n t E Z W J p d C B B b W 9 1 b n Q s N X 0 m c X V v d D s s J n F 1 b 3 Q 7 U 2 V j d G l v b j E v M T U 4 O V A g M j A y N S 9 B d X R v U m V t b 3 Z l Z E N v b H V t b n M x L n t D c m V k a X Q g Q W 1 v d W 5 0 L D Z 9 J n F 1 b 3 Q 7 L C Z x d W 9 0 O 1 N l Y 3 R p b 2 4 x L z E 1 O D l Q I D I w M j U v Q X V 0 b 1 J l b W 9 2 Z W R D b 2 x 1 b W 5 z M S 5 7 V G 9 0 Y W w s N 3 0 m c X V v d D s s J n F 1 b 3 Q 7 U 2 V j d G l v b j E v M T U 4 O V A g M j A y N S 9 B d X R v U m V t b 3 Z l Z E N v b H V t b n M x L n t B Y 2 N v d W 5 0 I E N h d G V n b 3 J 5 I E 5 1 b W J l c i w 4 f S Z x d W 9 0 O y w m c X V v d D t T Z W N 0 a W 9 u M S 8 x N T g 5 U C A y M D I 1 L 0 F 1 d G 9 S Z W 1 v d m V k Q 2 9 s d W 1 u c z E u e 0 F j Y 2 9 1 b n Q g R G V z Y 3 J p c H R p b 2 4 g Z n J v b S B B Y 2 N v d W 5 0 I E 1 h c 3 R l c i w 5 f S Z x d W 9 0 O y w m c X V v d D t T Z W N 0 a W 9 u M S 8 x N T g 5 U C A y M D I 1 L 0 F 1 d G 9 S Z W 1 v d m V k Q 2 9 s d W 1 u c z E u e 1 J l Z m V y Z W 5 j Z S w x M H 0 m c X V v d D s s J n F 1 b 3 Q 7 U 2 V j d G l v b j E v M T U 4 O V A g M j A y N S 9 B d X R v U m V t b 3 Z l Z E N v b H V t b n M x L n t T b 3 V y Y 2 U g R G 9 j d W 1 l b n Q s M T F 9 J n F 1 b 3 Q 7 L C Z x d W 9 0 O 1 N l Y 3 R p b 2 4 x L z E 1 O D l Q I D I w M j U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l Q I D I w M j U v Q X V 0 b 1 J l b W 9 2 Z W R D b 2 x 1 b W 5 z M S 5 7 S m 9 1 c m 5 h b C B F b n R y e S w w f S Z x d W 9 0 O y w m c X V v d D t T Z W N 0 a W 9 u M S 8 x N T g 5 U C A y M D I 1 L 0 F 1 d G 9 S Z W 1 v d m V k Q 2 9 s d W 1 u c z E u e 1 N l c m l l c y w x f S Z x d W 9 0 O y w m c X V v d D t T Z W N 0 a W 9 u M S 8 x N T g 5 U C A y M D I 1 L 0 F 1 d G 9 S Z W 1 v d m V k Q 2 9 s d W 1 u c z E u e 1 R S W C B E Y X R l L D J 9 J n F 1 b 3 Q 7 L C Z x d W 9 0 O 1 N l Y 3 R p b 2 4 x L z E 1 O D l Q I D I w M j U v Q X V 0 b 1 J l b W 9 2 Z W R D b 2 x 1 b W 5 z M S 5 7 Q W N j b 3 V u d C B O d W 1 i Z X I s M 3 0 m c X V v d D s s J n F 1 b 3 Q 7 U 2 V j d G l v b j E v M T U 4 O V A g M j A y N S 9 B d X R v U m V t b 3 Z l Z E N v b H V t b n M x L n t B Y 2 N v d W 5 0 I E R l c 2 N y a X B 0 a W 9 u L D R 9 J n F 1 b 3 Q 7 L C Z x d W 9 0 O 1 N l Y 3 R p b 2 4 x L z E 1 O D l Q I D I w M j U v Q X V 0 b 1 J l b W 9 2 Z W R D b 2 x 1 b W 5 z M S 5 7 R G V i a X Q g Q W 1 v d W 5 0 L D V 9 J n F 1 b 3 Q 7 L C Z x d W 9 0 O 1 N l Y 3 R p b 2 4 x L z E 1 O D l Q I D I w M j U v Q X V 0 b 1 J l b W 9 2 Z W R D b 2 x 1 b W 5 z M S 5 7 Q 3 J l Z G l 0 I E F t b 3 V u d C w 2 f S Z x d W 9 0 O y w m c X V v d D t T Z W N 0 a W 9 u M S 8 x N T g 5 U C A y M D I 1 L 0 F 1 d G 9 S Z W 1 v d m V k Q 2 9 s d W 1 u c z E u e 1 R v d G F s L D d 9 J n F 1 b 3 Q 7 L C Z x d W 9 0 O 1 N l Y 3 R p b 2 4 x L z E 1 O D l Q I D I w M j U v Q X V 0 b 1 J l b W 9 2 Z W R D b 2 x 1 b W 5 z M S 5 7 Q W N j b 3 V u d C B D Y X R l Z 2 9 y e S B O d W 1 i Z X I s O H 0 m c X V v d D s s J n F 1 b 3 Q 7 U 2 V j d G l v b j E v M T U 4 O V A g M j A y N S 9 B d X R v U m V t b 3 Z l Z E N v b H V t b n M x L n t B Y 2 N v d W 5 0 I E R l c 2 N y a X B 0 a W 9 u I G Z y b 2 0 g Q W N j b 3 V u d C B N Y X N 0 Z X I s O X 0 m c X V v d D s s J n F 1 b 3 Q 7 U 2 V j d G l v b j E v M T U 4 O V A g M j A y N S 9 B d X R v U m V t b 3 Z l Z E N v b H V t b n M x L n t S Z W Z l c m V u Y 2 U s M T B 9 J n F 1 b 3 Q 7 L C Z x d W 9 0 O 1 N l Y 3 R p b 2 4 x L z E 1 O D l Q I D I w M j U v Q X V 0 b 1 J l b W 9 2 Z W R D b 2 x 1 b W 5 z M S 5 7 U 2 9 1 c m N l I E R v Y 3 V t Z W 5 0 L D E x f S Z x d W 9 0 O y w m c X V v d D t T Z W N 0 a W 9 u M S 8 x N T g 5 U C A y M D I 1 L 0 F 1 d G 9 S Z W 1 v d m V k Q 2 9 s d W 1 u c z E u e 1 l l Y X I s M T J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x N T g 5 U C U y M D I w M j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U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0 J T I w Z m 9 y J T I w c m V 2 a W V 3 P C 9 J d G V t U G F 0 a D 4 8 L 0 l 0 Z W 1 M b 2 N h d G l v b j 4 8 U 3 R h Y m x l R W 5 0 c m l l c z 4 8 R W 5 0 c n k g V H l w Z T 0 i R m l s b E N v d W 5 0 I i B W Y W x 1 Z T 0 i b D I 2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R W 5 h Y m x l Z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D b 2 x 1 b W 5 U e X B l c y I g V m F s d W U 9 I n N B Z 1 l I Q m d Z R U J B V U d C Z 1 l H Q X c 9 P S I g L z 4 8 R W 5 0 c n k g V H l w Z T 0 i R m l s b E x h c 3 R V c G R h d G V k I i B W Y W x 1 Z T 0 i Z D I w M j U t M T A t M T R U M T c 6 M z k 6 M z A u O D c 5 N T M 3 M V o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H c m 9 1 c E l E I i B W Y W x 1 Z T 0 i c z Y x Z W J j Y j N j L W V m N z g t N G Y z O C 0 5 M j k 5 L W U z Y 2 J j M j F m Z G J l Z C I g L z 4 8 R W 5 0 c n k g V H l w Z T 0 i U X V l c n l J R C I g V m F s d W U 9 I n N m O T F j Z j U 5 Z i 0 z M z I 0 L T R h Y 2 Q t Y T g y Y i 0 0 Y j M 4 M z h m N G M 1 O G E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4 U F 8 y M D I 0 X 2 Z v c l 9 y Z X Z p Z X c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4 U C A y M D I 0 I G Z v c i B y Z X Z p Z X c v Q X V 0 b 1 J l b W 9 2 Z W R D b 2 x 1 b W 5 z M S 5 7 S m 9 1 c m 5 h b C B F b n R y e S w w f S Z x d W 9 0 O y w m c X V v d D t T Z W N 0 a W 9 u M S 8 x N T g 4 U C A y M D I 0 I G Z v c i B y Z X Z p Z X c v Q X V 0 b 1 J l b W 9 2 Z W R D b 2 x 1 b W 5 z M S 5 7 U 2 V y a W V z L D F 9 J n F 1 b 3 Q 7 L C Z x d W 9 0 O 1 N l Y 3 R p b 2 4 x L z E 1 O D h Q I D I w M j Q g Z m 9 y I H J l d m l l d y 9 B d X R v U m V t b 3 Z l Z E N v b H V t b n M x L n t U U l g g R G F 0 Z S w y f S Z x d W 9 0 O y w m c X V v d D t T Z W N 0 a W 9 u M S 8 x N T g 4 U C A y M D I 0 I G Z v c i B y Z X Z p Z X c v Q X V 0 b 1 J l b W 9 2 Z W R D b 2 x 1 b W 5 z M S 5 7 Q W N j b 3 V u d C B O d W 1 i Z X I s M 3 0 m c X V v d D s s J n F 1 b 3 Q 7 U 2 V j d G l v b j E v M T U 4 O F A g M j A y N C B m b 3 I g c m V 2 a W V 3 L 0 F 1 d G 9 S Z W 1 v d m V k Q 2 9 s d W 1 u c z E u e 0 F j Y 2 9 1 b n Q g R G V z Y 3 J p c H R p b 2 4 s N H 0 m c X V v d D s s J n F 1 b 3 Q 7 U 2 V j d G l v b j E v M T U 4 O F A g M j A y N C B m b 3 I g c m V 2 a W V 3 L 0 F 1 d G 9 S Z W 1 v d m V k Q 2 9 s d W 1 u c z E u e 0 R l Y m l 0 I E F t b 3 V u d C w 1 f S Z x d W 9 0 O y w m c X V v d D t T Z W N 0 a W 9 u M S 8 x N T g 4 U C A y M D I 0 I G Z v c i B y Z X Z p Z X c v Q X V 0 b 1 J l b W 9 2 Z W R D b 2 x 1 b W 5 z M S 5 7 Q 3 J l Z G l 0 I E F t b 3 V u d C w 2 f S Z x d W 9 0 O y w m c X V v d D t T Z W N 0 a W 9 u M S 8 x N T g 4 U C A y M D I 0 I G Z v c i B y Z X Z p Z X c v Q X V 0 b 1 J l b W 9 2 Z W R D b 2 x 1 b W 5 z M S 5 7 V G 9 0 Y W w s N 3 0 m c X V v d D s s J n F 1 b 3 Q 7 U 2 V j d G l v b j E v M T U 4 O F A g M j A y N C B m b 3 I g c m V 2 a W V 3 L 0 F 1 d G 9 S Z W 1 v d m V k Q 2 9 s d W 1 u c z E u e 0 F j Y 2 9 1 b n Q g Q 2 F 0 Z W d v c n k g T n V t Y m V y L D h 9 J n F 1 b 3 Q 7 L C Z x d W 9 0 O 1 N l Y 3 R p b 2 4 x L z E 1 O D h Q I D I w M j Q g Z m 9 y I H J l d m l l d y 9 B d X R v U m V t b 3 Z l Z E N v b H V t b n M x L n t B Y 2 N v d W 5 0 I E R l c 2 N y a X B 0 a W 9 u I G Z y b 2 0 g Q W N j b 3 V u d C B N Y X N 0 Z X I s O X 0 m c X V v d D s s J n F 1 b 3 Q 7 U 2 V j d G l v b j E v M T U 4 O F A g M j A y N C B m b 3 I g c m V 2 a W V 3 L 0 F 1 d G 9 S Z W 1 v d m V k Q 2 9 s d W 1 u c z E u e 1 J l Z m V y Z W 5 j Z S w x M H 0 m c X V v d D s s J n F 1 b 3 Q 7 U 2 V j d G l v b j E v M T U 4 O F A g M j A y N C B m b 3 I g c m V 2 a W V 3 L 0 F 1 d G 9 S Z W 1 v d m V k Q 2 9 s d W 1 u c z E u e 1 N v d X J j Z S B E b 2 N 1 b W V u d C w x M X 0 m c X V v d D s s J n F 1 b 3 Q 7 U 2 V j d G l v b j E v M T U 4 O F A g M j A y N C B m b 3 I g c m V 2 a W V 3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4 U C A y M D I 0 I G Z v c i B y Z X Z p Z X c v Q X V 0 b 1 J l b W 9 2 Z W R D b 2 x 1 b W 5 z M S 5 7 S m 9 1 c m 5 h b C B F b n R y e S w w f S Z x d W 9 0 O y w m c X V v d D t T Z W N 0 a W 9 u M S 8 x N T g 4 U C A y M D I 0 I G Z v c i B y Z X Z p Z X c v Q X V 0 b 1 J l b W 9 2 Z W R D b 2 x 1 b W 5 z M S 5 7 U 2 V y a W V z L D F 9 J n F 1 b 3 Q 7 L C Z x d W 9 0 O 1 N l Y 3 R p b 2 4 x L z E 1 O D h Q I D I w M j Q g Z m 9 y I H J l d m l l d y 9 B d X R v U m V t b 3 Z l Z E N v b H V t b n M x L n t U U l g g R G F 0 Z S w y f S Z x d W 9 0 O y w m c X V v d D t T Z W N 0 a W 9 u M S 8 x N T g 4 U C A y M D I 0 I G Z v c i B y Z X Z p Z X c v Q X V 0 b 1 J l b W 9 2 Z W R D b 2 x 1 b W 5 z M S 5 7 Q W N j b 3 V u d C B O d W 1 i Z X I s M 3 0 m c X V v d D s s J n F 1 b 3 Q 7 U 2 V j d G l v b j E v M T U 4 O F A g M j A y N C B m b 3 I g c m V 2 a W V 3 L 0 F 1 d G 9 S Z W 1 v d m V k Q 2 9 s d W 1 u c z E u e 0 F j Y 2 9 1 b n Q g R G V z Y 3 J p c H R p b 2 4 s N H 0 m c X V v d D s s J n F 1 b 3 Q 7 U 2 V j d G l v b j E v M T U 4 O F A g M j A y N C B m b 3 I g c m V 2 a W V 3 L 0 F 1 d G 9 S Z W 1 v d m V k Q 2 9 s d W 1 u c z E u e 0 R l Y m l 0 I E F t b 3 V u d C w 1 f S Z x d W 9 0 O y w m c X V v d D t T Z W N 0 a W 9 u M S 8 x N T g 4 U C A y M D I 0 I G Z v c i B y Z X Z p Z X c v Q X V 0 b 1 J l b W 9 2 Z W R D b 2 x 1 b W 5 z M S 5 7 Q 3 J l Z G l 0 I E F t b 3 V u d C w 2 f S Z x d W 9 0 O y w m c X V v d D t T Z W N 0 a W 9 u M S 8 x N T g 4 U C A y M D I 0 I G Z v c i B y Z X Z p Z X c v Q X V 0 b 1 J l b W 9 2 Z W R D b 2 x 1 b W 5 z M S 5 7 V G 9 0 Y W w s N 3 0 m c X V v d D s s J n F 1 b 3 Q 7 U 2 V j d G l v b j E v M T U 4 O F A g M j A y N C B m b 3 I g c m V 2 a W V 3 L 0 F 1 d G 9 S Z W 1 v d m V k Q 2 9 s d W 1 u c z E u e 0 F j Y 2 9 1 b n Q g Q 2 F 0 Z W d v c n k g T n V t Y m V y L D h 9 J n F 1 b 3 Q 7 L C Z x d W 9 0 O 1 N l Y 3 R p b 2 4 x L z E 1 O D h Q I D I w M j Q g Z m 9 y I H J l d m l l d y 9 B d X R v U m V t b 3 Z l Z E N v b H V t b n M x L n t B Y 2 N v d W 5 0 I E R l c 2 N y a X B 0 a W 9 u I G Z y b 2 0 g Q W N j b 3 V u d C B N Y X N 0 Z X I s O X 0 m c X V v d D s s J n F 1 b 3 Q 7 U 2 V j d G l v b j E v M T U 4 O F A g M j A y N C B m b 3 I g c m V 2 a W V 3 L 0 F 1 d G 9 S Z W 1 v d m V k Q 2 9 s d W 1 u c z E u e 1 J l Z m V y Z W 5 j Z S w x M H 0 m c X V v d D s s J n F 1 b 3 Q 7 U 2 V j d G l v b j E v M T U 4 O F A g M j A y N C B m b 3 I g c m V 2 a W V 3 L 0 F 1 d G 9 S Z W 1 v d m V k Q 2 9 s d W 1 u c z E u e 1 N v d X J j Z S B E b 2 N 1 b W V u d C w x M X 0 m c X V v d D s s J n F 1 b 3 Q 7 U 2 V j d G l v b j E v M T U 4 O F A g M j A y N C B m b 3 I g c m V 2 a W V 3 L 0 F 1 d G 9 S Z W 1 v d m V k Q 2 9 s d W 1 u c z E u e 1 l l Y X I s M T J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x N T g 4 U C U y M D I w M j Q l M j B m b 3 I l M j B y Z X Z p Z X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0 J T I w Z m 9 y J T I w c m V 2 a W V 3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0 J T I w Z m 9 y J T I w c m V 2 a W V 3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U y M G Z v c i U y M H J l d m l l d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U y M G Z v c i U y M H J l d m l l d y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Q l M j B m b 3 I l M j B y Z X Z p Z X c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C U y M G Z v c i U y M H J l d m l l d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0 J T I w Z m 9 y J T I w c m V 2 a W V 3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Q l M j B m b 3 I l M j B y Z X Z p Z X c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U y M G Z v c i U y M H J l d m l l d z w v S X R l b V B h d G g + P C 9 J d G V t T G 9 j Y X R p b 2 4 + P F N 0 Y W J s Z U V u d H J p Z X M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l u Z G V 4 J n F 1 b 3 Q 7 L C Z x d W 9 0 O 0 F j Y 2 9 1 b n Q g V H l w Z S Z x d W 9 0 O y w m c X V v d D t B Y 2 N v d W 5 0 I F R 5 c G U g Z n J v b S B B Y 2 N v d W 5 0 I E 1 h c 3 R l c i Z x d W 9 0 O y w m c X V v d D t B Y 3 R p d m U m c X V v d D s s J n F 1 b 3 Q 7 Q W R q d X N 0 I G Z v c i B J b m Z s Y X R p b 2 4 m c X V v d D s s J n F 1 b 3 Q 7 Q m F j a y B P d X Q g S k U m c X V v d D s s J n F 1 b 3 Q 7 Q m F s Y W 5 j Z S B G b 3 I g Q 2 F s Y 3 V s Y X R p b 2 4 m c X V v d D s s J n F 1 b 3 Q 7 Q m F s Y W 5 j Z S B G b 3 I g Q 2 F s Y 3 V s Y X R p b 2 4 g Z n J v b S B B Y 2 N v d W 5 0 I E 1 h c 3 R l c i Z x d W 9 0 O y w m c X V v d D t C Y X R j a C B O d W 1 i Z X I m c X V v d D s s J n F 1 b 3 Q 7 Q m F 0 Y 2 g g U 2 9 1 c m N l J n F 1 b 3 Q 7 L C Z x d W 9 0 O 0 N s b 3 N l Z C B Z Z W F y J n F 1 b 3 Q 7 L C Z x d W 9 0 O 0 N v b n Z l c n N p b 2 4 g T W V 0 a G 9 k J n F 1 b 3 Q 7 L C Z x d W 9 0 O 0 N v c n J l Y 3 R p b m c g S k U m c X V v d D s s J n F 1 b 3 Q 7 Q 2 9 y c m V z c G 9 u Z G l u Z 1 V u a X Q m c X V v d D s s J n F 1 b 3 Q 7 Q 3 J l Y X R l Z C B E Y X R l J n F 1 b 3 Q 7 L C Z x d W 9 0 O 0 N 1 c n J l b m N 5 I E l E J n F 1 b 3 Q 7 L C Z x d W 9 0 O 0 N 1 c n J l b m N 5 I E l u Z G V 4 J n F 1 b 3 Q 7 L C Z x d W 9 0 O 0 R U Q S B D b 2 5 0 c m 9 s I E 5 1 b W J l c i Z x d W 9 0 O y w m c X V v d D t E V E E g R 0 w g U 3 R h d H V z J n F 1 b 3 Q 7 L C Z x d W 9 0 O 0 R U Q S B J b m R l e C Z x d W 9 0 O y w m c X V v d D t E V E E g V F J Y I F R 5 c G U m c X V v d D s s J n F 1 b 3 Q 7 R G V j a W 1 h b C B Q b G F j Z X M m c X V v d D s s J n F 1 b 3 Q 7 R G V j a W 1 h b C B Q b G F j Z X M g Z n J v b S B B Y 2 N v d W 5 0 I E 1 h c 3 R l c i Z x d W 9 0 O y w m c X V v d D t E Z W 5 v b W l u Y X R p b 2 4 g R X h j a G F u Z 2 U g U m F 0 Z S Z x d W 9 0 O y w m c X V v d D t E Z X N j c m l w d G l v b i Z x d W 9 0 O y w m c X V v d D t E b 2 N 1 b W V u d C B E Y X R l J n F 1 b 3 Q 7 L C Z x d W 9 0 O 0 R v Y 3 V t Z W 5 0 I F N 0 Y X R 1 c y Z x d W 9 0 O y w m c X V v d D t F c n J v c i B T d G F 0 Z S Z x d W 9 0 O y w m c X V v d D t F e G N o Y W 5 n Z S B E Y X R l J n F 1 b 3 Q 7 L C Z x d W 9 0 O 0 V 4 Y 2 h h b m d l I F J h d G U m c X V v d D s s J n F 1 b 3 Q 7 R X h j a G F u Z 2 U g V G F i b G U g S U Q m c X V v d D s s J n F 1 b 3 Q 7 R m l 4 Z W Q g T 3 I g V m F y a W F i b G U m c X V v d D s s J n F 1 b 3 Q 7 R m l 4 Z W Q g T 3 I g V m F y a W F i b G U g Z n J v b S B B Y 2 N v d W 5 0 I E 1 h c 3 R l c i Z x d W 9 0 O y w m c X V v d D t I a X N 0 b 3 J p Y 2 F s I F J h d G U m c X V v d D s s J n F 1 b 3 Q 7 S G l z d G 9 y e S B U U l g m c X V v d D s s J n F 1 b 3 Q 7 S G l z d G 9 y e S B Z Z W F y J n F 1 b 3 Q 7 L C Z x d W 9 0 O 0 l D R G l z d H M m c X V v d D s s J n F 1 b 3 Q 7 S U M g V F J Y J n F 1 b 3 Q 7 L C Z x d W 9 0 O 0 l u Z m x h d G l v b i B F c X V p d H k g Q W N j b 3 V u d C B J b m R l e C Z x d W 9 0 O y w m c X V v d D t J b m Z s Y X R p b 2 4 g U m V 2 Z W 5 1 Z S B B Y 2 N v d W 5 0 I E l u Z G V 4 J n F 1 b 3 Q 7 L C Z x d W 9 0 O 0 l u d G V y Y 2 9 t c G F u e S B J R C Z x d W 9 0 O y w m c X V v d D t M Y X N 0 I E R h d G U g R W R p d G V k J n F 1 b 3 Q 7 L C Z x d W 9 0 O 0 x h c 3 Q g V X N l c i Z x d W 9 0 O y w m c X V v d D t M a W 5 l I F N 0 Y X R 1 c y Z x d W 9 0 O y w m c X V v d D t N Q y B U c m F u c 2 F j d G l v b i B T d G F 0 Z S Z x d W 9 0 O y w m c X V v d D t N Y W l u I E F j Y 2 9 1 b n Q g U 2 V n b W V u d C Z x d W 9 0 O y w m c X V v d D t N b 2 R p Z m l l Z C B E Y X R l J n F 1 b 3 Q 7 L C Z x d W 9 0 O 0 5 v d G U g S W 5 k Z X g m c X V v d D s s J n F 1 b 3 Q 7 T m 9 0 Z S B J b m R l e C B m c m 9 t I E F j Y 2 9 1 b n Q g T W F z d G V y J n F 1 b 3 Q 7 L C Z x d W 9 0 O 0 9 w Z W 4 g W W V h c i Z x d W 9 0 O y w m c X V v d D t P c m l n a W 5 h b C B K R S Z x d W 9 0 O y w m c X V v d D t P c m l n a W 5 h d G l u Z y B D b 2 1 w Y W 5 5 I E l E J n F 1 b 3 Q 7 L C Z x d W 9 0 O 0 9 y a W d p b m F 0 a W 5 n I E N v b n R y b 2 w g T n V t Y m V y J n F 1 b 3 Q 7 L C Z x d W 9 0 O 0 9 y a W d p b m F 0 a W 5 n I E N y Z W R p d C B B b W 9 1 b n Q m c X V v d D s s J n F 1 b 3 Q 7 T 3 J p Z 2 l u Y X R p b m c g R F R B I F N l c m l l c y Z x d W 9 0 O y w m c X V v d D t P c m l n a W 5 h d G l u Z y B E Z W J p d C B B b W 9 1 b n Q m c X V v d D s s J n F 1 b 3 Q 7 T 3 J p Z 2 l u Y X R p b m c g R G 9 j d W 1 l b n Q g T n V t Y m V y J n F 1 b 3 Q 7 L C Z x d W 9 0 O 0 9 y a W d p b m F 0 a W 5 n I E p v d X J u Y W w g R W 5 0 c n k m c X V v d D s s J n F 1 b 3 Q 7 T 3 J p Z 2 l u Y X R p b m c g T W F z d G V y I E l E J n F 1 b 3 Q 7 L C Z x d W 9 0 O 0 9 y a W d p b m F 0 a W 5 n I E 1 h c 3 R l c i B O Y W 1 l J n F 1 b 3 Q 7 L C Z x d W 9 0 O 0 9 y a W d p b m F 0 a W 5 n I F B v c 3 R l Z C B E Y X R l J n F 1 b 3 Q 7 L C Z x d W 9 0 O 0 9 y a W d p b m F 0 a W 5 n I F N l c X V l b m N l I E 5 1 b W J l c i Z x d W 9 0 O y w m c X V v d D t P c m l n a W 5 h d G l u Z y B T b 3 V y Y 2 U m c X V v d D s s J n F 1 b 3 Q 7 T 3 J p Z 2 l u Y X R p b m c g V F J Y I F N v d X J j Z S Z x d W 9 0 O y w m c X V v d D t P c m l n a W 5 h d G l u Z y B U U l g g V H l w Z S Z x d W 9 0 O y w m c X V v d D t P c m l n a W 5 h d G l u Z y B U e X B l J n F 1 b 3 Q 7 L C Z x d W 9 0 O 1 B l c m l v Z C B J R C Z x d W 9 0 O y w m c X V v d D t Q Z X J p b 2 Q g U G 9 z d G l u Z y B O d W 1 i Z X I m c X V v d D s s J n F 1 b 3 Q 7 Q X B w c m 9 2 Y W w g V X N l c i B J R C Z x d W 9 0 O y w m c X V v d D t B c H B y b 3 Z h b C B E Y X R l J n F 1 b 3 Q 7 L C Z x d W 9 0 O 1 B v b G x l Z C B U c m F u c 2 F j d G l v b i Z x d W 9 0 O y w m c X V v d D t Q b 3 N 0 I E l u d m V u d G 9 y e S B J b i Z x d W 9 0 O y w m c X V v d D t Q b 3 N 0 I F B h e X J v b G w g S W 4 m c X V v d D s s J n F 1 b 3 Q 7 U G 9 z d C B Q d X J j a G F z a W 5 n I E l u J n F 1 b 3 Q 7 L C Z x d W 9 0 O 1 B v c 3 Q g U 2 F s Z X M g S W 4 m c X V v d D s s J n F 1 b 3 Q 7 U G 9 z d G l u Z y B O d W 1 i Z X I m c X V v d D s s J n F 1 b 3 Q 7 U G 9 z d G l u Z y B U e X B l J n F 1 b 3 Q 7 L C Z x d W 9 0 O 1 B v c 3 R p b m c g V H l w Z S B m c m 9 t I E F j Y 2 9 1 b n Q g T W F z d G V y J n F 1 b 3 Q 7 L C Z x d W 9 0 O 1 B y a W 5 0 a W 5 n I F N 0 Y X R 1 c y Z x d W 9 0 O y w m c X V v d D t R d W l j a y B P Z m Z z Z X Q m c X V v d D s s J n F 1 b 3 Q 7 U m F 0 Z S B D Y W x j d W x h d G l v b i B N Z X R o b 2 Q m c X V v d D s s J n F 1 b 3 Q 7 U m F 0 Z S B U e X B l I E l E J n F 1 b 3 Q 7 L C Z x d W 9 0 O 1 J l Y 3 V y c m l u Z y B U U l g m c X V v d D s s J n F 1 b 3 Q 7 U m V j d X J y a W 5 n I F R S W C B T Z X F 1 Z W 5 j Z S Z x d W 9 0 O y w m c X V v d D t B Y 2 N v d W 5 0 I E R l c 2 N y a X B 0 a W 9 u I G Z y b 2 0 g Q W N j b 3 V u d C B N Y X N 0 Z X I m c X V v d D s s J n F 1 b 3 Q 7 U m V 2 Z X J z a W 5 n I E N s b 3 N l Z C B Z Z W F y J n F 1 b 3 Q 7 L C Z x d W 9 0 O 1 J l d m V y c 2 l u Z y B E Y X R l J n F 1 b 3 Q 7 L C Z x d W 9 0 O 1 J l d m V y c 2 l u Z y B I a X N 0 b 3 J 5 I F R S W C Z x d W 9 0 O y w m c X V v d D t S Z X Z l c n N p b m c g U G V y a W 9 k I E l E J n F 1 b 3 Q 7 L C Z x d W 9 0 O 1 J l d m V y c 2 l u Z y B U U l g g U 2 9 1 c m N l J n F 1 b 3 Q 7 L C Z x d W 9 0 O 1 J l d m V y c 2 l u Z y B Z Z W F y J n F 1 b 3 Q 7 L C Z x d W 9 0 O 1 N l Z 2 1 l b n Q x J n F 1 b 3 Q 7 L C Z x d W 9 0 O 1 N l Z 2 1 l b n Q y J n F 1 b 3 Q 7 L C Z x d W 9 0 O 1 N l Z 2 1 l b n Q z J n F 1 b 3 Q 7 L C Z x d W 9 0 O 1 N l Z 2 1 l b n Q 0 J n F 1 b 3 Q 7 L C Z x d W 9 0 O 1 N l c X V l b m N l I E 5 1 b W J l c i Z x d W 9 0 O y w m c X V v d D t S Z W Z l c m V u Y 2 U m c X V v d D s s J n F 1 b 3 Q 7 V F J Y I F N v d X J j Z S Z x d W 9 0 O y w m c X V v d D t U Y X g g R G F 0 Z S Z x d W 9 0 O y w m c X V v d D t U a W 1 l J n F 1 b 3 Q 7 L C Z x d W 9 0 O 1 R y Y W 5 z Y W N 0 a W 9 u I F R 5 c G U m c X V v d D s s J n F 1 b 3 Q 7 V H l w a W N h b C B C Y W x h b m N l J n F 1 b 3 Q 7 L C Z x d W 9 0 O 1 V z Z X I g R G V m a W 5 l Z C A x J n F 1 b 3 Q 7 L C Z x d W 9 0 O 1 V z Z X I g R G V m a W 5 l Z C A y J n F 1 b 3 Q 7 L C Z x d W 9 0 O 1 V z Z X I g V 2 h v I F B v c 3 R l Z C Z x d W 9 0 O y w m c X V v d D t W b 2 l k Z W Q m c X V v d D s s J n F 1 b 3 Q 7 U 2 V n b W V u d H M m c X V v d D s s J n F 1 b 3 Q 7 V 2 9 y a 2 Z s b 3 c g Q X B w c m 9 2 Y W w g U 3 R h d H V z J n F 1 b 3 Q 7 L C Z x d W 9 0 O 1 d v c m t m b G 9 3 I F B y a W 9 y a X R 5 J n F 1 b 3 Q 7 L C Z x d W 9 0 O 0 x l Z G d l c i B O Y W 1 l J n F 1 b 3 Q 7 L C Z x d W 9 0 O 0 x l Z G d l c i B E Z X N j c m l w d G l v b i Z x d W 9 0 O y w m c X V v d D t B Y 2 N v d W 5 0 I E l u Z G V 4 I E Z v c i B E c m l s b G J h Y 2 s m c X V v d D s s J n F 1 b 3 Q 7 S m 9 1 c m 5 h b C B F b n R y e S B G b 3 I g R H J p b G x i Y W N r J n F 1 b 3 Q 7 L C Z x d W 9 0 O 1 N v d X J j Z S B E b 2 N 1 b W V u d C Z x d W 9 0 O y w m c X V v d D t Z Z W F y J n F 1 b 3 Q 7 X S I g L z 4 8 R W 5 0 c n k g V H l w Z T 0 i Q n V m Z m V y T m V 4 d F J l Z n J l c 2 g i I F Z h b H V l P S J s M S I g L z 4 8 R W 5 0 c n k g V H l w Z T 0 i R m l s b E N v d W 5 0 I i B W Y W x 1 Z T 0 i b D I 3 I i A v P j x F b n R y e S B U e X B l P S J G a W x s R W 5 h Y m x l Z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T E t M T B U M T g 6 N T c 6 M z M u O D I y M D E 3 N F o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Y z U 5 Z G F i Z T U t Z j U 1 Y i 0 0 O G Y z L W E 4 M W E t N z Y 5 M W E y Y m R h M G I x I i A v P j x F b n R y e S B U e X B l P S J G a W x s Q 2 9 s d W 1 u V H l w Z X M i I F Z h b H V l P S J z Q W d Z S E J n W U V C Q V V H Q W d Z R 0 J n W U N C Z 1 l H Q m d Z R 0 F n W U h C Z 3 d H R E F R T U J n W U V C Z 2 N H Q W d j R U J n W U d C Q V l N Q m d Z Q 0 F n W U h C Z 1 l H Q m d j R U J B W U N C Z 1 l F Q m d R R 0 F n W U d C d 0 l H Q m d Z R 0 R B S U d C d 1 l H Q m d Z R 0 F n W U d C Z 3 d H Q m d Z R U J n W U h C Z 3 d H Q m d Z R 0 J n W U V C Z 1 l I Q n d Z R 0 J n W U d C Z 1 l H Q m d Z R 0 J n W U d B d z 0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l Q X z I w M j R f Z m 9 y X 3 J l d m l l d y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5 U C A y M D I 0 I G Z v c i B y Z X Z p Z X c v Q X V 0 b 1 J l b W 9 2 Z W R D b 2 x 1 b W 5 z M S 5 7 S m 9 1 c m 5 h b C B F b n R y e S w w f S Z x d W 9 0 O y w m c X V v d D t T Z W N 0 a W 9 u M S 8 x N T g 5 U C A y M D I 0 I G Z v c i B y Z X Z p Z X c v Q X V 0 b 1 J l b W 9 2 Z W R D b 2 x 1 b W 5 z M S 5 7 U 2 V y a W V z L D F 9 J n F 1 b 3 Q 7 L C Z x d W 9 0 O 1 N l Y 3 R p b 2 4 x L z E 1 O D l Q I D I w M j Q g Z m 9 y I H J l d m l l d y 9 B d X R v U m V t b 3 Z l Z E N v b H V t b n M x L n t U U l g g R G F 0 Z S w y f S Z x d W 9 0 O y w m c X V v d D t T Z W N 0 a W 9 u M S 8 x N T g 5 U C A y M D I 0 I G Z v c i B y Z X Z p Z X c v Q X V 0 b 1 J l b W 9 2 Z W R D b 2 x 1 b W 5 z M S 5 7 Q W N j b 3 V u d C B O d W 1 i Z X I s M 3 0 m c X V v d D s s J n F 1 b 3 Q 7 U 2 V j d G l v b j E v M T U 4 O V A g M j A y N C B m b 3 I g c m V 2 a W V 3 L 0 F 1 d G 9 S Z W 1 v d m V k Q 2 9 s d W 1 u c z E u e 0 F j Y 2 9 1 b n Q g R G V z Y 3 J p c H R p b 2 4 s N H 0 m c X V v d D s s J n F 1 b 3 Q 7 U 2 V j d G l v b j E v M T U 4 O V A g M j A y N C B m b 3 I g c m V 2 a W V 3 L 0 F 1 d G 9 S Z W 1 v d m V k Q 2 9 s d W 1 u c z E u e 0 R l Y m l 0 I E F t b 3 V u d C w 1 f S Z x d W 9 0 O y w m c X V v d D t T Z W N 0 a W 9 u M S 8 x N T g 5 U C A y M D I 0 I G Z v c i B y Z X Z p Z X c v Q X V 0 b 1 J l b W 9 2 Z W R D b 2 x 1 b W 5 z M S 5 7 Q 3 J l Z G l 0 I E F t b 3 V u d C w 2 f S Z x d W 9 0 O y w m c X V v d D t T Z W N 0 a W 9 u M S 8 x N T g 5 U C A y M D I 0 I G Z v c i B y Z X Z p Z X c v Q X V 0 b 1 J l b W 9 2 Z W R D b 2 x 1 b W 5 z M S 5 7 V G 9 0 Y W w s N 3 0 m c X V v d D s s J n F 1 b 3 Q 7 U 2 V j d G l v b j E v M T U 4 O V A g M j A y N C B m b 3 I g c m V 2 a W V 3 L 0 F 1 d G 9 S Z W 1 v d m V k Q 2 9 s d W 1 u c z E u e 0 F j Y 2 9 1 b n Q g Q 2 F 0 Z W d v c n k g T n V t Y m V y L D h 9 J n F 1 b 3 Q 7 L C Z x d W 9 0 O 1 N l Y 3 R p b 2 4 x L z E 1 O D l Q I D I w M j Q g Z m 9 y I H J l d m l l d y 9 B d X R v U m V t b 3 Z l Z E N v b H V t b n M x L n t B Y 2 N v d W 5 0 I E l u Z G V 4 L D l 9 J n F 1 b 3 Q 7 L C Z x d W 9 0 O 1 N l Y 3 R p b 2 4 x L z E 1 O D l Q I D I w M j Q g Z m 9 y I H J l d m l l d y 9 B d X R v U m V t b 3 Z l Z E N v b H V t b n M x L n t B Y 2 N v d W 5 0 I F R 5 c G U s M T B 9 J n F 1 b 3 Q 7 L C Z x d W 9 0 O 1 N l Y 3 R p b 2 4 x L z E 1 O D l Q I D I w M j Q g Z m 9 y I H J l d m l l d y 9 B d X R v U m V t b 3 Z l Z E N v b H V t b n M x L n t B Y 2 N v d W 5 0 I F R 5 c G U g Z n J v b S B B Y 2 N v d W 5 0 I E 1 h c 3 R l c i w x M X 0 m c X V v d D s s J n F 1 b 3 Q 7 U 2 V j d G l v b j E v M T U 4 O V A g M j A y N C B m b 3 I g c m V 2 a W V 3 L 0 F 1 d G 9 S Z W 1 v d m V k Q 2 9 s d W 1 u c z E u e 0 F j d G l 2 Z S w x M n 0 m c X V v d D s s J n F 1 b 3 Q 7 U 2 V j d G l v b j E v M T U 4 O V A g M j A y N C B m b 3 I g c m V 2 a W V 3 L 0 F 1 d G 9 S Z W 1 v d m V k Q 2 9 s d W 1 u c z E u e 0 F k a n V z d C B m b 3 I g S W 5 m b G F 0 a W 9 u L D E z f S Z x d W 9 0 O y w m c X V v d D t T Z W N 0 a W 9 u M S 8 x N T g 5 U C A y M D I 0 I G Z v c i B y Z X Z p Z X c v Q X V 0 b 1 J l b W 9 2 Z W R D b 2 x 1 b W 5 z M S 5 7 Q m F j a y B P d X Q g S k U s M T R 9 J n F 1 b 3 Q 7 L C Z x d W 9 0 O 1 N l Y 3 R p b 2 4 x L z E 1 O D l Q I D I w M j Q g Z m 9 y I H J l d m l l d y 9 B d X R v U m V t b 3 Z l Z E N v b H V t b n M x L n t C Y W x h b m N l I E Z v c i B D Y W x j d W x h d G l v b i w x N X 0 m c X V v d D s s J n F 1 b 3 Q 7 U 2 V j d G l v b j E v M T U 4 O V A g M j A y N C B m b 3 I g c m V 2 a W V 3 L 0 F 1 d G 9 S Z W 1 v d m V k Q 2 9 s d W 1 u c z E u e 0 J h b G F u Y 2 U g R m 9 y I E N h b G N 1 b G F 0 a W 9 u I G Z y b 2 0 g Q W N j b 3 V u d C B N Y X N 0 Z X I s M T Z 9 J n F 1 b 3 Q 7 L C Z x d W 9 0 O 1 N l Y 3 R p b 2 4 x L z E 1 O D l Q I D I w M j Q g Z m 9 y I H J l d m l l d y 9 B d X R v U m V t b 3 Z l Z E N v b H V t b n M x L n t C Y X R j a C B O d W 1 i Z X I s M T d 9 J n F 1 b 3 Q 7 L C Z x d W 9 0 O 1 N l Y 3 R p b 2 4 x L z E 1 O D l Q I D I w M j Q g Z m 9 y I H J l d m l l d y 9 B d X R v U m V t b 3 Z l Z E N v b H V t b n M x L n t C Y X R j a C B T b 3 V y Y 2 U s M T h 9 J n F 1 b 3 Q 7 L C Z x d W 9 0 O 1 N l Y 3 R p b 2 4 x L z E 1 O D l Q I D I w M j Q g Z m 9 y I H J l d m l l d y 9 B d X R v U m V t b 3 Z l Z E N v b H V t b n M x L n t D b G 9 z Z W Q g W W V h c i w x O X 0 m c X V v d D s s J n F 1 b 3 Q 7 U 2 V j d G l v b j E v M T U 4 O V A g M j A y N C B m b 3 I g c m V 2 a W V 3 L 0 F 1 d G 9 S Z W 1 v d m V k Q 2 9 s d W 1 u c z E u e 0 N v b n Z l c n N p b 2 4 g T W V 0 a G 9 k L D I w f S Z x d W 9 0 O y w m c X V v d D t T Z W N 0 a W 9 u M S 8 x N T g 5 U C A y M D I 0 I G Z v c i B y Z X Z p Z X c v Q X V 0 b 1 J l b W 9 2 Z W R D b 2 x 1 b W 5 z M S 5 7 Q 2 9 y c m V j d G l u Z y B K R S w y M X 0 m c X V v d D s s J n F 1 b 3 Q 7 U 2 V j d G l v b j E v M T U 4 O V A g M j A y N C B m b 3 I g c m V 2 a W V 3 L 0 F 1 d G 9 S Z W 1 v d m V k Q 2 9 s d W 1 u c z E u e 0 N v c n J l c 3 B v b m R p b m d V b m l 0 L D I y f S Z x d W 9 0 O y w m c X V v d D t T Z W N 0 a W 9 u M S 8 x N T g 5 U C A y M D I 0 I G Z v c i B y Z X Z p Z X c v Q X V 0 b 1 J l b W 9 2 Z W R D b 2 x 1 b W 5 z M S 5 7 Q 3 J l Y X R l Z C B E Y X R l L D I z f S Z x d W 9 0 O y w m c X V v d D t T Z W N 0 a W 9 u M S 8 x N T g 5 U C A y M D I 0 I G Z v c i B y Z X Z p Z X c v Q X V 0 b 1 J l b W 9 2 Z W R D b 2 x 1 b W 5 z M S 5 7 Q 3 V y c m V u Y 3 k g S U Q s M j R 9 J n F 1 b 3 Q 7 L C Z x d W 9 0 O 1 N l Y 3 R p b 2 4 x L z E 1 O D l Q I D I w M j Q g Z m 9 y I H J l d m l l d y 9 B d X R v U m V t b 3 Z l Z E N v b H V t b n M x L n t D d X J y Z W 5 j e S B J b m R l e C w y N X 0 m c X V v d D s s J n F 1 b 3 Q 7 U 2 V j d G l v b j E v M T U 4 O V A g M j A y N C B m b 3 I g c m V 2 a W V 3 L 0 F 1 d G 9 S Z W 1 v d m V k Q 2 9 s d W 1 u c z E u e 0 R U Q S B D b 2 5 0 c m 9 s I E 5 1 b W J l c i w y N n 0 m c X V v d D s s J n F 1 b 3 Q 7 U 2 V j d G l v b j E v M T U 4 O V A g M j A y N C B m b 3 I g c m V 2 a W V 3 L 0 F 1 d G 9 S Z W 1 v d m V k Q 2 9 s d W 1 u c z E u e 0 R U Q S B H T C B T d G F 0 d X M s M j d 9 J n F 1 b 3 Q 7 L C Z x d W 9 0 O 1 N l Y 3 R p b 2 4 x L z E 1 O D l Q I D I w M j Q g Z m 9 y I H J l d m l l d y 9 B d X R v U m V t b 3 Z l Z E N v b H V t b n M x L n t E V E E g S W 5 k Z X g s M j h 9 J n F 1 b 3 Q 7 L C Z x d W 9 0 O 1 N l Y 3 R p b 2 4 x L z E 1 O D l Q I D I w M j Q g Z m 9 y I H J l d m l l d y 9 B d X R v U m V t b 3 Z l Z E N v b H V t b n M x L n t E V E E g V F J Y I F R 5 c G U s M j l 9 J n F 1 b 3 Q 7 L C Z x d W 9 0 O 1 N l Y 3 R p b 2 4 x L z E 1 O D l Q I D I w M j Q g Z m 9 y I H J l d m l l d y 9 B d X R v U m V t b 3 Z l Z E N v b H V t b n M x L n t E Z W N p b W F s I F B s Y W N l c y w z M H 0 m c X V v d D s s J n F 1 b 3 Q 7 U 2 V j d G l v b j E v M T U 4 O V A g M j A y N C B m b 3 I g c m V 2 a W V 3 L 0 F 1 d G 9 S Z W 1 v d m V k Q 2 9 s d W 1 u c z E u e 0 R l Y 2 l t Y W w g U G x h Y 2 V z I G Z y b 2 0 g Q W N j b 3 V u d C B N Y X N 0 Z X I s M z F 9 J n F 1 b 3 Q 7 L C Z x d W 9 0 O 1 N l Y 3 R p b 2 4 x L z E 1 O D l Q I D I w M j Q g Z m 9 y I H J l d m l l d y 9 B d X R v U m V t b 3 Z l Z E N v b H V t b n M x L n t E Z W 5 v b W l u Y X R p b 2 4 g R X h j a G F u Z 2 U g U m F 0 Z S w z M n 0 m c X V v d D s s J n F 1 b 3 Q 7 U 2 V j d G l v b j E v M T U 4 O V A g M j A y N C B m b 3 I g c m V 2 a W V 3 L 0 F 1 d G 9 S Z W 1 v d m V k Q 2 9 s d W 1 u c z E u e 0 R l c 2 N y a X B 0 a W 9 u L D M z f S Z x d W 9 0 O y w m c X V v d D t T Z W N 0 a W 9 u M S 8 x N T g 5 U C A y M D I 0 I G Z v c i B y Z X Z p Z X c v Q X V 0 b 1 J l b W 9 2 Z W R D b 2 x 1 b W 5 z M S 5 7 R G 9 j d W 1 l b n Q g R G F 0 Z S w z N H 0 m c X V v d D s s J n F 1 b 3 Q 7 U 2 V j d G l v b j E v M T U 4 O V A g M j A y N C B m b 3 I g c m V 2 a W V 3 L 0 F 1 d G 9 S Z W 1 v d m V k Q 2 9 s d W 1 u c z E u e 0 R v Y 3 V t Z W 5 0 I F N 0 Y X R 1 c y w z N X 0 m c X V v d D s s J n F 1 b 3 Q 7 U 2 V j d G l v b j E v M T U 4 O V A g M j A y N C B m b 3 I g c m V 2 a W V 3 L 0 F 1 d G 9 S Z W 1 v d m V k Q 2 9 s d W 1 u c z E u e 0 V y c m 9 y I F N 0 Y X R l L D M 2 f S Z x d W 9 0 O y w m c X V v d D t T Z W N 0 a W 9 u M S 8 x N T g 5 U C A y M D I 0 I G Z v c i B y Z X Z p Z X c v Q X V 0 b 1 J l b W 9 2 Z W R D b 2 x 1 b W 5 z M S 5 7 R X h j a G F u Z 2 U g R G F 0 Z S w z N 3 0 m c X V v d D s s J n F 1 b 3 Q 7 U 2 V j d G l v b j E v M T U 4 O V A g M j A y N C B m b 3 I g c m V 2 a W V 3 L 0 F 1 d G 9 S Z W 1 v d m V k Q 2 9 s d W 1 u c z E u e 0 V 4 Y 2 h h b m d l I F J h d G U s M z h 9 J n F 1 b 3 Q 7 L C Z x d W 9 0 O 1 N l Y 3 R p b 2 4 x L z E 1 O D l Q I D I w M j Q g Z m 9 y I H J l d m l l d y 9 B d X R v U m V t b 3 Z l Z E N v b H V t b n M x L n t F e G N o Y W 5 n Z S B U Y W J s Z S B J R C w z O X 0 m c X V v d D s s J n F 1 b 3 Q 7 U 2 V j d G l v b j E v M T U 4 O V A g M j A y N C B m b 3 I g c m V 2 a W V 3 L 0 F 1 d G 9 S Z W 1 v d m V k Q 2 9 s d W 1 u c z E u e 0 Z p e G V k I E 9 y I F Z h c m l h Y m x l L D Q w f S Z x d W 9 0 O y w m c X V v d D t T Z W N 0 a W 9 u M S 8 x N T g 5 U C A y M D I 0 I G Z v c i B y Z X Z p Z X c v Q X V 0 b 1 J l b W 9 2 Z W R D b 2 x 1 b W 5 z M S 5 7 R m l 4 Z W Q g T 3 I g V m F y a W F i b G U g Z n J v b S B B Y 2 N v d W 5 0 I E 1 h c 3 R l c i w 0 M X 0 m c X V v d D s s J n F 1 b 3 Q 7 U 2 V j d G l v b j E v M T U 4 O V A g M j A y N C B m b 3 I g c m V 2 a W V 3 L 0 F 1 d G 9 S Z W 1 v d m V k Q 2 9 s d W 1 u c z E u e 0 h p c 3 R v c m l j Y W w g U m F 0 Z S w 0 M n 0 m c X V v d D s s J n F 1 b 3 Q 7 U 2 V j d G l v b j E v M T U 4 O V A g M j A y N C B m b 3 I g c m V 2 a W V 3 L 0 F 1 d G 9 S Z W 1 v d m V k Q 2 9 s d W 1 u c z E u e 0 h p c 3 R v c n k g V F J Y L D Q z f S Z x d W 9 0 O y w m c X V v d D t T Z W N 0 a W 9 u M S 8 x N T g 5 U C A y M D I 0 I G Z v c i B y Z X Z p Z X c v Q X V 0 b 1 J l b W 9 2 Z W R D b 2 x 1 b W 5 z M S 5 7 S G l z d G 9 y e S B Z Z W F y L D Q 0 f S Z x d W 9 0 O y w m c X V v d D t T Z W N 0 a W 9 u M S 8 x N T g 5 U C A y M D I 0 I G Z v c i B y Z X Z p Z X c v Q X V 0 b 1 J l b W 9 2 Z W R D b 2 x 1 b W 5 z M S 5 7 S U N E a X N 0 c y w 0 N X 0 m c X V v d D s s J n F 1 b 3 Q 7 U 2 V j d G l v b j E v M T U 4 O V A g M j A y N C B m b 3 I g c m V 2 a W V 3 L 0 F 1 d G 9 S Z W 1 v d m V k Q 2 9 s d W 1 u c z E u e 0 l D I F R S W C w 0 N n 0 m c X V v d D s s J n F 1 b 3 Q 7 U 2 V j d G l v b j E v M T U 4 O V A g M j A y N C B m b 3 I g c m V 2 a W V 3 L 0 F 1 d G 9 S Z W 1 v d m V k Q 2 9 s d W 1 u c z E u e 0 l u Z m x h d G l v b i B F c X V p d H k g Q W N j b 3 V u d C B J b m R l e C w 0 N 3 0 m c X V v d D s s J n F 1 b 3 Q 7 U 2 V j d G l v b j E v M T U 4 O V A g M j A y N C B m b 3 I g c m V 2 a W V 3 L 0 F 1 d G 9 S Z W 1 v d m V k Q 2 9 s d W 1 u c z E u e 0 l u Z m x h d G l v b i B S Z X Z l b n V l I E F j Y 2 9 1 b n Q g S W 5 k Z X g s N D h 9 J n F 1 b 3 Q 7 L C Z x d W 9 0 O 1 N l Y 3 R p b 2 4 x L z E 1 O D l Q I D I w M j Q g Z m 9 y I H J l d m l l d y 9 B d X R v U m V t b 3 Z l Z E N v b H V t b n M x L n t J b n R l c m N v b X B h b n k g S U Q s N D l 9 J n F 1 b 3 Q 7 L C Z x d W 9 0 O 1 N l Y 3 R p b 2 4 x L z E 1 O D l Q I D I w M j Q g Z m 9 y I H J l d m l l d y 9 B d X R v U m V t b 3 Z l Z E N v b H V t b n M x L n t M Y X N 0 I E R h d G U g R W R p d G V k L D U w f S Z x d W 9 0 O y w m c X V v d D t T Z W N 0 a W 9 u M S 8 x N T g 5 U C A y M D I 0 I G Z v c i B y Z X Z p Z X c v Q X V 0 b 1 J l b W 9 2 Z W R D b 2 x 1 b W 5 z M S 5 7 T G F z d C B V c 2 V y L D U x f S Z x d W 9 0 O y w m c X V v d D t T Z W N 0 a W 9 u M S 8 x N T g 5 U C A y M D I 0 I G Z v c i B y Z X Z p Z X c v Q X V 0 b 1 J l b W 9 2 Z W R D b 2 x 1 b W 5 z M S 5 7 T G l u Z S B T d G F 0 d X M s N T J 9 J n F 1 b 3 Q 7 L C Z x d W 9 0 O 1 N l Y 3 R p b 2 4 x L z E 1 O D l Q I D I w M j Q g Z m 9 y I H J l d m l l d y 9 B d X R v U m V t b 3 Z l Z E N v b H V t b n M x L n t N Q y B U c m F u c 2 F j d G l v b i B T d G F 0 Z S w 1 M 3 0 m c X V v d D s s J n F 1 b 3 Q 7 U 2 V j d G l v b j E v M T U 4 O V A g M j A y N C B m b 3 I g c m V 2 a W V 3 L 0 F 1 d G 9 S Z W 1 v d m V k Q 2 9 s d W 1 u c z E u e 0 1 h a W 4 g Q W N j b 3 V u d C B T Z W d t Z W 5 0 L D U 0 f S Z x d W 9 0 O y w m c X V v d D t T Z W N 0 a W 9 u M S 8 x N T g 5 U C A y M D I 0 I G Z v c i B y Z X Z p Z X c v Q X V 0 b 1 J l b W 9 2 Z W R D b 2 x 1 b W 5 z M S 5 7 T W 9 k a W Z p Z W Q g R G F 0 Z S w 1 N X 0 m c X V v d D s s J n F 1 b 3 Q 7 U 2 V j d G l v b j E v M T U 4 O V A g M j A y N C B m b 3 I g c m V 2 a W V 3 L 0 F 1 d G 9 S Z W 1 v d m V k Q 2 9 s d W 1 u c z E u e 0 5 v d G U g S W 5 k Z X g s N T Z 9 J n F 1 b 3 Q 7 L C Z x d W 9 0 O 1 N l Y 3 R p b 2 4 x L z E 1 O D l Q I D I w M j Q g Z m 9 y I H J l d m l l d y 9 B d X R v U m V t b 3 Z l Z E N v b H V t b n M x L n t O b 3 R l I E l u Z G V 4 I G Z y b 2 0 g Q W N j b 3 V u d C B N Y X N 0 Z X I s N T d 9 J n F 1 b 3 Q 7 L C Z x d W 9 0 O 1 N l Y 3 R p b 2 4 x L z E 1 O D l Q I D I w M j Q g Z m 9 y I H J l d m l l d y 9 B d X R v U m V t b 3 Z l Z E N v b H V t b n M x L n t P c G V u I F l l Y X I s N T h 9 J n F 1 b 3 Q 7 L C Z x d W 9 0 O 1 N l Y 3 R p b 2 4 x L z E 1 O D l Q I D I w M j Q g Z m 9 y I H J l d m l l d y 9 B d X R v U m V t b 3 Z l Z E N v b H V t b n M x L n t P c m l n a W 5 h b C B K R S w 1 O X 0 m c X V v d D s s J n F 1 b 3 Q 7 U 2 V j d G l v b j E v M T U 4 O V A g M j A y N C B m b 3 I g c m V 2 a W V 3 L 0 F 1 d G 9 S Z W 1 v d m V k Q 2 9 s d W 1 u c z E u e 0 9 y a W d p b m F 0 a W 5 n I E N v b X B h b n k g S U Q s N j B 9 J n F 1 b 3 Q 7 L C Z x d W 9 0 O 1 N l Y 3 R p b 2 4 x L z E 1 O D l Q I D I w M j Q g Z m 9 y I H J l d m l l d y 9 B d X R v U m V t b 3 Z l Z E N v b H V t b n M x L n t P c m l n a W 5 h d G l u Z y B D b 2 5 0 c m 9 s I E 5 1 b W J l c i w 2 M X 0 m c X V v d D s s J n F 1 b 3 Q 7 U 2 V j d G l v b j E v M T U 4 O V A g M j A y N C B m b 3 I g c m V 2 a W V 3 L 0 F 1 d G 9 S Z W 1 v d m V k Q 2 9 s d W 1 u c z E u e 0 9 y a W d p b m F 0 a W 5 n I E N y Z W R p d C B B b W 9 1 b n Q s N j J 9 J n F 1 b 3 Q 7 L C Z x d W 9 0 O 1 N l Y 3 R p b 2 4 x L z E 1 O D l Q I D I w M j Q g Z m 9 y I H J l d m l l d y 9 B d X R v U m V t b 3 Z l Z E N v b H V t b n M x L n t P c m l n a W 5 h d G l u Z y B E V E E g U 2 V y a W V z L D Y z f S Z x d W 9 0 O y w m c X V v d D t T Z W N 0 a W 9 u M S 8 x N T g 5 U C A y M D I 0 I G Z v c i B y Z X Z p Z X c v Q X V 0 b 1 J l b W 9 2 Z W R D b 2 x 1 b W 5 z M S 5 7 T 3 J p Z 2 l u Y X R p b m c g R G V i a X Q g Q W 1 v d W 5 0 L D Y 0 f S Z x d W 9 0 O y w m c X V v d D t T Z W N 0 a W 9 u M S 8 x N T g 5 U C A y M D I 0 I G Z v c i B y Z X Z p Z X c v Q X V 0 b 1 J l b W 9 2 Z W R D b 2 x 1 b W 5 z M S 5 7 T 3 J p Z 2 l u Y X R p b m c g R G 9 j d W 1 l b n Q g T n V t Y m V y L D Y 1 f S Z x d W 9 0 O y w m c X V v d D t T Z W N 0 a W 9 u M S 8 x N T g 5 U C A y M D I 0 I G Z v c i B y Z X Z p Z X c v Q X V 0 b 1 J l b W 9 2 Z W R D b 2 x 1 b W 5 z M S 5 7 T 3 J p Z 2 l u Y X R p b m c g S m 9 1 c m 5 h b C B F b n R y e S w 2 N n 0 m c X V v d D s s J n F 1 b 3 Q 7 U 2 V j d G l v b j E v M T U 4 O V A g M j A y N C B m b 3 I g c m V 2 a W V 3 L 0 F 1 d G 9 S Z W 1 v d m V k Q 2 9 s d W 1 u c z E u e 0 9 y a W d p b m F 0 a W 5 n I E 1 h c 3 R l c i B J R C w 2 N 3 0 m c X V v d D s s J n F 1 b 3 Q 7 U 2 V j d G l v b j E v M T U 4 O V A g M j A y N C B m b 3 I g c m V 2 a W V 3 L 0 F 1 d G 9 S Z W 1 v d m V k Q 2 9 s d W 1 u c z E u e 0 9 y a W d p b m F 0 a W 5 n I E 1 h c 3 R l c i B O Y W 1 l L D Y 4 f S Z x d W 9 0 O y w m c X V v d D t T Z W N 0 a W 9 u M S 8 x N T g 5 U C A y M D I 0 I G Z v c i B y Z X Z p Z X c v Q X V 0 b 1 J l b W 9 2 Z W R D b 2 x 1 b W 5 z M S 5 7 T 3 J p Z 2 l u Y X R p b m c g U G 9 z d G V k I E R h d G U s N j l 9 J n F 1 b 3 Q 7 L C Z x d W 9 0 O 1 N l Y 3 R p b 2 4 x L z E 1 O D l Q I D I w M j Q g Z m 9 y I H J l d m l l d y 9 B d X R v U m V t b 3 Z l Z E N v b H V t b n M x L n t P c m l n a W 5 h d G l u Z y B T Z X F 1 Z W 5 j Z S B O d W 1 i Z X I s N z B 9 J n F 1 b 3 Q 7 L C Z x d W 9 0 O 1 N l Y 3 R p b 2 4 x L z E 1 O D l Q I D I w M j Q g Z m 9 y I H J l d m l l d y 9 B d X R v U m V t b 3 Z l Z E N v b H V t b n M x L n t P c m l n a W 5 h d G l u Z y B T b 3 V y Y 2 U s N z F 9 J n F 1 b 3 Q 7 L C Z x d W 9 0 O 1 N l Y 3 R p b 2 4 x L z E 1 O D l Q I D I w M j Q g Z m 9 y I H J l d m l l d y 9 B d X R v U m V t b 3 Z l Z E N v b H V t b n M x L n t P c m l n a W 5 h d G l u Z y B U U l g g U 2 9 1 c m N l L D c y f S Z x d W 9 0 O y w m c X V v d D t T Z W N 0 a W 9 u M S 8 x N T g 5 U C A y M D I 0 I G Z v c i B y Z X Z p Z X c v Q X V 0 b 1 J l b W 9 2 Z W R D b 2 x 1 b W 5 z M S 5 7 T 3 J p Z 2 l u Y X R p b m c g V F J Y I F R 5 c G U s N z N 9 J n F 1 b 3 Q 7 L C Z x d W 9 0 O 1 N l Y 3 R p b 2 4 x L z E 1 O D l Q I D I w M j Q g Z m 9 y I H J l d m l l d y 9 B d X R v U m V t b 3 Z l Z E N v b H V t b n M x L n t P c m l n a W 5 h d G l u Z y B U e X B l L D c 0 f S Z x d W 9 0 O y w m c X V v d D t T Z W N 0 a W 9 u M S 8 x N T g 5 U C A y M D I 0 I G Z v c i B y Z X Z p Z X c v Q X V 0 b 1 J l b W 9 2 Z W R D b 2 x 1 b W 5 z M S 5 7 U G V y a W 9 k I E l E L D c 1 f S Z x d W 9 0 O y w m c X V v d D t T Z W N 0 a W 9 u M S 8 x N T g 5 U C A y M D I 0 I G Z v c i B y Z X Z p Z X c v Q X V 0 b 1 J l b W 9 2 Z W R D b 2 x 1 b W 5 z M S 5 7 U G V y a W 9 k I F B v c 3 R p b m c g T n V t Y m V y L D c 2 f S Z x d W 9 0 O y w m c X V v d D t T Z W N 0 a W 9 u M S 8 x N T g 5 U C A y M D I 0 I G Z v c i B y Z X Z p Z X c v Q X V 0 b 1 J l b W 9 2 Z W R D b 2 x 1 b W 5 z M S 5 7 Q X B w c m 9 2 Y W w g V X N l c i B J R C w 3 N 3 0 m c X V v d D s s J n F 1 b 3 Q 7 U 2 V j d G l v b j E v M T U 4 O V A g M j A y N C B m b 3 I g c m V 2 a W V 3 L 0 F 1 d G 9 S Z W 1 v d m V k Q 2 9 s d W 1 u c z E u e 0 F w c H J v d m F s I E R h d G U s N z h 9 J n F 1 b 3 Q 7 L C Z x d W 9 0 O 1 N l Y 3 R p b 2 4 x L z E 1 O D l Q I D I w M j Q g Z m 9 y I H J l d m l l d y 9 B d X R v U m V t b 3 Z l Z E N v b H V t b n M x L n t Q b 2 x s Z W Q g V H J h b n N h Y 3 R p b 2 4 s N z l 9 J n F 1 b 3 Q 7 L C Z x d W 9 0 O 1 N l Y 3 R p b 2 4 x L z E 1 O D l Q I D I w M j Q g Z m 9 y I H J l d m l l d y 9 B d X R v U m V t b 3 Z l Z E N v b H V t b n M x L n t Q b 3 N 0 I E l u d m V u d G 9 y e S B J b i w 4 M H 0 m c X V v d D s s J n F 1 b 3 Q 7 U 2 V j d G l v b j E v M T U 4 O V A g M j A y N C B m b 3 I g c m V 2 a W V 3 L 0 F 1 d G 9 S Z W 1 v d m V k Q 2 9 s d W 1 u c z E u e 1 B v c 3 Q g U G F 5 c m 9 s b C B J b i w 4 M X 0 m c X V v d D s s J n F 1 b 3 Q 7 U 2 V j d G l v b j E v M T U 4 O V A g M j A y N C B m b 3 I g c m V 2 a W V 3 L 0 F 1 d G 9 S Z W 1 v d m V k Q 2 9 s d W 1 u c z E u e 1 B v c 3 Q g U H V y Y 2 h h c 2 l u Z y B J b i w 4 M n 0 m c X V v d D s s J n F 1 b 3 Q 7 U 2 V j d G l v b j E v M T U 4 O V A g M j A y N C B m b 3 I g c m V 2 a W V 3 L 0 F 1 d G 9 S Z W 1 v d m V k Q 2 9 s d W 1 u c z E u e 1 B v c 3 Q g U 2 F s Z X M g S W 4 s O D N 9 J n F 1 b 3 Q 7 L C Z x d W 9 0 O 1 N l Y 3 R p b 2 4 x L z E 1 O D l Q I D I w M j Q g Z m 9 y I H J l d m l l d y 9 B d X R v U m V t b 3 Z l Z E N v b H V t b n M x L n t Q b 3 N 0 a W 5 n I E 5 1 b W J l c i w 4 N H 0 m c X V v d D s s J n F 1 b 3 Q 7 U 2 V j d G l v b j E v M T U 4 O V A g M j A y N C B m b 3 I g c m V 2 a W V 3 L 0 F 1 d G 9 S Z W 1 v d m V k Q 2 9 s d W 1 u c z E u e 1 B v c 3 R p b m c g V H l w Z S w 4 N X 0 m c X V v d D s s J n F 1 b 3 Q 7 U 2 V j d G l v b j E v M T U 4 O V A g M j A y N C B m b 3 I g c m V 2 a W V 3 L 0 F 1 d G 9 S Z W 1 v d m V k Q 2 9 s d W 1 u c z E u e 1 B v c 3 R p b m c g V H l w Z S B m c m 9 t I E F j Y 2 9 1 b n Q g T W F z d G V y L D g 2 f S Z x d W 9 0 O y w m c X V v d D t T Z W N 0 a W 9 u M S 8 x N T g 5 U C A y M D I 0 I G Z v c i B y Z X Z p Z X c v Q X V 0 b 1 J l b W 9 2 Z W R D b 2 x 1 b W 5 z M S 5 7 U H J p b n R p b m c g U 3 R h d H V z L D g 3 f S Z x d W 9 0 O y w m c X V v d D t T Z W N 0 a W 9 u M S 8 x N T g 5 U C A y M D I 0 I G Z v c i B y Z X Z p Z X c v Q X V 0 b 1 J l b W 9 2 Z W R D b 2 x 1 b W 5 z M S 5 7 U X V p Y 2 s g T 2 Z m c 2 V 0 L D g 4 f S Z x d W 9 0 O y w m c X V v d D t T Z W N 0 a W 9 u M S 8 x N T g 5 U C A y M D I 0 I G Z v c i B y Z X Z p Z X c v Q X V 0 b 1 J l b W 9 2 Z W R D b 2 x 1 b W 5 z M S 5 7 U m F 0 Z S B D Y W x j d W x h d G l v b i B N Z X R o b 2 Q s O D l 9 J n F 1 b 3 Q 7 L C Z x d W 9 0 O 1 N l Y 3 R p b 2 4 x L z E 1 O D l Q I D I w M j Q g Z m 9 y I H J l d m l l d y 9 B d X R v U m V t b 3 Z l Z E N v b H V t b n M x L n t S Y X R l I F R 5 c G U g S U Q s O T B 9 J n F 1 b 3 Q 7 L C Z x d W 9 0 O 1 N l Y 3 R p b 2 4 x L z E 1 O D l Q I D I w M j Q g Z m 9 y I H J l d m l l d y 9 B d X R v U m V t b 3 Z l Z E N v b H V t b n M x L n t S Z W N 1 c n J p b m c g V F J Y L D k x f S Z x d W 9 0 O y w m c X V v d D t T Z W N 0 a W 9 u M S 8 x N T g 5 U C A y M D I 0 I G Z v c i B y Z X Z p Z X c v Q X V 0 b 1 J l b W 9 2 Z W R D b 2 x 1 b W 5 z M S 5 7 U m V j d X J y a W 5 n I F R S W C B T Z X F 1 Z W 5 j Z S w 5 M n 0 m c X V v d D s s J n F 1 b 3 Q 7 U 2 V j d G l v b j E v M T U 4 O V A g M j A y N C B m b 3 I g c m V 2 a W V 3 L 0 F 1 d G 9 S Z W 1 v d m V k Q 2 9 s d W 1 u c z E u e 0 F j Y 2 9 1 b n Q g R G V z Y 3 J p c H R p b 2 4 g Z n J v b S B B Y 2 N v d W 5 0 I E 1 h c 3 R l c i w 5 M 3 0 m c X V v d D s s J n F 1 b 3 Q 7 U 2 V j d G l v b j E v M T U 4 O V A g M j A y N C B m b 3 I g c m V 2 a W V 3 L 0 F 1 d G 9 S Z W 1 v d m V k Q 2 9 s d W 1 u c z E u e 1 J l d m V y c 2 l u Z y B D b G 9 z Z W Q g W W V h c i w 5 N H 0 m c X V v d D s s J n F 1 b 3 Q 7 U 2 V j d G l v b j E v M T U 4 O V A g M j A y N C B m b 3 I g c m V 2 a W V 3 L 0 F 1 d G 9 S Z W 1 v d m V k Q 2 9 s d W 1 u c z E u e 1 J l d m V y c 2 l u Z y B E Y X R l L D k 1 f S Z x d W 9 0 O y w m c X V v d D t T Z W N 0 a W 9 u M S 8 x N T g 5 U C A y M D I 0 I G Z v c i B y Z X Z p Z X c v Q X V 0 b 1 J l b W 9 2 Z W R D b 2 x 1 b W 5 z M S 5 7 U m V 2 Z X J z a W 5 n I E h p c 3 R v c n k g V F J Y L D k 2 f S Z x d W 9 0 O y w m c X V v d D t T Z W N 0 a W 9 u M S 8 x N T g 5 U C A y M D I 0 I G Z v c i B y Z X Z p Z X c v Q X V 0 b 1 J l b W 9 2 Z W R D b 2 x 1 b W 5 z M S 5 7 U m V 2 Z X J z a W 5 n I F B l c m l v Z C B J R C w 5 N 3 0 m c X V v d D s s J n F 1 b 3 Q 7 U 2 V j d G l v b j E v M T U 4 O V A g M j A y N C B m b 3 I g c m V 2 a W V 3 L 0 F 1 d G 9 S Z W 1 v d m V k Q 2 9 s d W 1 u c z E u e 1 J l d m V y c 2 l u Z y B U U l g g U 2 9 1 c m N l L D k 4 f S Z x d W 9 0 O y w m c X V v d D t T Z W N 0 a W 9 u M S 8 x N T g 5 U C A y M D I 0 I G Z v c i B y Z X Z p Z X c v Q X V 0 b 1 J l b W 9 2 Z W R D b 2 x 1 b W 5 z M S 5 7 U m V 2 Z X J z a W 5 n I F l l Y X I s O T l 9 J n F 1 b 3 Q 7 L C Z x d W 9 0 O 1 N l Y 3 R p b 2 4 x L z E 1 O D l Q I D I w M j Q g Z m 9 y I H J l d m l l d y 9 B d X R v U m V t b 3 Z l Z E N v b H V t b n M x L n t T Z W d t Z W 5 0 M S w x M D B 9 J n F 1 b 3 Q 7 L C Z x d W 9 0 O 1 N l Y 3 R p b 2 4 x L z E 1 O D l Q I D I w M j Q g Z m 9 y I H J l d m l l d y 9 B d X R v U m V t b 3 Z l Z E N v b H V t b n M x L n t T Z W d t Z W 5 0 M i w x M D F 9 J n F 1 b 3 Q 7 L C Z x d W 9 0 O 1 N l Y 3 R p b 2 4 x L z E 1 O D l Q I D I w M j Q g Z m 9 y I H J l d m l l d y 9 B d X R v U m V t b 3 Z l Z E N v b H V t b n M x L n t T Z W d t Z W 5 0 M y w x M D J 9 J n F 1 b 3 Q 7 L C Z x d W 9 0 O 1 N l Y 3 R p b 2 4 x L z E 1 O D l Q I D I w M j Q g Z m 9 y I H J l d m l l d y 9 B d X R v U m V t b 3 Z l Z E N v b H V t b n M x L n t T Z W d t Z W 5 0 N C w x M D N 9 J n F 1 b 3 Q 7 L C Z x d W 9 0 O 1 N l Y 3 R p b 2 4 x L z E 1 O D l Q I D I w M j Q g Z m 9 y I H J l d m l l d y 9 B d X R v U m V t b 3 Z l Z E N v b H V t b n M x L n t T Z X F 1 Z W 5 j Z S B O d W 1 i Z X I s M T A 0 f S Z x d W 9 0 O y w m c X V v d D t T Z W N 0 a W 9 u M S 8 x N T g 5 U C A y M D I 0 I G Z v c i B y Z X Z p Z X c v Q X V 0 b 1 J l b W 9 2 Z W R D b 2 x 1 b W 5 z M S 5 7 U m V m Z X J l b m N l L D E w N X 0 m c X V v d D s s J n F 1 b 3 Q 7 U 2 V j d G l v b j E v M T U 4 O V A g M j A y N C B m b 3 I g c m V 2 a W V 3 L 0 F 1 d G 9 S Z W 1 v d m V k Q 2 9 s d W 1 u c z E u e 1 R S W C B T b 3 V y Y 2 U s M T A 2 f S Z x d W 9 0 O y w m c X V v d D t T Z W N 0 a W 9 u M S 8 x N T g 5 U C A y M D I 0 I G Z v c i B y Z X Z p Z X c v Q X V 0 b 1 J l b W 9 2 Z W R D b 2 x 1 b W 5 z M S 5 7 V G F 4 I E R h d G U s M T A 3 f S Z x d W 9 0 O y w m c X V v d D t T Z W N 0 a W 9 u M S 8 x N T g 5 U C A y M D I 0 I G Z v c i B y Z X Z p Z X c v Q X V 0 b 1 J l b W 9 2 Z W R D b 2 x 1 b W 5 z M S 5 7 V G l t Z S w x M D h 9 J n F 1 b 3 Q 7 L C Z x d W 9 0 O 1 N l Y 3 R p b 2 4 x L z E 1 O D l Q I D I w M j Q g Z m 9 y I H J l d m l l d y 9 B d X R v U m V t b 3 Z l Z E N v b H V t b n M x L n t U c m F u c 2 F j d G l v b i B U e X B l L D E w O X 0 m c X V v d D s s J n F 1 b 3 Q 7 U 2 V j d G l v b j E v M T U 4 O V A g M j A y N C B m b 3 I g c m V 2 a W V 3 L 0 F 1 d G 9 S Z W 1 v d m V k Q 2 9 s d W 1 u c z E u e 1 R 5 c G l j Y W w g Q m F s Y W 5 j Z S w x M T B 9 J n F 1 b 3 Q 7 L C Z x d W 9 0 O 1 N l Y 3 R p b 2 4 x L z E 1 O D l Q I D I w M j Q g Z m 9 y I H J l d m l l d y 9 B d X R v U m V t b 3 Z l Z E N v b H V t b n M x L n t V c 2 V y I E R l Z m l u Z W Q g M S w x M T F 9 J n F 1 b 3 Q 7 L C Z x d W 9 0 O 1 N l Y 3 R p b 2 4 x L z E 1 O D l Q I D I w M j Q g Z m 9 y I H J l d m l l d y 9 B d X R v U m V t b 3 Z l Z E N v b H V t b n M x L n t V c 2 V y I E R l Z m l u Z W Q g M i w x M T J 9 J n F 1 b 3 Q 7 L C Z x d W 9 0 O 1 N l Y 3 R p b 2 4 x L z E 1 O D l Q I D I w M j Q g Z m 9 y I H J l d m l l d y 9 B d X R v U m V t b 3 Z l Z E N v b H V t b n M x L n t V c 2 V y I F d o b y B Q b 3 N 0 Z W Q s M T E z f S Z x d W 9 0 O y w m c X V v d D t T Z W N 0 a W 9 u M S 8 x N T g 5 U C A y M D I 0 I G Z v c i B y Z X Z p Z X c v Q X V 0 b 1 J l b W 9 2 Z W R D b 2 x 1 b W 5 z M S 5 7 V m 9 p Z G V k L D E x N H 0 m c X V v d D s s J n F 1 b 3 Q 7 U 2 V j d G l v b j E v M T U 4 O V A g M j A y N C B m b 3 I g c m V 2 a W V 3 L 0 F 1 d G 9 S Z W 1 v d m V k Q 2 9 s d W 1 u c z E u e 1 N l Z 2 1 l b n R z L D E x N X 0 m c X V v d D s s J n F 1 b 3 Q 7 U 2 V j d G l v b j E v M T U 4 O V A g M j A y N C B m b 3 I g c m V 2 a W V 3 L 0 F 1 d G 9 S Z W 1 v d m V k Q 2 9 s d W 1 u c z E u e 1 d v c m t m b G 9 3 I E F w c H J v d m F s I F N 0 Y X R 1 c y w x M T Z 9 J n F 1 b 3 Q 7 L C Z x d W 9 0 O 1 N l Y 3 R p b 2 4 x L z E 1 O D l Q I D I w M j Q g Z m 9 y I H J l d m l l d y 9 B d X R v U m V t b 3 Z l Z E N v b H V t b n M x L n t X b 3 J r Z m x v d y B Q c m l v c m l 0 e S w x M T d 9 J n F 1 b 3 Q 7 L C Z x d W 9 0 O 1 N l Y 3 R p b 2 4 x L z E 1 O D l Q I D I w M j Q g Z m 9 y I H J l d m l l d y 9 B d X R v U m V t b 3 Z l Z E N v b H V t b n M x L n t M Z W R n Z X I g T m F t Z S w x M T h 9 J n F 1 b 3 Q 7 L C Z x d W 9 0 O 1 N l Y 3 R p b 2 4 x L z E 1 O D l Q I D I w M j Q g Z m 9 y I H J l d m l l d y 9 B d X R v U m V t b 3 Z l Z E N v b H V t b n M x L n t M Z W R n Z X I g R G V z Y 3 J p c H R p b 2 4 s M T E 5 f S Z x d W 9 0 O y w m c X V v d D t T Z W N 0 a W 9 u M S 8 x N T g 5 U C A y M D I 0 I G Z v c i B y Z X Z p Z X c v Q X V 0 b 1 J l b W 9 2 Z W R D b 2 x 1 b W 5 z M S 5 7 Q W N j b 3 V u d C B J b m R l e C B G b 3 I g R H J p b G x i Y W N r L D E y M H 0 m c X V v d D s s J n F 1 b 3 Q 7 U 2 V j d G l v b j E v M T U 4 O V A g M j A y N C B m b 3 I g c m V 2 a W V 3 L 0 F 1 d G 9 S Z W 1 v d m V k Q 2 9 s d W 1 u c z E u e 0 p v d X J u Y W w g R W 5 0 c n k g R m 9 y I E R y a W x s Y m F j a y w x M j F 9 J n F 1 b 3 Q 7 L C Z x d W 9 0 O 1 N l Y 3 R p b 2 4 x L z E 1 O D l Q I D I w M j Q g Z m 9 y I H J l d m l l d y 9 B d X R v U m V t b 3 Z l Z E N v b H V t b n M x L n t T b 3 V y Y 2 U g R G 9 j d W 1 l b n Q s M T I y f S Z x d W 9 0 O y w m c X V v d D t T Z W N 0 a W 9 u M S 8 x N T g 5 U C A y M D I 0 I G Z v c i B y Z X Z p Z X c v Q X V 0 b 1 J l b W 9 2 Z W R D b 2 x 1 b W 5 z M S 5 7 W W V h c i w x M j N 9 J n F 1 b 3 Q 7 X S w m c X V v d D t D b 2 x 1 b W 5 D b 3 V u d C Z x d W 9 0 O z o x M j Q s J n F 1 b 3 Q 7 S 2 V 5 Q 2 9 s d W 1 u T m F t Z X M m c X V v d D s 6 W 1 0 s J n F 1 b 3 Q 7 Q 2 9 s d W 1 u S W R l b n R p d G l l c y Z x d W 9 0 O z p b J n F 1 b 3 Q 7 U 2 V j d G l v b j E v M T U 4 O V A g M j A y N C B m b 3 I g c m V 2 a W V 3 L 0 F 1 d G 9 S Z W 1 v d m V k Q 2 9 s d W 1 u c z E u e 0 p v d X J u Y W w g R W 5 0 c n k s M H 0 m c X V v d D s s J n F 1 b 3 Q 7 U 2 V j d G l v b j E v M T U 4 O V A g M j A y N C B m b 3 I g c m V 2 a W V 3 L 0 F 1 d G 9 S Z W 1 v d m V k Q 2 9 s d W 1 u c z E u e 1 N l c m l l c y w x f S Z x d W 9 0 O y w m c X V v d D t T Z W N 0 a W 9 u M S 8 x N T g 5 U C A y M D I 0 I G Z v c i B y Z X Z p Z X c v Q X V 0 b 1 J l b W 9 2 Z W R D b 2 x 1 b W 5 z M S 5 7 V F J Y I E R h d G U s M n 0 m c X V v d D s s J n F 1 b 3 Q 7 U 2 V j d G l v b j E v M T U 4 O V A g M j A y N C B m b 3 I g c m V 2 a W V 3 L 0 F 1 d G 9 S Z W 1 v d m V k Q 2 9 s d W 1 u c z E u e 0 F j Y 2 9 1 b n Q g T n V t Y m V y L D N 9 J n F 1 b 3 Q 7 L C Z x d W 9 0 O 1 N l Y 3 R p b 2 4 x L z E 1 O D l Q I D I w M j Q g Z m 9 y I H J l d m l l d y 9 B d X R v U m V t b 3 Z l Z E N v b H V t b n M x L n t B Y 2 N v d W 5 0 I E R l c 2 N y a X B 0 a W 9 u L D R 9 J n F 1 b 3 Q 7 L C Z x d W 9 0 O 1 N l Y 3 R p b 2 4 x L z E 1 O D l Q I D I w M j Q g Z m 9 y I H J l d m l l d y 9 B d X R v U m V t b 3 Z l Z E N v b H V t b n M x L n t E Z W J p d C B B b W 9 1 b n Q s N X 0 m c X V v d D s s J n F 1 b 3 Q 7 U 2 V j d G l v b j E v M T U 4 O V A g M j A y N C B m b 3 I g c m V 2 a W V 3 L 0 F 1 d G 9 S Z W 1 v d m V k Q 2 9 s d W 1 u c z E u e 0 N y Z W R p d C B B b W 9 1 b n Q s N n 0 m c X V v d D s s J n F 1 b 3 Q 7 U 2 V j d G l v b j E v M T U 4 O V A g M j A y N C B m b 3 I g c m V 2 a W V 3 L 0 F 1 d G 9 S Z W 1 v d m V k Q 2 9 s d W 1 u c z E u e 1 R v d G F s L D d 9 J n F 1 b 3 Q 7 L C Z x d W 9 0 O 1 N l Y 3 R p b 2 4 x L z E 1 O D l Q I D I w M j Q g Z m 9 y I H J l d m l l d y 9 B d X R v U m V t b 3 Z l Z E N v b H V t b n M x L n t B Y 2 N v d W 5 0 I E N h d G V n b 3 J 5 I E 5 1 b W J l c i w 4 f S Z x d W 9 0 O y w m c X V v d D t T Z W N 0 a W 9 u M S 8 x N T g 5 U C A y M D I 0 I G Z v c i B y Z X Z p Z X c v Q X V 0 b 1 J l b W 9 2 Z W R D b 2 x 1 b W 5 z M S 5 7 Q W N j b 3 V u d C B J b m R l e C w 5 f S Z x d W 9 0 O y w m c X V v d D t T Z W N 0 a W 9 u M S 8 x N T g 5 U C A y M D I 0 I G Z v c i B y Z X Z p Z X c v Q X V 0 b 1 J l b W 9 2 Z W R D b 2 x 1 b W 5 z M S 5 7 Q W N j b 3 V u d C B U e X B l L D E w f S Z x d W 9 0 O y w m c X V v d D t T Z W N 0 a W 9 u M S 8 x N T g 5 U C A y M D I 0 I G Z v c i B y Z X Z p Z X c v Q X V 0 b 1 J l b W 9 2 Z W R D b 2 x 1 b W 5 z M S 5 7 Q W N j b 3 V u d C B U e X B l I G Z y b 2 0 g Q W N j b 3 V u d C B N Y X N 0 Z X I s M T F 9 J n F 1 b 3 Q 7 L C Z x d W 9 0 O 1 N l Y 3 R p b 2 4 x L z E 1 O D l Q I D I w M j Q g Z m 9 y I H J l d m l l d y 9 B d X R v U m V t b 3 Z l Z E N v b H V t b n M x L n t B Y 3 R p d m U s M T J 9 J n F 1 b 3 Q 7 L C Z x d W 9 0 O 1 N l Y 3 R p b 2 4 x L z E 1 O D l Q I D I w M j Q g Z m 9 y I H J l d m l l d y 9 B d X R v U m V t b 3 Z l Z E N v b H V t b n M x L n t B Z G p 1 c 3 Q g Z m 9 y I E l u Z m x h d G l v b i w x M 3 0 m c X V v d D s s J n F 1 b 3 Q 7 U 2 V j d G l v b j E v M T U 4 O V A g M j A y N C B m b 3 I g c m V 2 a W V 3 L 0 F 1 d G 9 S Z W 1 v d m V k Q 2 9 s d W 1 u c z E u e 0 J h Y 2 s g T 3 V 0 I E p F L D E 0 f S Z x d W 9 0 O y w m c X V v d D t T Z W N 0 a W 9 u M S 8 x N T g 5 U C A y M D I 0 I G Z v c i B y Z X Z p Z X c v Q X V 0 b 1 J l b W 9 2 Z W R D b 2 x 1 b W 5 z M S 5 7 Q m F s Y W 5 j Z S B G b 3 I g Q 2 F s Y 3 V s Y X R p b 2 4 s M T V 9 J n F 1 b 3 Q 7 L C Z x d W 9 0 O 1 N l Y 3 R p b 2 4 x L z E 1 O D l Q I D I w M j Q g Z m 9 y I H J l d m l l d y 9 B d X R v U m V t b 3 Z l Z E N v b H V t b n M x L n t C Y W x h b m N l I E Z v c i B D Y W x j d W x h d G l v b i B m c m 9 t I E F j Y 2 9 1 b n Q g T W F z d G V y L D E 2 f S Z x d W 9 0 O y w m c X V v d D t T Z W N 0 a W 9 u M S 8 x N T g 5 U C A y M D I 0 I G Z v c i B y Z X Z p Z X c v Q X V 0 b 1 J l b W 9 2 Z W R D b 2 x 1 b W 5 z M S 5 7 Q m F 0 Y 2 g g T n V t Y m V y L D E 3 f S Z x d W 9 0 O y w m c X V v d D t T Z W N 0 a W 9 u M S 8 x N T g 5 U C A y M D I 0 I G Z v c i B y Z X Z p Z X c v Q X V 0 b 1 J l b W 9 2 Z W R D b 2 x 1 b W 5 z M S 5 7 Q m F 0 Y 2 g g U 2 9 1 c m N l L D E 4 f S Z x d W 9 0 O y w m c X V v d D t T Z W N 0 a W 9 u M S 8 x N T g 5 U C A y M D I 0 I G Z v c i B y Z X Z p Z X c v Q X V 0 b 1 J l b W 9 2 Z W R D b 2 x 1 b W 5 z M S 5 7 Q 2 x v c 2 V k I F l l Y X I s M T l 9 J n F 1 b 3 Q 7 L C Z x d W 9 0 O 1 N l Y 3 R p b 2 4 x L z E 1 O D l Q I D I w M j Q g Z m 9 y I H J l d m l l d y 9 B d X R v U m V t b 3 Z l Z E N v b H V t b n M x L n t D b 2 5 2 Z X J z a W 9 u I E 1 l d G h v Z C w y M H 0 m c X V v d D s s J n F 1 b 3 Q 7 U 2 V j d G l v b j E v M T U 4 O V A g M j A y N C B m b 3 I g c m V 2 a W V 3 L 0 F 1 d G 9 S Z W 1 v d m V k Q 2 9 s d W 1 u c z E u e 0 N v c n J l Y 3 R p b m c g S k U s M j F 9 J n F 1 b 3 Q 7 L C Z x d W 9 0 O 1 N l Y 3 R p b 2 4 x L z E 1 O D l Q I D I w M j Q g Z m 9 y I H J l d m l l d y 9 B d X R v U m V t b 3 Z l Z E N v b H V t b n M x L n t D b 3 J y Z X N w b 2 5 k a W 5 n V W 5 p d C w y M n 0 m c X V v d D s s J n F 1 b 3 Q 7 U 2 V j d G l v b j E v M T U 4 O V A g M j A y N C B m b 3 I g c m V 2 a W V 3 L 0 F 1 d G 9 S Z W 1 v d m V k Q 2 9 s d W 1 u c z E u e 0 N y Z W F 0 Z W Q g R G F 0 Z S w y M 3 0 m c X V v d D s s J n F 1 b 3 Q 7 U 2 V j d G l v b j E v M T U 4 O V A g M j A y N C B m b 3 I g c m V 2 a W V 3 L 0 F 1 d G 9 S Z W 1 v d m V k Q 2 9 s d W 1 u c z E u e 0 N 1 c n J l b m N 5 I E l E L D I 0 f S Z x d W 9 0 O y w m c X V v d D t T Z W N 0 a W 9 u M S 8 x N T g 5 U C A y M D I 0 I G Z v c i B y Z X Z p Z X c v Q X V 0 b 1 J l b W 9 2 Z W R D b 2 x 1 b W 5 z M S 5 7 Q 3 V y c m V u Y 3 k g S W 5 k Z X g s M j V 9 J n F 1 b 3 Q 7 L C Z x d W 9 0 O 1 N l Y 3 R p b 2 4 x L z E 1 O D l Q I D I w M j Q g Z m 9 y I H J l d m l l d y 9 B d X R v U m V t b 3 Z l Z E N v b H V t b n M x L n t E V E E g Q 2 9 u d H J v b C B O d W 1 i Z X I s M j Z 9 J n F 1 b 3 Q 7 L C Z x d W 9 0 O 1 N l Y 3 R p b 2 4 x L z E 1 O D l Q I D I w M j Q g Z m 9 y I H J l d m l l d y 9 B d X R v U m V t b 3 Z l Z E N v b H V t b n M x L n t E V E E g R 0 w g U 3 R h d H V z L D I 3 f S Z x d W 9 0 O y w m c X V v d D t T Z W N 0 a W 9 u M S 8 x N T g 5 U C A y M D I 0 I G Z v c i B y Z X Z p Z X c v Q X V 0 b 1 J l b W 9 2 Z W R D b 2 x 1 b W 5 z M S 5 7 R F R B I E l u Z G V 4 L D I 4 f S Z x d W 9 0 O y w m c X V v d D t T Z W N 0 a W 9 u M S 8 x N T g 5 U C A y M D I 0 I G Z v c i B y Z X Z p Z X c v Q X V 0 b 1 J l b W 9 2 Z W R D b 2 x 1 b W 5 z M S 5 7 R F R B I F R S W C B U e X B l L D I 5 f S Z x d W 9 0 O y w m c X V v d D t T Z W N 0 a W 9 u M S 8 x N T g 5 U C A y M D I 0 I G Z v c i B y Z X Z p Z X c v Q X V 0 b 1 J l b W 9 2 Z W R D b 2 x 1 b W 5 z M S 5 7 R G V j a W 1 h b C B Q b G F j Z X M s M z B 9 J n F 1 b 3 Q 7 L C Z x d W 9 0 O 1 N l Y 3 R p b 2 4 x L z E 1 O D l Q I D I w M j Q g Z m 9 y I H J l d m l l d y 9 B d X R v U m V t b 3 Z l Z E N v b H V t b n M x L n t E Z W N p b W F s I F B s Y W N l c y B m c m 9 t I E F j Y 2 9 1 b n Q g T W F z d G V y L D M x f S Z x d W 9 0 O y w m c X V v d D t T Z W N 0 a W 9 u M S 8 x N T g 5 U C A y M D I 0 I G Z v c i B y Z X Z p Z X c v Q X V 0 b 1 J l b W 9 2 Z W R D b 2 x 1 b W 5 z M S 5 7 R G V u b 2 1 p b m F 0 a W 9 u I E V 4 Y 2 h h b m d l I F J h d G U s M z J 9 J n F 1 b 3 Q 7 L C Z x d W 9 0 O 1 N l Y 3 R p b 2 4 x L z E 1 O D l Q I D I w M j Q g Z m 9 y I H J l d m l l d y 9 B d X R v U m V t b 3 Z l Z E N v b H V t b n M x L n t E Z X N j c m l w d G l v b i w z M 3 0 m c X V v d D s s J n F 1 b 3 Q 7 U 2 V j d G l v b j E v M T U 4 O V A g M j A y N C B m b 3 I g c m V 2 a W V 3 L 0 F 1 d G 9 S Z W 1 v d m V k Q 2 9 s d W 1 u c z E u e 0 R v Y 3 V t Z W 5 0 I E R h d G U s M z R 9 J n F 1 b 3 Q 7 L C Z x d W 9 0 O 1 N l Y 3 R p b 2 4 x L z E 1 O D l Q I D I w M j Q g Z m 9 y I H J l d m l l d y 9 B d X R v U m V t b 3 Z l Z E N v b H V t b n M x L n t E b 2 N 1 b W V u d C B T d G F 0 d X M s M z V 9 J n F 1 b 3 Q 7 L C Z x d W 9 0 O 1 N l Y 3 R p b 2 4 x L z E 1 O D l Q I D I w M j Q g Z m 9 y I H J l d m l l d y 9 B d X R v U m V t b 3 Z l Z E N v b H V t b n M x L n t F c n J v c i B T d G F 0 Z S w z N n 0 m c X V v d D s s J n F 1 b 3 Q 7 U 2 V j d G l v b j E v M T U 4 O V A g M j A y N C B m b 3 I g c m V 2 a W V 3 L 0 F 1 d G 9 S Z W 1 v d m V k Q 2 9 s d W 1 u c z E u e 0 V 4 Y 2 h h b m d l I E R h d G U s M z d 9 J n F 1 b 3 Q 7 L C Z x d W 9 0 O 1 N l Y 3 R p b 2 4 x L z E 1 O D l Q I D I w M j Q g Z m 9 y I H J l d m l l d y 9 B d X R v U m V t b 3 Z l Z E N v b H V t b n M x L n t F e G N o Y W 5 n Z S B S Y X R l L D M 4 f S Z x d W 9 0 O y w m c X V v d D t T Z W N 0 a W 9 u M S 8 x N T g 5 U C A y M D I 0 I G Z v c i B y Z X Z p Z X c v Q X V 0 b 1 J l b W 9 2 Z W R D b 2 x 1 b W 5 z M S 5 7 R X h j a G F u Z 2 U g V G F i b G U g S U Q s M z l 9 J n F 1 b 3 Q 7 L C Z x d W 9 0 O 1 N l Y 3 R p b 2 4 x L z E 1 O D l Q I D I w M j Q g Z m 9 y I H J l d m l l d y 9 B d X R v U m V t b 3 Z l Z E N v b H V t b n M x L n t G a X h l Z C B P c i B W Y X J p Y W J s Z S w 0 M H 0 m c X V v d D s s J n F 1 b 3 Q 7 U 2 V j d G l v b j E v M T U 4 O V A g M j A y N C B m b 3 I g c m V 2 a W V 3 L 0 F 1 d G 9 S Z W 1 v d m V k Q 2 9 s d W 1 u c z E u e 0 Z p e G V k I E 9 y I F Z h c m l h Y m x l I G Z y b 2 0 g Q W N j b 3 V u d C B N Y X N 0 Z X I s N D F 9 J n F 1 b 3 Q 7 L C Z x d W 9 0 O 1 N l Y 3 R p b 2 4 x L z E 1 O D l Q I D I w M j Q g Z m 9 y I H J l d m l l d y 9 B d X R v U m V t b 3 Z l Z E N v b H V t b n M x L n t I a X N 0 b 3 J p Y 2 F s I F J h d G U s N D J 9 J n F 1 b 3 Q 7 L C Z x d W 9 0 O 1 N l Y 3 R p b 2 4 x L z E 1 O D l Q I D I w M j Q g Z m 9 y I H J l d m l l d y 9 B d X R v U m V t b 3 Z l Z E N v b H V t b n M x L n t I a X N 0 b 3 J 5 I F R S W C w 0 M 3 0 m c X V v d D s s J n F 1 b 3 Q 7 U 2 V j d G l v b j E v M T U 4 O V A g M j A y N C B m b 3 I g c m V 2 a W V 3 L 0 F 1 d G 9 S Z W 1 v d m V k Q 2 9 s d W 1 u c z E u e 0 h p c 3 R v c n k g W W V h c i w 0 N H 0 m c X V v d D s s J n F 1 b 3 Q 7 U 2 V j d G l v b j E v M T U 4 O V A g M j A y N C B m b 3 I g c m V 2 a W V 3 L 0 F 1 d G 9 S Z W 1 v d m V k Q 2 9 s d W 1 u c z E u e 0 l D R G l z d H M s N D V 9 J n F 1 b 3 Q 7 L C Z x d W 9 0 O 1 N l Y 3 R p b 2 4 x L z E 1 O D l Q I D I w M j Q g Z m 9 y I H J l d m l l d y 9 B d X R v U m V t b 3 Z l Z E N v b H V t b n M x L n t J Q y B U U l g s N D Z 9 J n F 1 b 3 Q 7 L C Z x d W 9 0 O 1 N l Y 3 R p b 2 4 x L z E 1 O D l Q I D I w M j Q g Z m 9 y I H J l d m l l d y 9 B d X R v U m V t b 3 Z l Z E N v b H V t b n M x L n t J b m Z s Y X R p b 2 4 g R X F 1 a X R 5 I E F j Y 2 9 1 b n Q g S W 5 k Z X g s N D d 9 J n F 1 b 3 Q 7 L C Z x d W 9 0 O 1 N l Y 3 R p b 2 4 x L z E 1 O D l Q I D I w M j Q g Z m 9 y I H J l d m l l d y 9 B d X R v U m V t b 3 Z l Z E N v b H V t b n M x L n t J b m Z s Y X R p b 2 4 g U m V 2 Z W 5 1 Z S B B Y 2 N v d W 5 0 I E l u Z G V 4 L D Q 4 f S Z x d W 9 0 O y w m c X V v d D t T Z W N 0 a W 9 u M S 8 x N T g 5 U C A y M D I 0 I G Z v c i B y Z X Z p Z X c v Q X V 0 b 1 J l b W 9 2 Z W R D b 2 x 1 b W 5 z M S 5 7 S W 5 0 Z X J j b 2 1 w Y W 5 5 I E l E L D Q 5 f S Z x d W 9 0 O y w m c X V v d D t T Z W N 0 a W 9 u M S 8 x N T g 5 U C A y M D I 0 I G Z v c i B y Z X Z p Z X c v Q X V 0 b 1 J l b W 9 2 Z W R D b 2 x 1 b W 5 z M S 5 7 T G F z d C B E Y X R l I E V k a X R l Z C w 1 M H 0 m c X V v d D s s J n F 1 b 3 Q 7 U 2 V j d G l v b j E v M T U 4 O V A g M j A y N C B m b 3 I g c m V 2 a W V 3 L 0 F 1 d G 9 S Z W 1 v d m V k Q 2 9 s d W 1 u c z E u e 0 x h c 3 Q g V X N l c i w 1 M X 0 m c X V v d D s s J n F 1 b 3 Q 7 U 2 V j d G l v b j E v M T U 4 O V A g M j A y N C B m b 3 I g c m V 2 a W V 3 L 0 F 1 d G 9 S Z W 1 v d m V k Q 2 9 s d W 1 u c z E u e 0 x p b m U g U 3 R h d H V z L D U y f S Z x d W 9 0 O y w m c X V v d D t T Z W N 0 a W 9 u M S 8 x N T g 5 U C A y M D I 0 I G Z v c i B y Z X Z p Z X c v Q X V 0 b 1 J l b W 9 2 Z W R D b 2 x 1 b W 5 z M S 5 7 T U M g V H J h b n N h Y 3 R p b 2 4 g U 3 R h d G U s N T N 9 J n F 1 b 3 Q 7 L C Z x d W 9 0 O 1 N l Y 3 R p b 2 4 x L z E 1 O D l Q I D I w M j Q g Z m 9 y I H J l d m l l d y 9 B d X R v U m V t b 3 Z l Z E N v b H V t b n M x L n t N Y W l u I E F j Y 2 9 1 b n Q g U 2 V n b W V u d C w 1 N H 0 m c X V v d D s s J n F 1 b 3 Q 7 U 2 V j d G l v b j E v M T U 4 O V A g M j A y N C B m b 3 I g c m V 2 a W V 3 L 0 F 1 d G 9 S Z W 1 v d m V k Q 2 9 s d W 1 u c z E u e 0 1 v Z G l m a W V k I E R h d G U s N T V 9 J n F 1 b 3 Q 7 L C Z x d W 9 0 O 1 N l Y 3 R p b 2 4 x L z E 1 O D l Q I D I w M j Q g Z m 9 y I H J l d m l l d y 9 B d X R v U m V t b 3 Z l Z E N v b H V t b n M x L n t O b 3 R l I E l u Z G V 4 L D U 2 f S Z x d W 9 0 O y w m c X V v d D t T Z W N 0 a W 9 u M S 8 x N T g 5 U C A y M D I 0 I G Z v c i B y Z X Z p Z X c v Q X V 0 b 1 J l b W 9 2 Z W R D b 2 x 1 b W 5 z M S 5 7 T m 9 0 Z S B J b m R l e C B m c m 9 t I E F j Y 2 9 1 b n Q g T W F z d G V y L D U 3 f S Z x d W 9 0 O y w m c X V v d D t T Z W N 0 a W 9 u M S 8 x N T g 5 U C A y M D I 0 I G Z v c i B y Z X Z p Z X c v Q X V 0 b 1 J l b W 9 2 Z W R D b 2 x 1 b W 5 z M S 5 7 T 3 B l b i B Z Z W F y L D U 4 f S Z x d W 9 0 O y w m c X V v d D t T Z W N 0 a W 9 u M S 8 x N T g 5 U C A y M D I 0 I G Z v c i B y Z X Z p Z X c v Q X V 0 b 1 J l b W 9 2 Z W R D b 2 x 1 b W 5 z M S 5 7 T 3 J p Z 2 l u Y W w g S k U s N T l 9 J n F 1 b 3 Q 7 L C Z x d W 9 0 O 1 N l Y 3 R p b 2 4 x L z E 1 O D l Q I D I w M j Q g Z m 9 y I H J l d m l l d y 9 B d X R v U m V t b 3 Z l Z E N v b H V t b n M x L n t P c m l n a W 5 h d G l u Z y B D b 2 1 w Y W 5 5 I E l E L D Y w f S Z x d W 9 0 O y w m c X V v d D t T Z W N 0 a W 9 u M S 8 x N T g 5 U C A y M D I 0 I G Z v c i B y Z X Z p Z X c v Q X V 0 b 1 J l b W 9 2 Z W R D b 2 x 1 b W 5 z M S 5 7 T 3 J p Z 2 l u Y X R p b m c g Q 2 9 u d H J v b C B O d W 1 i Z X I s N j F 9 J n F 1 b 3 Q 7 L C Z x d W 9 0 O 1 N l Y 3 R p b 2 4 x L z E 1 O D l Q I D I w M j Q g Z m 9 y I H J l d m l l d y 9 B d X R v U m V t b 3 Z l Z E N v b H V t b n M x L n t P c m l n a W 5 h d G l u Z y B D c m V k a X Q g Q W 1 v d W 5 0 L D Y y f S Z x d W 9 0 O y w m c X V v d D t T Z W N 0 a W 9 u M S 8 x N T g 5 U C A y M D I 0 I G Z v c i B y Z X Z p Z X c v Q X V 0 b 1 J l b W 9 2 Z W R D b 2 x 1 b W 5 z M S 5 7 T 3 J p Z 2 l u Y X R p b m c g R F R B I F N l c m l l c y w 2 M 3 0 m c X V v d D s s J n F 1 b 3 Q 7 U 2 V j d G l v b j E v M T U 4 O V A g M j A y N C B m b 3 I g c m V 2 a W V 3 L 0 F 1 d G 9 S Z W 1 v d m V k Q 2 9 s d W 1 u c z E u e 0 9 y a W d p b m F 0 a W 5 n I E R l Y m l 0 I E F t b 3 V u d C w 2 N H 0 m c X V v d D s s J n F 1 b 3 Q 7 U 2 V j d G l v b j E v M T U 4 O V A g M j A y N C B m b 3 I g c m V 2 a W V 3 L 0 F 1 d G 9 S Z W 1 v d m V k Q 2 9 s d W 1 u c z E u e 0 9 y a W d p b m F 0 a W 5 n I E R v Y 3 V t Z W 5 0 I E 5 1 b W J l c i w 2 N X 0 m c X V v d D s s J n F 1 b 3 Q 7 U 2 V j d G l v b j E v M T U 4 O V A g M j A y N C B m b 3 I g c m V 2 a W V 3 L 0 F 1 d G 9 S Z W 1 v d m V k Q 2 9 s d W 1 u c z E u e 0 9 y a W d p b m F 0 a W 5 n I E p v d X J u Y W w g R W 5 0 c n k s N j Z 9 J n F 1 b 3 Q 7 L C Z x d W 9 0 O 1 N l Y 3 R p b 2 4 x L z E 1 O D l Q I D I w M j Q g Z m 9 y I H J l d m l l d y 9 B d X R v U m V t b 3 Z l Z E N v b H V t b n M x L n t P c m l n a W 5 h d G l u Z y B N Y X N 0 Z X I g S U Q s N j d 9 J n F 1 b 3 Q 7 L C Z x d W 9 0 O 1 N l Y 3 R p b 2 4 x L z E 1 O D l Q I D I w M j Q g Z m 9 y I H J l d m l l d y 9 B d X R v U m V t b 3 Z l Z E N v b H V t b n M x L n t P c m l n a W 5 h d G l u Z y B N Y X N 0 Z X I g T m F t Z S w 2 O H 0 m c X V v d D s s J n F 1 b 3 Q 7 U 2 V j d G l v b j E v M T U 4 O V A g M j A y N C B m b 3 I g c m V 2 a W V 3 L 0 F 1 d G 9 S Z W 1 v d m V k Q 2 9 s d W 1 u c z E u e 0 9 y a W d p b m F 0 a W 5 n I F B v c 3 R l Z C B E Y X R l L D Y 5 f S Z x d W 9 0 O y w m c X V v d D t T Z W N 0 a W 9 u M S 8 x N T g 5 U C A y M D I 0 I G Z v c i B y Z X Z p Z X c v Q X V 0 b 1 J l b W 9 2 Z W R D b 2 x 1 b W 5 z M S 5 7 T 3 J p Z 2 l u Y X R p b m c g U 2 V x d W V u Y 2 U g T n V t Y m V y L D c w f S Z x d W 9 0 O y w m c X V v d D t T Z W N 0 a W 9 u M S 8 x N T g 5 U C A y M D I 0 I G Z v c i B y Z X Z p Z X c v Q X V 0 b 1 J l b W 9 2 Z W R D b 2 x 1 b W 5 z M S 5 7 T 3 J p Z 2 l u Y X R p b m c g U 2 9 1 c m N l L D c x f S Z x d W 9 0 O y w m c X V v d D t T Z W N 0 a W 9 u M S 8 x N T g 5 U C A y M D I 0 I G Z v c i B y Z X Z p Z X c v Q X V 0 b 1 J l b W 9 2 Z W R D b 2 x 1 b W 5 z M S 5 7 T 3 J p Z 2 l u Y X R p b m c g V F J Y I F N v d X J j Z S w 3 M n 0 m c X V v d D s s J n F 1 b 3 Q 7 U 2 V j d G l v b j E v M T U 4 O V A g M j A y N C B m b 3 I g c m V 2 a W V 3 L 0 F 1 d G 9 S Z W 1 v d m V k Q 2 9 s d W 1 u c z E u e 0 9 y a W d p b m F 0 a W 5 n I F R S W C B U e X B l L D c z f S Z x d W 9 0 O y w m c X V v d D t T Z W N 0 a W 9 u M S 8 x N T g 5 U C A y M D I 0 I G Z v c i B y Z X Z p Z X c v Q X V 0 b 1 J l b W 9 2 Z W R D b 2 x 1 b W 5 z M S 5 7 T 3 J p Z 2 l u Y X R p b m c g V H l w Z S w 3 N H 0 m c X V v d D s s J n F 1 b 3 Q 7 U 2 V j d G l v b j E v M T U 4 O V A g M j A y N C B m b 3 I g c m V 2 a W V 3 L 0 F 1 d G 9 S Z W 1 v d m V k Q 2 9 s d W 1 u c z E u e 1 B l c m l v Z C B J R C w 3 N X 0 m c X V v d D s s J n F 1 b 3 Q 7 U 2 V j d G l v b j E v M T U 4 O V A g M j A y N C B m b 3 I g c m V 2 a W V 3 L 0 F 1 d G 9 S Z W 1 v d m V k Q 2 9 s d W 1 u c z E u e 1 B l c m l v Z C B Q b 3 N 0 a W 5 n I E 5 1 b W J l c i w 3 N n 0 m c X V v d D s s J n F 1 b 3 Q 7 U 2 V j d G l v b j E v M T U 4 O V A g M j A y N C B m b 3 I g c m V 2 a W V 3 L 0 F 1 d G 9 S Z W 1 v d m V k Q 2 9 s d W 1 u c z E u e 0 F w c H J v d m F s I F V z Z X I g S U Q s N z d 9 J n F 1 b 3 Q 7 L C Z x d W 9 0 O 1 N l Y 3 R p b 2 4 x L z E 1 O D l Q I D I w M j Q g Z m 9 y I H J l d m l l d y 9 B d X R v U m V t b 3 Z l Z E N v b H V t b n M x L n t B c H B y b 3 Z h b C B E Y X R l L D c 4 f S Z x d W 9 0 O y w m c X V v d D t T Z W N 0 a W 9 u M S 8 x N T g 5 U C A y M D I 0 I G Z v c i B y Z X Z p Z X c v Q X V 0 b 1 J l b W 9 2 Z W R D b 2 x 1 b W 5 z M S 5 7 U G 9 s b G V k I F R y Y W 5 z Y W N 0 a W 9 u L D c 5 f S Z x d W 9 0 O y w m c X V v d D t T Z W N 0 a W 9 u M S 8 x N T g 5 U C A y M D I 0 I G Z v c i B y Z X Z p Z X c v Q X V 0 b 1 J l b W 9 2 Z W R D b 2 x 1 b W 5 z M S 5 7 U G 9 z d C B J b n Z l b n R v c n k g S W 4 s O D B 9 J n F 1 b 3 Q 7 L C Z x d W 9 0 O 1 N l Y 3 R p b 2 4 x L z E 1 O D l Q I D I w M j Q g Z m 9 y I H J l d m l l d y 9 B d X R v U m V t b 3 Z l Z E N v b H V t b n M x L n t Q b 3 N 0 I F B h e X J v b G w g S W 4 s O D F 9 J n F 1 b 3 Q 7 L C Z x d W 9 0 O 1 N l Y 3 R p b 2 4 x L z E 1 O D l Q I D I w M j Q g Z m 9 y I H J l d m l l d y 9 B d X R v U m V t b 3 Z l Z E N v b H V t b n M x L n t Q b 3 N 0 I F B 1 c m N o Y X N p b m c g S W 4 s O D J 9 J n F 1 b 3 Q 7 L C Z x d W 9 0 O 1 N l Y 3 R p b 2 4 x L z E 1 O D l Q I D I w M j Q g Z m 9 y I H J l d m l l d y 9 B d X R v U m V t b 3 Z l Z E N v b H V t b n M x L n t Q b 3 N 0 I F N h b G V z I E l u L D g z f S Z x d W 9 0 O y w m c X V v d D t T Z W N 0 a W 9 u M S 8 x N T g 5 U C A y M D I 0 I G Z v c i B y Z X Z p Z X c v Q X V 0 b 1 J l b W 9 2 Z W R D b 2 x 1 b W 5 z M S 5 7 U G 9 z d G l u Z y B O d W 1 i Z X I s O D R 9 J n F 1 b 3 Q 7 L C Z x d W 9 0 O 1 N l Y 3 R p b 2 4 x L z E 1 O D l Q I D I w M j Q g Z m 9 y I H J l d m l l d y 9 B d X R v U m V t b 3 Z l Z E N v b H V t b n M x L n t Q b 3 N 0 a W 5 n I F R 5 c G U s O D V 9 J n F 1 b 3 Q 7 L C Z x d W 9 0 O 1 N l Y 3 R p b 2 4 x L z E 1 O D l Q I D I w M j Q g Z m 9 y I H J l d m l l d y 9 B d X R v U m V t b 3 Z l Z E N v b H V t b n M x L n t Q b 3 N 0 a W 5 n I F R 5 c G U g Z n J v b S B B Y 2 N v d W 5 0 I E 1 h c 3 R l c i w 4 N n 0 m c X V v d D s s J n F 1 b 3 Q 7 U 2 V j d G l v b j E v M T U 4 O V A g M j A y N C B m b 3 I g c m V 2 a W V 3 L 0 F 1 d G 9 S Z W 1 v d m V k Q 2 9 s d W 1 u c z E u e 1 B y a W 5 0 a W 5 n I F N 0 Y X R 1 c y w 4 N 3 0 m c X V v d D s s J n F 1 b 3 Q 7 U 2 V j d G l v b j E v M T U 4 O V A g M j A y N C B m b 3 I g c m V 2 a W V 3 L 0 F 1 d G 9 S Z W 1 v d m V k Q 2 9 s d W 1 u c z E u e 1 F 1 a W N r I E 9 m Z n N l d C w 4 O H 0 m c X V v d D s s J n F 1 b 3 Q 7 U 2 V j d G l v b j E v M T U 4 O V A g M j A y N C B m b 3 I g c m V 2 a W V 3 L 0 F 1 d G 9 S Z W 1 v d m V k Q 2 9 s d W 1 u c z E u e 1 J h d G U g Q 2 F s Y 3 V s Y X R p b 2 4 g T W V 0 a G 9 k L D g 5 f S Z x d W 9 0 O y w m c X V v d D t T Z W N 0 a W 9 u M S 8 x N T g 5 U C A y M D I 0 I G Z v c i B y Z X Z p Z X c v Q X V 0 b 1 J l b W 9 2 Z W R D b 2 x 1 b W 5 z M S 5 7 U m F 0 Z S B U e X B l I E l E L D k w f S Z x d W 9 0 O y w m c X V v d D t T Z W N 0 a W 9 u M S 8 x N T g 5 U C A y M D I 0 I G Z v c i B y Z X Z p Z X c v Q X V 0 b 1 J l b W 9 2 Z W R D b 2 x 1 b W 5 z M S 5 7 U m V j d X J y a W 5 n I F R S W C w 5 M X 0 m c X V v d D s s J n F 1 b 3 Q 7 U 2 V j d G l v b j E v M T U 4 O V A g M j A y N C B m b 3 I g c m V 2 a W V 3 L 0 F 1 d G 9 S Z W 1 v d m V k Q 2 9 s d W 1 u c z E u e 1 J l Y 3 V y c m l u Z y B U U l g g U 2 V x d W V u Y 2 U s O T J 9 J n F 1 b 3 Q 7 L C Z x d W 9 0 O 1 N l Y 3 R p b 2 4 x L z E 1 O D l Q I D I w M j Q g Z m 9 y I H J l d m l l d y 9 B d X R v U m V t b 3 Z l Z E N v b H V t b n M x L n t B Y 2 N v d W 5 0 I E R l c 2 N y a X B 0 a W 9 u I G Z y b 2 0 g Q W N j b 3 V u d C B N Y X N 0 Z X I s O T N 9 J n F 1 b 3 Q 7 L C Z x d W 9 0 O 1 N l Y 3 R p b 2 4 x L z E 1 O D l Q I D I w M j Q g Z m 9 y I H J l d m l l d y 9 B d X R v U m V t b 3 Z l Z E N v b H V t b n M x L n t S Z X Z l c n N p b m c g Q 2 x v c 2 V k I F l l Y X I s O T R 9 J n F 1 b 3 Q 7 L C Z x d W 9 0 O 1 N l Y 3 R p b 2 4 x L z E 1 O D l Q I D I w M j Q g Z m 9 y I H J l d m l l d y 9 B d X R v U m V t b 3 Z l Z E N v b H V t b n M x L n t S Z X Z l c n N p b m c g R G F 0 Z S w 5 N X 0 m c X V v d D s s J n F 1 b 3 Q 7 U 2 V j d G l v b j E v M T U 4 O V A g M j A y N C B m b 3 I g c m V 2 a W V 3 L 0 F 1 d G 9 S Z W 1 v d m V k Q 2 9 s d W 1 u c z E u e 1 J l d m V y c 2 l u Z y B I a X N 0 b 3 J 5 I F R S W C w 5 N n 0 m c X V v d D s s J n F 1 b 3 Q 7 U 2 V j d G l v b j E v M T U 4 O V A g M j A y N C B m b 3 I g c m V 2 a W V 3 L 0 F 1 d G 9 S Z W 1 v d m V k Q 2 9 s d W 1 u c z E u e 1 J l d m V y c 2 l u Z y B Q Z X J p b 2 Q g S U Q s O T d 9 J n F 1 b 3 Q 7 L C Z x d W 9 0 O 1 N l Y 3 R p b 2 4 x L z E 1 O D l Q I D I w M j Q g Z m 9 y I H J l d m l l d y 9 B d X R v U m V t b 3 Z l Z E N v b H V t b n M x L n t S Z X Z l c n N p b m c g V F J Y I F N v d X J j Z S w 5 O H 0 m c X V v d D s s J n F 1 b 3 Q 7 U 2 V j d G l v b j E v M T U 4 O V A g M j A y N C B m b 3 I g c m V 2 a W V 3 L 0 F 1 d G 9 S Z W 1 v d m V k Q 2 9 s d W 1 u c z E u e 1 J l d m V y c 2 l u Z y B Z Z W F y L D k 5 f S Z x d W 9 0 O y w m c X V v d D t T Z W N 0 a W 9 u M S 8 x N T g 5 U C A y M D I 0 I G Z v c i B y Z X Z p Z X c v Q X V 0 b 1 J l b W 9 2 Z W R D b 2 x 1 b W 5 z M S 5 7 U 2 V n b W V u d D E s M T A w f S Z x d W 9 0 O y w m c X V v d D t T Z W N 0 a W 9 u M S 8 x N T g 5 U C A y M D I 0 I G Z v c i B y Z X Z p Z X c v Q X V 0 b 1 J l b W 9 2 Z W R D b 2 x 1 b W 5 z M S 5 7 U 2 V n b W V u d D I s M T A x f S Z x d W 9 0 O y w m c X V v d D t T Z W N 0 a W 9 u M S 8 x N T g 5 U C A y M D I 0 I G Z v c i B y Z X Z p Z X c v Q X V 0 b 1 J l b W 9 2 Z W R D b 2 x 1 b W 5 z M S 5 7 U 2 V n b W V u d D M s M T A y f S Z x d W 9 0 O y w m c X V v d D t T Z W N 0 a W 9 u M S 8 x N T g 5 U C A y M D I 0 I G Z v c i B y Z X Z p Z X c v Q X V 0 b 1 J l b W 9 2 Z W R D b 2 x 1 b W 5 z M S 5 7 U 2 V n b W V u d D Q s M T A z f S Z x d W 9 0 O y w m c X V v d D t T Z W N 0 a W 9 u M S 8 x N T g 5 U C A y M D I 0 I G Z v c i B y Z X Z p Z X c v Q X V 0 b 1 J l b W 9 2 Z W R D b 2 x 1 b W 5 z M S 5 7 U 2 V x d W V u Y 2 U g T n V t Y m V y L D E w N H 0 m c X V v d D s s J n F 1 b 3 Q 7 U 2 V j d G l v b j E v M T U 4 O V A g M j A y N C B m b 3 I g c m V 2 a W V 3 L 0 F 1 d G 9 S Z W 1 v d m V k Q 2 9 s d W 1 u c z E u e 1 J l Z m V y Z W 5 j Z S w x M D V 9 J n F 1 b 3 Q 7 L C Z x d W 9 0 O 1 N l Y 3 R p b 2 4 x L z E 1 O D l Q I D I w M j Q g Z m 9 y I H J l d m l l d y 9 B d X R v U m V t b 3 Z l Z E N v b H V t b n M x L n t U U l g g U 2 9 1 c m N l L D E w N n 0 m c X V v d D s s J n F 1 b 3 Q 7 U 2 V j d G l v b j E v M T U 4 O V A g M j A y N C B m b 3 I g c m V 2 a W V 3 L 0 F 1 d G 9 S Z W 1 v d m V k Q 2 9 s d W 1 u c z E u e 1 R h e C B E Y X R l L D E w N 3 0 m c X V v d D s s J n F 1 b 3 Q 7 U 2 V j d G l v b j E v M T U 4 O V A g M j A y N C B m b 3 I g c m V 2 a W V 3 L 0 F 1 d G 9 S Z W 1 v d m V k Q 2 9 s d W 1 u c z E u e 1 R p b W U s M T A 4 f S Z x d W 9 0 O y w m c X V v d D t T Z W N 0 a W 9 u M S 8 x N T g 5 U C A y M D I 0 I G Z v c i B y Z X Z p Z X c v Q X V 0 b 1 J l b W 9 2 Z W R D b 2 x 1 b W 5 z M S 5 7 V H J h b n N h Y 3 R p b 2 4 g V H l w Z S w x M D l 9 J n F 1 b 3 Q 7 L C Z x d W 9 0 O 1 N l Y 3 R p b 2 4 x L z E 1 O D l Q I D I w M j Q g Z m 9 y I H J l d m l l d y 9 B d X R v U m V t b 3 Z l Z E N v b H V t b n M x L n t U e X B p Y 2 F s I E J h b G F u Y 2 U s M T E w f S Z x d W 9 0 O y w m c X V v d D t T Z W N 0 a W 9 u M S 8 x N T g 5 U C A y M D I 0 I G Z v c i B y Z X Z p Z X c v Q X V 0 b 1 J l b W 9 2 Z W R D b 2 x 1 b W 5 z M S 5 7 V X N l c i B E Z W Z p b m V k I D E s M T E x f S Z x d W 9 0 O y w m c X V v d D t T Z W N 0 a W 9 u M S 8 x N T g 5 U C A y M D I 0 I G Z v c i B y Z X Z p Z X c v Q X V 0 b 1 J l b W 9 2 Z W R D b 2 x 1 b W 5 z M S 5 7 V X N l c i B E Z W Z p b m V k I D I s M T E y f S Z x d W 9 0 O y w m c X V v d D t T Z W N 0 a W 9 u M S 8 x N T g 5 U C A y M D I 0 I G Z v c i B y Z X Z p Z X c v Q X V 0 b 1 J l b W 9 2 Z W R D b 2 x 1 b W 5 z M S 5 7 V X N l c i B X a G 8 g U G 9 z d G V k L D E x M 3 0 m c X V v d D s s J n F 1 b 3 Q 7 U 2 V j d G l v b j E v M T U 4 O V A g M j A y N C B m b 3 I g c m V 2 a W V 3 L 0 F 1 d G 9 S Z W 1 v d m V k Q 2 9 s d W 1 u c z E u e 1 Z v a W R l Z C w x M T R 9 J n F 1 b 3 Q 7 L C Z x d W 9 0 O 1 N l Y 3 R p b 2 4 x L z E 1 O D l Q I D I w M j Q g Z m 9 y I H J l d m l l d y 9 B d X R v U m V t b 3 Z l Z E N v b H V t b n M x L n t T Z W d t Z W 5 0 c y w x M T V 9 J n F 1 b 3 Q 7 L C Z x d W 9 0 O 1 N l Y 3 R p b 2 4 x L z E 1 O D l Q I D I w M j Q g Z m 9 y I H J l d m l l d y 9 B d X R v U m V t b 3 Z l Z E N v b H V t b n M x L n t X b 3 J r Z m x v d y B B c H B y b 3 Z h b C B T d G F 0 d X M s M T E 2 f S Z x d W 9 0 O y w m c X V v d D t T Z W N 0 a W 9 u M S 8 x N T g 5 U C A y M D I 0 I G Z v c i B y Z X Z p Z X c v Q X V 0 b 1 J l b W 9 2 Z W R D b 2 x 1 b W 5 z M S 5 7 V 2 9 y a 2 Z s b 3 c g U H J p b 3 J p d H k s M T E 3 f S Z x d W 9 0 O y w m c X V v d D t T Z W N 0 a W 9 u M S 8 x N T g 5 U C A y M D I 0 I G Z v c i B y Z X Z p Z X c v Q X V 0 b 1 J l b W 9 2 Z W R D b 2 x 1 b W 5 z M S 5 7 T G V k Z 2 V y I E 5 h b W U s M T E 4 f S Z x d W 9 0 O y w m c X V v d D t T Z W N 0 a W 9 u M S 8 x N T g 5 U C A y M D I 0 I G Z v c i B y Z X Z p Z X c v Q X V 0 b 1 J l b W 9 2 Z W R D b 2 x 1 b W 5 z M S 5 7 T G V k Z 2 V y I E R l c 2 N y a X B 0 a W 9 u L D E x O X 0 m c X V v d D s s J n F 1 b 3 Q 7 U 2 V j d G l v b j E v M T U 4 O V A g M j A y N C B m b 3 I g c m V 2 a W V 3 L 0 F 1 d G 9 S Z W 1 v d m V k Q 2 9 s d W 1 u c z E u e 0 F j Y 2 9 1 b n Q g S W 5 k Z X g g R m 9 y I E R y a W x s Y m F j a y w x M j B 9 J n F 1 b 3 Q 7 L C Z x d W 9 0 O 1 N l Y 3 R p b 2 4 x L z E 1 O D l Q I D I w M j Q g Z m 9 y I H J l d m l l d y 9 B d X R v U m V t b 3 Z l Z E N v b H V t b n M x L n t K b 3 V y b m F s I E V u d H J 5 I E Z v c i B E c m l s b G J h Y 2 s s M T I x f S Z x d W 9 0 O y w m c X V v d D t T Z W N 0 a W 9 u M S 8 x N T g 5 U C A y M D I 0 I G Z v c i B y Z X Z p Z X c v Q X V 0 b 1 J l b W 9 2 Z W R D b 2 x 1 b W 5 z M S 5 7 U 2 9 1 c m N l I E R v Y 3 V t Z W 5 0 L D E y M n 0 m c X V v d D s s J n F 1 b 3 Q 7 U 2 V j d G l v b j E v M T U 4 O V A g M j A y N C B m b 3 I g c m V 2 a W V 3 L 0 F 1 d G 9 S Z W 1 v d m V k Q 2 9 s d W 1 u c z E u e 1 l l Y X I s M T I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O V A l M j A y M D I 0 J T I w Z m 9 y J T I w c m V 2 a W V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U y M G Z v c i U y M H J l d m l l d y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U y M G Z v c i U y M H J l d m l l d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Q l M j B m b 3 I l M j B y Z X Z p Z X c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0 J T I w Z m 9 y J T I w c m V 2 a W V 3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Q l M j B m b 3 I l M j B y Z X Z p Z X c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C U y M G Z v c i U y M H J l d m l l d y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0 J T I w Z m 9 y J T I w c m V 2 a W V 3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l M j B h b G w 8 L 0 l 0 Z W 1 Q Y X R o P j w v S X R l b U x v Y 2 F 0 a W 9 u P j x T d G F i b G V F b n R y a W V z P j x F b n R y e S B U e X B l P S J G a W x s Q 2 9 1 b n Q i I F Z h b H V l P S J s M j I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F b m F i b G V k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x M C 0 x N l Q x N j o y N j o z O C 4 y M j M 0 M j k w W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j F l Y m N i M 2 M t Z W Y 3 O C 0 0 Z j M 4 L T k y O T k t Z T N j Y m M y M W Z k Y m V k I i A v P j x F b n R y e S B U e X B l P S J R d W V y e U l E I i B W Y W x 1 Z T 0 i c z U 5 Y 2 U w N T Y 3 L T g 3 Y j Y t N D c y M C 0 4 O W V h L T Y 4 M G I 4 O G J i O T B j Y y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l D b G F z c 0 F Q X z I w M j R f Y W x s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U N s Y X N z Q V A g M j A y N C B h b G w v Q X V 0 b 1 J l b W 9 2 Z W R D b 2 x 1 b W 5 z M S 5 7 S m 9 1 c m 5 h b C B F b n R y e S w w f S Z x d W 9 0 O y w m c X V v d D t T Z W N 0 a W 9 u M S 8 x N T g 5 Q 2 x h c 3 N B U C A y M D I 0 I G F s b C 9 B d X R v U m V t b 3 Z l Z E N v b H V t b n M x L n t T Z X J p Z X M s M X 0 m c X V v d D s s J n F 1 b 3 Q 7 U 2 V j d G l v b j E v M T U 4 O U N s Y X N z Q V A g M j A y N C B h b G w v Q X V 0 b 1 J l b W 9 2 Z W R D b 2 x 1 b W 5 z M S 5 7 V F J Y I E R h d G U s M n 0 m c X V v d D s s J n F 1 b 3 Q 7 U 2 V j d G l v b j E v M T U 4 O U N s Y X N z Q V A g M j A y N C B h b G w v Q X V 0 b 1 J l b W 9 2 Z W R D b 2 x 1 b W 5 z M S 5 7 Q W N j b 3 V u d C B O d W 1 i Z X I s M 3 0 m c X V v d D s s J n F 1 b 3 Q 7 U 2 V j d G l v b j E v M T U 4 O U N s Y X N z Q V A g M j A y N C B h b G w v Q X V 0 b 1 J l b W 9 2 Z W R D b 2 x 1 b W 5 z M S 5 7 Q W N j b 3 V u d C B E Z X N j c m l w d G l v b i w 0 f S Z x d W 9 0 O y w m c X V v d D t T Z W N 0 a W 9 u M S 8 x N T g 5 Q 2 x h c 3 N B U C A y M D I 0 I G F s b C 9 B d X R v U m V t b 3 Z l Z E N v b H V t b n M x L n t E Z W J p d C B B b W 9 1 b n Q s N X 0 m c X V v d D s s J n F 1 b 3 Q 7 U 2 V j d G l v b j E v M T U 4 O U N s Y X N z Q V A g M j A y N C B h b G w v Q X V 0 b 1 J l b W 9 2 Z W R D b 2 x 1 b W 5 z M S 5 7 Q 3 J l Z G l 0 I E F t b 3 V u d C w 2 f S Z x d W 9 0 O y w m c X V v d D t T Z W N 0 a W 9 u M S 8 x N T g 5 Q 2 x h c 3 N B U C A y M D I 0 I G F s b C 9 B d X R v U m V t b 3 Z l Z E N v b H V t b n M x L n t U b 3 R h b C w 3 f S Z x d W 9 0 O y w m c X V v d D t T Z W N 0 a W 9 u M S 8 x N T g 5 Q 2 x h c 3 N B U C A y M D I 0 I G F s b C 9 B d X R v U m V t b 3 Z l Z E N v b H V t b n M x L n t B Y 2 N v d W 5 0 I E N h d G V n b 3 J 5 I E 5 1 b W J l c i w 4 f S Z x d W 9 0 O y w m c X V v d D t T Z W N 0 a W 9 u M S 8 x N T g 5 Q 2 x h c 3 N B U C A y M D I 0 I G F s b C 9 B d X R v U m V t b 3 Z l Z E N v b H V t b n M x L n t B Y 2 N v d W 5 0 I E R l c 2 N y a X B 0 a W 9 u I G Z y b 2 0 g Q W N j b 3 V u d C B N Y X N 0 Z X I s O X 0 m c X V v d D s s J n F 1 b 3 Q 7 U 2 V j d G l v b j E v M T U 4 O U N s Y X N z Q V A g M j A y N C B h b G w v Q X V 0 b 1 J l b W 9 2 Z W R D b 2 x 1 b W 5 z M S 5 7 U m V m Z X J l b m N l L D E w f S Z x d W 9 0 O y w m c X V v d D t T Z W N 0 a W 9 u M S 8 x N T g 5 Q 2 x h c 3 N B U C A y M D I 0 I G F s b C 9 B d X R v U m V t b 3 Z l Z E N v b H V t b n M x L n t T b 3 V y Y 2 U g R G 9 j d W 1 l b n Q s M T F 9 J n F 1 b 3 Q 7 L C Z x d W 9 0 O 1 N l Y 3 R p b 2 4 x L z E 1 O D l D b G F z c 0 F Q I D I w M j Q g Y W x s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5 Q 2 x h c 3 N B U C A y M D I 0 I G F s b C 9 B d X R v U m V t b 3 Z l Z E N v b H V t b n M x L n t K b 3 V y b m F s I E V u d H J 5 L D B 9 J n F 1 b 3 Q 7 L C Z x d W 9 0 O 1 N l Y 3 R p b 2 4 x L z E 1 O D l D b G F z c 0 F Q I D I w M j Q g Y W x s L 0 F 1 d G 9 S Z W 1 v d m V k Q 2 9 s d W 1 u c z E u e 1 N l c m l l c y w x f S Z x d W 9 0 O y w m c X V v d D t T Z W N 0 a W 9 u M S 8 x N T g 5 Q 2 x h c 3 N B U C A y M D I 0 I G F s b C 9 B d X R v U m V t b 3 Z l Z E N v b H V t b n M x L n t U U l g g R G F 0 Z S w y f S Z x d W 9 0 O y w m c X V v d D t T Z W N 0 a W 9 u M S 8 x N T g 5 Q 2 x h c 3 N B U C A y M D I 0 I G F s b C 9 B d X R v U m V t b 3 Z l Z E N v b H V t b n M x L n t B Y 2 N v d W 5 0 I E 5 1 b W J l c i w z f S Z x d W 9 0 O y w m c X V v d D t T Z W N 0 a W 9 u M S 8 x N T g 5 Q 2 x h c 3 N B U C A y M D I 0 I G F s b C 9 B d X R v U m V t b 3 Z l Z E N v b H V t b n M x L n t B Y 2 N v d W 5 0 I E R l c 2 N y a X B 0 a W 9 u L D R 9 J n F 1 b 3 Q 7 L C Z x d W 9 0 O 1 N l Y 3 R p b 2 4 x L z E 1 O D l D b G F z c 0 F Q I D I w M j Q g Y W x s L 0 F 1 d G 9 S Z W 1 v d m V k Q 2 9 s d W 1 u c z E u e 0 R l Y m l 0 I E F t b 3 V u d C w 1 f S Z x d W 9 0 O y w m c X V v d D t T Z W N 0 a W 9 u M S 8 x N T g 5 Q 2 x h c 3 N B U C A y M D I 0 I G F s b C 9 B d X R v U m V t b 3 Z l Z E N v b H V t b n M x L n t D c m V k a X Q g Q W 1 v d W 5 0 L D Z 9 J n F 1 b 3 Q 7 L C Z x d W 9 0 O 1 N l Y 3 R p b 2 4 x L z E 1 O D l D b G F z c 0 F Q I D I w M j Q g Y W x s L 0 F 1 d G 9 S Z W 1 v d m V k Q 2 9 s d W 1 u c z E u e 1 R v d G F s L D d 9 J n F 1 b 3 Q 7 L C Z x d W 9 0 O 1 N l Y 3 R p b 2 4 x L z E 1 O D l D b G F z c 0 F Q I D I w M j Q g Y W x s L 0 F 1 d G 9 S Z W 1 v d m V k Q 2 9 s d W 1 u c z E u e 0 F j Y 2 9 1 b n Q g Q 2 F 0 Z W d v c n k g T n V t Y m V y L D h 9 J n F 1 b 3 Q 7 L C Z x d W 9 0 O 1 N l Y 3 R p b 2 4 x L z E 1 O D l D b G F z c 0 F Q I D I w M j Q g Y W x s L 0 F 1 d G 9 S Z W 1 v d m V k Q 2 9 s d W 1 u c z E u e 0 F j Y 2 9 1 b n Q g R G V z Y 3 J p c H R p b 2 4 g Z n J v b S B B Y 2 N v d W 5 0 I E 1 h c 3 R l c i w 5 f S Z x d W 9 0 O y w m c X V v d D t T Z W N 0 a W 9 u M S 8 x N T g 5 Q 2 x h c 3 N B U C A y M D I 0 I G F s b C 9 B d X R v U m V t b 3 Z l Z E N v b H V t b n M x L n t S Z W Z l c m V u Y 2 U s M T B 9 J n F 1 b 3 Q 7 L C Z x d W 9 0 O 1 N l Y 3 R p b 2 4 x L z E 1 O D l D b G F z c 0 F Q I D I w M j Q g Y W x s L 0 F 1 d G 9 S Z W 1 v d m V k Q 2 9 s d W 1 u c z E u e 1 N v d X J j Z S B E b 2 N 1 b W V u d C w x M X 0 m c X V v d D s s J n F 1 b 3 Q 7 U 2 V j d G l v b j E v M T U 4 O U N s Y X N z Q V A g M j A y N C B h b G w v Q X V 0 b 1 J l b W 9 2 Z W R D b 2 x 1 b W 5 z M S 5 7 W W V h c i w x M n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E 1 O D l D b G F z c 0 F Q J T I w M j A y N C U y M G F s b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l M j B h b G w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l M j B h b G w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J T I w Y W x s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J T I w Y W x s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D b G F z c 0 F Q J T I w M j A y N C U y M G F s b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0 J T I w Y W x s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Q l M j B h b G w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D b G F z c 0 F Q J T I w M j A y N C U y M G F s b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w P C 9 J d G V t U G F 0 a D 4 8 L 0 l 0 Z W 1 M b 2 N h d G l v b j 4 8 U 3 R h Y m x l R W 5 0 c m l l c z 4 8 R W 5 0 c n k g V H l w Z T 0 i R m l s b E N v d W 5 0 I i B W Y W x 1 Z T 0 i b D U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S I g L z 4 8 R W 5 0 c n k g V H l w Z T 0 i R m l s b E V y c m 9 y Q 2 9 1 b n Q i I F Z h b H V l P S J s M C I g L z 4 8 R W 5 0 c n k g V H l w Z T 0 i R m l s b E x h c 3 R V c G R h d G V k I i B W Y W x 1 Z T 0 i Z D I w M j U t M T A t M T Z U M T Y 6 M j Y 6 M z U u N D M x M z U 5 O F o i I C 8 + P E V u d H J 5 I F R 5 c G U 9 I k Z p b G x D b 2 x 1 b W 5 U e X B l c y I g V m F s d W U 9 I n N B Z 1 l I Q m d Z R U J B V U d C Z 1 l H Q X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l F 1 Z X J 5 S U Q i I F Z h b H V l P S J z M T A 5 Y j A 1 M G U t O G I 5 Z i 0 0 M D d h L W J i M W U t Y m Y 1 N D J m Y z c 3 N z g 0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l D b G F z c 0 F Q X z I w M j A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5 Q 2 x h c 3 N B U C A y M D I w L 0 F 1 d G 9 S Z W 1 v d m V k Q 2 9 s d W 1 u c z E u e 0 p v d X J u Y W w g R W 5 0 c n k s M H 0 m c X V v d D s s J n F 1 b 3 Q 7 U 2 V j d G l v b j E v M T U 4 O U N s Y X N z Q V A g M j A y M C 9 B d X R v U m V t b 3 Z l Z E N v b H V t b n M x L n t T Z X J p Z X M s M X 0 m c X V v d D s s J n F 1 b 3 Q 7 U 2 V j d G l v b j E v M T U 4 O U N s Y X N z Q V A g M j A y M C 9 B d X R v U m V t b 3 Z l Z E N v b H V t b n M x L n t U U l g g R G F 0 Z S w y f S Z x d W 9 0 O y w m c X V v d D t T Z W N 0 a W 9 u M S 8 x N T g 5 Q 2 x h c 3 N B U C A y M D I w L 0 F 1 d G 9 S Z W 1 v d m V k Q 2 9 s d W 1 u c z E u e 0 F j Y 2 9 1 b n Q g T n V t Y m V y L D N 9 J n F 1 b 3 Q 7 L C Z x d W 9 0 O 1 N l Y 3 R p b 2 4 x L z E 1 O D l D b G F z c 0 F Q I D I w M j A v Q X V 0 b 1 J l b W 9 2 Z W R D b 2 x 1 b W 5 z M S 5 7 Q W N j b 3 V u d C B E Z X N j c m l w d G l v b i w 0 f S Z x d W 9 0 O y w m c X V v d D t T Z W N 0 a W 9 u M S 8 x N T g 5 Q 2 x h c 3 N B U C A y M D I w L 0 F 1 d G 9 S Z W 1 v d m V k Q 2 9 s d W 1 u c z E u e 0 R l Y m l 0 I E F t b 3 V u d C w 1 f S Z x d W 9 0 O y w m c X V v d D t T Z W N 0 a W 9 u M S 8 x N T g 5 Q 2 x h c 3 N B U C A y M D I w L 0 F 1 d G 9 S Z W 1 v d m V k Q 2 9 s d W 1 u c z E u e 0 N y Z W R p d C B B b W 9 1 b n Q s N n 0 m c X V v d D s s J n F 1 b 3 Q 7 U 2 V j d G l v b j E v M T U 4 O U N s Y X N z Q V A g M j A y M C 9 B d X R v U m V t b 3 Z l Z E N v b H V t b n M x L n t U b 3 R h b C w 3 f S Z x d W 9 0 O y w m c X V v d D t T Z W N 0 a W 9 u M S 8 x N T g 5 Q 2 x h c 3 N B U C A y M D I w L 0 F 1 d G 9 S Z W 1 v d m V k Q 2 9 s d W 1 u c z E u e 0 F j Y 2 9 1 b n Q g Q 2 F 0 Z W d v c n k g T n V t Y m V y L D h 9 J n F 1 b 3 Q 7 L C Z x d W 9 0 O 1 N l Y 3 R p b 2 4 x L z E 1 O D l D b G F z c 0 F Q I D I w M j A v Q X V 0 b 1 J l b W 9 2 Z W R D b 2 x 1 b W 5 z M S 5 7 Q W N j b 3 V u d C B E Z X N j c m l w d G l v b i B m c m 9 t I E F j Y 2 9 1 b n Q g T W F z d G V y L D l 9 J n F 1 b 3 Q 7 L C Z x d W 9 0 O 1 N l Y 3 R p b 2 4 x L z E 1 O D l D b G F z c 0 F Q I D I w M j A v Q X V 0 b 1 J l b W 9 2 Z W R D b 2 x 1 b W 5 z M S 5 7 U m V m Z X J l b m N l L D E w f S Z x d W 9 0 O y w m c X V v d D t T Z W N 0 a W 9 u M S 8 x N T g 5 Q 2 x h c 3 N B U C A y M D I w L 0 F 1 d G 9 S Z W 1 v d m V k Q 2 9 s d W 1 u c z E u e 1 N v d X J j Z S B E b 2 N 1 b W V u d C w x M X 0 m c X V v d D s s J n F 1 b 3 Q 7 U 2 V j d G l v b j E v M T U 4 O U N s Y X N z Q V A g M j A y M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O U N s Y X N z Q V A g M j A y M C 9 B d X R v U m V t b 3 Z l Z E N v b H V t b n M x L n t K b 3 V y b m F s I E V u d H J 5 L D B 9 J n F 1 b 3 Q 7 L C Z x d W 9 0 O 1 N l Y 3 R p b 2 4 x L z E 1 O D l D b G F z c 0 F Q I D I w M j A v Q X V 0 b 1 J l b W 9 2 Z W R D b 2 x 1 b W 5 z M S 5 7 U 2 V y a W V z L D F 9 J n F 1 b 3 Q 7 L C Z x d W 9 0 O 1 N l Y 3 R p b 2 4 x L z E 1 O D l D b G F z c 0 F Q I D I w M j A v Q X V 0 b 1 J l b W 9 2 Z W R D b 2 x 1 b W 5 z M S 5 7 V F J Y I E R h d G U s M n 0 m c X V v d D s s J n F 1 b 3 Q 7 U 2 V j d G l v b j E v M T U 4 O U N s Y X N z Q V A g M j A y M C 9 B d X R v U m V t b 3 Z l Z E N v b H V t b n M x L n t B Y 2 N v d W 5 0 I E 5 1 b W J l c i w z f S Z x d W 9 0 O y w m c X V v d D t T Z W N 0 a W 9 u M S 8 x N T g 5 Q 2 x h c 3 N B U C A y M D I w L 0 F 1 d G 9 S Z W 1 v d m V k Q 2 9 s d W 1 u c z E u e 0 F j Y 2 9 1 b n Q g R G V z Y 3 J p c H R p b 2 4 s N H 0 m c X V v d D s s J n F 1 b 3 Q 7 U 2 V j d G l v b j E v M T U 4 O U N s Y X N z Q V A g M j A y M C 9 B d X R v U m V t b 3 Z l Z E N v b H V t b n M x L n t E Z W J p d C B B b W 9 1 b n Q s N X 0 m c X V v d D s s J n F 1 b 3 Q 7 U 2 V j d G l v b j E v M T U 4 O U N s Y X N z Q V A g M j A y M C 9 B d X R v U m V t b 3 Z l Z E N v b H V t b n M x L n t D c m V k a X Q g Q W 1 v d W 5 0 L D Z 9 J n F 1 b 3 Q 7 L C Z x d W 9 0 O 1 N l Y 3 R p b 2 4 x L z E 1 O D l D b G F z c 0 F Q I D I w M j A v Q X V 0 b 1 J l b W 9 2 Z W R D b 2 x 1 b W 5 z M S 5 7 V G 9 0 Y W w s N 3 0 m c X V v d D s s J n F 1 b 3 Q 7 U 2 V j d G l v b j E v M T U 4 O U N s Y X N z Q V A g M j A y M C 9 B d X R v U m V t b 3 Z l Z E N v b H V t b n M x L n t B Y 2 N v d W 5 0 I E N h d G V n b 3 J 5 I E 5 1 b W J l c i w 4 f S Z x d W 9 0 O y w m c X V v d D t T Z W N 0 a W 9 u M S 8 x N T g 5 Q 2 x h c 3 N B U C A y M D I w L 0 F 1 d G 9 S Z W 1 v d m V k Q 2 9 s d W 1 u c z E u e 0 F j Y 2 9 1 b n Q g R G V z Y 3 J p c H R p b 2 4 g Z n J v b S B B Y 2 N v d W 5 0 I E 1 h c 3 R l c i w 5 f S Z x d W 9 0 O y w m c X V v d D t T Z W N 0 a W 9 u M S 8 x N T g 5 Q 2 x h c 3 N B U C A y M D I w L 0 F 1 d G 9 S Z W 1 v d m V k Q 2 9 s d W 1 u c z E u e 1 J l Z m V y Z W 5 j Z S w x M H 0 m c X V v d D s s J n F 1 b 3 Q 7 U 2 V j d G l v b j E v M T U 4 O U N s Y X N z Q V A g M j A y M C 9 B d X R v U m V t b 3 Z l Z E N v b H V t b n M x L n t T b 3 V y Y 2 U g R G 9 j d W 1 l b n Q s M T F 9 J n F 1 b 3 Q 7 L C Z x d W 9 0 O 1 N l Y 3 R p b 2 4 x L z E 1 O D l D b G F z c 0 F Q I D I w M j A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l D b G F z c 0 F Q J T I w M j A y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A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A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w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w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D b G F z c 0 F Q J T I w M j A y M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N s Y X N z Q V A l M j A y M D I w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Q 2 x h c 3 N B U C U y M D I w M j A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D b G F z c 0 F Q J T I w M j A y M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z P C 9 J d G V t U G F 0 a D 4 8 L 0 l 0 Z W 1 M b 2 N h d G l v b j 4 8 U 3 R h Y m x l R W 5 0 c m l l c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C d W Z m Z X J O Z X h 0 U m V m c m V z a C I g V m F s d W U 9 I m w x I i A v P j x F b n R y e S B U e X B l P S J G a W x s Q 2 9 1 b n Q i I F Z h b H V l P S J s M T I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x M S 0 x M F Q x O T o y O T o y O C 4 3 N T A 0 M T g 3 W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O T I y O T N k Z i 0 y Z G Z l L T Q w M 2 I t O T U 0 Z S 1 l N W F h Z T g 4 Y j A y N D g i I C 8 + P E V u d H J 5 I F R 5 c G U 9 I k Z p b G x D b 2 x 1 b W 5 U e X B l c y I g V m F s d W U 9 I n N B Z 1 l I Q m d Z R U J B V U d C Z 1 l H Q X c 9 P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8 x N T g 4 U F 8 y M D I z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F A g M j A y M y 9 B d X R v U m V t b 3 Z l Z E N v b H V t b n M x L n t K b 3 V y b m F s I E V u d H J 5 L D B 9 J n F 1 b 3 Q 7 L C Z x d W 9 0 O 1 N l Y 3 R p b 2 4 x L z E 1 O D h Q I D I w M j M v Q X V 0 b 1 J l b W 9 2 Z W R D b 2 x 1 b W 5 z M S 5 7 U 2 V y a W V z L D F 9 J n F 1 b 3 Q 7 L C Z x d W 9 0 O 1 N l Y 3 R p b 2 4 x L z E 1 O D h Q I D I w M j M v Q X V 0 b 1 J l b W 9 2 Z W R D b 2 x 1 b W 5 z M S 5 7 V F J Y I E R h d G U s M n 0 m c X V v d D s s J n F 1 b 3 Q 7 U 2 V j d G l v b j E v M T U 4 O F A g M j A y M y 9 B d X R v U m V t b 3 Z l Z E N v b H V t b n M x L n t B Y 2 N v d W 5 0 I E 5 1 b W J l c i w z f S Z x d W 9 0 O y w m c X V v d D t T Z W N 0 a W 9 u M S 8 x N T g 4 U C A y M D I z L 0 F 1 d G 9 S Z W 1 v d m V k Q 2 9 s d W 1 u c z E u e 0 F j Y 2 9 1 b n Q g R G V z Y 3 J p c H R p b 2 4 s N H 0 m c X V v d D s s J n F 1 b 3 Q 7 U 2 V j d G l v b j E v M T U 4 O F A g M j A y M y 9 B d X R v U m V t b 3 Z l Z E N v b H V t b n M x L n t E Z W J p d C B B b W 9 1 b n Q s N X 0 m c X V v d D s s J n F 1 b 3 Q 7 U 2 V j d G l v b j E v M T U 4 O F A g M j A y M y 9 B d X R v U m V t b 3 Z l Z E N v b H V t b n M x L n t D c m V k a X Q g Q W 1 v d W 5 0 L D Z 9 J n F 1 b 3 Q 7 L C Z x d W 9 0 O 1 N l Y 3 R p b 2 4 x L z E 1 O D h Q I D I w M j M v Q X V 0 b 1 J l b W 9 2 Z W R D b 2 x 1 b W 5 z M S 5 7 V G 9 0 Y W w s N 3 0 m c X V v d D s s J n F 1 b 3 Q 7 U 2 V j d G l v b j E v M T U 4 O F A g M j A y M y 9 B d X R v U m V t b 3 Z l Z E N v b H V t b n M x L n t B Y 2 N v d W 5 0 I E N h d G V n b 3 J 5 I E 5 1 b W J l c i w 4 f S Z x d W 9 0 O y w m c X V v d D t T Z W N 0 a W 9 u M S 8 x N T g 4 U C A y M D I z L 0 F 1 d G 9 S Z W 1 v d m V k Q 2 9 s d W 1 u c z E u e 0 F j Y 2 9 1 b n Q g R G V z Y 3 J p c H R p b 2 4 g Z n J v b S B B Y 2 N v d W 5 0 I E 1 h c 3 R l c i w 5 f S Z x d W 9 0 O y w m c X V v d D t T Z W N 0 a W 9 u M S 8 x N T g 4 U C A y M D I z L 0 F 1 d G 9 S Z W 1 v d m V k Q 2 9 s d W 1 u c z E u e 1 J l Z m V y Z W 5 j Z S w x M H 0 m c X V v d D s s J n F 1 b 3 Q 7 U 2 V j d G l v b j E v M T U 4 O F A g M j A y M y 9 B d X R v U m V t b 3 Z l Z E N v b H V t b n M x L n t T b 3 V y Y 2 U g R G 9 j d W 1 l b n Q s M T F 9 J n F 1 b 3 Q 7 L C Z x d W 9 0 O 1 N l Y 3 R p b 2 4 x L z E 1 O D h Q I D I w M j M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h Q I D I w M j M v Q X V 0 b 1 J l b W 9 2 Z W R D b 2 x 1 b W 5 z M S 5 7 S m 9 1 c m 5 h b C B F b n R y e S w w f S Z x d W 9 0 O y w m c X V v d D t T Z W N 0 a W 9 u M S 8 x N T g 4 U C A y M D I z L 0 F 1 d G 9 S Z W 1 v d m V k Q 2 9 s d W 1 u c z E u e 1 N l c m l l c y w x f S Z x d W 9 0 O y w m c X V v d D t T Z W N 0 a W 9 u M S 8 x N T g 4 U C A y M D I z L 0 F 1 d G 9 S Z W 1 v d m V k Q 2 9 s d W 1 u c z E u e 1 R S W C B E Y X R l L D J 9 J n F 1 b 3 Q 7 L C Z x d W 9 0 O 1 N l Y 3 R p b 2 4 x L z E 1 O D h Q I D I w M j M v Q X V 0 b 1 J l b W 9 2 Z W R D b 2 x 1 b W 5 z M S 5 7 Q W N j b 3 V u d C B O d W 1 i Z X I s M 3 0 m c X V v d D s s J n F 1 b 3 Q 7 U 2 V j d G l v b j E v M T U 4 O F A g M j A y M y 9 B d X R v U m V t b 3 Z l Z E N v b H V t b n M x L n t B Y 2 N v d W 5 0 I E R l c 2 N y a X B 0 a W 9 u L D R 9 J n F 1 b 3 Q 7 L C Z x d W 9 0 O 1 N l Y 3 R p b 2 4 x L z E 1 O D h Q I D I w M j M v Q X V 0 b 1 J l b W 9 2 Z W R D b 2 x 1 b W 5 z M S 5 7 R G V i a X Q g Q W 1 v d W 5 0 L D V 9 J n F 1 b 3 Q 7 L C Z x d W 9 0 O 1 N l Y 3 R p b 2 4 x L z E 1 O D h Q I D I w M j M v Q X V 0 b 1 J l b W 9 2 Z W R D b 2 x 1 b W 5 z M S 5 7 Q 3 J l Z G l 0 I E F t b 3 V u d C w 2 f S Z x d W 9 0 O y w m c X V v d D t T Z W N 0 a W 9 u M S 8 x N T g 4 U C A y M D I z L 0 F 1 d G 9 S Z W 1 v d m V k Q 2 9 s d W 1 u c z E u e 1 R v d G F s L D d 9 J n F 1 b 3 Q 7 L C Z x d W 9 0 O 1 N l Y 3 R p b 2 4 x L z E 1 O D h Q I D I w M j M v Q X V 0 b 1 J l b W 9 2 Z W R D b 2 x 1 b W 5 z M S 5 7 Q W N j b 3 V u d C B D Y X R l Z 2 9 y e S B O d W 1 i Z X I s O H 0 m c X V v d D s s J n F 1 b 3 Q 7 U 2 V j d G l v b j E v M T U 4 O F A g M j A y M y 9 B d X R v U m V t b 3 Z l Z E N v b H V t b n M x L n t B Y 2 N v d W 5 0 I E R l c 2 N y a X B 0 a W 9 u I G Z y b 2 0 g Q W N j b 3 V u d C B N Y X N 0 Z X I s O X 0 m c X V v d D s s J n F 1 b 3 Q 7 U 2 V j d G l v b j E v M T U 4 O F A g M j A y M y 9 B d X R v U m V t b 3 Z l Z E N v b H V t b n M x L n t S Z W Z l c m V u Y 2 U s M T B 9 J n F 1 b 3 Q 7 L C Z x d W 9 0 O 1 N l Y 3 R p b 2 4 x L z E 1 O D h Q I D I w M j M v Q X V 0 b 1 J l b W 9 2 Z W R D b 2 x 1 b W 5 z M S 5 7 U 2 9 1 c m N l I E R v Y 3 V t Z W 5 0 L D E x f S Z x d W 9 0 O y w m c X V v d D t T Z W N 0 a W 9 u M S 8 x N T g 4 U C A y M D I z L 0 F 1 d G 9 S Z W 1 v d m V k Q 2 9 s d W 1 u c z E u e 1 l l Y X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N T g 4 U C U y M D I w M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z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z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y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M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x P C 9 J d G V t U G F 0 a D 4 8 L 0 l 0 Z W 1 M b 2 N h d G l v b j 4 8 U 3 R h Y m x l R W 5 0 c m l l c z 4 8 R W 5 0 c n k g V H l w Z T 0 i R m l s b E N v d W 5 0 I i B W Y W x 1 Z T 0 i b D U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V u Y W J s Z W Q i I F Z h b H V l P S J s M S I g L z 4 8 R W 5 0 c n k g V H l w Z T 0 i R m l s b E V y c m 9 y Q 2 9 1 b n Q i I F Z h b H V l P S J s M C I g L z 4 8 R W 5 0 c n k g V H l w Z T 0 i R m l s b E x h c 3 R V c G R h d G V k I i B W Y W x 1 Z T 0 i Z D I w M j U t M T A t M j F U M T g 6 N T c 6 M D k u M T M w M j Y w M F o i I C 8 + P E V u d H J 5 I F R 5 c G U 9 I k Z p b G x D b 2 x 1 b W 5 U e X B l c y I g V m F s d W U 9 I n N B Z 1 l I Q m d Z R U J B V U d C Z 1 l H Q X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R j M j J j M j k t Y T c 4 Y S 0 0 N z V i L W F k M T M t N j Z j O G M 3 O W F k N j N i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h Q X z I w M j E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4 U C A y M D I x L 0 F 1 d G 9 S Z W 1 v d m V k Q 2 9 s d W 1 u c z E u e 0 p v d X J u Y W w g R W 5 0 c n k s M H 0 m c X V v d D s s J n F 1 b 3 Q 7 U 2 V j d G l v b j E v M T U 4 O F A g M j A y M S 9 B d X R v U m V t b 3 Z l Z E N v b H V t b n M x L n t T Z X J p Z X M s M X 0 m c X V v d D s s J n F 1 b 3 Q 7 U 2 V j d G l v b j E v M T U 4 O F A g M j A y M S 9 B d X R v U m V t b 3 Z l Z E N v b H V t b n M x L n t U U l g g R G F 0 Z S w y f S Z x d W 9 0 O y w m c X V v d D t T Z W N 0 a W 9 u M S 8 x N T g 4 U C A y M D I x L 0 F 1 d G 9 S Z W 1 v d m V k Q 2 9 s d W 1 u c z E u e 0 F j Y 2 9 1 b n Q g T n V t Y m V y L D N 9 J n F 1 b 3 Q 7 L C Z x d W 9 0 O 1 N l Y 3 R p b 2 4 x L z E 1 O D h Q I D I w M j E v Q X V 0 b 1 J l b W 9 2 Z W R D b 2 x 1 b W 5 z M S 5 7 Q W N j b 3 V u d C B E Z X N j c m l w d G l v b i w 0 f S Z x d W 9 0 O y w m c X V v d D t T Z W N 0 a W 9 u M S 8 x N T g 4 U C A y M D I x L 0 F 1 d G 9 S Z W 1 v d m V k Q 2 9 s d W 1 u c z E u e 0 R l Y m l 0 I E F t b 3 V u d C w 1 f S Z x d W 9 0 O y w m c X V v d D t T Z W N 0 a W 9 u M S 8 x N T g 4 U C A y M D I x L 0 F 1 d G 9 S Z W 1 v d m V k Q 2 9 s d W 1 u c z E u e 0 N y Z W R p d C B B b W 9 1 b n Q s N n 0 m c X V v d D s s J n F 1 b 3 Q 7 U 2 V j d G l v b j E v M T U 4 O F A g M j A y M S 9 B d X R v U m V t b 3 Z l Z E N v b H V t b n M x L n t U b 3 R h b C w 3 f S Z x d W 9 0 O y w m c X V v d D t T Z W N 0 a W 9 u M S 8 x N T g 4 U C A y M D I x L 0 F 1 d G 9 S Z W 1 v d m V k Q 2 9 s d W 1 u c z E u e 0 F j Y 2 9 1 b n Q g Q 2 F 0 Z W d v c n k g T n V t Y m V y L D h 9 J n F 1 b 3 Q 7 L C Z x d W 9 0 O 1 N l Y 3 R p b 2 4 x L z E 1 O D h Q I D I w M j E v Q X V 0 b 1 J l b W 9 2 Z W R D b 2 x 1 b W 5 z M S 5 7 Q W N j b 3 V u d C B E Z X N j c m l w d G l v b i B m c m 9 t I E F j Y 2 9 1 b n Q g T W F z d G V y L D l 9 J n F 1 b 3 Q 7 L C Z x d W 9 0 O 1 N l Y 3 R p b 2 4 x L z E 1 O D h Q I D I w M j E v Q X V 0 b 1 J l b W 9 2 Z W R D b 2 x 1 b W 5 z M S 5 7 U m V m Z X J l b m N l L D E w f S Z x d W 9 0 O y w m c X V v d D t T Z W N 0 a W 9 u M S 8 x N T g 4 U C A y M D I x L 0 F 1 d G 9 S Z W 1 v d m V k Q 2 9 s d W 1 u c z E u e 1 N v d X J j Z S B E b 2 N 1 b W V u d C w x M X 0 m c X V v d D s s J n F 1 b 3 Q 7 U 2 V j d G l v b j E v M T U 4 O F A g M j A y M S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O F A g M j A y M S 9 B d X R v U m V t b 3 Z l Z E N v b H V t b n M x L n t K b 3 V y b m F s I E V u d H J 5 L D B 9 J n F 1 b 3 Q 7 L C Z x d W 9 0 O 1 N l Y 3 R p b 2 4 x L z E 1 O D h Q I D I w M j E v Q X V 0 b 1 J l b W 9 2 Z W R D b 2 x 1 b W 5 z M S 5 7 U 2 V y a W V z L D F 9 J n F 1 b 3 Q 7 L C Z x d W 9 0 O 1 N l Y 3 R p b 2 4 x L z E 1 O D h Q I D I w M j E v Q X V 0 b 1 J l b W 9 2 Z W R D b 2 x 1 b W 5 z M S 5 7 V F J Y I E R h d G U s M n 0 m c X V v d D s s J n F 1 b 3 Q 7 U 2 V j d G l v b j E v M T U 4 O F A g M j A y M S 9 B d X R v U m V t b 3 Z l Z E N v b H V t b n M x L n t B Y 2 N v d W 5 0 I E 5 1 b W J l c i w z f S Z x d W 9 0 O y w m c X V v d D t T Z W N 0 a W 9 u M S 8 x N T g 4 U C A y M D I x L 0 F 1 d G 9 S Z W 1 v d m V k Q 2 9 s d W 1 u c z E u e 0 F j Y 2 9 1 b n Q g R G V z Y 3 J p c H R p b 2 4 s N H 0 m c X V v d D s s J n F 1 b 3 Q 7 U 2 V j d G l v b j E v M T U 4 O F A g M j A y M S 9 B d X R v U m V t b 3 Z l Z E N v b H V t b n M x L n t E Z W J p d C B B b W 9 1 b n Q s N X 0 m c X V v d D s s J n F 1 b 3 Q 7 U 2 V j d G l v b j E v M T U 4 O F A g M j A y M S 9 B d X R v U m V t b 3 Z l Z E N v b H V t b n M x L n t D c m V k a X Q g Q W 1 v d W 5 0 L D Z 9 J n F 1 b 3 Q 7 L C Z x d W 9 0 O 1 N l Y 3 R p b 2 4 x L z E 1 O D h Q I D I w M j E v Q X V 0 b 1 J l b W 9 2 Z W R D b 2 x 1 b W 5 z M S 5 7 V G 9 0 Y W w s N 3 0 m c X V v d D s s J n F 1 b 3 Q 7 U 2 V j d G l v b j E v M T U 4 O F A g M j A y M S 9 B d X R v U m V t b 3 Z l Z E N v b H V t b n M x L n t B Y 2 N v d W 5 0 I E N h d G V n b 3 J 5 I E 5 1 b W J l c i w 4 f S Z x d W 9 0 O y w m c X V v d D t T Z W N 0 a W 9 u M S 8 x N T g 4 U C A y M D I x L 0 F 1 d G 9 S Z W 1 v d m V k Q 2 9 s d W 1 u c z E u e 0 F j Y 2 9 1 b n Q g R G V z Y 3 J p c H R p b 2 4 g Z n J v b S B B Y 2 N v d W 5 0 I E 1 h c 3 R l c i w 5 f S Z x d W 9 0 O y w m c X V v d D t T Z W N 0 a W 9 u M S 8 x N T g 4 U C A y M D I x L 0 F 1 d G 9 S Z W 1 v d m V k Q 2 9 s d W 1 u c z E u e 1 J l Z m V y Z W 5 j Z S w x M H 0 m c X V v d D s s J n F 1 b 3 Q 7 U 2 V j d G l v b j E v M T U 4 O F A g M j A y M S 9 B d X R v U m V t b 3 Z l Z E N v b H V t b n M x L n t T b 3 V y Y 2 U g R G 9 j d W 1 l b n Q s M T F 9 J n F 1 b 3 Q 7 L C Z x d W 9 0 O 1 N l Y 3 R p b 2 4 x L z E 1 O D h Q I D I w M j E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h Q J T I w M j A y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E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x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x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E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x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E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M S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x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M i U y M G F s b D w v S X R l b V B h d G g + P C 9 J d G V t T G 9 j Y X R p b 2 4 + P F N 0 Y W J s Z U V u d H J p Z X M + P E V u d H J 5 I F R 5 c G U 9 I k Z p b G x D b 3 V u d C I g V m F s d W U 9 I m w 3 O S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V u Y W J s Z W Q i I F Z h b H V l P S J s M S I g L z 4 8 R W 5 0 c n k g V H l w Z T 0 i R m l s b E x h c 3 R V c G R h d G V k I i B W Y W x 1 Z T 0 i Z D I w M j U t M T A t M j F U M j A 6 M D U 6 N D U u M z E 1 N T Q 4 N l o i I C 8 + P E V u d H J 5 I F R 5 c G U 9 I k Z p b G x D b 2 x 1 b W 5 U e X B l c y I g V m F s d W U 9 I n N B Z 1 l I Q m d Z R U J B V U d C Z 1 l H Q X c 9 P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D M x Y z c 2 M j U t N T g 3 N S 0 0 N G R i L T l k N D E t N m V j N j E 1 N T U 3 Z j c 0 I i A v P j x F b n R y e S B U e X B l P S J G a W x s U 3 R h d H V z I i B W Y W x 1 Z T 0 i c 0 N v b X B s Z X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Q 3 M D V f M j A y M l 9 h b G w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0 N z A 1 I D I w M j I g Y W x s L 0 F 1 d G 9 S Z W 1 v d m V k Q 2 9 s d W 1 u c z E u e 0 p v d X J u Y W w g R W 5 0 c n k s M H 0 m c X V v d D s s J n F 1 b 3 Q 7 U 2 V j d G l v b j E v N D c w N S A y M D I y I G F s b C 9 B d X R v U m V t b 3 Z l Z E N v b H V t b n M x L n t T Z X J p Z X M s M X 0 m c X V v d D s s J n F 1 b 3 Q 7 U 2 V j d G l v b j E v N D c w N S A y M D I y I G F s b C 9 B d X R v U m V t b 3 Z l Z E N v b H V t b n M x L n t U U l g g R G F 0 Z S w y f S Z x d W 9 0 O y w m c X V v d D t T Z W N 0 a W 9 u M S 8 0 N z A 1 I D I w M j I g Y W x s L 0 F 1 d G 9 S Z W 1 v d m V k Q 2 9 s d W 1 u c z E u e 0 F j Y 2 9 1 b n Q g T n V t Y m V y L D N 9 J n F 1 b 3 Q 7 L C Z x d W 9 0 O 1 N l Y 3 R p b 2 4 x L z Q 3 M D U g M j A y M i B h b G w v Q X V 0 b 1 J l b W 9 2 Z W R D b 2 x 1 b W 5 z M S 5 7 Q W N j b 3 V u d C B E Z X N j c m l w d G l v b i w 0 f S Z x d W 9 0 O y w m c X V v d D t T Z W N 0 a W 9 u M S 8 0 N z A 1 I D I w M j I g Y W x s L 0 F 1 d G 9 S Z W 1 v d m V k Q 2 9 s d W 1 u c z E u e 0 R l Y m l 0 I E F t b 3 V u d C w 1 f S Z x d W 9 0 O y w m c X V v d D t T Z W N 0 a W 9 u M S 8 0 N z A 1 I D I w M j I g Y W x s L 0 F 1 d G 9 S Z W 1 v d m V k Q 2 9 s d W 1 u c z E u e 0 N y Z W R p d C B B b W 9 1 b n Q s N n 0 m c X V v d D s s J n F 1 b 3 Q 7 U 2 V j d G l v b j E v N D c w N S A y M D I y I G F s b C 9 B d X R v U m V t b 3 Z l Z E N v b H V t b n M x L n t U b 3 R h b C w 3 f S Z x d W 9 0 O y w m c X V v d D t T Z W N 0 a W 9 u M S 8 0 N z A 1 I D I w M j I g Y W x s L 0 F 1 d G 9 S Z W 1 v d m V k Q 2 9 s d W 1 u c z E u e 0 F j Y 2 9 1 b n Q g Q 2 F 0 Z W d v c n k g T n V t Y m V y L D h 9 J n F 1 b 3 Q 7 L C Z x d W 9 0 O 1 N l Y 3 R p b 2 4 x L z Q 3 M D U g M j A y M i B h b G w v Q X V 0 b 1 J l b W 9 2 Z W R D b 2 x 1 b W 5 z M S 5 7 Q W N j b 3 V u d C B E Z X N j c m l w d G l v b i B m c m 9 t I E F j Y 2 9 1 b n Q g T W F z d G V y L D l 9 J n F 1 b 3 Q 7 L C Z x d W 9 0 O 1 N l Y 3 R p b 2 4 x L z Q 3 M D U g M j A y M i B h b G w v Q X V 0 b 1 J l b W 9 2 Z W R D b 2 x 1 b W 5 z M S 5 7 U m V m Z X J l b m N l L D E w f S Z x d W 9 0 O y w m c X V v d D t T Z W N 0 a W 9 u M S 8 0 N z A 1 I D I w M j I g Y W x s L 0 F 1 d G 9 S Z W 1 v d m V k Q 2 9 s d W 1 u c z E u e 1 N v d X J j Z S B E b 2 N 1 b W V u d C w x M X 0 m c X V v d D s s J n F 1 b 3 Q 7 U 2 V j d G l v b j E v N D c w N S A y M D I y I G F s b C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N D c w N S A y M D I y I G F s b C 9 B d X R v U m V t b 3 Z l Z E N v b H V t b n M x L n t K b 3 V y b m F s I E V u d H J 5 L D B 9 J n F 1 b 3 Q 7 L C Z x d W 9 0 O 1 N l Y 3 R p b 2 4 x L z Q 3 M D U g M j A y M i B h b G w v Q X V 0 b 1 J l b W 9 2 Z W R D b 2 x 1 b W 5 z M S 5 7 U 2 V y a W V z L D F 9 J n F 1 b 3 Q 7 L C Z x d W 9 0 O 1 N l Y 3 R p b 2 4 x L z Q 3 M D U g M j A y M i B h b G w v Q X V 0 b 1 J l b W 9 2 Z W R D b 2 x 1 b W 5 z M S 5 7 V F J Y I E R h d G U s M n 0 m c X V v d D s s J n F 1 b 3 Q 7 U 2 V j d G l v b j E v N D c w N S A y M D I y I G F s b C 9 B d X R v U m V t b 3 Z l Z E N v b H V t b n M x L n t B Y 2 N v d W 5 0 I E 5 1 b W J l c i w z f S Z x d W 9 0 O y w m c X V v d D t T Z W N 0 a W 9 u M S 8 0 N z A 1 I D I w M j I g Y W x s L 0 F 1 d G 9 S Z W 1 v d m V k Q 2 9 s d W 1 u c z E u e 0 F j Y 2 9 1 b n Q g R G V z Y 3 J p c H R p b 2 4 s N H 0 m c X V v d D s s J n F 1 b 3 Q 7 U 2 V j d G l v b j E v N D c w N S A y M D I y I G F s b C 9 B d X R v U m V t b 3 Z l Z E N v b H V t b n M x L n t E Z W J p d C B B b W 9 1 b n Q s N X 0 m c X V v d D s s J n F 1 b 3 Q 7 U 2 V j d G l v b j E v N D c w N S A y M D I y I G F s b C 9 B d X R v U m V t b 3 Z l Z E N v b H V t b n M x L n t D c m V k a X Q g Q W 1 v d W 5 0 L D Z 9 J n F 1 b 3 Q 7 L C Z x d W 9 0 O 1 N l Y 3 R p b 2 4 x L z Q 3 M D U g M j A y M i B h b G w v Q X V 0 b 1 J l b W 9 2 Z W R D b 2 x 1 b W 5 z M S 5 7 V G 9 0 Y W w s N 3 0 m c X V v d D s s J n F 1 b 3 Q 7 U 2 V j d G l v b j E v N D c w N S A y M D I y I G F s b C 9 B d X R v U m V t b 3 Z l Z E N v b H V t b n M x L n t B Y 2 N v d W 5 0 I E N h d G V n b 3 J 5 I E 5 1 b W J l c i w 4 f S Z x d W 9 0 O y w m c X V v d D t T Z W N 0 a W 9 u M S 8 0 N z A 1 I D I w M j I g Y W x s L 0 F 1 d G 9 S Z W 1 v d m V k Q 2 9 s d W 1 u c z E u e 0 F j Y 2 9 1 b n Q g R G V z Y 3 J p c H R p b 2 4 g Z n J v b S B B Y 2 N v d W 5 0 I E 1 h c 3 R l c i w 5 f S Z x d W 9 0 O y w m c X V v d D t T Z W N 0 a W 9 u M S 8 0 N z A 1 I D I w M j I g Y W x s L 0 F 1 d G 9 S Z W 1 v d m V k Q 2 9 s d W 1 u c z E u e 1 J l Z m V y Z W 5 j Z S w x M H 0 m c X V v d D s s J n F 1 b 3 Q 7 U 2 V j d G l v b j E v N D c w N S A y M D I y I G F s b C 9 B d X R v U m V t b 3 Z l Z E N v b H V t b n M x L n t T b 3 V y Y 2 U g R G 9 j d W 1 l b n Q s M T F 9 J n F 1 b 3 Q 7 L C Z x d W 9 0 O 1 N l Y 3 R p b 2 4 x L z Q 3 M D U g M j A y M i B h b G w v Q X V 0 b 1 J l b W 9 2 Z W R D b 2 x 1 b W 5 z M S 5 7 W W V h c i w x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N D c w N S U y M D I w M j I l M j B h b G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I l M j B h b G w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M i U y M G F s b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M i U y M G F s b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3 M D U l M j A y M D I y J T I w Y W x s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M i U y M G F s b C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M i U y M G F s b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D c w N S U y M D I w M j I l M j B h b G w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Q 3 M D U l M j A y M D I y J T I w Y W x s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0 N z A 1 J T I w M j A y M i U y M G F s b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J T I w Z m 9 y J T I w c m V 2 a W V 3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2 M W V i Y 2 I z Y y 1 l Z j c 4 L T R m M z g t O T I 5 O S 1 l M 2 N i Y z I x Z m R i Z W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N j l i N j U w O D I t Y z M 0 Z C 0 0 M m M 1 L W E w O T I t N j A 1 M W Y 5 M W Q 1 Y T c 4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f M T U 4 O V B f M j A y N V 9 m b 3 J f c m V 2 a W V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E x L T E w V D E 1 O j I 2 O j A 0 L j k z O D c w O T h a I i A v P j x F b n R y e S B U e X B l P S J G a W x s Q 2 9 s d W 1 u V H l w Z X M i I F Z h b H V l P S J z Q W d Z S E J n W U V C Q V V H Q m d Z R 0 F 3 P T 0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l Q I D I w M j U g Z m 9 y I H J l d m l l d y 9 B d X R v U m V t b 3 Z l Z E N v b H V t b n M x L n t K b 3 V y b m F s I E V u d H J 5 L D B 9 J n F 1 b 3 Q 7 L C Z x d W 9 0 O 1 N l Y 3 R p b 2 4 x L z E 1 O D l Q I D I w M j U g Z m 9 y I H J l d m l l d y 9 B d X R v U m V t b 3 Z l Z E N v b H V t b n M x L n t T Z X J p Z X M s M X 0 m c X V v d D s s J n F 1 b 3 Q 7 U 2 V j d G l v b j E v M T U 4 O V A g M j A y N S B m b 3 I g c m V 2 a W V 3 L 0 F 1 d G 9 S Z W 1 v d m V k Q 2 9 s d W 1 u c z E u e 1 R S W C B E Y X R l L D J 9 J n F 1 b 3 Q 7 L C Z x d W 9 0 O 1 N l Y 3 R p b 2 4 x L z E 1 O D l Q I D I w M j U g Z m 9 y I H J l d m l l d y 9 B d X R v U m V t b 3 Z l Z E N v b H V t b n M x L n t B Y 2 N v d W 5 0 I E 5 1 b W J l c i w z f S Z x d W 9 0 O y w m c X V v d D t T Z W N 0 a W 9 u M S 8 x N T g 5 U C A y M D I 1 I G Z v c i B y Z X Z p Z X c v Q X V 0 b 1 J l b W 9 2 Z W R D b 2 x 1 b W 5 z M S 5 7 Q W N j b 3 V u d C B E Z X N j c m l w d G l v b i w 0 f S Z x d W 9 0 O y w m c X V v d D t T Z W N 0 a W 9 u M S 8 x N T g 5 U C A y M D I 1 I G Z v c i B y Z X Z p Z X c v Q X V 0 b 1 J l b W 9 2 Z W R D b 2 x 1 b W 5 z M S 5 7 R G V i a X Q g Q W 1 v d W 5 0 L D V 9 J n F 1 b 3 Q 7 L C Z x d W 9 0 O 1 N l Y 3 R p b 2 4 x L z E 1 O D l Q I D I w M j U g Z m 9 y I H J l d m l l d y 9 B d X R v U m V t b 3 Z l Z E N v b H V t b n M x L n t D c m V k a X Q g Q W 1 v d W 5 0 L D Z 9 J n F 1 b 3 Q 7 L C Z x d W 9 0 O 1 N l Y 3 R p b 2 4 x L z E 1 O D l Q I D I w M j U g Z m 9 y I H J l d m l l d y 9 B d X R v U m V t b 3 Z l Z E N v b H V t b n M x L n t U b 3 R h b C w 3 f S Z x d W 9 0 O y w m c X V v d D t T Z W N 0 a W 9 u M S 8 x N T g 5 U C A y M D I 1 I G Z v c i B y Z X Z p Z X c v Q X V 0 b 1 J l b W 9 2 Z W R D b 2 x 1 b W 5 z M S 5 7 Q W N j b 3 V u d C B D Y X R l Z 2 9 y e S B O d W 1 i Z X I s O H 0 m c X V v d D s s J n F 1 b 3 Q 7 U 2 V j d G l v b j E v M T U 4 O V A g M j A y N S B m b 3 I g c m V 2 a W V 3 L 0 F 1 d G 9 S Z W 1 v d m V k Q 2 9 s d W 1 u c z E u e 0 F j Y 2 9 1 b n Q g R G V z Y 3 J p c H R p b 2 4 g Z n J v b S B B Y 2 N v d W 5 0 I E 1 h c 3 R l c i w 5 f S Z x d W 9 0 O y w m c X V v d D t T Z W N 0 a W 9 u M S 8 x N T g 5 U C A y M D I 1 I G Z v c i B y Z X Z p Z X c v Q X V 0 b 1 J l b W 9 2 Z W R D b 2 x 1 b W 5 z M S 5 7 U m V m Z X J l b m N l L D E w f S Z x d W 9 0 O y w m c X V v d D t T Z W N 0 a W 9 u M S 8 x N T g 5 U C A y M D I 1 I G Z v c i B y Z X Z p Z X c v Q X V 0 b 1 J l b W 9 2 Z W R D b 2 x 1 b W 5 z M S 5 7 U 2 9 1 c m N l I E R v Y 3 V t Z W 5 0 L D E x f S Z x d W 9 0 O y w m c X V v d D t T Z W N 0 a W 9 u M S 8 x N T g 5 U C A y M D I 1 I G Z v c i B y Z X Z p Z X c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l Q I D I w M j U g Z m 9 y I H J l d m l l d y 9 B d X R v U m V t b 3 Z l Z E N v b H V t b n M x L n t K b 3 V y b m F s I E V u d H J 5 L D B 9 J n F 1 b 3 Q 7 L C Z x d W 9 0 O 1 N l Y 3 R p b 2 4 x L z E 1 O D l Q I D I w M j U g Z m 9 y I H J l d m l l d y 9 B d X R v U m V t b 3 Z l Z E N v b H V t b n M x L n t T Z X J p Z X M s M X 0 m c X V v d D s s J n F 1 b 3 Q 7 U 2 V j d G l v b j E v M T U 4 O V A g M j A y N S B m b 3 I g c m V 2 a W V 3 L 0 F 1 d G 9 S Z W 1 v d m V k Q 2 9 s d W 1 u c z E u e 1 R S W C B E Y X R l L D J 9 J n F 1 b 3 Q 7 L C Z x d W 9 0 O 1 N l Y 3 R p b 2 4 x L z E 1 O D l Q I D I w M j U g Z m 9 y I H J l d m l l d y 9 B d X R v U m V t b 3 Z l Z E N v b H V t b n M x L n t B Y 2 N v d W 5 0 I E 5 1 b W J l c i w z f S Z x d W 9 0 O y w m c X V v d D t T Z W N 0 a W 9 u M S 8 x N T g 5 U C A y M D I 1 I G Z v c i B y Z X Z p Z X c v Q X V 0 b 1 J l b W 9 2 Z W R D b 2 x 1 b W 5 z M S 5 7 Q W N j b 3 V u d C B E Z X N j c m l w d G l v b i w 0 f S Z x d W 9 0 O y w m c X V v d D t T Z W N 0 a W 9 u M S 8 x N T g 5 U C A y M D I 1 I G Z v c i B y Z X Z p Z X c v Q X V 0 b 1 J l b W 9 2 Z W R D b 2 x 1 b W 5 z M S 5 7 R G V i a X Q g Q W 1 v d W 5 0 L D V 9 J n F 1 b 3 Q 7 L C Z x d W 9 0 O 1 N l Y 3 R p b 2 4 x L z E 1 O D l Q I D I w M j U g Z m 9 y I H J l d m l l d y 9 B d X R v U m V t b 3 Z l Z E N v b H V t b n M x L n t D c m V k a X Q g Q W 1 v d W 5 0 L D Z 9 J n F 1 b 3 Q 7 L C Z x d W 9 0 O 1 N l Y 3 R p b 2 4 x L z E 1 O D l Q I D I w M j U g Z m 9 y I H J l d m l l d y 9 B d X R v U m V t b 3 Z l Z E N v b H V t b n M x L n t U b 3 R h b C w 3 f S Z x d W 9 0 O y w m c X V v d D t T Z W N 0 a W 9 u M S 8 x N T g 5 U C A y M D I 1 I G Z v c i B y Z X Z p Z X c v Q X V 0 b 1 J l b W 9 2 Z W R D b 2 x 1 b W 5 z M S 5 7 Q W N j b 3 V u d C B D Y X R l Z 2 9 y e S B O d W 1 i Z X I s O H 0 m c X V v d D s s J n F 1 b 3 Q 7 U 2 V j d G l v b j E v M T U 4 O V A g M j A y N S B m b 3 I g c m V 2 a W V 3 L 0 F 1 d G 9 S Z W 1 v d m V k Q 2 9 s d W 1 u c z E u e 0 F j Y 2 9 1 b n Q g R G V z Y 3 J p c H R p b 2 4 g Z n J v b S B B Y 2 N v d W 5 0 I E 1 h c 3 R l c i w 5 f S Z x d W 9 0 O y w m c X V v d D t T Z W N 0 a W 9 u M S 8 x N T g 5 U C A y M D I 1 I G Z v c i B y Z X Z p Z X c v Q X V 0 b 1 J l b W 9 2 Z W R D b 2 x 1 b W 5 z M S 5 7 U m V m Z X J l b m N l L D E w f S Z x d W 9 0 O y w m c X V v d D t T Z W N 0 a W 9 u M S 8 x N T g 5 U C A y M D I 1 I G Z v c i B y Z X Z p Z X c v Q X V 0 b 1 J l b W 9 2 Z W R D b 2 x 1 b W 5 z M S 5 7 U 2 9 1 c m N l I E R v Y 3 V t Z W 5 0 L D E x f S Z x d W 9 0 O y w m c X V v d D t T Z W N 0 a W 9 u M S 8 x N T g 5 U C A y M D I 1 I G Z v c i B y Z X Z p Z X c v Q X V 0 b 1 J l b W 9 2 Z W R D b 2 x 1 b W 5 z M S 5 7 W W V h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1 O D l Q J T I w M j A y N S U y M G Z v c i U y M H J l d m l l d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U l M j B m b 3 I l M j B y Z X Z p Z X c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U l M j B m b 3 I l M j B y Z X Z p Z X c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J T I w Z m 9 y J T I w c m V 2 a W V 3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J T I w Z m 9 y J T I w c m V 2 a W V 3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S U y M G Z v c i U y M H J l d m l l d y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1 J T I w Z m 9 y J T I w c m V 2 a W V 3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U l M j B m b 3 I l M j B y Z X Z p Z X c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N S U y M G Z v c i U y M H J l d m l l d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1 P C 9 J d G V t U G F 0 a D 4 8 L 0 l 0 Z W 1 M b 2 N h d G l v b j 4 8 U 3 R h Y m x l R W 5 0 c m l l c z 4 8 R W 5 0 c n k g V H l w Z T 0 i R m l s b E V y c m 9 y Q 2 9 1 b n Q i I F Z h b H V l P S J s M C I g L z 4 8 R W 5 0 c n k g V H l w Z T 0 i Q n V m Z m V y T m V 4 d F J l Z n J l c 2 g i I F Z h b H V l P S J s M S I g L z 4 8 R W 5 0 c n k g V H l w Z T 0 i R m l s b E N v d W 5 0 I i B W Y W x 1 Z T 0 i b D I z I i A v P j x F b n R y e S B U e X B l P S J G a W x s R W 5 h Y m x l Z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p v d X J u Y W w g R W 5 0 c n k m c X V v d D s s J n F 1 b 3 Q 7 U 2 V y a W V z J n F 1 b 3 Q 7 L C Z x d W 9 0 O 1 R S W C B E Y X R l J n F 1 b 3 Q 7 L C Z x d W 9 0 O 0 F j Y 2 9 1 b n Q g T n V t Y m V y J n F 1 b 3 Q 7 L C Z x d W 9 0 O 0 F j Y 2 9 1 b n Q g R G V z Y 3 J p c H R p b 2 4 m c X V v d D s s J n F 1 b 3 Q 7 R G V i a X Q g Q W 1 v d W 5 0 J n F 1 b 3 Q 7 L C Z x d W 9 0 O 0 N y Z W R p d C B B b W 9 1 b n Q m c X V v d D s s J n F 1 b 3 Q 7 V G 9 0 Y W w m c X V v d D s s J n F 1 b 3 Q 7 Q W N j b 3 V u d C B D Y X R l Z 2 9 y e S B O d W 1 i Z X I m c X V v d D s s J n F 1 b 3 Q 7 Q W N j b 3 V u d C B E Z X N j c m l w d G l v b i B m c m 9 t I E F j Y 2 9 1 b n Q g T W F z d G V y J n F 1 b 3 Q 7 L C Z x d W 9 0 O 1 J l Z m V y Z W 5 j Z S Z x d W 9 0 O y w m c X V v d D t T b 3 V y Y 2 U g R G 9 j d W 1 l b n Q m c X V v d D s s J n F 1 b 3 Q 7 W W V h c i Z x d W 9 0 O 1 0 i I C 8 + P E V u d H J 5 I F R 5 c G U 9 I k Z p b G x D b 2 x 1 b W 5 U e X B l c y I g V m F s d W U 9 I n N B Z 1 l I Q m d Z R U J B V U d C Z 1 l H Q X c 9 P S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x M S 0 x M F Q x O T o y O T o y N C 4 2 M D c z M z A w W i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N D M 5 M T F j M S 0 5 M m Y 0 L T R m M W U t O G Z j M C 0 0 Y j N j N m M w M D U y N z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O F B f M j A y N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h Q I D I w M j U v Q X V 0 b 1 J l b W 9 2 Z W R D b 2 x 1 b W 5 z M S 5 7 S m 9 1 c m 5 h b C B F b n R y e S w w f S Z x d W 9 0 O y w m c X V v d D t T Z W N 0 a W 9 u M S 8 x N T g 4 U C A y M D I 1 L 0 F 1 d G 9 S Z W 1 v d m V k Q 2 9 s d W 1 u c z E u e 1 N l c m l l c y w x f S Z x d W 9 0 O y w m c X V v d D t T Z W N 0 a W 9 u M S 8 x N T g 4 U C A y M D I 1 L 0 F 1 d G 9 S Z W 1 v d m V k Q 2 9 s d W 1 u c z E u e 1 R S W C B E Y X R l L D J 9 J n F 1 b 3 Q 7 L C Z x d W 9 0 O 1 N l Y 3 R p b 2 4 x L z E 1 O D h Q I D I w M j U v Q X V 0 b 1 J l b W 9 2 Z W R D b 2 x 1 b W 5 z M S 5 7 Q W N j b 3 V u d C B O d W 1 i Z X I s M 3 0 m c X V v d D s s J n F 1 b 3 Q 7 U 2 V j d G l v b j E v M T U 4 O F A g M j A y N S 9 B d X R v U m V t b 3 Z l Z E N v b H V t b n M x L n t B Y 2 N v d W 5 0 I E R l c 2 N y a X B 0 a W 9 u L D R 9 J n F 1 b 3 Q 7 L C Z x d W 9 0 O 1 N l Y 3 R p b 2 4 x L z E 1 O D h Q I D I w M j U v Q X V 0 b 1 J l b W 9 2 Z W R D b 2 x 1 b W 5 z M S 5 7 R G V i a X Q g Q W 1 v d W 5 0 L D V 9 J n F 1 b 3 Q 7 L C Z x d W 9 0 O 1 N l Y 3 R p b 2 4 x L z E 1 O D h Q I D I w M j U v Q X V 0 b 1 J l b W 9 2 Z W R D b 2 x 1 b W 5 z M S 5 7 Q 3 J l Z G l 0 I E F t b 3 V u d C w 2 f S Z x d W 9 0 O y w m c X V v d D t T Z W N 0 a W 9 u M S 8 x N T g 4 U C A y M D I 1 L 0 F 1 d G 9 S Z W 1 v d m V k Q 2 9 s d W 1 u c z E u e 1 R v d G F s L D d 9 J n F 1 b 3 Q 7 L C Z x d W 9 0 O 1 N l Y 3 R p b 2 4 x L z E 1 O D h Q I D I w M j U v Q X V 0 b 1 J l b W 9 2 Z W R D b 2 x 1 b W 5 z M S 5 7 Q W N j b 3 V u d C B D Y X R l Z 2 9 y e S B O d W 1 i Z X I s O H 0 m c X V v d D s s J n F 1 b 3 Q 7 U 2 V j d G l v b j E v M T U 4 O F A g M j A y N S 9 B d X R v U m V t b 3 Z l Z E N v b H V t b n M x L n t B Y 2 N v d W 5 0 I E R l c 2 N y a X B 0 a W 9 u I G Z y b 2 0 g Q W N j b 3 V u d C B N Y X N 0 Z X I s O X 0 m c X V v d D s s J n F 1 b 3 Q 7 U 2 V j d G l v b j E v M T U 4 O F A g M j A y N S 9 B d X R v U m V t b 3 Z l Z E N v b H V t b n M x L n t S Z W Z l c m V u Y 2 U s M T B 9 J n F 1 b 3 Q 7 L C Z x d W 9 0 O 1 N l Y 3 R p b 2 4 x L z E 1 O D h Q I D I w M j U v Q X V 0 b 1 J l b W 9 2 Z W R D b 2 x 1 b W 5 z M S 5 7 U 2 9 1 c m N l I E R v Y 3 V t Z W 5 0 L D E x f S Z x d W 9 0 O y w m c X V v d D t T Z W N 0 a W 9 u M S 8 x N T g 4 U C A y M D I 1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4 U C A y M D I 1 L 0 F 1 d G 9 S Z W 1 v d m V k Q 2 9 s d W 1 u c z E u e 0 p v d X J u Y W w g R W 5 0 c n k s M H 0 m c X V v d D s s J n F 1 b 3 Q 7 U 2 V j d G l v b j E v M T U 4 O F A g M j A y N S 9 B d X R v U m V t b 3 Z l Z E N v b H V t b n M x L n t T Z X J p Z X M s M X 0 m c X V v d D s s J n F 1 b 3 Q 7 U 2 V j d G l v b j E v M T U 4 O F A g M j A y N S 9 B d X R v U m V t b 3 Z l Z E N v b H V t b n M x L n t U U l g g R G F 0 Z S w y f S Z x d W 9 0 O y w m c X V v d D t T Z W N 0 a W 9 u M S 8 x N T g 4 U C A y M D I 1 L 0 F 1 d G 9 S Z W 1 v d m V k Q 2 9 s d W 1 u c z E u e 0 F j Y 2 9 1 b n Q g T n V t Y m V y L D N 9 J n F 1 b 3 Q 7 L C Z x d W 9 0 O 1 N l Y 3 R p b 2 4 x L z E 1 O D h Q I D I w M j U v Q X V 0 b 1 J l b W 9 2 Z W R D b 2 x 1 b W 5 z M S 5 7 Q W N j b 3 V u d C B E Z X N j c m l w d G l v b i w 0 f S Z x d W 9 0 O y w m c X V v d D t T Z W N 0 a W 9 u M S 8 x N T g 4 U C A y M D I 1 L 0 F 1 d G 9 S Z W 1 v d m V k Q 2 9 s d W 1 u c z E u e 0 R l Y m l 0 I E F t b 3 V u d C w 1 f S Z x d W 9 0 O y w m c X V v d D t T Z W N 0 a W 9 u M S 8 x N T g 4 U C A y M D I 1 L 0 F 1 d G 9 S Z W 1 v d m V k Q 2 9 s d W 1 u c z E u e 0 N y Z W R p d C B B b W 9 1 b n Q s N n 0 m c X V v d D s s J n F 1 b 3 Q 7 U 2 V j d G l v b j E v M T U 4 O F A g M j A y N S 9 B d X R v U m V t b 3 Z l Z E N v b H V t b n M x L n t U b 3 R h b C w 3 f S Z x d W 9 0 O y w m c X V v d D t T Z W N 0 a W 9 u M S 8 x N T g 4 U C A y M D I 1 L 0 F 1 d G 9 S Z W 1 v d m V k Q 2 9 s d W 1 u c z E u e 0 F j Y 2 9 1 b n Q g Q 2 F 0 Z W d v c n k g T n V t Y m V y L D h 9 J n F 1 b 3 Q 7 L C Z x d W 9 0 O 1 N l Y 3 R p b 2 4 x L z E 1 O D h Q I D I w M j U v Q X V 0 b 1 J l b W 9 2 Z W R D b 2 x 1 b W 5 z M S 5 7 Q W N j b 3 V u d C B E Z X N j c m l w d G l v b i B m c m 9 t I E F j Y 2 9 1 b n Q g T W F z d G V y L D l 9 J n F 1 b 3 Q 7 L C Z x d W 9 0 O 1 N l Y 3 R p b 2 4 x L z E 1 O D h Q I D I w M j U v Q X V 0 b 1 J l b W 9 2 Z W R D b 2 x 1 b W 5 z M S 5 7 U m V m Z X J l b m N l L D E w f S Z x d W 9 0 O y w m c X V v d D t T Z W N 0 a W 9 u M S 8 x N T g 4 U C A y M D I 1 L 0 F 1 d G 9 S Z W 1 v d m V k Q 2 9 s d W 1 u c z E u e 1 N v d X J j Z S B E b 2 N 1 b W V u d C w x M X 0 m c X V v d D s s J n F 1 b 3 Q 7 U 2 V j d G l v b j E v M T U 4 O F A g M j A y N S 9 B d X R v U m V t b 3 Z l Z E N v b H V t b n M x L n t Z Z W F y L D E y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x N T g 4 U C U y M D I w M j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1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1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1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F A l M j A y M D I 1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U C U y M D I w M j U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Q J T I w M j A y N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O T M y N D g 4 Y W M t Y j Y 1 N i 0 0 N j g 0 L W J k M G I t N m J i M D I 0 O D U w N D Z l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M T U 4 O V B f M j A y M y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E x L T E w V D E 5 O j I 5 O j I 0 L j c z O T Y 0 N T V a I i A v P j x F b n R y e S B U e X B l P S J G a W x s Q 2 9 s d W 1 u V H l w Z X M i I F Z h b H V l P S J z Q W d Z S E J n W U V C Q V V H Q m d Z R 0 F 3 P T 0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F N 0 Y X R 1 c y I g V m F s d W U 9 I n N D b 2 1 w b G V 0 Z S I g L z 4 8 R W 5 0 c n k g V H l w Z T 0 i R m l s b E N v d W 5 0 I i B W Y W x 1 Z T 0 i b D E y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U 4 O V A g M j A y M y 9 B d X R v U m V t b 3 Z l Z E N v b H V t b n M x L n t K b 3 V y b m F s I E V u d H J 5 L D B 9 J n F 1 b 3 Q 7 L C Z x d W 9 0 O 1 N l Y 3 R p b 2 4 x L z E 1 O D l Q I D I w M j M v Q X V 0 b 1 J l b W 9 2 Z W R D b 2 x 1 b W 5 z M S 5 7 U 2 V y a W V z L D F 9 J n F 1 b 3 Q 7 L C Z x d W 9 0 O 1 N l Y 3 R p b 2 4 x L z E 1 O D l Q I D I w M j M v Q X V 0 b 1 J l b W 9 2 Z W R D b 2 x 1 b W 5 z M S 5 7 V F J Y I E R h d G U s M n 0 m c X V v d D s s J n F 1 b 3 Q 7 U 2 V j d G l v b j E v M T U 4 O V A g M j A y M y 9 B d X R v U m V t b 3 Z l Z E N v b H V t b n M x L n t B Y 2 N v d W 5 0 I E 5 1 b W J l c i w z f S Z x d W 9 0 O y w m c X V v d D t T Z W N 0 a W 9 u M S 8 x N T g 5 U C A y M D I z L 0 F 1 d G 9 S Z W 1 v d m V k Q 2 9 s d W 1 u c z E u e 0 F j Y 2 9 1 b n Q g R G V z Y 3 J p c H R p b 2 4 s N H 0 m c X V v d D s s J n F 1 b 3 Q 7 U 2 V j d G l v b j E v M T U 4 O V A g M j A y M y 9 B d X R v U m V t b 3 Z l Z E N v b H V t b n M x L n t E Z W J p d C B B b W 9 1 b n Q s N X 0 m c X V v d D s s J n F 1 b 3 Q 7 U 2 V j d G l v b j E v M T U 4 O V A g M j A y M y 9 B d X R v U m V t b 3 Z l Z E N v b H V t b n M x L n t D c m V k a X Q g Q W 1 v d W 5 0 L D Z 9 J n F 1 b 3 Q 7 L C Z x d W 9 0 O 1 N l Y 3 R p b 2 4 x L z E 1 O D l Q I D I w M j M v Q X V 0 b 1 J l b W 9 2 Z W R D b 2 x 1 b W 5 z M S 5 7 V G 9 0 Y W w s N 3 0 m c X V v d D s s J n F 1 b 3 Q 7 U 2 V j d G l v b j E v M T U 4 O V A g M j A y M y 9 B d X R v U m V t b 3 Z l Z E N v b H V t b n M x L n t B Y 2 N v d W 5 0 I E N h d G V n b 3 J 5 I E 5 1 b W J l c i w 4 f S Z x d W 9 0 O y w m c X V v d D t T Z W N 0 a W 9 u M S 8 x N T g 5 U C A y M D I z L 0 F 1 d G 9 S Z W 1 v d m V k Q 2 9 s d W 1 u c z E u e 0 F j Y 2 9 1 b n Q g R G V z Y 3 J p c H R p b 2 4 g Z n J v b S B B Y 2 N v d W 5 0 I E 1 h c 3 R l c i w 5 f S Z x d W 9 0 O y w m c X V v d D t T Z W N 0 a W 9 u M S 8 x N T g 5 U C A y M D I z L 0 F 1 d G 9 S Z W 1 v d m V k Q 2 9 s d W 1 u c z E u e 1 J l Z m V y Z W 5 j Z S w x M H 0 m c X V v d D s s J n F 1 b 3 Q 7 U 2 V j d G l v b j E v M T U 4 O V A g M j A y M y 9 B d X R v U m V t b 3 Z l Z E N v b H V t b n M x L n t T b 3 V y Y 2 U g R G 9 j d W 1 l b n Q s M T F 9 J n F 1 b 3 Q 7 L C Z x d W 9 0 O 1 N l Y 3 R p b 2 4 x L z E 1 O D l Q I D I w M j M v Q X V 0 b 1 J l b W 9 2 Z W R D b 2 x 1 b W 5 z M S 5 7 W W V h c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z E 1 O D l Q I D I w M j M v Q X V 0 b 1 J l b W 9 2 Z W R D b 2 x 1 b W 5 z M S 5 7 S m 9 1 c m 5 h b C B F b n R y e S w w f S Z x d W 9 0 O y w m c X V v d D t T Z W N 0 a W 9 u M S 8 x N T g 5 U C A y M D I z L 0 F 1 d G 9 S Z W 1 v d m V k Q 2 9 s d W 1 u c z E u e 1 N l c m l l c y w x f S Z x d W 9 0 O y w m c X V v d D t T Z W N 0 a W 9 u M S 8 x N T g 5 U C A y M D I z L 0 F 1 d G 9 S Z W 1 v d m V k Q 2 9 s d W 1 u c z E u e 1 R S W C B E Y X R l L D J 9 J n F 1 b 3 Q 7 L C Z x d W 9 0 O 1 N l Y 3 R p b 2 4 x L z E 1 O D l Q I D I w M j M v Q X V 0 b 1 J l b W 9 2 Z W R D b 2 x 1 b W 5 z M S 5 7 Q W N j b 3 V u d C B O d W 1 i Z X I s M 3 0 m c X V v d D s s J n F 1 b 3 Q 7 U 2 V j d G l v b j E v M T U 4 O V A g M j A y M y 9 B d X R v U m V t b 3 Z l Z E N v b H V t b n M x L n t B Y 2 N v d W 5 0 I E R l c 2 N y a X B 0 a W 9 u L D R 9 J n F 1 b 3 Q 7 L C Z x d W 9 0 O 1 N l Y 3 R p b 2 4 x L z E 1 O D l Q I D I w M j M v Q X V 0 b 1 J l b W 9 2 Z W R D b 2 x 1 b W 5 z M S 5 7 R G V i a X Q g Q W 1 v d W 5 0 L D V 9 J n F 1 b 3 Q 7 L C Z x d W 9 0 O 1 N l Y 3 R p b 2 4 x L z E 1 O D l Q I D I w M j M v Q X V 0 b 1 J l b W 9 2 Z W R D b 2 x 1 b W 5 z M S 5 7 Q 3 J l Z G l 0 I E F t b 3 V u d C w 2 f S Z x d W 9 0 O y w m c X V v d D t T Z W N 0 a W 9 u M S 8 x N T g 5 U C A y M D I z L 0 F 1 d G 9 S Z W 1 v d m V k Q 2 9 s d W 1 u c z E u e 1 R v d G F s L D d 9 J n F 1 b 3 Q 7 L C Z x d W 9 0 O 1 N l Y 3 R p b 2 4 x L z E 1 O D l Q I D I w M j M v Q X V 0 b 1 J l b W 9 2 Z W R D b 2 x 1 b W 5 z M S 5 7 Q W N j b 3 V u d C B D Y X R l Z 2 9 y e S B O d W 1 i Z X I s O H 0 m c X V v d D s s J n F 1 b 3 Q 7 U 2 V j d G l v b j E v M T U 4 O V A g M j A y M y 9 B d X R v U m V t b 3 Z l Z E N v b H V t b n M x L n t B Y 2 N v d W 5 0 I E R l c 2 N y a X B 0 a W 9 u I G Z y b 2 0 g Q W N j b 3 V u d C B N Y X N 0 Z X I s O X 0 m c X V v d D s s J n F 1 b 3 Q 7 U 2 V j d G l v b j E v M T U 4 O V A g M j A y M y 9 B d X R v U m V t b 3 Z l Z E N v b H V t b n M x L n t S Z W Z l c m V u Y 2 U s M T B 9 J n F 1 b 3 Q 7 L C Z x d W 9 0 O 1 N l Y 3 R p b 2 4 x L z E 1 O D l Q I D I w M j M v Q X V 0 b 1 J l b W 9 2 Z W R D b 2 x 1 b W 5 z M S 5 7 U 2 9 1 c m N l I E R v Y 3 V t Z W 5 0 L D E x f S Z x d W 9 0 O y w m c X V v d D t T Z W N 0 a W 9 u M S 8 x N T g 5 U C A y M D I z L 0 F 1 d G 9 S Z W 1 v d m V k Q 2 9 s d W 1 u c z E u e 1 l l Y X I s M T J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x N T g 5 U C U y M D I w M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z L 2 R i b 1 9 B Y 2 N v d W 5 0 V H J h b n N h Y 3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z L 0 l u c 2 V y d G V k J T I w W W V h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y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V A l M j A y M D I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U C U y M D I w M j M v S W 5 z Z X J 0 Z W Q l M j B T d W J 0 c m F j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Q J T I w M j A y M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z P C 9 J d G V t U G F 0 a D 4 8 L 0 l 0 Z W 1 M b 2 N h d G l v b j 4 8 U 3 R h Y m x l R W 5 0 c m l l c z 4 8 R W 5 0 c n k g V H l w Z T 0 i R m l s b E N v d W 5 0 I i B W Y W x 1 Z T 0 i b D c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F b m F i b G V k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E N v b H V t b l R 5 c G V z I i B W Y W x 1 Z T 0 i c 0 F n W U h C Z 1 l F Q k F V R 0 J n W U d B d z 0 9 I i A v P j x F b n R y e S B U e X B l P S J G a W x s T G F z d F V w Z G F 0 Z W Q i I F Z h b H V l P S J k M j A y N S 0 x M S 0 x M F Q x O T o y O T o y O C 4 4 M D M 1 O D A 0 W i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h Y j N k N z Y w L W V l Y T M t N D Q 0 N C 0 5 Z W I 4 L T Q 3 N j Q 3 N z Y 3 M 2 Y 4 Y S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X z E 1 O D h J X z I w M j M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N T g 4 S S A y M D I z L 0 F 1 d G 9 S Z W 1 v d m V k Q 2 9 s d W 1 u c z E u e 0 p v d X J u Y W w g R W 5 0 c n k s M H 0 m c X V v d D s s J n F 1 b 3 Q 7 U 2 V j d G l v b j E v M T U 4 O E k g M j A y M y 9 B d X R v U m V t b 3 Z l Z E N v b H V t b n M x L n t T Z X J p Z X M s M X 0 m c X V v d D s s J n F 1 b 3 Q 7 U 2 V j d G l v b j E v M T U 4 O E k g M j A y M y 9 B d X R v U m V t b 3 Z l Z E N v b H V t b n M x L n t U U l g g R G F 0 Z S w y f S Z x d W 9 0 O y w m c X V v d D t T Z W N 0 a W 9 u M S 8 x N T g 4 S S A y M D I z L 0 F 1 d G 9 S Z W 1 v d m V k Q 2 9 s d W 1 u c z E u e 0 F j Y 2 9 1 b n Q g T n V t Y m V y L D N 9 J n F 1 b 3 Q 7 L C Z x d W 9 0 O 1 N l Y 3 R p b 2 4 x L z E 1 O D h J I D I w M j M v Q X V 0 b 1 J l b W 9 2 Z W R D b 2 x 1 b W 5 z M S 5 7 Q W N j b 3 V u d C B E Z X N j c m l w d G l v b i w 0 f S Z x d W 9 0 O y w m c X V v d D t T Z W N 0 a W 9 u M S 8 x N T g 4 S S A y M D I z L 0 F 1 d G 9 S Z W 1 v d m V k Q 2 9 s d W 1 u c z E u e 0 R l Y m l 0 I E F t b 3 V u d C w 1 f S Z x d W 9 0 O y w m c X V v d D t T Z W N 0 a W 9 u M S 8 x N T g 4 S S A y M D I z L 0 F 1 d G 9 S Z W 1 v d m V k Q 2 9 s d W 1 u c z E u e 0 N y Z W R p d C B B b W 9 1 b n Q s N n 0 m c X V v d D s s J n F 1 b 3 Q 7 U 2 V j d G l v b j E v M T U 4 O E k g M j A y M y 9 B d X R v U m V t b 3 Z l Z E N v b H V t b n M x L n t U b 3 R h b C w 3 f S Z x d W 9 0 O y w m c X V v d D t T Z W N 0 a W 9 u M S 8 x N T g 4 S S A y M D I z L 0 F 1 d G 9 S Z W 1 v d m V k Q 2 9 s d W 1 u c z E u e 0 F j Y 2 9 1 b n Q g Q 2 F 0 Z W d v c n k g T n V t Y m V y L D h 9 J n F 1 b 3 Q 7 L C Z x d W 9 0 O 1 N l Y 3 R p b 2 4 x L z E 1 O D h J I D I w M j M v Q X V 0 b 1 J l b W 9 2 Z W R D b 2 x 1 b W 5 z M S 5 7 Q W N j b 3 V u d C B E Z X N j c m l w d G l v b i B m c m 9 t I E F j Y 2 9 1 b n Q g T W F z d G V y L D l 9 J n F 1 b 3 Q 7 L C Z x d W 9 0 O 1 N l Y 3 R p b 2 4 x L z E 1 O D h J I D I w M j M v Q X V 0 b 1 J l b W 9 2 Z W R D b 2 x 1 b W 5 z M S 5 7 U m V m Z X J l b m N l L D E w f S Z x d W 9 0 O y w m c X V v d D t T Z W N 0 a W 9 u M S 8 x N T g 4 S S A y M D I z L 0 F 1 d G 9 S Z W 1 v d m V k Q 2 9 s d W 1 u c z E u e 1 N v d X J j Z S B E b 2 N 1 b W V u d C w x M X 0 m c X V v d D s s J n F 1 b 3 Q 7 U 2 V j d G l v b j E v M T U 4 O E k g M j A y M y 9 B d X R v U m V t b 3 Z l Z E N v b H V t b n M x L n t Z Z W F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M T U 4 O E k g M j A y M y 9 B d X R v U m V t b 3 Z l Z E N v b H V t b n M x L n t K b 3 V y b m F s I E V u d H J 5 L D B 9 J n F 1 b 3 Q 7 L C Z x d W 9 0 O 1 N l Y 3 R p b 2 4 x L z E 1 O D h J I D I w M j M v Q X V 0 b 1 J l b W 9 2 Z W R D b 2 x 1 b W 5 z M S 5 7 U 2 V y a W V z L D F 9 J n F 1 b 3 Q 7 L C Z x d W 9 0 O 1 N l Y 3 R p b 2 4 x L z E 1 O D h J I D I w M j M v Q X V 0 b 1 J l b W 9 2 Z W R D b 2 x 1 b W 5 z M S 5 7 V F J Y I E R h d G U s M n 0 m c X V v d D s s J n F 1 b 3 Q 7 U 2 V j d G l v b j E v M T U 4 O E k g M j A y M y 9 B d X R v U m V t b 3 Z l Z E N v b H V t b n M x L n t B Y 2 N v d W 5 0 I E 5 1 b W J l c i w z f S Z x d W 9 0 O y w m c X V v d D t T Z W N 0 a W 9 u M S 8 x N T g 4 S S A y M D I z L 0 F 1 d G 9 S Z W 1 v d m V k Q 2 9 s d W 1 u c z E u e 0 F j Y 2 9 1 b n Q g R G V z Y 3 J p c H R p b 2 4 s N H 0 m c X V v d D s s J n F 1 b 3 Q 7 U 2 V j d G l v b j E v M T U 4 O E k g M j A y M y 9 B d X R v U m V t b 3 Z l Z E N v b H V t b n M x L n t E Z W J p d C B B b W 9 1 b n Q s N X 0 m c X V v d D s s J n F 1 b 3 Q 7 U 2 V j d G l v b j E v M T U 4 O E k g M j A y M y 9 B d X R v U m V t b 3 Z l Z E N v b H V t b n M x L n t D c m V k a X Q g Q W 1 v d W 5 0 L D Z 9 J n F 1 b 3 Q 7 L C Z x d W 9 0 O 1 N l Y 3 R p b 2 4 x L z E 1 O D h J I D I w M j M v Q X V 0 b 1 J l b W 9 2 Z W R D b 2 x 1 b W 5 z M S 5 7 V G 9 0 Y W w s N 3 0 m c X V v d D s s J n F 1 b 3 Q 7 U 2 V j d G l v b j E v M T U 4 O E k g M j A y M y 9 B d X R v U m V t b 3 Z l Z E N v b H V t b n M x L n t B Y 2 N v d W 5 0 I E N h d G V n b 3 J 5 I E 5 1 b W J l c i w 4 f S Z x d W 9 0 O y w m c X V v d D t T Z W N 0 a W 9 u M S 8 x N T g 4 S S A y M D I z L 0 F 1 d G 9 S Z W 1 v d m V k Q 2 9 s d W 1 u c z E u e 0 F j Y 2 9 1 b n Q g R G V z Y 3 J p c H R p b 2 4 g Z n J v b S B B Y 2 N v d W 5 0 I E 1 h c 3 R l c i w 5 f S Z x d W 9 0 O y w m c X V v d D t T Z W N 0 a W 9 u M S 8 x N T g 4 S S A y M D I z L 0 F 1 d G 9 S Z W 1 v d m V k Q 2 9 s d W 1 u c z E u e 1 J l Z m V y Z W 5 j Z S w x M H 0 m c X V v d D s s J n F 1 b 3 Q 7 U 2 V j d G l v b j E v M T U 4 O E k g M j A y M y 9 B d X R v U m V t b 3 Z l Z E N v b H V t b n M x L n t T b 3 V y Y 2 U g R G 9 j d W 1 l b n Q s M T F 9 J n F 1 b 3 Q 7 L C Z x d W 9 0 O 1 N l Y 3 R p b 2 4 x L z E 1 O D h J I D I w M j M v Q X V 0 b 1 J l b W 9 2 Z W R D b 2 x 1 b W 5 z M S 5 7 W W V h c i w x M n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E 1 O D h J J T I w M j A y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M v Z G J v X 0 F j Y 2 9 1 b n R U c m F u c 2 F j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z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M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z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M y 9 J b n N l c n R l Z C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M 8 L 0 l 0 Z W 1 Q Y X R o P j w v S X R l b U x v Y 2 F 0 a W 9 u P j x T d G F i b G V F b n R y a W V z P j x F b n R y e S B U e X B l P S J G a W x s Q 2 9 1 b n Q i I F Z h b H V l P S J s O C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V u Y W J s Z W Q i I F Z h b H V l P S J s M S I g L z 4 8 R W 5 0 c n k g V H l w Z T 0 i R m l s b E N v b H V t b k 5 h b W V z I i B W Y W x 1 Z T 0 i c 1 s m c X V v d D t K b 3 V y b m F s I E V u d H J 5 J n F 1 b 3 Q 7 L C Z x d W 9 0 O 1 N l c m l l c y Z x d W 9 0 O y w m c X V v d D t U U l g g R G F 0 Z S Z x d W 9 0 O y w m c X V v d D t B Y 2 N v d W 5 0 I E 5 1 b W J l c i Z x d W 9 0 O y w m c X V v d D t B Y 2 N v d W 5 0 I E R l c 2 N y a X B 0 a W 9 u J n F 1 b 3 Q 7 L C Z x d W 9 0 O 0 R l Y m l 0 I E F t b 3 V u d C Z x d W 9 0 O y w m c X V v d D t D c m V k a X Q g Q W 1 v d W 5 0 J n F 1 b 3 Q 7 L C Z x d W 9 0 O 1 R v d G F s J n F 1 b 3 Q 7 L C Z x d W 9 0 O 0 F j Y 2 9 1 b n Q g Q 2 F 0 Z W d v c n k g T n V t Y m V y J n F 1 b 3 Q 7 L C Z x d W 9 0 O 0 F j Y 2 9 1 b n Q g R G V z Y 3 J p c H R p b 2 4 g Z n J v b S B B Y 2 N v d W 5 0 I E 1 h c 3 R l c i Z x d W 9 0 O y w m c X V v d D t S Z W Z l c m V u Y 2 U m c X V v d D s s J n F 1 b 3 Q 7 U 2 9 1 c m N l I E R v Y 3 V t Z W 5 0 J n F 1 b 3 Q 7 L C Z x d W 9 0 O 1 l l Y X I m c X V v d D t d I i A v P j x F b n R y e S B U e X B l P S J G a W x s Q 2 9 s d W 1 u V H l w Z X M i I F Z h b H V l P S J z Q W d Z S E J n W U V C Q V V H Q m d Z R 0 F 3 P T 0 i I C 8 + P E V u d H J 5 I F R 5 c G U 9 I k Z p b G x M Y X N 0 V X B k Y X R l Z C I g V m F s d W U 9 I m Q y M D I 1 L T E x L T E w V D E 5 O j I 5 O j I 4 L j k 3 O T Q 0 M z N a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z c x N j A z M 2 Q t N D d h Z i 0 0 Z j V j L T l m N T E t M m Y 5 O D A 3 Z D I 0 N T I 2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O U l f M j A y M y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l J I D I w M j M v Q X V 0 b 1 J l b W 9 2 Z W R D b 2 x 1 b W 5 z M S 5 7 S m 9 1 c m 5 h b C B F b n R y e S w w f S Z x d W 9 0 O y w m c X V v d D t T Z W N 0 a W 9 u M S 8 x N T g 5 S S A y M D I z L 0 F 1 d G 9 S Z W 1 v d m V k Q 2 9 s d W 1 u c z E u e 1 N l c m l l c y w x f S Z x d W 9 0 O y w m c X V v d D t T Z W N 0 a W 9 u M S 8 x N T g 5 S S A y M D I z L 0 F 1 d G 9 S Z W 1 v d m V k Q 2 9 s d W 1 u c z E u e 1 R S W C B E Y X R l L D J 9 J n F 1 b 3 Q 7 L C Z x d W 9 0 O 1 N l Y 3 R p b 2 4 x L z E 1 O D l J I D I w M j M v Q X V 0 b 1 J l b W 9 2 Z W R D b 2 x 1 b W 5 z M S 5 7 Q W N j b 3 V u d C B O d W 1 i Z X I s M 3 0 m c X V v d D s s J n F 1 b 3 Q 7 U 2 V j d G l v b j E v M T U 4 O U k g M j A y M y 9 B d X R v U m V t b 3 Z l Z E N v b H V t b n M x L n t B Y 2 N v d W 5 0 I E R l c 2 N y a X B 0 a W 9 u L D R 9 J n F 1 b 3 Q 7 L C Z x d W 9 0 O 1 N l Y 3 R p b 2 4 x L z E 1 O D l J I D I w M j M v Q X V 0 b 1 J l b W 9 2 Z W R D b 2 x 1 b W 5 z M S 5 7 R G V i a X Q g Q W 1 v d W 5 0 L D V 9 J n F 1 b 3 Q 7 L C Z x d W 9 0 O 1 N l Y 3 R p b 2 4 x L z E 1 O D l J I D I w M j M v Q X V 0 b 1 J l b W 9 2 Z W R D b 2 x 1 b W 5 z M S 5 7 Q 3 J l Z G l 0 I E F t b 3 V u d C w 2 f S Z x d W 9 0 O y w m c X V v d D t T Z W N 0 a W 9 u M S 8 x N T g 5 S S A y M D I z L 0 F 1 d G 9 S Z W 1 v d m V k Q 2 9 s d W 1 u c z E u e 1 R v d G F s L D d 9 J n F 1 b 3 Q 7 L C Z x d W 9 0 O 1 N l Y 3 R p b 2 4 x L z E 1 O D l J I D I w M j M v Q X V 0 b 1 J l b W 9 2 Z W R D b 2 x 1 b W 5 z M S 5 7 Q W N j b 3 V u d C B D Y X R l Z 2 9 y e S B O d W 1 i Z X I s O H 0 m c X V v d D s s J n F 1 b 3 Q 7 U 2 V j d G l v b j E v M T U 4 O U k g M j A y M y 9 B d X R v U m V t b 3 Z l Z E N v b H V t b n M x L n t B Y 2 N v d W 5 0 I E R l c 2 N y a X B 0 a W 9 u I G Z y b 2 0 g Q W N j b 3 V u d C B N Y X N 0 Z X I s O X 0 m c X V v d D s s J n F 1 b 3 Q 7 U 2 V j d G l v b j E v M T U 4 O U k g M j A y M y 9 B d X R v U m V t b 3 Z l Z E N v b H V t b n M x L n t S Z W Z l c m V u Y 2 U s M T B 9 J n F 1 b 3 Q 7 L C Z x d W 9 0 O 1 N l Y 3 R p b 2 4 x L z E 1 O D l J I D I w M j M v Q X V 0 b 1 J l b W 9 2 Z W R D b 2 x 1 b W 5 z M S 5 7 U 2 9 1 c m N l I E R v Y 3 V t Z W 5 0 L D E x f S Z x d W 9 0 O y w m c X V v d D t T Z W N 0 a W 9 u M S 8 x N T g 5 S S A y M D I z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5 S S A y M D I z L 0 F 1 d G 9 S Z W 1 v d m V k Q 2 9 s d W 1 u c z E u e 0 p v d X J u Y W w g R W 5 0 c n k s M H 0 m c X V v d D s s J n F 1 b 3 Q 7 U 2 V j d G l v b j E v M T U 4 O U k g M j A y M y 9 B d X R v U m V t b 3 Z l Z E N v b H V t b n M x L n t T Z X J p Z X M s M X 0 m c X V v d D s s J n F 1 b 3 Q 7 U 2 V j d G l v b j E v M T U 4 O U k g M j A y M y 9 B d X R v U m V t b 3 Z l Z E N v b H V t b n M x L n t U U l g g R G F 0 Z S w y f S Z x d W 9 0 O y w m c X V v d D t T Z W N 0 a W 9 u M S 8 x N T g 5 S S A y M D I z L 0 F 1 d G 9 S Z W 1 v d m V k Q 2 9 s d W 1 u c z E u e 0 F j Y 2 9 1 b n Q g T n V t Y m V y L D N 9 J n F 1 b 3 Q 7 L C Z x d W 9 0 O 1 N l Y 3 R p b 2 4 x L z E 1 O D l J I D I w M j M v Q X V 0 b 1 J l b W 9 2 Z W R D b 2 x 1 b W 5 z M S 5 7 Q W N j b 3 V u d C B E Z X N j c m l w d G l v b i w 0 f S Z x d W 9 0 O y w m c X V v d D t T Z W N 0 a W 9 u M S 8 x N T g 5 S S A y M D I z L 0 F 1 d G 9 S Z W 1 v d m V k Q 2 9 s d W 1 u c z E u e 0 R l Y m l 0 I E F t b 3 V u d C w 1 f S Z x d W 9 0 O y w m c X V v d D t T Z W N 0 a W 9 u M S 8 x N T g 5 S S A y M D I z L 0 F 1 d G 9 S Z W 1 v d m V k Q 2 9 s d W 1 u c z E u e 0 N y Z W R p d C B B b W 9 1 b n Q s N n 0 m c X V v d D s s J n F 1 b 3 Q 7 U 2 V j d G l v b j E v M T U 4 O U k g M j A y M y 9 B d X R v U m V t b 3 Z l Z E N v b H V t b n M x L n t U b 3 R h b C w 3 f S Z x d W 9 0 O y w m c X V v d D t T Z W N 0 a W 9 u M S 8 x N T g 5 S S A y M D I z L 0 F 1 d G 9 S Z W 1 v d m V k Q 2 9 s d W 1 u c z E u e 0 F j Y 2 9 1 b n Q g Q 2 F 0 Z W d v c n k g T n V t Y m V y L D h 9 J n F 1 b 3 Q 7 L C Z x d W 9 0 O 1 N l Y 3 R p b 2 4 x L z E 1 O D l J I D I w M j M v Q X V 0 b 1 J l b W 9 2 Z W R D b 2 x 1 b W 5 z M S 5 7 Q W N j b 3 V u d C B E Z X N j c m l w d G l v b i B m c m 9 t I E F j Y 2 9 1 b n Q g T W F z d G V y L D l 9 J n F 1 b 3 Q 7 L C Z x d W 9 0 O 1 N l Y 3 R p b 2 4 x L z E 1 O D l J I D I w M j M v Q X V 0 b 1 J l b W 9 2 Z W R D b 2 x 1 b W 5 z M S 5 7 U m V m Z X J l b m N l L D E w f S Z x d W 9 0 O y w m c X V v d D t T Z W N 0 a W 9 u M S 8 x N T g 5 S S A y M D I z L 0 F 1 d G 9 S Z W 1 v d m V k Q 2 9 s d W 1 u c z E u e 1 N v d X J j Z S B E b 2 N 1 b W V u d C w x M X 0 m c X V v d D s s J n F 1 b 3 Q 7 U 2 V j d G l v b j E v M T U 4 O U k g M j A y M y 9 B d X R v U m V t b 3 Z l Z E N v b H V t b n M x L n t Z Z W F y L D E y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T U 4 O U k l M j A y M D I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M y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M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M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M y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M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k l M j A y M D I z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T w v S X R l b V B h d G g + P C 9 J d G V t T G 9 j Y X R p b 2 4 + P F N 0 Y W J s Z U V u d H J p Z X M + P E V u d H J 5 I F R 5 c G U 9 I k Z p b G x D b 3 V u d C I g V m F s d W U 9 I m w y M y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x I i A v P j x F b n R y e S B U e X B l P S J G a W x s R X J y b 3 J D b 3 V u d C I g V m F s d W U 9 I m w w I i A v P j x F b n R y e S B U e X B l P S J G a W x s T G F z d F V w Z G F 0 Z W Q i I F Z h b H V l P S J k M j A y N S 0 x M S 0 x M F Q x O T o y O T o y O C 4 4 N j E 4 N D k 5 W i I g L z 4 8 R W 5 0 c n k g V H l w Z T 0 i R m l s b E N v b H V t b l R 5 c G V z I i B W Y W x 1 Z T 0 i c 0 F n W U h C Z 1 l F Q k F V R 0 J n W U d B d z 0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i N D U 0 N W J l M S 1 l O T d j L T R k Z G U t O W E 1 Z i 0 2 M W I y Y z k 2 N D M x N D M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O E l f M j A y N S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h J I D I w M j U v Q X V 0 b 1 J l b W 9 2 Z W R D b 2 x 1 b W 5 z M S 5 7 S m 9 1 c m 5 h b C B F b n R y e S w w f S Z x d W 9 0 O y w m c X V v d D t T Z W N 0 a W 9 u M S 8 x N T g 4 S S A y M D I 1 L 0 F 1 d G 9 S Z W 1 v d m V k Q 2 9 s d W 1 u c z E u e 1 N l c m l l c y w x f S Z x d W 9 0 O y w m c X V v d D t T Z W N 0 a W 9 u M S 8 x N T g 4 S S A y M D I 1 L 0 F 1 d G 9 S Z W 1 v d m V k Q 2 9 s d W 1 u c z E u e 1 R S W C B E Y X R l L D J 9 J n F 1 b 3 Q 7 L C Z x d W 9 0 O 1 N l Y 3 R p b 2 4 x L z E 1 O D h J I D I w M j U v Q X V 0 b 1 J l b W 9 2 Z W R D b 2 x 1 b W 5 z M S 5 7 Q W N j b 3 V u d C B O d W 1 i Z X I s M 3 0 m c X V v d D s s J n F 1 b 3 Q 7 U 2 V j d G l v b j E v M T U 4 O E k g M j A y N S 9 B d X R v U m V t b 3 Z l Z E N v b H V t b n M x L n t B Y 2 N v d W 5 0 I E R l c 2 N y a X B 0 a W 9 u L D R 9 J n F 1 b 3 Q 7 L C Z x d W 9 0 O 1 N l Y 3 R p b 2 4 x L z E 1 O D h J I D I w M j U v Q X V 0 b 1 J l b W 9 2 Z W R D b 2 x 1 b W 5 z M S 5 7 R G V i a X Q g Q W 1 v d W 5 0 L D V 9 J n F 1 b 3 Q 7 L C Z x d W 9 0 O 1 N l Y 3 R p b 2 4 x L z E 1 O D h J I D I w M j U v Q X V 0 b 1 J l b W 9 2 Z W R D b 2 x 1 b W 5 z M S 5 7 Q 3 J l Z G l 0 I E F t b 3 V u d C w 2 f S Z x d W 9 0 O y w m c X V v d D t T Z W N 0 a W 9 u M S 8 x N T g 4 S S A y M D I 1 L 0 F 1 d G 9 S Z W 1 v d m V k Q 2 9 s d W 1 u c z E u e 1 R v d G F s L D d 9 J n F 1 b 3 Q 7 L C Z x d W 9 0 O 1 N l Y 3 R p b 2 4 x L z E 1 O D h J I D I w M j U v Q X V 0 b 1 J l b W 9 2 Z W R D b 2 x 1 b W 5 z M S 5 7 Q W N j b 3 V u d C B D Y X R l Z 2 9 y e S B O d W 1 i Z X I s O H 0 m c X V v d D s s J n F 1 b 3 Q 7 U 2 V j d G l v b j E v M T U 4 O E k g M j A y N S 9 B d X R v U m V t b 3 Z l Z E N v b H V t b n M x L n t B Y 2 N v d W 5 0 I E R l c 2 N y a X B 0 a W 9 u I G Z y b 2 0 g Q W N j b 3 V u d C B N Y X N 0 Z X I s O X 0 m c X V v d D s s J n F 1 b 3 Q 7 U 2 V j d G l v b j E v M T U 4 O E k g M j A y N S 9 B d X R v U m V t b 3 Z l Z E N v b H V t b n M x L n t S Z W Z l c m V u Y 2 U s M T B 9 J n F 1 b 3 Q 7 L C Z x d W 9 0 O 1 N l Y 3 R p b 2 4 x L z E 1 O D h J I D I w M j U v Q X V 0 b 1 J l b W 9 2 Z W R D b 2 x 1 b W 5 z M S 5 7 U 2 9 1 c m N l I E R v Y 3 V t Z W 5 0 L D E x f S Z x d W 9 0 O y w m c X V v d D t T Z W N 0 a W 9 u M S 8 x N T g 4 S S A y M D I 1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4 S S A y M D I 1 L 0 F 1 d G 9 S Z W 1 v d m V k Q 2 9 s d W 1 u c z E u e 0 p v d X J u Y W w g R W 5 0 c n k s M H 0 m c X V v d D s s J n F 1 b 3 Q 7 U 2 V j d G l v b j E v M T U 4 O E k g M j A y N S 9 B d X R v U m V t b 3 Z l Z E N v b H V t b n M x L n t T Z X J p Z X M s M X 0 m c X V v d D s s J n F 1 b 3 Q 7 U 2 V j d G l v b j E v M T U 4 O E k g M j A y N S 9 B d X R v U m V t b 3 Z l Z E N v b H V t b n M x L n t U U l g g R G F 0 Z S w y f S Z x d W 9 0 O y w m c X V v d D t T Z W N 0 a W 9 u M S 8 x N T g 4 S S A y M D I 1 L 0 F 1 d G 9 S Z W 1 v d m V k Q 2 9 s d W 1 u c z E u e 0 F j Y 2 9 1 b n Q g T n V t Y m V y L D N 9 J n F 1 b 3 Q 7 L C Z x d W 9 0 O 1 N l Y 3 R p b 2 4 x L z E 1 O D h J I D I w M j U v Q X V 0 b 1 J l b W 9 2 Z W R D b 2 x 1 b W 5 z M S 5 7 Q W N j b 3 V u d C B E Z X N j c m l w d G l v b i w 0 f S Z x d W 9 0 O y w m c X V v d D t T Z W N 0 a W 9 u M S 8 x N T g 4 S S A y M D I 1 L 0 F 1 d G 9 S Z W 1 v d m V k Q 2 9 s d W 1 u c z E u e 0 R l Y m l 0 I E F t b 3 V u d C w 1 f S Z x d W 9 0 O y w m c X V v d D t T Z W N 0 a W 9 u M S 8 x N T g 4 S S A y M D I 1 L 0 F 1 d G 9 S Z W 1 v d m V k Q 2 9 s d W 1 u c z E u e 0 N y Z W R p d C B B b W 9 1 b n Q s N n 0 m c X V v d D s s J n F 1 b 3 Q 7 U 2 V j d G l v b j E v M T U 4 O E k g M j A y N S 9 B d X R v U m V t b 3 Z l Z E N v b H V t b n M x L n t U b 3 R h b C w 3 f S Z x d W 9 0 O y w m c X V v d D t T Z W N 0 a W 9 u M S 8 x N T g 4 S S A y M D I 1 L 0 F 1 d G 9 S Z W 1 v d m V k Q 2 9 s d W 1 u c z E u e 0 F j Y 2 9 1 b n Q g Q 2 F 0 Z W d v c n k g T n V t Y m V y L D h 9 J n F 1 b 3 Q 7 L C Z x d W 9 0 O 1 N l Y 3 R p b 2 4 x L z E 1 O D h J I D I w M j U v Q X V 0 b 1 J l b W 9 2 Z W R D b 2 x 1 b W 5 z M S 5 7 Q W N j b 3 V u d C B E Z X N j c m l w d G l v b i B m c m 9 t I E F j Y 2 9 1 b n Q g T W F z d G V y L D l 9 J n F 1 b 3 Q 7 L C Z x d W 9 0 O 1 N l Y 3 R p b 2 4 x L z E 1 O D h J I D I w M j U v Q X V 0 b 1 J l b W 9 2 Z W R D b 2 x 1 b W 5 z M S 5 7 U m V m Z X J l b m N l L D E w f S Z x d W 9 0 O y w m c X V v d D t T Z W N 0 a W 9 u M S 8 x N T g 4 S S A y M D I 1 L 0 F 1 d G 9 S Z W 1 v d m V k Q 2 9 s d W 1 u c z E u e 1 N v d X J j Z S B E b 2 N 1 b W V u d C w x M X 0 m c X V v d D s s J n F 1 b 3 Q 7 U 2 V j d G l v b j E v M T U 4 O E k g M j A y N S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O E k l M j A y M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S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U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S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U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h J J T I w M j A y N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E k l M j A y M D I 1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4 S S U y M D I w M j U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T w v S X R l b V B h d G g + P C 9 J d G V t T G 9 j Y X R p b 2 4 + P F N 0 Y W J s Z U V u d H J p Z X M + P E V u d H J 5 I F R 5 c G U 9 I k Z p b G x D b 3 V u d C I g V m F s d W U 9 I m w y M y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R W 5 h Y m x l Z C I g V m F s d W U 9 I m w x I i A v P j x F b n R y e S B U e X B l P S J G a W x s R X J y b 3 J D b 3 V u d C I g V m F s d W U 9 I m w w I i A v P j x F b n R y e S B U e X B l P S J G a W x s T G F z d F V w Z G F 0 Z W Q i I F Z h b H V l P S J k M j A y N S 0 x M S 0 x M F Q x O T o y O T o y O S 4 w N j c 4 M D Y 5 W i I g L z 4 8 R W 5 0 c n k g V H l w Z T 0 i R m l s b E N v b H V t b l R 5 c G V z I i B W Y W x 1 Z T 0 i c 0 F n W U h C Z 1 l F Q k F V R 0 J n W U d B d z 0 9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S m 9 1 c m 5 h b C B F b n R y e S Z x d W 9 0 O y w m c X V v d D t T Z X J p Z X M m c X V v d D s s J n F 1 b 3 Q 7 V F J Y I E R h d G U m c X V v d D s s J n F 1 b 3 Q 7 Q W N j b 3 V u d C B O d W 1 i Z X I m c X V v d D s s J n F 1 b 3 Q 7 Q W N j b 3 V u d C B E Z X N j c m l w d G l v b i Z x d W 9 0 O y w m c X V v d D t E Z W J p d C B B b W 9 1 b n Q m c X V v d D s s J n F 1 b 3 Q 7 Q 3 J l Z G l 0 I E F t b 3 V u d C Z x d W 9 0 O y w m c X V v d D t U b 3 R h b C Z x d W 9 0 O y w m c X V v d D t B Y 2 N v d W 5 0 I E N h d G V n b 3 J 5 I E 5 1 b W J l c i Z x d W 9 0 O y w m c X V v d D t B Y 2 N v d W 5 0 I E R l c 2 N y a X B 0 a W 9 u I G Z y b 2 0 g Q W N j b 3 V u d C B N Y X N 0 Z X I m c X V v d D s s J n F 1 b 3 Q 7 U m V m Z X J l b m N l J n F 1 b 3 Q 7 L C Z x d W 9 0 O 1 N v d X J j Z S B E b 2 N 1 b W V u d C Z x d W 9 0 O y w m c X V v d D t Z Z W F y J n F 1 b 3 Q 7 X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j Z D Y w Z D M 0 M i 1 i Z j F h L T Q 2 M j Q t Y j Q x N y 0 3 Y z g w Z T R k Y T U 5 Y z M i I C 8 + P E V u d H J 5 I F R 5 c G U 9 I k Z p b G x T d G F 0 d X M i I F Z h b H V l P S J z Q 2 9 t c G x l d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f M T U 4 O U l f M j A y N S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E 1 O D l J I D I w M j U v Q X V 0 b 1 J l b W 9 2 Z W R D b 2 x 1 b W 5 z M S 5 7 S m 9 1 c m 5 h b C B F b n R y e S w w f S Z x d W 9 0 O y w m c X V v d D t T Z W N 0 a W 9 u M S 8 x N T g 5 S S A y M D I 1 L 0 F 1 d G 9 S Z W 1 v d m V k Q 2 9 s d W 1 u c z E u e 1 N l c m l l c y w x f S Z x d W 9 0 O y w m c X V v d D t T Z W N 0 a W 9 u M S 8 x N T g 5 S S A y M D I 1 L 0 F 1 d G 9 S Z W 1 v d m V k Q 2 9 s d W 1 u c z E u e 1 R S W C B E Y X R l L D J 9 J n F 1 b 3 Q 7 L C Z x d W 9 0 O 1 N l Y 3 R p b 2 4 x L z E 1 O D l J I D I w M j U v Q X V 0 b 1 J l b W 9 2 Z W R D b 2 x 1 b W 5 z M S 5 7 Q W N j b 3 V u d C B O d W 1 i Z X I s M 3 0 m c X V v d D s s J n F 1 b 3 Q 7 U 2 V j d G l v b j E v M T U 4 O U k g M j A y N S 9 B d X R v U m V t b 3 Z l Z E N v b H V t b n M x L n t B Y 2 N v d W 5 0 I E R l c 2 N y a X B 0 a W 9 u L D R 9 J n F 1 b 3 Q 7 L C Z x d W 9 0 O 1 N l Y 3 R p b 2 4 x L z E 1 O D l J I D I w M j U v Q X V 0 b 1 J l b W 9 2 Z W R D b 2 x 1 b W 5 z M S 5 7 R G V i a X Q g Q W 1 v d W 5 0 L D V 9 J n F 1 b 3 Q 7 L C Z x d W 9 0 O 1 N l Y 3 R p b 2 4 x L z E 1 O D l J I D I w M j U v Q X V 0 b 1 J l b W 9 2 Z W R D b 2 x 1 b W 5 z M S 5 7 Q 3 J l Z G l 0 I E F t b 3 V u d C w 2 f S Z x d W 9 0 O y w m c X V v d D t T Z W N 0 a W 9 u M S 8 x N T g 5 S S A y M D I 1 L 0 F 1 d G 9 S Z W 1 v d m V k Q 2 9 s d W 1 u c z E u e 1 R v d G F s L D d 9 J n F 1 b 3 Q 7 L C Z x d W 9 0 O 1 N l Y 3 R p b 2 4 x L z E 1 O D l J I D I w M j U v Q X V 0 b 1 J l b W 9 2 Z W R D b 2 x 1 b W 5 z M S 5 7 Q W N j b 3 V u d C B D Y X R l Z 2 9 y e S B O d W 1 i Z X I s O H 0 m c X V v d D s s J n F 1 b 3 Q 7 U 2 V j d G l v b j E v M T U 4 O U k g M j A y N S 9 B d X R v U m V t b 3 Z l Z E N v b H V t b n M x L n t B Y 2 N v d W 5 0 I E R l c 2 N y a X B 0 a W 9 u I G Z y b 2 0 g Q W N j b 3 V u d C B N Y X N 0 Z X I s O X 0 m c X V v d D s s J n F 1 b 3 Q 7 U 2 V j d G l v b j E v M T U 4 O U k g M j A y N S 9 B d X R v U m V t b 3 Z l Z E N v b H V t b n M x L n t S Z W Z l c m V u Y 2 U s M T B 9 J n F 1 b 3 Q 7 L C Z x d W 9 0 O 1 N l Y 3 R p b 2 4 x L z E 1 O D l J I D I w M j U v Q X V 0 b 1 J l b W 9 2 Z W R D b 2 x 1 b W 5 z M S 5 7 U 2 9 1 c m N l I E R v Y 3 V t Z W 5 0 L D E x f S Z x d W 9 0 O y w m c X V v d D t T Z W N 0 a W 9 u M S 8 x N T g 5 S S A y M D I 1 L 0 F 1 d G 9 S Z W 1 v d m V k Q 2 9 s d W 1 u c z E u e 1 l l Y X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8 x N T g 5 S S A y M D I 1 L 0 F 1 d G 9 S Z W 1 v d m V k Q 2 9 s d W 1 u c z E u e 0 p v d X J u Y W w g R W 5 0 c n k s M H 0 m c X V v d D s s J n F 1 b 3 Q 7 U 2 V j d G l v b j E v M T U 4 O U k g M j A y N S 9 B d X R v U m V t b 3 Z l Z E N v b H V t b n M x L n t T Z X J p Z X M s M X 0 m c X V v d D s s J n F 1 b 3 Q 7 U 2 V j d G l v b j E v M T U 4 O U k g M j A y N S 9 B d X R v U m V t b 3 Z l Z E N v b H V t b n M x L n t U U l g g R G F 0 Z S w y f S Z x d W 9 0 O y w m c X V v d D t T Z W N 0 a W 9 u M S 8 x N T g 5 S S A y M D I 1 L 0 F 1 d G 9 S Z W 1 v d m V k Q 2 9 s d W 1 u c z E u e 0 F j Y 2 9 1 b n Q g T n V t Y m V y L D N 9 J n F 1 b 3 Q 7 L C Z x d W 9 0 O 1 N l Y 3 R p b 2 4 x L z E 1 O D l J I D I w M j U v Q X V 0 b 1 J l b W 9 2 Z W R D b 2 x 1 b W 5 z M S 5 7 Q W N j b 3 V u d C B E Z X N j c m l w d G l v b i w 0 f S Z x d W 9 0 O y w m c X V v d D t T Z W N 0 a W 9 u M S 8 x N T g 5 S S A y M D I 1 L 0 F 1 d G 9 S Z W 1 v d m V k Q 2 9 s d W 1 u c z E u e 0 R l Y m l 0 I E F t b 3 V u d C w 1 f S Z x d W 9 0 O y w m c X V v d D t T Z W N 0 a W 9 u M S 8 x N T g 5 S S A y M D I 1 L 0 F 1 d G 9 S Z W 1 v d m V k Q 2 9 s d W 1 u c z E u e 0 N y Z W R p d C B B b W 9 1 b n Q s N n 0 m c X V v d D s s J n F 1 b 3 Q 7 U 2 V j d G l v b j E v M T U 4 O U k g M j A y N S 9 B d X R v U m V t b 3 Z l Z E N v b H V t b n M x L n t U b 3 R h b C w 3 f S Z x d W 9 0 O y w m c X V v d D t T Z W N 0 a W 9 u M S 8 x N T g 5 S S A y M D I 1 L 0 F 1 d G 9 S Z W 1 v d m V k Q 2 9 s d W 1 u c z E u e 0 F j Y 2 9 1 b n Q g Q 2 F 0 Z W d v c n k g T n V t Y m V y L D h 9 J n F 1 b 3 Q 7 L C Z x d W 9 0 O 1 N l Y 3 R p b 2 4 x L z E 1 O D l J I D I w M j U v Q X V 0 b 1 J l b W 9 2 Z W R D b 2 x 1 b W 5 z M S 5 7 Q W N j b 3 V u d C B E Z X N j c m l w d G l v b i B m c m 9 t I E F j Y 2 9 1 b n Q g T W F z d G V y L D l 9 J n F 1 b 3 Q 7 L C Z x d W 9 0 O 1 N l Y 3 R p b 2 4 x L z E 1 O D l J I D I w M j U v Q X V 0 b 1 J l b W 9 2 Z W R D b 2 x 1 b W 5 z M S 5 7 U m V m Z X J l b m N l L D E w f S Z x d W 9 0 O y w m c X V v d D t T Z W N 0 a W 9 u M S 8 x N T g 5 S S A y M D I 1 L 0 F 1 d G 9 S Z W 1 v d m V k Q 2 9 s d W 1 u c z E u e 1 N v d X J j Z S B E b 2 N 1 b W V u d C w x M X 0 m c X V v d D s s J n F 1 b 3 Q 7 U 2 V j d G l v b j E v M T U 4 O U k g M j A y N S 9 B d X R v U m V t b 3 Z l Z E N v b H V t b n M x L n t Z Z W F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U 4 O U k l M j A y M D I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S 9 k Y m 9 f Q W N j b 3 V u d F R y Y W 5 z Y W N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U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S 9 J b n N l c n R l Z C U y M F l l Y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U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1 O D l J J T I w M j A y N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U 4 O U k l M j A y M D I 1 L 0 l u c 2 V y d G V k J T I w U 3 V i d H J h Y 3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N T g 5 S S U y M D I w M j U v U m V v c m R l c m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E t a C z p q 9 C Q L + m D g r x S 1 k Q A A A A A A I A A A A A A B B m A A A A A Q A A I A A A A A s r a a n L / M t 1 A 1 d I V b f + A O v R + h w b X x S o s o Z k 3 t i c / s 6 n A A A A A A 6 A A A A A A g A A I A A A A P h b q g Y C N 0 G p i h r N N S g K V f n 8 b N W N Q 3 5 H a A 3 p / l 7 3 A Q G Y U A A A A A E t + 0 w c H H 9 R u 8 C + N S k W c Y 3 v 3 l N 8 n p c V 5 A S t + D U k h 2 w Q 4 E X O P G 0 h B f r X r v e 7 n K A 8 a S 3 i + / c o y / L e Y I b E s E i s h 6 v 1 9 u M d w z E l C f f 2 k u n / e R a H Q A A A A L w I 9 l E F a 9 y t s B J X / C X M e a h t o K k 6 Q Y M d 0 o / d r H q n O 0 7 w S f c s f G H / V h d g 3 X B E c H H U 8 9 m S B 4 O 6 X 8 s s X + H u W o n 2 g h Y = < / D a t a M a s h u p > 
</file>

<file path=customXml/itemProps1.xml><?xml version="1.0" encoding="utf-8"?>
<ds:datastoreItem xmlns:ds="http://schemas.openxmlformats.org/officeDocument/2006/customXml" ds:itemID="{025B5AAA-DD5B-4B64-813E-C4B5CE55D6D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1586I 2024</vt:lpstr>
      <vt:lpstr>1586P 2024</vt:lpstr>
      <vt:lpstr>InterestChange Numbers</vt:lpstr>
      <vt:lpstr>Interest Numbers</vt:lpstr>
      <vt:lpstr>PrincipalChange Numbers</vt:lpstr>
      <vt:lpstr>Principal Numbers</vt:lpstr>
      <vt:lpstr>Instructions</vt:lpstr>
      <vt:lpstr>Main</vt:lpstr>
      <vt:lpstr>AccountTransactions</vt:lpstr>
      <vt:lpstr>BBF</vt:lpstr>
      <vt:lpstr>1589ClassAP 2020</vt:lpstr>
      <vt:lpstr>1589ClassAP 2024 all</vt:lpstr>
      <vt:lpstr>1589ClassAP 2024</vt:lpstr>
      <vt:lpstr>1589P 2025 for review</vt:lpstr>
      <vt:lpstr>1589P 2024 for review</vt:lpstr>
      <vt:lpstr>1588I 2023</vt:lpstr>
      <vt:lpstr>1588I 2024</vt:lpstr>
      <vt:lpstr>1588I 2025</vt:lpstr>
      <vt:lpstr>1588P 2023</vt:lpstr>
      <vt:lpstr>1588P 2024</vt:lpstr>
      <vt:lpstr>1588P 2025</vt:lpstr>
      <vt:lpstr>1589I 2023</vt:lpstr>
      <vt:lpstr>1589I 2024</vt:lpstr>
      <vt:lpstr>1589I 2025</vt:lpstr>
      <vt:lpstr>1589P 2023</vt:lpstr>
      <vt:lpstr>1589P 2024</vt:lpstr>
      <vt:lpstr>1588P 2021</vt:lpstr>
      <vt:lpstr>1588P 2022</vt:lpstr>
      <vt:lpstr>1588P 2024 for review</vt:lpstr>
      <vt:lpstr>4705 2022 all</vt:lpstr>
      <vt:lpstr>4705 2024 all</vt:lpstr>
      <vt:lpstr>1589P 2025</vt:lpstr>
      <vt:lpstr>Reconciliation</vt:lpstr>
      <vt:lpstr>1589P 2022</vt:lpstr>
      <vt:lpstr>1584P 2024</vt:lpstr>
      <vt:lpstr>1584I 2024</vt:lpstr>
      <vt:lpstr>1580ClassAP 2024</vt:lpstr>
      <vt:lpstr>1580ClassBP 2024</vt:lpstr>
      <vt:lpstr>1580ClassBI 2024</vt:lpstr>
      <vt:lpstr>1580P 2024</vt:lpstr>
      <vt:lpstr>1580I 2024</vt:lpstr>
      <vt:lpstr>1551P 2024</vt:lpstr>
      <vt:lpstr>1551I 2024</vt:lpstr>
      <vt:lpstr>1550I 2024</vt:lpstr>
      <vt:lpstr>1550P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Urabe</dc:creator>
  <cp:lastModifiedBy>Martin Benum</cp:lastModifiedBy>
  <dcterms:created xsi:type="dcterms:W3CDTF">2015-06-05T18:17:20Z</dcterms:created>
  <dcterms:modified xsi:type="dcterms:W3CDTF">2025-11-12T21:50:00Z</dcterms:modified>
</cp:coreProperties>
</file>