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plsmXR1j-L-tOlpZl1fYqYXXpEi7yK_U\"/>
    </mc:Choice>
  </mc:AlternateContent>
  <xr:revisionPtr revIDLastSave="0" documentId="13_ncr:1_{FA193EEF-9D77-4F21-AC3C-5B27B6393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FULL" sheetId="1" r:id="rId1"/>
    <sheet name="2027-FULL" sheetId="2" r:id="rId2"/>
    <sheet name="2028-FULL" sheetId="3" r:id="rId3"/>
    <sheet name="2029-FULL" sheetId="4" r:id="rId4"/>
    <sheet name="2030-FULL" sheetId="5" r:id="rId5"/>
    <sheet name="2026 PDF" sheetId="6" r:id="rId6"/>
    <sheet name="2027 PDF" sheetId="7" r:id="rId7"/>
    <sheet name="2028 PDF" sheetId="8" r:id="rId8"/>
    <sheet name="2029 PDF" sheetId="9" r:id="rId9"/>
    <sheet name="2030 PDF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a4cBKLyVziY4xA2qf5T5I2zjuqB1E1AYiiy9tq+FugU="/>
    </ext>
  </extLst>
</workbook>
</file>

<file path=xl/calcChain.xml><?xml version="1.0" encoding="utf-8"?>
<calcChain xmlns="http://schemas.openxmlformats.org/spreadsheetml/2006/main">
  <c r="C52" i="10" l="1"/>
  <c r="B52" i="10"/>
  <c r="A52" i="10"/>
  <c r="C51" i="10"/>
  <c r="B51" i="10"/>
  <c r="A51" i="10"/>
  <c r="C50" i="10"/>
  <c r="B50" i="10"/>
  <c r="A50" i="10"/>
  <c r="C49" i="10"/>
  <c r="B49" i="10"/>
  <c r="A49" i="10"/>
  <c r="C48" i="10"/>
  <c r="B48" i="10"/>
  <c r="A48" i="10"/>
  <c r="C47" i="10"/>
  <c r="B47" i="10"/>
  <c r="A47" i="10"/>
  <c r="C46" i="10"/>
  <c r="B46" i="10"/>
  <c r="A46" i="10"/>
  <c r="C45" i="10"/>
  <c r="B45" i="10"/>
  <c r="A45" i="10"/>
  <c r="C44" i="10"/>
  <c r="B44" i="10"/>
  <c r="A44" i="10"/>
  <c r="C43" i="10"/>
  <c r="B43" i="10"/>
  <c r="A43" i="10"/>
  <c r="C42" i="10"/>
  <c r="B42" i="10"/>
  <c r="A42" i="10"/>
  <c r="C41" i="10"/>
  <c r="B41" i="10"/>
  <c r="A41" i="10"/>
  <c r="C40" i="10"/>
  <c r="B40" i="10"/>
  <c r="A40" i="10"/>
  <c r="C39" i="10"/>
  <c r="B39" i="10"/>
  <c r="A39" i="10"/>
  <c r="C38" i="10"/>
  <c r="B38" i="10"/>
  <c r="A38" i="10"/>
  <c r="C37" i="10"/>
  <c r="B37" i="10"/>
  <c r="A37" i="10"/>
  <c r="C36" i="10"/>
  <c r="B36" i="10"/>
  <c r="A36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C30" i="10"/>
  <c r="B30" i="10"/>
  <c r="A30" i="10"/>
  <c r="C29" i="10"/>
  <c r="B29" i="10"/>
  <c r="A29" i="10"/>
  <c r="C28" i="10"/>
  <c r="B28" i="10"/>
  <c r="A28" i="10"/>
  <c r="H27" i="10"/>
  <c r="G27" i="10"/>
  <c r="F27" i="10"/>
  <c r="E27" i="10"/>
  <c r="D27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F11" i="10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H27" i="9"/>
  <c r="G27" i="9"/>
  <c r="F27" i="9"/>
  <c r="E27" i="9"/>
  <c r="D27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C18" i="9"/>
  <c r="B18" i="9"/>
  <c r="A18" i="9"/>
  <c r="C17" i="9"/>
  <c r="B17" i="9"/>
  <c r="A17" i="9"/>
  <c r="C16" i="9"/>
  <c r="B16" i="9"/>
  <c r="A16" i="9"/>
  <c r="C15" i="9"/>
  <c r="B15" i="9"/>
  <c r="A15" i="9"/>
  <c r="C14" i="9"/>
  <c r="B14" i="9"/>
  <c r="A14" i="9"/>
  <c r="C13" i="9"/>
  <c r="B13" i="9"/>
  <c r="A13" i="9"/>
  <c r="C12" i="9"/>
  <c r="B12" i="9"/>
  <c r="A12" i="9"/>
  <c r="F11" i="9"/>
  <c r="C52" i="8"/>
  <c r="B52" i="8"/>
  <c r="A52" i="8"/>
  <c r="C51" i="8"/>
  <c r="B51" i="8"/>
  <c r="A51" i="8"/>
  <c r="C50" i="8"/>
  <c r="B50" i="8"/>
  <c r="A50" i="8"/>
  <c r="C49" i="8"/>
  <c r="B49" i="8"/>
  <c r="A49" i="8"/>
  <c r="C48" i="8"/>
  <c r="B48" i="8"/>
  <c r="A48" i="8"/>
  <c r="C47" i="8"/>
  <c r="B47" i="8"/>
  <c r="A47" i="8"/>
  <c r="C46" i="8"/>
  <c r="B46" i="8"/>
  <c r="A46" i="8"/>
  <c r="C45" i="8"/>
  <c r="B45" i="8"/>
  <c r="A45" i="8"/>
  <c r="C44" i="8"/>
  <c r="B44" i="8"/>
  <c r="A44" i="8"/>
  <c r="C43" i="8"/>
  <c r="B43" i="8"/>
  <c r="A43" i="8"/>
  <c r="C42" i="8"/>
  <c r="B42" i="8"/>
  <c r="A42" i="8"/>
  <c r="C41" i="8"/>
  <c r="B41" i="8"/>
  <c r="A41" i="8"/>
  <c r="C40" i="8"/>
  <c r="B40" i="8"/>
  <c r="A40" i="8"/>
  <c r="C39" i="8"/>
  <c r="B39" i="8"/>
  <c r="A39" i="8"/>
  <c r="C38" i="8"/>
  <c r="B38" i="8"/>
  <c r="A38" i="8"/>
  <c r="C37" i="8"/>
  <c r="B37" i="8"/>
  <c r="A37" i="8"/>
  <c r="C36" i="8"/>
  <c r="B36" i="8"/>
  <c r="A36" i="8"/>
  <c r="A35" i="8"/>
  <c r="C34" i="8"/>
  <c r="B34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H27" i="8"/>
  <c r="G27" i="8"/>
  <c r="F27" i="8"/>
  <c r="E27" i="8"/>
  <c r="D27" i="8"/>
  <c r="C27" i="8"/>
  <c r="B27" i="8"/>
  <c r="A27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C18" i="8"/>
  <c r="B18" i="8"/>
  <c r="A18" i="8"/>
  <c r="C17" i="8"/>
  <c r="B17" i="8"/>
  <c r="A17" i="8"/>
  <c r="C16" i="8"/>
  <c r="B16" i="8"/>
  <c r="A16" i="8"/>
  <c r="C15" i="8"/>
  <c r="B15" i="8"/>
  <c r="A15" i="8"/>
  <c r="C14" i="8"/>
  <c r="B14" i="8"/>
  <c r="A14" i="8"/>
  <c r="C13" i="8"/>
  <c r="B13" i="8"/>
  <c r="A13" i="8"/>
  <c r="C12" i="8"/>
  <c r="B12" i="8"/>
  <c r="A12" i="8"/>
  <c r="F11" i="8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A35" i="7"/>
  <c r="C34" i="7"/>
  <c r="B34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H27" i="7"/>
  <c r="G27" i="7"/>
  <c r="F27" i="7"/>
  <c r="E27" i="7"/>
  <c r="D27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C18" i="7"/>
  <c r="B18" i="7"/>
  <c r="A18" i="7"/>
  <c r="C17" i="7"/>
  <c r="B17" i="7"/>
  <c r="A17" i="7"/>
  <c r="C16" i="7"/>
  <c r="B16" i="7"/>
  <c r="A16" i="7"/>
  <c r="C15" i="7"/>
  <c r="B15" i="7"/>
  <c r="A15" i="7"/>
  <c r="C14" i="7"/>
  <c r="B14" i="7"/>
  <c r="A14" i="7"/>
  <c r="C13" i="7"/>
  <c r="B13" i="7"/>
  <c r="A13" i="7"/>
  <c r="C12" i="7"/>
  <c r="B12" i="7"/>
  <c r="A12" i="7"/>
  <c r="F11" i="7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H27" i="6"/>
  <c r="G27" i="6"/>
  <c r="F27" i="6"/>
  <c r="E27" i="6"/>
  <c r="D27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F11" i="6"/>
  <c r="J46" i="5"/>
  <c r="D52" i="10" s="1"/>
  <c r="G46" i="5"/>
  <c r="F46" i="5"/>
  <c r="H46" i="5" s="1"/>
  <c r="E46" i="5"/>
  <c r="D46" i="5"/>
  <c r="F45" i="5"/>
  <c r="D45" i="5"/>
  <c r="E45" i="5" s="1"/>
  <c r="H44" i="5"/>
  <c r="M44" i="5" s="1"/>
  <c r="F44" i="5"/>
  <c r="G44" i="5" s="1"/>
  <c r="E44" i="5"/>
  <c r="D44" i="5"/>
  <c r="K43" i="5"/>
  <c r="E49" i="10" s="1"/>
  <c r="G43" i="5"/>
  <c r="I43" i="5" s="1"/>
  <c r="F43" i="5"/>
  <c r="D43" i="5"/>
  <c r="E43" i="5" s="1"/>
  <c r="M42" i="5"/>
  <c r="I42" i="5"/>
  <c r="K42" i="5" s="1"/>
  <c r="H42" i="5"/>
  <c r="J42" i="5" s="1"/>
  <c r="D48" i="10" s="1"/>
  <c r="F42" i="5"/>
  <c r="G42" i="5" s="1"/>
  <c r="D42" i="5"/>
  <c r="E42" i="5" s="1"/>
  <c r="J41" i="5"/>
  <c r="D47" i="10" s="1"/>
  <c r="F41" i="5"/>
  <c r="H41" i="5" s="1"/>
  <c r="M41" i="5" s="1"/>
  <c r="E41" i="5"/>
  <c r="D41" i="5"/>
  <c r="H40" i="5"/>
  <c r="G40" i="5"/>
  <c r="F40" i="5"/>
  <c r="E40" i="5"/>
  <c r="D40" i="5"/>
  <c r="F39" i="5"/>
  <c r="H39" i="5" s="1"/>
  <c r="J39" i="5" s="1"/>
  <c r="D45" i="10" s="1"/>
  <c r="E39" i="5"/>
  <c r="D39" i="5"/>
  <c r="F38" i="5"/>
  <c r="H38" i="5" s="1"/>
  <c r="D38" i="5"/>
  <c r="E38" i="5" s="1"/>
  <c r="M37" i="5"/>
  <c r="J37" i="5"/>
  <c r="D43" i="10" s="1"/>
  <c r="F37" i="5"/>
  <c r="H37" i="5" s="1"/>
  <c r="E37" i="5"/>
  <c r="D37" i="5"/>
  <c r="H36" i="5"/>
  <c r="F36" i="5"/>
  <c r="G36" i="5" s="1"/>
  <c r="D36" i="5"/>
  <c r="E36" i="5" s="1"/>
  <c r="I36" i="5" s="1"/>
  <c r="K36" i="5" s="1"/>
  <c r="M35" i="5"/>
  <c r="I35" i="5"/>
  <c r="K35" i="5" s="1"/>
  <c r="E41" i="10" s="1"/>
  <c r="H35" i="5"/>
  <c r="J35" i="5" s="1"/>
  <c r="D41" i="10" s="1"/>
  <c r="G35" i="5"/>
  <c r="F35" i="5"/>
  <c r="D35" i="5"/>
  <c r="E35" i="5" s="1"/>
  <c r="F34" i="5"/>
  <c r="H34" i="5" s="1"/>
  <c r="D34" i="5"/>
  <c r="E34" i="5" s="1"/>
  <c r="G33" i="5"/>
  <c r="F33" i="5"/>
  <c r="H33" i="5" s="1"/>
  <c r="M33" i="5" s="1"/>
  <c r="E33" i="5"/>
  <c r="D33" i="5"/>
  <c r="F32" i="5"/>
  <c r="G32" i="5" s="1"/>
  <c r="I32" i="5" s="1"/>
  <c r="K32" i="5" s="1"/>
  <c r="D32" i="5"/>
  <c r="E32" i="5" s="1"/>
  <c r="G31" i="5"/>
  <c r="F31" i="5"/>
  <c r="E31" i="5"/>
  <c r="D31" i="5"/>
  <c r="H31" i="5" s="1"/>
  <c r="F30" i="5"/>
  <c r="G30" i="5" s="1"/>
  <c r="I30" i="5" s="1"/>
  <c r="K30" i="5" s="1"/>
  <c r="D30" i="5"/>
  <c r="E30" i="5" s="1"/>
  <c r="C29" i="5"/>
  <c r="C35" i="10" s="1"/>
  <c r="B29" i="5"/>
  <c r="F28" i="5"/>
  <c r="D28" i="5"/>
  <c r="E28" i="5" s="1"/>
  <c r="F27" i="5"/>
  <c r="E27" i="5"/>
  <c r="D27" i="5"/>
  <c r="F26" i="5"/>
  <c r="E26" i="5"/>
  <c r="D26" i="5"/>
  <c r="G25" i="5"/>
  <c r="F25" i="5"/>
  <c r="D25" i="5"/>
  <c r="E25" i="5" s="1"/>
  <c r="J24" i="5"/>
  <c r="D30" i="10" s="1"/>
  <c r="F24" i="5"/>
  <c r="H24" i="5" s="1"/>
  <c r="M24" i="5" s="1"/>
  <c r="G30" i="10" s="1"/>
  <c r="D24" i="5"/>
  <c r="E24" i="5" s="1"/>
  <c r="F23" i="5"/>
  <c r="H23" i="5" s="1"/>
  <c r="E23" i="5"/>
  <c r="D23" i="5"/>
  <c r="M22" i="5"/>
  <c r="G28" i="10" s="1"/>
  <c r="J22" i="5"/>
  <c r="D28" i="10" s="1"/>
  <c r="H22" i="5"/>
  <c r="F22" i="5"/>
  <c r="G22" i="5" s="1"/>
  <c r="I22" i="5" s="1"/>
  <c r="K22" i="5" s="1"/>
  <c r="D22" i="5"/>
  <c r="E22" i="5" s="1"/>
  <c r="I20" i="5"/>
  <c r="K20" i="5" s="1"/>
  <c r="E26" i="10" s="1"/>
  <c r="H20" i="5"/>
  <c r="J20" i="5" s="1"/>
  <c r="D26" i="10" s="1"/>
  <c r="G20" i="5"/>
  <c r="F20" i="5"/>
  <c r="D20" i="5"/>
  <c r="E20" i="5" s="1"/>
  <c r="F19" i="5"/>
  <c r="D19" i="5"/>
  <c r="E19" i="5" s="1"/>
  <c r="J18" i="5"/>
  <c r="D24" i="10" s="1"/>
  <c r="F18" i="5"/>
  <c r="H18" i="5" s="1"/>
  <c r="M18" i="5" s="1"/>
  <c r="E18" i="5"/>
  <c r="D18" i="5"/>
  <c r="F17" i="5"/>
  <c r="G17" i="5" s="1"/>
  <c r="I17" i="5" s="1"/>
  <c r="K17" i="5" s="1"/>
  <c r="D17" i="5"/>
  <c r="E17" i="5" s="1"/>
  <c r="I16" i="5"/>
  <c r="K16" i="5" s="1"/>
  <c r="H16" i="5"/>
  <c r="G16" i="5"/>
  <c r="F16" i="5"/>
  <c r="D16" i="5"/>
  <c r="E16" i="5" s="1"/>
  <c r="G15" i="5"/>
  <c r="I15" i="5" s="1"/>
  <c r="K15" i="5" s="1"/>
  <c r="F15" i="5"/>
  <c r="H15" i="5" s="1"/>
  <c r="D15" i="5"/>
  <c r="E15" i="5" s="1"/>
  <c r="M14" i="5"/>
  <c r="G20" i="10" s="1"/>
  <c r="G14" i="5"/>
  <c r="I14" i="5" s="1"/>
  <c r="K14" i="5" s="1"/>
  <c r="F14" i="5"/>
  <c r="H14" i="5" s="1"/>
  <c r="J14" i="5" s="1"/>
  <c r="D20" i="10" s="1"/>
  <c r="E14" i="5"/>
  <c r="D14" i="5"/>
  <c r="F13" i="5"/>
  <c r="E13" i="5"/>
  <c r="D13" i="5"/>
  <c r="M12" i="5"/>
  <c r="G12" i="5"/>
  <c r="F12" i="5"/>
  <c r="H12" i="5" s="1"/>
  <c r="J12" i="5" s="1"/>
  <c r="D18" i="10" s="1"/>
  <c r="D12" i="5"/>
  <c r="E12" i="5" s="1"/>
  <c r="F11" i="5"/>
  <c r="D11" i="5"/>
  <c r="E11" i="5" s="1"/>
  <c r="M10" i="5"/>
  <c r="G16" i="10" s="1"/>
  <c r="J10" i="5"/>
  <c r="D16" i="10" s="1"/>
  <c r="F10" i="5"/>
  <c r="H10" i="5" s="1"/>
  <c r="E10" i="5"/>
  <c r="D10" i="5"/>
  <c r="M9" i="5"/>
  <c r="G15" i="10" s="1"/>
  <c r="J9" i="5"/>
  <c r="D15" i="10" s="1"/>
  <c r="I9" i="5"/>
  <c r="K9" i="5" s="1"/>
  <c r="H9" i="5"/>
  <c r="F9" i="5"/>
  <c r="G9" i="5" s="1"/>
  <c r="D9" i="5"/>
  <c r="E9" i="5" s="1"/>
  <c r="H8" i="5"/>
  <c r="G8" i="5"/>
  <c r="I8" i="5" s="1"/>
  <c r="K8" i="5" s="1"/>
  <c r="F8" i="5"/>
  <c r="D8" i="5"/>
  <c r="E8" i="5" s="1"/>
  <c r="K7" i="5"/>
  <c r="E13" i="10" s="1"/>
  <c r="H7" i="5"/>
  <c r="M7" i="5" s="1"/>
  <c r="F7" i="5"/>
  <c r="G7" i="5" s="1"/>
  <c r="I7" i="5" s="1"/>
  <c r="D7" i="5"/>
  <c r="E7" i="5" s="1"/>
  <c r="J6" i="5"/>
  <c r="D12" i="10" s="1"/>
  <c r="F6" i="5"/>
  <c r="H6" i="5" s="1"/>
  <c r="M6" i="5" s="1"/>
  <c r="E6" i="5"/>
  <c r="D6" i="5"/>
  <c r="M5" i="5"/>
  <c r="G11" i="10" s="1"/>
  <c r="K5" i="5"/>
  <c r="E11" i="10" s="1"/>
  <c r="J5" i="5"/>
  <c r="D11" i="10" s="1"/>
  <c r="M46" i="4"/>
  <c r="H46" i="4"/>
  <c r="J46" i="4" s="1"/>
  <c r="G46" i="4"/>
  <c r="I46" i="4" s="1"/>
  <c r="K46" i="4" s="1"/>
  <c r="F46" i="4"/>
  <c r="D46" i="4"/>
  <c r="E46" i="4" s="1"/>
  <c r="J45" i="4"/>
  <c r="H45" i="4"/>
  <c r="M45" i="4" s="1"/>
  <c r="G45" i="4"/>
  <c r="F45" i="4"/>
  <c r="D45" i="4"/>
  <c r="E45" i="4" s="1"/>
  <c r="F44" i="4"/>
  <c r="E44" i="4"/>
  <c r="D44" i="4"/>
  <c r="H43" i="4"/>
  <c r="G43" i="4"/>
  <c r="I43" i="4" s="1"/>
  <c r="K43" i="4" s="1"/>
  <c r="F43" i="4"/>
  <c r="E43" i="4"/>
  <c r="D43" i="4"/>
  <c r="I42" i="4"/>
  <c r="K42" i="4" s="1"/>
  <c r="G42" i="4"/>
  <c r="F42" i="4"/>
  <c r="D42" i="4"/>
  <c r="E42" i="4" s="1"/>
  <c r="G41" i="4"/>
  <c r="F41" i="4"/>
  <c r="D41" i="4"/>
  <c r="F40" i="4"/>
  <c r="E40" i="4"/>
  <c r="D40" i="4"/>
  <c r="F39" i="4"/>
  <c r="D39" i="4"/>
  <c r="E39" i="4" s="1"/>
  <c r="G38" i="4"/>
  <c r="I38" i="4" s="1"/>
  <c r="K38" i="4" s="1"/>
  <c r="F38" i="4"/>
  <c r="H38" i="4" s="1"/>
  <c r="J38" i="4" s="1"/>
  <c r="E38" i="4"/>
  <c r="D38" i="4"/>
  <c r="F37" i="4"/>
  <c r="D37" i="4"/>
  <c r="E37" i="4" s="1"/>
  <c r="F36" i="4"/>
  <c r="H36" i="4" s="1"/>
  <c r="J36" i="4" s="1"/>
  <c r="E36" i="4"/>
  <c r="D36" i="4"/>
  <c r="K35" i="4"/>
  <c r="J35" i="4"/>
  <c r="I35" i="4"/>
  <c r="H35" i="4"/>
  <c r="F35" i="4"/>
  <c r="G35" i="4" s="1"/>
  <c r="D35" i="4"/>
  <c r="E35" i="4" s="1"/>
  <c r="H34" i="4"/>
  <c r="M34" i="4" s="1"/>
  <c r="G34" i="4"/>
  <c r="I34" i="4" s="1"/>
  <c r="K34" i="4" s="1"/>
  <c r="F34" i="4"/>
  <c r="D34" i="4"/>
  <c r="E34" i="4" s="1"/>
  <c r="J33" i="4"/>
  <c r="H33" i="4"/>
  <c r="M33" i="4" s="1"/>
  <c r="G33" i="4"/>
  <c r="F33" i="4"/>
  <c r="D33" i="4"/>
  <c r="E33" i="4" s="1"/>
  <c r="F32" i="4"/>
  <c r="E32" i="4"/>
  <c r="D32" i="4"/>
  <c r="I31" i="4"/>
  <c r="K31" i="4" s="1"/>
  <c r="E37" i="9" s="1"/>
  <c r="H31" i="4"/>
  <c r="G31" i="4"/>
  <c r="F31" i="4"/>
  <c r="E31" i="4"/>
  <c r="D31" i="4"/>
  <c r="F30" i="4"/>
  <c r="D30" i="4"/>
  <c r="E30" i="4" s="1"/>
  <c r="D29" i="4"/>
  <c r="E29" i="4" s="1"/>
  <c r="C29" i="4"/>
  <c r="C35" i="9" s="1"/>
  <c r="B29" i="4"/>
  <c r="B35" i="9" s="1"/>
  <c r="H28" i="4"/>
  <c r="G28" i="4"/>
  <c r="I28" i="4" s="1"/>
  <c r="K28" i="4" s="1"/>
  <c r="F28" i="4"/>
  <c r="D28" i="4"/>
  <c r="E28" i="4" s="1"/>
  <c r="F27" i="4"/>
  <c r="G27" i="4" s="1"/>
  <c r="I27" i="4" s="1"/>
  <c r="K27" i="4" s="1"/>
  <c r="E27" i="4"/>
  <c r="D27" i="4"/>
  <c r="M26" i="4"/>
  <c r="G32" i="9" s="1"/>
  <c r="F26" i="4"/>
  <c r="H26" i="4" s="1"/>
  <c r="J26" i="4" s="1"/>
  <c r="D26" i="4"/>
  <c r="E26" i="4" s="1"/>
  <c r="F25" i="4"/>
  <c r="E25" i="4"/>
  <c r="D25" i="4"/>
  <c r="G24" i="4"/>
  <c r="F24" i="4"/>
  <c r="E24" i="4"/>
  <c r="D24" i="4"/>
  <c r="F23" i="4"/>
  <c r="D23" i="4"/>
  <c r="E23" i="4" s="1"/>
  <c r="H22" i="4"/>
  <c r="J22" i="4" s="1"/>
  <c r="F22" i="4"/>
  <c r="G22" i="4" s="1"/>
  <c r="I22" i="4" s="1"/>
  <c r="K22" i="4" s="1"/>
  <c r="D22" i="4"/>
  <c r="E22" i="4" s="1"/>
  <c r="H20" i="4"/>
  <c r="G20" i="4"/>
  <c r="I20" i="4" s="1"/>
  <c r="K20" i="4" s="1"/>
  <c r="F20" i="4"/>
  <c r="E20" i="4"/>
  <c r="D20" i="4"/>
  <c r="K19" i="4"/>
  <c r="G19" i="4"/>
  <c r="I19" i="4" s="1"/>
  <c r="F19" i="4"/>
  <c r="H19" i="4" s="1"/>
  <c r="J19" i="4" s="1"/>
  <c r="D25" i="9" s="1"/>
  <c r="D19" i="4"/>
  <c r="E19" i="4" s="1"/>
  <c r="F18" i="4"/>
  <c r="E18" i="4"/>
  <c r="D18" i="4"/>
  <c r="H17" i="4"/>
  <c r="F17" i="4"/>
  <c r="G17" i="4" s="1"/>
  <c r="D17" i="4"/>
  <c r="E17" i="4" s="1"/>
  <c r="G16" i="4"/>
  <c r="F16" i="4"/>
  <c r="D16" i="4"/>
  <c r="H16" i="4" s="1"/>
  <c r="G15" i="4"/>
  <c r="I15" i="4" s="1"/>
  <c r="K15" i="4" s="1"/>
  <c r="F15" i="4"/>
  <c r="H15" i="4" s="1"/>
  <c r="D15" i="4"/>
  <c r="E15" i="4" s="1"/>
  <c r="F14" i="4"/>
  <c r="G14" i="4" s="1"/>
  <c r="E14" i="4"/>
  <c r="D14" i="4"/>
  <c r="G13" i="4"/>
  <c r="F13" i="4"/>
  <c r="D13" i="4"/>
  <c r="E13" i="4" s="1"/>
  <c r="F12" i="4"/>
  <c r="E12" i="4"/>
  <c r="D12" i="4"/>
  <c r="F11" i="4"/>
  <c r="G11" i="4" s="1"/>
  <c r="D11" i="4"/>
  <c r="H11" i="4" s="1"/>
  <c r="G10" i="4"/>
  <c r="F10" i="4"/>
  <c r="D10" i="4"/>
  <c r="H9" i="4"/>
  <c r="M9" i="4" s="1"/>
  <c r="F9" i="4"/>
  <c r="G9" i="4" s="1"/>
  <c r="D9" i="4"/>
  <c r="E9" i="4" s="1"/>
  <c r="H8" i="4"/>
  <c r="J8" i="4" s="1"/>
  <c r="D14" i="9" s="1"/>
  <c r="G8" i="4"/>
  <c r="I8" i="4" s="1"/>
  <c r="K8" i="4" s="1"/>
  <c r="F8" i="4"/>
  <c r="E8" i="4"/>
  <c r="D8" i="4"/>
  <c r="M7" i="4"/>
  <c r="H7" i="4"/>
  <c r="J7" i="4" s="1"/>
  <c r="D13" i="9" s="1"/>
  <c r="G7" i="4"/>
  <c r="F7" i="4"/>
  <c r="D7" i="4"/>
  <c r="E7" i="4" s="1"/>
  <c r="F6" i="4"/>
  <c r="H6" i="4" s="1"/>
  <c r="E6" i="4"/>
  <c r="D6" i="4"/>
  <c r="M5" i="4"/>
  <c r="G11" i="9" s="1"/>
  <c r="K5" i="4"/>
  <c r="E11" i="9" s="1"/>
  <c r="J5" i="4"/>
  <c r="D11" i="9" s="1"/>
  <c r="M46" i="3"/>
  <c r="H46" i="3"/>
  <c r="G46" i="3"/>
  <c r="I46" i="3" s="1"/>
  <c r="K46" i="3" s="1"/>
  <c r="F46" i="3"/>
  <c r="E46" i="3"/>
  <c r="D46" i="3"/>
  <c r="F45" i="3"/>
  <c r="D45" i="3"/>
  <c r="E45" i="3" s="1"/>
  <c r="G44" i="3"/>
  <c r="I44" i="3" s="1"/>
  <c r="K44" i="3" s="1"/>
  <c r="E50" i="8" s="1"/>
  <c r="F44" i="3"/>
  <c r="H44" i="3" s="1"/>
  <c r="M44" i="3" s="1"/>
  <c r="E44" i="3"/>
  <c r="D44" i="3"/>
  <c r="H43" i="3"/>
  <c r="F43" i="3"/>
  <c r="G43" i="3" s="1"/>
  <c r="I43" i="3" s="1"/>
  <c r="K43" i="3" s="1"/>
  <c r="E43" i="3"/>
  <c r="D43" i="3"/>
  <c r="G42" i="3"/>
  <c r="I42" i="3" s="1"/>
  <c r="K42" i="3" s="1"/>
  <c r="F42" i="3"/>
  <c r="E42" i="3"/>
  <c r="D42" i="3"/>
  <c r="H42" i="3" s="1"/>
  <c r="I41" i="3"/>
  <c r="K41" i="3" s="1"/>
  <c r="H41" i="3"/>
  <c r="G41" i="3"/>
  <c r="F41" i="3"/>
  <c r="D41" i="3"/>
  <c r="E41" i="3" s="1"/>
  <c r="F40" i="3"/>
  <c r="E40" i="3"/>
  <c r="D40" i="3"/>
  <c r="M39" i="3"/>
  <c r="G45" i="8" s="1"/>
  <c r="F39" i="3"/>
  <c r="H39" i="3" s="1"/>
  <c r="E39" i="3"/>
  <c r="D39" i="3"/>
  <c r="F38" i="3"/>
  <c r="D38" i="3"/>
  <c r="E38" i="3" s="1"/>
  <c r="F37" i="3"/>
  <c r="G37" i="3" s="1"/>
  <c r="D37" i="3"/>
  <c r="H37" i="3" s="1"/>
  <c r="M37" i="3" s="1"/>
  <c r="G43" i="8" s="1"/>
  <c r="G36" i="3"/>
  <c r="F36" i="3"/>
  <c r="D36" i="3"/>
  <c r="H35" i="3"/>
  <c r="F35" i="3"/>
  <c r="G35" i="3" s="1"/>
  <c r="D35" i="3"/>
  <c r="E35" i="3" s="1"/>
  <c r="I35" i="3" s="1"/>
  <c r="K35" i="3" s="1"/>
  <c r="M34" i="3"/>
  <c r="G40" i="8" s="1"/>
  <c r="I34" i="3"/>
  <c r="K34" i="3" s="1"/>
  <c r="H34" i="3"/>
  <c r="G34" i="3"/>
  <c r="F34" i="3"/>
  <c r="E34" i="3"/>
  <c r="D34" i="3"/>
  <c r="F33" i="3"/>
  <c r="H33" i="3" s="1"/>
  <c r="M33" i="3" s="1"/>
  <c r="D33" i="3"/>
  <c r="E33" i="3" s="1"/>
  <c r="F32" i="3"/>
  <c r="E32" i="3"/>
  <c r="D32" i="3"/>
  <c r="F31" i="3"/>
  <c r="G31" i="3" s="1"/>
  <c r="D31" i="3"/>
  <c r="H30" i="3"/>
  <c r="G30" i="3"/>
  <c r="I30" i="3" s="1"/>
  <c r="K30" i="3" s="1"/>
  <c r="F30" i="3"/>
  <c r="E30" i="3"/>
  <c r="D30" i="3"/>
  <c r="C29" i="3"/>
  <c r="C35" i="8" s="1"/>
  <c r="B29" i="3"/>
  <c r="F28" i="3"/>
  <c r="H28" i="3" s="1"/>
  <c r="M28" i="3" s="1"/>
  <c r="D28" i="3"/>
  <c r="E28" i="3" s="1"/>
  <c r="G27" i="3"/>
  <c r="I27" i="3" s="1"/>
  <c r="K27" i="3" s="1"/>
  <c r="F27" i="3"/>
  <c r="H27" i="3" s="1"/>
  <c r="E27" i="3"/>
  <c r="D27" i="3"/>
  <c r="F26" i="3"/>
  <c r="D26" i="3"/>
  <c r="E26" i="3" s="1"/>
  <c r="G25" i="3"/>
  <c r="F25" i="3"/>
  <c r="D25" i="3"/>
  <c r="E25" i="3" s="1"/>
  <c r="F24" i="3"/>
  <c r="D24" i="3"/>
  <c r="E24" i="3" s="1"/>
  <c r="M23" i="3"/>
  <c r="G29" i="8" s="1"/>
  <c r="F23" i="3"/>
  <c r="G23" i="3" s="1"/>
  <c r="D23" i="3"/>
  <c r="H23" i="3" s="1"/>
  <c r="G22" i="3"/>
  <c r="F22" i="3"/>
  <c r="D22" i="3"/>
  <c r="F20" i="3"/>
  <c r="E20" i="3"/>
  <c r="D20" i="3"/>
  <c r="G19" i="3"/>
  <c r="I19" i="3" s="1"/>
  <c r="K19" i="3" s="1"/>
  <c r="F19" i="3"/>
  <c r="H19" i="3" s="1"/>
  <c r="M19" i="3" s="1"/>
  <c r="E19" i="3"/>
  <c r="D19" i="3"/>
  <c r="G18" i="3"/>
  <c r="F18" i="3"/>
  <c r="D18" i="3"/>
  <c r="H18" i="3" s="1"/>
  <c r="F17" i="3"/>
  <c r="D17" i="3"/>
  <c r="E17" i="3" s="1"/>
  <c r="F16" i="3"/>
  <c r="H16" i="3" s="1"/>
  <c r="M16" i="3" s="1"/>
  <c r="E16" i="3"/>
  <c r="D16" i="3"/>
  <c r="F15" i="3"/>
  <c r="H15" i="3" s="1"/>
  <c r="M15" i="3" s="1"/>
  <c r="E15" i="3"/>
  <c r="D15" i="3"/>
  <c r="G14" i="3"/>
  <c r="F14" i="3"/>
  <c r="D14" i="3"/>
  <c r="H14" i="3" s="1"/>
  <c r="F13" i="3"/>
  <c r="D13" i="3"/>
  <c r="E13" i="3" s="1"/>
  <c r="M12" i="3"/>
  <c r="F12" i="3"/>
  <c r="H12" i="3" s="1"/>
  <c r="E12" i="3"/>
  <c r="D12" i="3"/>
  <c r="F11" i="3"/>
  <c r="E11" i="3"/>
  <c r="D11" i="3"/>
  <c r="F10" i="3"/>
  <c r="G10" i="3" s="1"/>
  <c r="D10" i="3"/>
  <c r="H10" i="3" s="1"/>
  <c r="M10" i="3" s="1"/>
  <c r="G9" i="3"/>
  <c r="F9" i="3"/>
  <c r="D9" i="3"/>
  <c r="F8" i="3"/>
  <c r="D8" i="3"/>
  <c r="E8" i="3" s="1"/>
  <c r="M7" i="3"/>
  <c r="H7" i="3"/>
  <c r="G7" i="3"/>
  <c r="I7" i="3" s="1"/>
  <c r="K7" i="3" s="1"/>
  <c r="F7" i="3"/>
  <c r="E7" i="3"/>
  <c r="D7" i="3"/>
  <c r="M6" i="3"/>
  <c r="F6" i="3"/>
  <c r="H6" i="3" s="1"/>
  <c r="E6" i="3"/>
  <c r="D6" i="3"/>
  <c r="M5" i="3"/>
  <c r="G11" i="8" s="1"/>
  <c r="K5" i="3"/>
  <c r="E11" i="8" s="1"/>
  <c r="J5" i="3"/>
  <c r="J19" i="3" s="1"/>
  <c r="D25" i="8" s="1"/>
  <c r="M46" i="2"/>
  <c r="H46" i="2"/>
  <c r="J46" i="2" s="1"/>
  <c r="D52" i="7" s="1"/>
  <c r="G46" i="2"/>
  <c r="I46" i="2" s="1"/>
  <c r="K46" i="2" s="1"/>
  <c r="F46" i="2"/>
  <c r="D46" i="2"/>
  <c r="E46" i="2" s="1"/>
  <c r="F45" i="2"/>
  <c r="H45" i="2" s="1"/>
  <c r="E45" i="2"/>
  <c r="D45" i="2"/>
  <c r="K44" i="2"/>
  <c r="E50" i="7" s="1"/>
  <c r="I44" i="2"/>
  <c r="H44" i="2"/>
  <c r="G44" i="2"/>
  <c r="F44" i="2"/>
  <c r="D44" i="2"/>
  <c r="E44" i="2" s="1"/>
  <c r="F43" i="2"/>
  <c r="H43" i="2" s="1"/>
  <c r="D43" i="2"/>
  <c r="E43" i="2" s="1"/>
  <c r="F42" i="2"/>
  <c r="E42" i="2"/>
  <c r="D42" i="2"/>
  <c r="F41" i="2"/>
  <c r="D41" i="2"/>
  <c r="E41" i="2" s="1"/>
  <c r="H40" i="2"/>
  <c r="J40" i="2" s="1"/>
  <c r="D46" i="7" s="1"/>
  <c r="G40" i="2"/>
  <c r="I40" i="2" s="1"/>
  <c r="K40" i="2" s="1"/>
  <c r="F40" i="2"/>
  <c r="D40" i="2"/>
  <c r="E40" i="2" s="1"/>
  <c r="G39" i="2"/>
  <c r="F39" i="2"/>
  <c r="D39" i="2"/>
  <c r="E39" i="2" s="1"/>
  <c r="F38" i="2"/>
  <c r="E38" i="2"/>
  <c r="D38" i="2"/>
  <c r="F37" i="2"/>
  <c r="D37" i="2"/>
  <c r="E37" i="2" s="1"/>
  <c r="F36" i="2"/>
  <c r="G36" i="2" s="1"/>
  <c r="D36" i="2"/>
  <c r="H35" i="2"/>
  <c r="G35" i="2"/>
  <c r="I35" i="2" s="1"/>
  <c r="K35" i="2" s="1"/>
  <c r="F35" i="2"/>
  <c r="D35" i="2"/>
  <c r="E35" i="2" s="1"/>
  <c r="M34" i="2"/>
  <c r="J34" i="2"/>
  <c r="D40" i="7" s="1"/>
  <c r="F34" i="2"/>
  <c r="H34" i="2" s="1"/>
  <c r="D34" i="2"/>
  <c r="E34" i="2" s="1"/>
  <c r="H33" i="2"/>
  <c r="G33" i="2"/>
  <c r="I33" i="2" s="1"/>
  <c r="K33" i="2" s="1"/>
  <c r="F33" i="2"/>
  <c r="E33" i="2"/>
  <c r="D33" i="2"/>
  <c r="F32" i="2"/>
  <c r="D32" i="2"/>
  <c r="E32" i="2" s="1"/>
  <c r="F31" i="2"/>
  <c r="H31" i="2" s="1"/>
  <c r="M31" i="2" s="1"/>
  <c r="D31" i="2"/>
  <c r="E31" i="2" s="1"/>
  <c r="G30" i="2"/>
  <c r="F30" i="2"/>
  <c r="D30" i="2"/>
  <c r="H30" i="2" s="1"/>
  <c r="J30" i="2" s="1"/>
  <c r="D36" i="7" s="1"/>
  <c r="D29" i="2"/>
  <c r="E29" i="2" s="1"/>
  <c r="C29" i="2"/>
  <c r="B29" i="2"/>
  <c r="B35" i="7" s="1"/>
  <c r="J28" i="2"/>
  <c r="D34" i="7" s="1"/>
  <c r="I28" i="2"/>
  <c r="K28" i="2" s="1"/>
  <c r="H28" i="2"/>
  <c r="M28" i="2" s="1"/>
  <c r="G28" i="2"/>
  <c r="F28" i="2"/>
  <c r="D28" i="2"/>
  <c r="E28" i="2" s="1"/>
  <c r="H27" i="2"/>
  <c r="M27" i="2" s="1"/>
  <c r="G27" i="2"/>
  <c r="I27" i="2" s="1"/>
  <c r="K27" i="2" s="1"/>
  <c r="F27" i="2"/>
  <c r="D27" i="2"/>
  <c r="E27" i="2" s="1"/>
  <c r="G26" i="2"/>
  <c r="I26" i="2" s="1"/>
  <c r="K26" i="2" s="1"/>
  <c r="F26" i="2"/>
  <c r="H26" i="2" s="1"/>
  <c r="E26" i="2"/>
  <c r="D26" i="2"/>
  <c r="F25" i="2"/>
  <c r="H25" i="2" s="1"/>
  <c r="E25" i="2"/>
  <c r="D25" i="2"/>
  <c r="F24" i="2"/>
  <c r="D24" i="2"/>
  <c r="E24" i="2" s="1"/>
  <c r="F23" i="2"/>
  <c r="D23" i="2"/>
  <c r="E23" i="2" s="1"/>
  <c r="G22" i="2"/>
  <c r="F22" i="2"/>
  <c r="H22" i="2" s="1"/>
  <c r="E22" i="2"/>
  <c r="D22" i="2"/>
  <c r="F20" i="2"/>
  <c r="D20" i="2"/>
  <c r="E20" i="2" s="1"/>
  <c r="H19" i="2"/>
  <c r="J19" i="2" s="1"/>
  <c r="D25" i="7" s="1"/>
  <c r="F19" i="2"/>
  <c r="G19" i="2" s="1"/>
  <c r="I19" i="2" s="1"/>
  <c r="K19" i="2" s="1"/>
  <c r="D19" i="2"/>
  <c r="E19" i="2" s="1"/>
  <c r="G18" i="2"/>
  <c r="F18" i="2"/>
  <c r="D18" i="2"/>
  <c r="F17" i="2"/>
  <c r="D17" i="2"/>
  <c r="E17" i="2" s="1"/>
  <c r="F16" i="2"/>
  <c r="E16" i="2"/>
  <c r="D16" i="2"/>
  <c r="M15" i="2"/>
  <c r="I15" i="2"/>
  <c r="K15" i="2" s="1"/>
  <c r="H15" i="2"/>
  <c r="J15" i="2" s="1"/>
  <c r="D21" i="7" s="1"/>
  <c r="G15" i="2"/>
  <c r="F15" i="2"/>
  <c r="D15" i="2"/>
  <c r="E15" i="2" s="1"/>
  <c r="I14" i="2"/>
  <c r="K14" i="2" s="1"/>
  <c r="G14" i="2"/>
  <c r="F14" i="2"/>
  <c r="D14" i="2"/>
  <c r="E14" i="2" s="1"/>
  <c r="I13" i="2"/>
  <c r="K13" i="2" s="1"/>
  <c r="H13" i="2"/>
  <c r="G13" i="2"/>
  <c r="F13" i="2"/>
  <c r="E13" i="2"/>
  <c r="D13" i="2"/>
  <c r="M12" i="2"/>
  <c r="G12" i="2"/>
  <c r="I12" i="2" s="1"/>
  <c r="K12" i="2" s="1"/>
  <c r="F12" i="2"/>
  <c r="H12" i="2" s="1"/>
  <c r="J12" i="2" s="1"/>
  <c r="D18" i="7" s="1"/>
  <c r="E12" i="2"/>
  <c r="D12" i="2"/>
  <c r="F11" i="2"/>
  <c r="D11" i="2"/>
  <c r="E11" i="2" s="1"/>
  <c r="F10" i="2"/>
  <c r="H10" i="2" s="1"/>
  <c r="E10" i="2"/>
  <c r="D10" i="2"/>
  <c r="F9" i="2"/>
  <c r="H9" i="2" s="1"/>
  <c r="D9" i="2"/>
  <c r="E9" i="2" s="1"/>
  <c r="F8" i="2"/>
  <c r="D8" i="2"/>
  <c r="E8" i="2" s="1"/>
  <c r="F7" i="2"/>
  <c r="G7" i="2" s="1"/>
  <c r="I7" i="2" s="1"/>
  <c r="K7" i="2" s="1"/>
  <c r="E7" i="2"/>
  <c r="D7" i="2"/>
  <c r="J6" i="2"/>
  <c r="D12" i="7" s="1"/>
  <c r="H6" i="2"/>
  <c r="M6" i="2" s="1"/>
  <c r="G6" i="2"/>
  <c r="I6" i="2" s="1"/>
  <c r="K6" i="2" s="1"/>
  <c r="F6" i="2"/>
  <c r="E6" i="2"/>
  <c r="D6" i="2"/>
  <c r="M5" i="2"/>
  <c r="G11" i="7" s="1"/>
  <c r="K5" i="2"/>
  <c r="E11" i="7" s="1"/>
  <c r="J5" i="2"/>
  <c r="D11" i="7" s="1"/>
  <c r="G46" i="1"/>
  <c r="F46" i="1"/>
  <c r="E46" i="1"/>
  <c r="I46" i="1" s="1"/>
  <c r="D46" i="1"/>
  <c r="F45" i="1"/>
  <c r="G45" i="1" s="1"/>
  <c r="D45" i="1"/>
  <c r="H45" i="1" s="1"/>
  <c r="M44" i="1"/>
  <c r="G44" i="1"/>
  <c r="F44" i="1"/>
  <c r="D44" i="1"/>
  <c r="H44" i="1" s="1"/>
  <c r="F43" i="1"/>
  <c r="D43" i="1"/>
  <c r="E43" i="1" s="1"/>
  <c r="F42" i="1"/>
  <c r="G42" i="1" s="1"/>
  <c r="I42" i="1" s="1"/>
  <c r="E42" i="1"/>
  <c r="D42" i="1"/>
  <c r="H41" i="1"/>
  <c r="G41" i="1"/>
  <c r="I41" i="1" s="1"/>
  <c r="K41" i="1" s="1"/>
  <c r="F41" i="1"/>
  <c r="E41" i="1"/>
  <c r="D41" i="1"/>
  <c r="F40" i="1"/>
  <c r="D40" i="1"/>
  <c r="E40" i="1" s="1"/>
  <c r="F39" i="1"/>
  <c r="E39" i="1"/>
  <c r="D39" i="1"/>
  <c r="F38" i="1"/>
  <c r="H38" i="1" s="1"/>
  <c r="D38" i="1"/>
  <c r="E38" i="1" s="1"/>
  <c r="H37" i="1"/>
  <c r="M37" i="1" s="1"/>
  <c r="G37" i="1"/>
  <c r="F37" i="1"/>
  <c r="D37" i="1"/>
  <c r="E37" i="1" s="1"/>
  <c r="I37" i="1" s="1"/>
  <c r="K37" i="1" s="1"/>
  <c r="H36" i="1"/>
  <c r="G36" i="1"/>
  <c r="F36" i="1"/>
  <c r="D36" i="1"/>
  <c r="E36" i="1" s="1"/>
  <c r="I36" i="1" s="1"/>
  <c r="K36" i="1" s="1"/>
  <c r="G35" i="1"/>
  <c r="F35" i="1"/>
  <c r="D35" i="1"/>
  <c r="E35" i="1" s="1"/>
  <c r="F34" i="1"/>
  <c r="D34" i="1"/>
  <c r="E34" i="1" s="1"/>
  <c r="F33" i="1"/>
  <c r="G33" i="1" s="1"/>
  <c r="I33" i="1" s="1"/>
  <c r="D33" i="1"/>
  <c r="E33" i="1" s="1"/>
  <c r="H32" i="1"/>
  <c r="G32" i="1"/>
  <c r="I32" i="1" s="1"/>
  <c r="F32" i="1"/>
  <c r="E32" i="1"/>
  <c r="D32" i="1"/>
  <c r="F31" i="1"/>
  <c r="G31" i="1" s="1"/>
  <c r="I31" i="1" s="1"/>
  <c r="K31" i="1" s="1"/>
  <c r="D31" i="1"/>
  <c r="E31" i="1" s="1"/>
  <c r="G30" i="1"/>
  <c r="I30" i="1" s="1"/>
  <c r="F30" i="1"/>
  <c r="H30" i="1" s="1"/>
  <c r="E30" i="1"/>
  <c r="D30" i="1"/>
  <c r="F29" i="1"/>
  <c r="C29" i="1"/>
  <c r="C35" i="6" s="1"/>
  <c r="B29" i="1"/>
  <c r="B35" i="6" s="1"/>
  <c r="F28" i="1"/>
  <c r="H28" i="1" s="1"/>
  <c r="E28" i="1"/>
  <c r="D28" i="1"/>
  <c r="F27" i="1"/>
  <c r="D27" i="1"/>
  <c r="E27" i="1" s="1"/>
  <c r="F26" i="1"/>
  <c r="H26" i="1" s="1"/>
  <c r="D26" i="1"/>
  <c r="E26" i="1" s="1"/>
  <c r="H25" i="1"/>
  <c r="G25" i="1"/>
  <c r="F25" i="1"/>
  <c r="D25" i="1"/>
  <c r="E25" i="1" s="1"/>
  <c r="I25" i="1" s="1"/>
  <c r="K24" i="1"/>
  <c r="G24" i="1"/>
  <c r="I24" i="1" s="1"/>
  <c r="F24" i="1"/>
  <c r="H24" i="1" s="1"/>
  <c r="E24" i="1"/>
  <c r="D24" i="1"/>
  <c r="F23" i="1"/>
  <c r="E23" i="1"/>
  <c r="D23" i="1"/>
  <c r="H22" i="1"/>
  <c r="F22" i="1"/>
  <c r="G22" i="1" s="1"/>
  <c r="I22" i="1" s="1"/>
  <c r="K22" i="1" s="1"/>
  <c r="E22" i="1"/>
  <c r="D22" i="1"/>
  <c r="F20" i="1"/>
  <c r="E20" i="1"/>
  <c r="D20" i="1"/>
  <c r="F19" i="1"/>
  <c r="D19" i="1"/>
  <c r="E19" i="1" s="1"/>
  <c r="M18" i="1"/>
  <c r="G24" i="6" s="1"/>
  <c r="H18" i="1"/>
  <c r="J18" i="1" s="1"/>
  <c r="D24" i="6" s="1"/>
  <c r="F18" i="1"/>
  <c r="G18" i="1" s="1"/>
  <c r="D18" i="1"/>
  <c r="E18" i="1" s="1"/>
  <c r="I18" i="1" s="1"/>
  <c r="K18" i="1" s="1"/>
  <c r="E24" i="6" s="1"/>
  <c r="I17" i="1"/>
  <c r="H17" i="1"/>
  <c r="G17" i="1"/>
  <c r="F17" i="1"/>
  <c r="D17" i="1"/>
  <c r="E17" i="1" s="1"/>
  <c r="F16" i="1"/>
  <c r="G16" i="1" s="1"/>
  <c r="I16" i="1" s="1"/>
  <c r="K16" i="1" s="1"/>
  <c r="D16" i="1"/>
  <c r="E16" i="1" s="1"/>
  <c r="F15" i="1"/>
  <c r="H15" i="1" s="1"/>
  <c r="M15" i="1" s="1"/>
  <c r="E15" i="1"/>
  <c r="D15" i="1"/>
  <c r="F14" i="1"/>
  <c r="G14" i="1" s="1"/>
  <c r="I14" i="1" s="1"/>
  <c r="K14" i="1" s="1"/>
  <c r="E14" i="1"/>
  <c r="D14" i="1"/>
  <c r="G13" i="1"/>
  <c r="I13" i="1" s="1"/>
  <c r="F13" i="1"/>
  <c r="H13" i="1" s="1"/>
  <c r="E13" i="1"/>
  <c r="D13" i="1"/>
  <c r="F12" i="1"/>
  <c r="H12" i="1" s="1"/>
  <c r="E12" i="1"/>
  <c r="D12" i="1"/>
  <c r="J11" i="1"/>
  <c r="D17" i="6" s="1"/>
  <c r="H11" i="1"/>
  <c r="F11" i="1"/>
  <c r="G11" i="1" s="1"/>
  <c r="I11" i="1" s="1"/>
  <c r="K11" i="1" s="1"/>
  <c r="D11" i="1"/>
  <c r="E11" i="1" s="1"/>
  <c r="M10" i="1"/>
  <c r="H10" i="1"/>
  <c r="J10" i="1" s="1"/>
  <c r="D16" i="6" s="1"/>
  <c r="F10" i="1"/>
  <c r="G10" i="1" s="1"/>
  <c r="I10" i="1" s="1"/>
  <c r="D10" i="1"/>
  <c r="E10" i="1" s="1"/>
  <c r="H9" i="1"/>
  <c r="G9" i="1"/>
  <c r="F9" i="1"/>
  <c r="D9" i="1"/>
  <c r="E9" i="1" s="1"/>
  <c r="J8" i="1"/>
  <c r="D14" i="6" s="1"/>
  <c r="H8" i="1"/>
  <c r="G8" i="1"/>
  <c r="F8" i="1"/>
  <c r="D8" i="1"/>
  <c r="E8" i="1" s="1"/>
  <c r="M7" i="1"/>
  <c r="G13" i="6" s="1"/>
  <c r="G7" i="1"/>
  <c r="F7" i="1"/>
  <c r="H7" i="1" s="1"/>
  <c r="D7" i="1"/>
  <c r="E7" i="1" s="1"/>
  <c r="F6" i="1"/>
  <c r="G6" i="1" s="1"/>
  <c r="D6" i="1"/>
  <c r="E6" i="1" s="1"/>
  <c r="M5" i="1"/>
  <c r="G11" i="6" s="1"/>
  <c r="K5" i="1"/>
  <c r="E11" i="6" s="1"/>
  <c r="J5" i="1"/>
  <c r="D11" i="6" s="1"/>
  <c r="E47" i="6" l="1"/>
  <c r="E20" i="7"/>
  <c r="E39" i="7"/>
  <c r="K33" i="1"/>
  <c r="G18" i="7"/>
  <c r="H23" i="2"/>
  <c r="G23" i="2"/>
  <c r="I23" i="2" s="1"/>
  <c r="K23" i="2" s="1"/>
  <c r="E33" i="7"/>
  <c r="G29" i="1"/>
  <c r="M9" i="2"/>
  <c r="J9" i="2"/>
  <c r="D15" i="7" s="1"/>
  <c r="E28" i="6"/>
  <c r="M36" i="1"/>
  <c r="J36" i="1"/>
  <c r="D42" i="6" s="1"/>
  <c r="H18" i="2"/>
  <c r="E18" i="2"/>
  <c r="G21" i="6"/>
  <c r="L18" i="1"/>
  <c r="F24" i="6" s="1"/>
  <c r="M26" i="1"/>
  <c r="J26" i="1"/>
  <c r="D32" i="6" s="1"/>
  <c r="G50" i="6"/>
  <c r="G33" i="7"/>
  <c r="J15" i="1"/>
  <c r="D21" i="6" s="1"/>
  <c r="H23" i="1"/>
  <c r="G23" i="1"/>
  <c r="I23" i="1" s="1"/>
  <c r="K23" i="1" s="1"/>
  <c r="G43" i="6"/>
  <c r="J45" i="1"/>
  <c r="D51" i="6" s="1"/>
  <c r="M45" i="1"/>
  <c r="E25" i="7"/>
  <c r="L19" i="2"/>
  <c r="F25" i="7" s="1"/>
  <c r="E33" i="8"/>
  <c r="E17" i="6"/>
  <c r="L11" i="1"/>
  <c r="F17" i="6" s="1"/>
  <c r="E43" i="6"/>
  <c r="L37" i="1"/>
  <c r="F43" i="6" s="1"/>
  <c r="I9" i="1"/>
  <c r="K9" i="1" s="1"/>
  <c r="M12" i="1"/>
  <c r="J12" i="1"/>
  <c r="D18" i="6" s="1"/>
  <c r="E12" i="7"/>
  <c r="L6" i="2"/>
  <c r="F12" i="7" s="1"/>
  <c r="E21" i="7"/>
  <c r="L15" i="2"/>
  <c r="F21" i="7" s="1"/>
  <c r="G40" i="7"/>
  <c r="H42" i="2"/>
  <c r="G42" i="2"/>
  <c r="I42" i="2" s="1"/>
  <c r="K42" i="2" s="1"/>
  <c r="E37" i="6"/>
  <c r="M38" i="1"/>
  <c r="J38" i="1"/>
  <c r="D44" i="6" s="1"/>
  <c r="M10" i="2"/>
  <c r="J10" i="2"/>
  <c r="D16" i="7" s="1"/>
  <c r="G21" i="7"/>
  <c r="N15" i="2"/>
  <c r="H21" i="7" s="1"/>
  <c r="E22" i="6"/>
  <c r="J24" i="1"/>
  <c r="D30" i="6" s="1"/>
  <c r="M24" i="1"/>
  <c r="K46" i="1"/>
  <c r="M25" i="2"/>
  <c r="J25" i="2"/>
  <c r="D31" i="7" s="1"/>
  <c r="G34" i="7"/>
  <c r="M43" i="2"/>
  <c r="J43" i="2"/>
  <c r="D49" i="7" s="1"/>
  <c r="E52" i="7"/>
  <c r="L46" i="2"/>
  <c r="F52" i="7" s="1"/>
  <c r="I7" i="1"/>
  <c r="K7" i="1" s="1"/>
  <c r="K10" i="1"/>
  <c r="K42" i="1"/>
  <c r="E34" i="7"/>
  <c r="L28" i="2"/>
  <c r="F34" i="7" s="1"/>
  <c r="E41" i="7"/>
  <c r="G21" i="8"/>
  <c r="E25" i="8"/>
  <c r="L19" i="3"/>
  <c r="F25" i="8" s="1"/>
  <c r="E42" i="6"/>
  <c r="G16" i="6"/>
  <c r="M17" i="1"/>
  <c r="J17" i="1"/>
  <c r="D23" i="6" s="1"/>
  <c r="K25" i="1"/>
  <c r="K32" i="1"/>
  <c r="E13" i="7"/>
  <c r="M26" i="2"/>
  <c r="J26" i="2"/>
  <c r="D32" i="7" s="1"/>
  <c r="E20" i="6"/>
  <c r="H20" i="1"/>
  <c r="G20" i="1"/>
  <c r="I20" i="1" s="1"/>
  <c r="K20" i="1" s="1"/>
  <c r="E30" i="6"/>
  <c r="L24" i="1"/>
  <c r="F30" i="6" s="1"/>
  <c r="K17" i="1"/>
  <c r="H40" i="1"/>
  <c r="M22" i="2"/>
  <c r="J22" i="2"/>
  <c r="D28" i="7" s="1"/>
  <c r="E32" i="7"/>
  <c r="L26" i="2"/>
  <c r="F32" i="7" s="1"/>
  <c r="E46" i="7"/>
  <c r="L40" i="2"/>
  <c r="F46" i="7" s="1"/>
  <c r="G25" i="2"/>
  <c r="I25" i="2" s="1"/>
  <c r="K25" i="2" s="1"/>
  <c r="E33" i="9"/>
  <c r="H19" i="5"/>
  <c r="G19" i="5"/>
  <c r="I19" i="5" s="1"/>
  <c r="K19" i="5" s="1"/>
  <c r="E36" i="10"/>
  <c r="J10" i="3"/>
  <c r="D16" i="8" s="1"/>
  <c r="H13" i="3"/>
  <c r="M35" i="3"/>
  <c r="J35" i="3"/>
  <c r="M16" i="4"/>
  <c r="J16" i="4"/>
  <c r="D22" i="9" s="1"/>
  <c r="E41" i="9"/>
  <c r="L35" i="4"/>
  <c r="F41" i="9" s="1"/>
  <c r="M34" i="5"/>
  <c r="J34" i="5"/>
  <c r="D40" i="10" s="1"/>
  <c r="G40" i="1"/>
  <c r="I40" i="1" s="1"/>
  <c r="K40" i="1" s="1"/>
  <c r="E48" i="8"/>
  <c r="G34" i="5"/>
  <c r="I34" i="5" s="1"/>
  <c r="K34" i="5" s="1"/>
  <c r="H14" i="1"/>
  <c r="J28" i="1"/>
  <c r="D34" i="6" s="1"/>
  <c r="H33" i="1"/>
  <c r="E45" i="1"/>
  <c r="H11" i="2"/>
  <c r="I18" i="2"/>
  <c r="K18" i="2" s="1"/>
  <c r="M45" i="2"/>
  <c r="J45" i="2"/>
  <c r="D51" i="7" s="1"/>
  <c r="J14" i="3"/>
  <c r="D20" i="8" s="1"/>
  <c r="M14" i="3"/>
  <c r="G15" i="9"/>
  <c r="I6" i="1"/>
  <c r="K6" i="1" s="1"/>
  <c r="H16" i="1"/>
  <c r="G28" i="1"/>
  <c r="I28" i="1" s="1"/>
  <c r="K28" i="1" s="1"/>
  <c r="H42" i="1"/>
  <c r="I45" i="1"/>
  <c r="K45" i="1" s="1"/>
  <c r="G9" i="2"/>
  <c r="I9" i="2" s="1"/>
  <c r="K9" i="2" s="1"/>
  <c r="J27" i="2"/>
  <c r="D33" i="7" s="1"/>
  <c r="M35" i="2"/>
  <c r="J35" i="2"/>
  <c r="D41" i="7" s="1"/>
  <c r="G43" i="2"/>
  <c r="I43" i="2" s="1"/>
  <c r="K43" i="2" s="1"/>
  <c r="J9" i="4"/>
  <c r="D15" i="9" s="1"/>
  <c r="H27" i="4"/>
  <c r="D11" i="8"/>
  <c r="J44" i="3"/>
  <c r="E13" i="8"/>
  <c r="L7" i="3"/>
  <c r="F13" i="8" s="1"/>
  <c r="G45" i="3"/>
  <c r="I45" i="3" s="1"/>
  <c r="K45" i="3" s="1"/>
  <c r="H45" i="3"/>
  <c r="H12" i="4"/>
  <c r="G12" i="4"/>
  <c r="I12" i="4" s="1"/>
  <c r="K12" i="4" s="1"/>
  <c r="H30" i="4"/>
  <c r="G30" i="4"/>
  <c r="I30" i="4" s="1"/>
  <c r="K30" i="4" s="1"/>
  <c r="H30" i="5"/>
  <c r="N18" i="1"/>
  <c r="H24" i="6" s="1"/>
  <c r="E30" i="2"/>
  <c r="I30" i="2" s="1"/>
  <c r="K30" i="2" s="1"/>
  <c r="J33" i="3"/>
  <c r="E16" i="4"/>
  <c r="H7" i="2"/>
  <c r="M25" i="1"/>
  <c r="H35" i="1"/>
  <c r="M30" i="2"/>
  <c r="H8" i="3"/>
  <c r="G8" i="3"/>
  <c r="I8" i="3" s="1"/>
  <c r="K8" i="3" s="1"/>
  <c r="H17" i="3"/>
  <c r="E36" i="8"/>
  <c r="L30" i="3"/>
  <c r="F36" i="8" s="1"/>
  <c r="H40" i="3"/>
  <c r="G40" i="3"/>
  <c r="I40" i="3" s="1"/>
  <c r="K40" i="3" s="1"/>
  <c r="E49" i="8"/>
  <c r="L43" i="3"/>
  <c r="F49" i="8" s="1"/>
  <c r="M28" i="1"/>
  <c r="I35" i="1"/>
  <c r="K35" i="1" s="1"/>
  <c r="J44" i="1"/>
  <c r="D50" i="6" s="1"/>
  <c r="M13" i="2"/>
  <c r="J13" i="2"/>
  <c r="D19" i="7" s="1"/>
  <c r="H38" i="2"/>
  <c r="G38" i="2"/>
  <c r="I38" i="2" s="1"/>
  <c r="K38" i="2" s="1"/>
  <c r="M40" i="2"/>
  <c r="M18" i="3"/>
  <c r="J18" i="3"/>
  <c r="D24" i="8" s="1"/>
  <c r="H20" i="3"/>
  <c r="G20" i="3"/>
  <c r="I20" i="3" s="1"/>
  <c r="K20" i="3" s="1"/>
  <c r="M30" i="3"/>
  <c r="J30" i="3"/>
  <c r="M43" i="3"/>
  <c r="J43" i="3"/>
  <c r="E52" i="8"/>
  <c r="M31" i="4"/>
  <c r="J31" i="4"/>
  <c r="L31" i="4" s="1"/>
  <c r="F37" i="9" s="1"/>
  <c r="L16" i="5"/>
  <c r="F22" i="10" s="1"/>
  <c r="E22" i="10"/>
  <c r="I8" i="1"/>
  <c r="K8" i="1" s="1"/>
  <c r="M8" i="1"/>
  <c r="J13" i="1"/>
  <c r="D19" i="6" s="1"/>
  <c r="J25" i="1"/>
  <c r="D31" i="6" s="1"/>
  <c r="J30" i="1"/>
  <c r="D36" i="6" s="1"/>
  <c r="E44" i="1"/>
  <c r="E19" i="7"/>
  <c r="L13" i="2"/>
  <c r="F19" i="7" s="1"/>
  <c r="H24" i="2"/>
  <c r="M33" i="2"/>
  <c r="J33" i="2"/>
  <c r="D39" i="7" s="1"/>
  <c r="J6" i="3"/>
  <c r="D12" i="8" s="1"/>
  <c r="E18" i="3"/>
  <c r="H31" i="3"/>
  <c r="E31" i="3"/>
  <c r="I31" i="3" s="1"/>
  <c r="K31" i="3" s="1"/>
  <c r="G13" i="9"/>
  <c r="E34" i="9"/>
  <c r="E14" i="10"/>
  <c r="M11" i="1"/>
  <c r="J22" i="1"/>
  <c r="D28" i="6" s="1"/>
  <c r="M22" i="1"/>
  <c r="H27" i="1"/>
  <c r="G27" i="1"/>
  <c r="I27" i="1" s="1"/>
  <c r="K27" i="1" s="1"/>
  <c r="J37" i="1"/>
  <c r="D43" i="6" s="1"/>
  <c r="H39" i="1"/>
  <c r="G39" i="1"/>
  <c r="I39" i="1" s="1"/>
  <c r="K39" i="1" s="1"/>
  <c r="I22" i="2"/>
  <c r="K22" i="2" s="1"/>
  <c r="G37" i="7"/>
  <c r="E9" i="3"/>
  <c r="H9" i="3"/>
  <c r="G52" i="8"/>
  <c r="E26" i="9"/>
  <c r="L20" i="4"/>
  <c r="F26" i="9" s="1"/>
  <c r="K13" i="1"/>
  <c r="K30" i="1"/>
  <c r="M32" i="1"/>
  <c r="M41" i="1"/>
  <c r="H46" i="1"/>
  <c r="G12" i="7"/>
  <c r="N6" i="2"/>
  <c r="H12" i="7" s="1"/>
  <c r="G10" i="2"/>
  <c r="I10" i="2" s="1"/>
  <c r="K10" i="2" s="1"/>
  <c r="G31" i="2"/>
  <c r="I31" i="2" s="1"/>
  <c r="K31" i="2" s="1"/>
  <c r="G12" i="8"/>
  <c r="G15" i="3"/>
  <c r="I15" i="3" s="1"/>
  <c r="K15" i="3" s="1"/>
  <c r="E42" i="10"/>
  <c r="H31" i="1"/>
  <c r="G15" i="1"/>
  <c r="I15" i="1" s="1"/>
  <c r="K15" i="1" s="1"/>
  <c r="M13" i="1"/>
  <c r="D29" i="1"/>
  <c r="E29" i="1" s="1"/>
  <c r="M30" i="1"/>
  <c r="J32" i="1"/>
  <c r="D38" i="6" s="1"/>
  <c r="H17" i="2"/>
  <c r="G17" i="2"/>
  <c r="I17" i="2" s="1"/>
  <c r="K17" i="2" s="1"/>
  <c r="J31" i="2"/>
  <c r="D37" i="7" s="1"/>
  <c r="H39" i="2"/>
  <c r="J15" i="3"/>
  <c r="D21" i="8" s="1"/>
  <c r="G34" i="8"/>
  <c r="E44" i="9"/>
  <c r="L38" i="4"/>
  <c r="F44" i="9" s="1"/>
  <c r="J9" i="1"/>
  <c r="D15" i="6" s="1"/>
  <c r="M9" i="1"/>
  <c r="G39" i="8"/>
  <c r="J7" i="1"/>
  <c r="D13" i="6" s="1"/>
  <c r="J41" i="1"/>
  <c r="D47" i="6" s="1"/>
  <c r="E18" i="7"/>
  <c r="L12" i="2"/>
  <c r="F18" i="7" s="1"/>
  <c r="H14" i="2"/>
  <c r="M19" i="2"/>
  <c r="I39" i="2"/>
  <c r="K39" i="2" s="1"/>
  <c r="G52" i="7"/>
  <c r="N46" i="2"/>
  <c r="H52" i="7" s="1"/>
  <c r="G18" i="8"/>
  <c r="J28" i="3"/>
  <c r="E41" i="8"/>
  <c r="E28" i="9"/>
  <c r="L22" i="4"/>
  <c r="F28" i="9" s="1"/>
  <c r="G51" i="9"/>
  <c r="I33" i="5"/>
  <c r="K33" i="5" s="1"/>
  <c r="G48" i="10"/>
  <c r="H11" i="3"/>
  <c r="G11" i="3"/>
  <c r="I11" i="3" s="1"/>
  <c r="K11" i="3" s="1"/>
  <c r="I25" i="3"/>
  <c r="K25" i="3" s="1"/>
  <c r="E21" i="9"/>
  <c r="L15" i="4"/>
  <c r="F21" i="9" s="1"/>
  <c r="H18" i="4"/>
  <c r="G18" i="4"/>
  <c r="I18" i="4" s="1"/>
  <c r="K18" i="4" s="1"/>
  <c r="I24" i="4"/>
  <c r="K24" i="4" s="1"/>
  <c r="E48" i="9"/>
  <c r="M16" i="5"/>
  <c r="J16" i="5"/>
  <c r="D22" i="10" s="1"/>
  <c r="I9" i="3"/>
  <c r="K9" i="3" s="1"/>
  <c r="J23" i="3"/>
  <c r="B35" i="8"/>
  <c r="D29" i="3"/>
  <c r="E29" i="3" s="1"/>
  <c r="M6" i="4"/>
  <c r="J6" i="4"/>
  <c r="D12" i="9" s="1"/>
  <c r="G25" i="4"/>
  <c r="I25" i="4" s="1"/>
  <c r="K25" i="4" s="1"/>
  <c r="H25" i="4"/>
  <c r="E40" i="9"/>
  <c r="L34" i="4"/>
  <c r="F40" i="9" s="1"/>
  <c r="E23" i="10"/>
  <c r="H37" i="2"/>
  <c r="G37" i="2"/>
  <c r="I37" i="2" s="1"/>
  <c r="K37" i="2" s="1"/>
  <c r="H41" i="2"/>
  <c r="G41" i="2"/>
  <c r="I41" i="2" s="1"/>
  <c r="K41" i="2" s="1"/>
  <c r="E14" i="3"/>
  <c r="I14" i="3" s="1"/>
  <c r="K14" i="3" s="1"/>
  <c r="I18" i="3"/>
  <c r="K18" i="3" s="1"/>
  <c r="M41" i="3"/>
  <c r="J41" i="3"/>
  <c r="G6" i="4"/>
  <c r="I6" i="4" s="1"/>
  <c r="K6" i="4" s="1"/>
  <c r="G40" i="9"/>
  <c r="N34" i="4"/>
  <c r="H40" i="9" s="1"/>
  <c r="H40" i="4"/>
  <c r="G40" i="4"/>
  <c r="I40" i="4" s="1"/>
  <c r="K40" i="4" s="1"/>
  <c r="E49" i="9"/>
  <c r="L43" i="4"/>
  <c r="F49" i="9" s="1"/>
  <c r="H17" i="5"/>
  <c r="C35" i="7"/>
  <c r="F29" i="2"/>
  <c r="J7" i="3"/>
  <c r="D13" i="8" s="1"/>
  <c r="G16" i="8"/>
  <c r="G22" i="8"/>
  <c r="H26" i="3"/>
  <c r="H32" i="3"/>
  <c r="G32" i="3"/>
  <c r="I32" i="3" s="1"/>
  <c r="K32" i="3" s="1"/>
  <c r="E47" i="8"/>
  <c r="L41" i="3"/>
  <c r="F47" i="8" s="1"/>
  <c r="E14" i="9"/>
  <c r="L8" i="4"/>
  <c r="F14" i="9" s="1"/>
  <c r="J34" i="4"/>
  <c r="M43" i="4"/>
  <c r="J43" i="4"/>
  <c r="E52" i="9"/>
  <c r="L46" i="4"/>
  <c r="F52" i="9" s="1"/>
  <c r="H20" i="2"/>
  <c r="H19" i="1"/>
  <c r="G20" i="2"/>
  <c r="I20" i="2" s="1"/>
  <c r="K20" i="2" s="1"/>
  <c r="G24" i="2"/>
  <c r="I24" i="2" s="1"/>
  <c r="K24" i="2" s="1"/>
  <c r="G34" i="2"/>
  <c r="I34" i="2" s="1"/>
  <c r="K34" i="2" s="1"/>
  <c r="E10" i="3"/>
  <c r="I10" i="3" s="1"/>
  <c r="K10" i="3" s="1"/>
  <c r="F29" i="3"/>
  <c r="E40" i="8"/>
  <c r="J46" i="3"/>
  <c r="L46" i="3" s="1"/>
  <c r="M11" i="4"/>
  <c r="J11" i="4"/>
  <c r="D17" i="9" s="1"/>
  <c r="E25" i="9"/>
  <c r="L19" i="4"/>
  <c r="F25" i="9" s="1"/>
  <c r="M22" i="4"/>
  <c r="H41" i="4"/>
  <c r="E41" i="4"/>
  <c r="G43" i="10"/>
  <c r="I14" i="4"/>
  <c r="K14" i="4" s="1"/>
  <c r="M19" i="4"/>
  <c r="H32" i="4"/>
  <c r="G32" i="4"/>
  <c r="I32" i="4" s="1"/>
  <c r="K32" i="4" s="1"/>
  <c r="G52" i="9"/>
  <c r="N46" i="4"/>
  <c r="H52" i="9" s="1"/>
  <c r="E28" i="10"/>
  <c r="L22" i="5"/>
  <c r="F28" i="10" s="1"/>
  <c r="H28" i="5"/>
  <c r="G28" i="5"/>
  <c r="I28" i="5" s="1"/>
  <c r="K28" i="5" s="1"/>
  <c r="E38" i="10"/>
  <c r="H6" i="1"/>
  <c r="G12" i="1"/>
  <c r="I12" i="1" s="1"/>
  <c r="K12" i="1" s="1"/>
  <c r="H34" i="1"/>
  <c r="I44" i="1"/>
  <c r="K44" i="1" s="1"/>
  <c r="H8" i="2"/>
  <c r="G19" i="1"/>
  <c r="I19" i="1" s="1"/>
  <c r="K19" i="1" s="1"/>
  <c r="G26" i="1"/>
  <c r="I26" i="1" s="1"/>
  <c r="K26" i="1" s="1"/>
  <c r="G34" i="1"/>
  <c r="I34" i="1" s="1"/>
  <c r="K34" i="1" s="1"/>
  <c r="G38" i="1"/>
  <c r="I38" i="1" s="1"/>
  <c r="K38" i="1" s="1"/>
  <c r="H43" i="1"/>
  <c r="G8" i="2"/>
  <c r="I8" i="2" s="1"/>
  <c r="K8" i="2" s="1"/>
  <c r="G11" i="2"/>
  <c r="I11" i="2" s="1"/>
  <c r="K11" i="2" s="1"/>
  <c r="H16" i="2"/>
  <c r="G16" i="2"/>
  <c r="I16" i="2" s="1"/>
  <c r="K16" i="2" s="1"/>
  <c r="H32" i="2"/>
  <c r="G32" i="2"/>
  <c r="I32" i="2" s="1"/>
  <c r="K32" i="2" s="1"/>
  <c r="H36" i="2"/>
  <c r="E36" i="2"/>
  <c r="I36" i="2" s="1"/>
  <c r="K36" i="2" s="1"/>
  <c r="J12" i="3"/>
  <c r="D18" i="8" s="1"/>
  <c r="J16" i="3"/>
  <c r="D22" i="8" s="1"/>
  <c r="M42" i="3"/>
  <c r="J42" i="3"/>
  <c r="E11" i="4"/>
  <c r="I11" i="4" s="1"/>
  <c r="K11" i="4" s="1"/>
  <c r="G43" i="1"/>
  <c r="I43" i="1" s="1"/>
  <c r="K43" i="1" s="1"/>
  <c r="M44" i="2"/>
  <c r="J44" i="2"/>
  <c r="G13" i="8"/>
  <c r="N7" i="3"/>
  <c r="H13" i="8" s="1"/>
  <c r="G25" i="8"/>
  <c r="N19" i="3"/>
  <c r="H25" i="8" s="1"/>
  <c r="H24" i="3"/>
  <c r="G24" i="3"/>
  <c r="I24" i="3" s="1"/>
  <c r="K24" i="3" s="1"/>
  <c r="M27" i="3"/>
  <c r="J27" i="3"/>
  <c r="L27" i="3" s="1"/>
  <c r="F33" i="8" s="1"/>
  <c r="I9" i="4"/>
  <c r="K9" i="4" s="1"/>
  <c r="H14" i="4"/>
  <c r="I17" i="4"/>
  <c r="K17" i="4" s="1"/>
  <c r="L35" i="5"/>
  <c r="F41" i="10" s="1"/>
  <c r="M38" i="5"/>
  <c r="J38" i="5"/>
  <c r="D44" i="10" s="1"/>
  <c r="J40" i="5"/>
  <c r="D46" i="10" s="1"/>
  <c r="M40" i="5"/>
  <c r="H38" i="3"/>
  <c r="G38" i="3"/>
  <c r="I38" i="3" s="1"/>
  <c r="K38" i="3" s="1"/>
  <c r="I16" i="4"/>
  <c r="K16" i="4" s="1"/>
  <c r="I45" i="4"/>
  <c r="K45" i="4" s="1"/>
  <c r="E20" i="10"/>
  <c r="L14" i="5"/>
  <c r="F20" i="10" s="1"/>
  <c r="H27" i="5"/>
  <c r="G27" i="5"/>
  <c r="I27" i="5" s="1"/>
  <c r="K27" i="5" s="1"/>
  <c r="M31" i="5"/>
  <c r="J31" i="5"/>
  <c r="D37" i="10" s="1"/>
  <c r="G41" i="10"/>
  <c r="M20" i="4"/>
  <c r="J20" i="4"/>
  <c r="G12" i="10"/>
  <c r="J8" i="5"/>
  <c r="D14" i="10" s="1"/>
  <c r="M8" i="5"/>
  <c r="I31" i="5"/>
  <c r="K31" i="5" s="1"/>
  <c r="M36" i="5"/>
  <c r="J36" i="5"/>
  <c r="D42" i="10" s="1"/>
  <c r="G13" i="3"/>
  <c r="I13" i="3" s="1"/>
  <c r="K13" i="3" s="1"/>
  <c r="G17" i="3"/>
  <c r="I17" i="3" s="1"/>
  <c r="K17" i="3" s="1"/>
  <c r="E23" i="3"/>
  <c r="G26" i="3"/>
  <c r="I26" i="3" s="1"/>
  <c r="K26" i="3" s="1"/>
  <c r="E37" i="3"/>
  <c r="I37" i="3" s="1"/>
  <c r="K37" i="3" s="1"/>
  <c r="G50" i="8"/>
  <c r="H13" i="4"/>
  <c r="M36" i="4"/>
  <c r="G6" i="5"/>
  <c r="I6" i="5" s="1"/>
  <c r="K6" i="5" s="1"/>
  <c r="G18" i="10"/>
  <c r="M15" i="5"/>
  <c r="J15" i="5"/>
  <c r="D21" i="10" s="1"/>
  <c r="I25" i="5"/>
  <c r="K25" i="5" s="1"/>
  <c r="I23" i="3"/>
  <c r="K23" i="3" s="1"/>
  <c r="J34" i="3"/>
  <c r="L34" i="3" s="1"/>
  <c r="I7" i="4"/>
  <c r="K7" i="4" s="1"/>
  <c r="H10" i="4"/>
  <c r="E10" i="4"/>
  <c r="I10" i="4" s="1"/>
  <c r="K10" i="4" s="1"/>
  <c r="I13" i="4"/>
  <c r="K13" i="4" s="1"/>
  <c r="M15" i="4"/>
  <c r="J15" i="4"/>
  <c r="D21" i="9" s="1"/>
  <c r="E21" i="10"/>
  <c r="L15" i="5"/>
  <c r="F21" i="10" s="1"/>
  <c r="M23" i="5"/>
  <c r="J23" i="5"/>
  <c r="D29" i="10" s="1"/>
  <c r="B35" i="10"/>
  <c r="D29" i="5"/>
  <c r="E29" i="5" s="1"/>
  <c r="H22" i="3"/>
  <c r="E22" i="3"/>
  <c r="I22" i="3" s="1"/>
  <c r="K22" i="3" s="1"/>
  <c r="G28" i="3"/>
  <c r="I28" i="3" s="1"/>
  <c r="K28" i="3" s="1"/>
  <c r="J37" i="3"/>
  <c r="J39" i="3"/>
  <c r="M17" i="4"/>
  <c r="J17" i="4"/>
  <c r="D23" i="9" s="1"/>
  <c r="M28" i="4"/>
  <c r="J28" i="4"/>
  <c r="L28" i="4" s="1"/>
  <c r="F34" i="9" s="1"/>
  <c r="H32" i="5"/>
  <c r="M39" i="5"/>
  <c r="I44" i="5"/>
  <c r="K44" i="5" s="1"/>
  <c r="G45" i="2"/>
  <c r="I45" i="2" s="1"/>
  <c r="K45" i="2" s="1"/>
  <c r="G6" i="3"/>
  <c r="I6" i="3" s="1"/>
  <c r="K6" i="3" s="1"/>
  <c r="G12" i="3"/>
  <c r="I12" i="3" s="1"/>
  <c r="K12" i="3" s="1"/>
  <c r="G16" i="3"/>
  <c r="I16" i="3" s="1"/>
  <c r="K16" i="3" s="1"/>
  <c r="G33" i="3"/>
  <c r="I33" i="3" s="1"/>
  <c r="K33" i="3" s="1"/>
  <c r="H36" i="3"/>
  <c r="E36" i="3"/>
  <c r="I36" i="3" s="1"/>
  <c r="K36" i="3" s="1"/>
  <c r="G39" i="3"/>
  <c r="I39" i="3" s="1"/>
  <c r="K39" i="3" s="1"/>
  <c r="M8" i="4"/>
  <c r="I33" i="4"/>
  <c r="K33" i="4" s="1"/>
  <c r="G39" i="4"/>
  <c r="I39" i="4" s="1"/>
  <c r="K39" i="4" s="1"/>
  <c r="H39" i="4"/>
  <c r="H42" i="4"/>
  <c r="H44" i="4"/>
  <c r="G44" i="4"/>
  <c r="I44" i="4" s="1"/>
  <c r="K44" i="4" s="1"/>
  <c r="H13" i="5"/>
  <c r="G13" i="5"/>
  <c r="I13" i="5" s="1"/>
  <c r="K13" i="5" s="1"/>
  <c r="L20" i="5"/>
  <c r="F26" i="10" s="1"/>
  <c r="H26" i="5"/>
  <c r="G26" i="5"/>
  <c r="I26" i="5" s="1"/>
  <c r="K26" i="5" s="1"/>
  <c r="F29" i="5"/>
  <c r="H25" i="3"/>
  <c r="G39" i="9"/>
  <c r="E15" i="10"/>
  <c r="L9" i="5"/>
  <c r="F15" i="10" s="1"/>
  <c r="M20" i="5"/>
  <c r="E48" i="10"/>
  <c r="L42" i="5"/>
  <c r="F48" i="10" s="1"/>
  <c r="M35" i="4"/>
  <c r="H37" i="4"/>
  <c r="G37" i="4"/>
  <c r="I37" i="4" s="1"/>
  <c r="K37" i="4" s="1"/>
  <c r="M38" i="4"/>
  <c r="H11" i="5"/>
  <c r="H24" i="4"/>
  <c r="H25" i="5"/>
  <c r="G39" i="10"/>
  <c r="I40" i="5"/>
  <c r="K40" i="5" s="1"/>
  <c r="G50" i="10"/>
  <c r="H45" i="5"/>
  <c r="G45" i="5"/>
  <c r="I45" i="5" s="1"/>
  <c r="K45" i="5" s="1"/>
  <c r="H23" i="4"/>
  <c r="G23" i="4"/>
  <c r="I23" i="4" s="1"/>
  <c r="K23" i="4" s="1"/>
  <c r="F29" i="4"/>
  <c r="J33" i="5"/>
  <c r="D39" i="10" s="1"/>
  <c r="I41" i="4"/>
  <c r="K41" i="4" s="1"/>
  <c r="G13" i="10"/>
  <c r="G24" i="10"/>
  <c r="G47" i="10"/>
  <c r="G26" i="4"/>
  <c r="I26" i="4" s="1"/>
  <c r="K26" i="4" s="1"/>
  <c r="J7" i="5"/>
  <c r="D13" i="10" s="1"/>
  <c r="I12" i="5"/>
  <c r="K12" i="5" s="1"/>
  <c r="G18" i="5"/>
  <c r="I18" i="5" s="1"/>
  <c r="K18" i="5" s="1"/>
  <c r="G41" i="5"/>
  <c r="I41" i="5" s="1"/>
  <c r="K41" i="5" s="1"/>
  <c r="M46" i="5"/>
  <c r="G39" i="5"/>
  <c r="I39" i="5" s="1"/>
  <c r="K39" i="5" s="1"/>
  <c r="J44" i="5"/>
  <c r="D50" i="10" s="1"/>
  <c r="G11" i="5"/>
  <c r="I11" i="5" s="1"/>
  <c r="K11" i="5" s="1"/>
  <c r="G24" i="5"/>
  <c r="I24" i="5" s="1"/>
  <c r="K24" i="5" s="1"/>
  <c r="G38" i="5"/>
  <c r="I38" i="5" s="1"/>
  <c r="K38" i="5" s="1"/>
  <c r="H43" i="5"/>
  <c r="G36" i="4"/>
  <c r="I36" i="4" s="1"/>
  <c r="K36" i="4" s="1"/>
  <c r="G10" i="5"/>
  <c r="I10" i="5" s="1"/>
  <c r="K10" i="5" s="1"/>
  <c r="G23" i="5"/>
  <c r="I23" i="5" s="1"/>
  <c r="K23" i="5" s="1"/>
  <c r="G37" i="5"/>
  <c r="I37" i="5" s="1"/>
  <c r="K37" i="5" s="1"/>
  <c r="I46" i="5"/>
  <c r="K46" i="5" s="1"/>
  <c r="L10" i="3" l="1"/>
  <c r="E16" i="8"/>
  <c r="E17" i="9"/>
  <c r="L11" i="4"/>
  <c r="F17" i="9" s="1"/>
  <c r="E43" i="8"/>
  <c r="L37" i="3"/>
  <c r="F52" i="8"/>
  <c r="N46" i="3"/>
  <c r="H52" i="8" s="1"/>
  <c r="F40" i="8"/>
  <c r="N34" i="3"/>
  <c r="H40" i="8" s="1"/>
  <c r="E20" i="8"/>
  <c r="L14" i="3"/>
  <c r="F20" i="8" s="1"/>
  <c r="E50" i="6"/>
  <c r="L44" i="1"/>
  <c r="E23" i="9"/>
  <c r="L17" i="4"/>
  <c r="F23" i="9" s="1"/>
  <c r="J7" i="2"/>
  <c r="M7" i="2"/>
  <c r="E12" i="8"/>
  <c r="L6" i="3"/>
  <c r="M10" i="4"/>
  <c r="J10" i="4"/>
  <c r="D16" i="9" s="1"/>
  <c r="J14" i="4"/>
  <c r="D20" i="9" s="1"/>
  <c r="M14" i="4"/>
  <c r="D50" i="7"/>
  <c r="L44" i="2"/>
  <c r="F50" i="7" s="1"/>
  <c r="E22" i="7"/>
  <c r="E18" i="6"/>
  <c r="L12" i="1"/>
  <c r="F18" i="6" s="1"/>
  <c r="J32" i="4"/>
  <c r="M32" i="4"/>
  <c r="E26" i="7"/>
  <c r="L20" i="2"/>
  <c r="F26" i="7" s="1"/>
  <c r="E47" i="7"/>
  <c r="L41" i="2"/>
  <c r="F47" i="7" s="1"/>
  <c r="E23" i="7"/>
  <c r="G28" i="6"/>
  <c r="M42" i="1"/>
  <c r="J42" i="1"/>
  <c r="D48" i="6" s="1"/>
  <c r="E26" i="6"/>
  <c r="E48" i="6"/>
  <c r="L42" i="1"/>
  <c r="F48" i="6" s="1"/>
  <c r="G30" i="6"/>
  <c r="N24" i="1"/>
  <c r="H30" i="6" s="1"/>
  <c r="E48" i="7"/>
  <c r="M23" i="1"/>
  <c r="J23" i="1"/>
  <c r="D29" i="6" s="1"/>
  <c r="J18" i="2"/>
  <c r="D24" i="7" s="1"/>
  <c r="M18" i="2"/>
  <c r="M23" i="2"/>
  <c r="J23" i="2"/>
  <c r="D29" i="7" s="1"/>
  <c r="D43" i="9"/>
  <c r="D43" i="8"/>
  <c r="E46" i="10"/>
  <c r="L40" i="5"/>
  <c r="F46" i="10" s="1"/>
  <c r="E30" i="7"/>
  <c r="L45" i="1"/>
  <c r="F51" i="6" s="1"/>
  <c r="E51" i="6"/>
  <c r="J44" i="4"/>
  <c r="M44" i="4"/>
  <c r="E45" i="10"/>
  <c r="L39" i="5"/>
  <c r="F45" i="10" s="1"/>
  <c r="M42" i="4"/>
  <c r="J42" i="4"/>
  <c r="L42" i="4" s="1"/>
  <c r="F48" i="9" s="1"/>
  <c r="G50" i="7"/>
  <c r="N44" i="2"/>
  <c r="H50" i="7" s="1"/>
  <c r="M41" i="2"/>
  <c r="J41" i="2"/>
  <c r="D47" i="7" s="1"/>
  <c r="E37" i="7"/>
  <c r="L31" i="2"/>
  <c r="G24" i="8"/>
  <c r="E46" i="8"/>
  <c r="D39" i="9"/>
  <c r="D39" i="8"/>
  <c r="E34" i="6"/>
  <c r="L28" i="1"/>
  <c r="F34" i="6" s="1"/>
  <c r="J33" i="1"/>
  <c r="D39" i="6" s="1"/>
  <c r="M33" i="1"/>
  <c r="E31" i="7"/>
  <c r="L25" i="2"/>
  <c r="F31" i="7" s="1"/>
  <c r="J20" i="1"/>
  <c r="D26" i="6" s="1"/>
  <c r="M20" i="1"/>
  <c r="E16" i="6"/>
  <c r="L10" i="1"/>
  <c r="M42" i="2"/>
  <c r="J42" i="2"/>
  <c r="D48" i="7" s="1"/>
  <c r="N12" i="2"/>
  <c r="H18" i="7" s="1"/>
  <c r="E19" i="9"/>
  <c r="E40" i="7"/>
  <c r="L34" i="2"/>
  <c r="E26" i="8"/>
  <c r="E51" i="8"/>
  <c r="E24" i="7"/>
  <c r="L18" i="2"/>
  <c r="F24" i="7" s="1"/>
  <c r="M19" i="5"/>
  <c r="J19" i="5"/>
  <c r="D25" i="10" s="1"/>
  <c r="E34" i="8"/>
  <c r="L28" i="3"/>
  <c r="G14" i="10"/>
  <c r="E38" i="9"/>
  <c r="L32" i="4"/>
  <c r="F38" i="9" s="1"/>
  <c r="J27" i="1"/>
  <c r="D33" i="6" s="1"/>
  <c r="M27" i="1"/>
  <c r="E29" i="7"/>
  <c r="L23" i="2"/>
  <c r="F29" i="7" s="1"/>
  <c r="E28" i="8"/>
  <c r="L22" i="3"/>
  <c r="F28" i="8" s="1"/>
  <c r="J13" i="4"/>
  <c r="D19" i="9" s="1"/>
  <c r="M13" i="4"/>
  <c r="E51" i="7"/>
  <c r="L45" i="2"/>
  <c r="F51" i="7" s="1"/>
  <c r="J22" i="3"/>
  <c r="M22" i="3"/>
  <c r="E13" i="9"/>
  <c r="L7" i="4"/>
  <c r="E15" i="9"/>
  <c r="L9" i="4"/>
  <c r="M16" i="2"/>
  <c r="J16" i="2"/>
  <c r="D22" i="7" s="1"/>
  <c r="J6" i="1"/>
  <c r="D12" i="6" s="1"/>
  <c r="M6" i="1"/>
  <c r="M19" i="1"/>
  <c r="J19" i="1"/>
  <c r="D25" i="6" s="1"/>
  <c r="E38" i="8"/>
  <c r="E31" i="8"/>
  <c r="D34" i="9"/>
  <c r="D34" i="8"/>
  <c r="M17" i="2"/>
  <c r="J17" i="2"/>
  <c r="D23" i="7" s="1"/>
  <c r="G52" i="10"/>
  <c r="E47" i="9"/>
  <c r="J25" i="5"/>
  <c r="D31" i="10" s="1"/>
  <c r="M25" i="5"/>
  <c r="J39" i="4"/>
  <c r="M39" i="4"/>
  <c r="L44" i="5"/>
  <c r="E50" i="10"/>
  <c r="E51" i="9"/>
  <c r="L45" i="4"/>
  <c r="E49" i="6"/>
  <c r="E17" i="7"/>
  <c r="G25" i="9"/>
  <c r="N19" i="4"/>
  <c r="H25" i="9" s="1"/>
  <c r="G17" i="9"/>
  <c r="N11" i="4"/>
  <c r="H17" i="9" s="1"/>
  <c r="J20" i="2"/>
  <c r="D26" i="7" s="1"/>
  <c r="M20" i="2"/>
  <c r="M32" i="3"/>
  <c r="J32" i="3"/>
  <c r="E46" i="9"/>
  <c r="E43" i="7"/>
  <c r="D29" i="8"/>
  <c r="D29" i="9"/>
  <c r="E17" i="8"/>
  <c r="E16" i="7"/>
  <c r="L10" i="2"/>
  <c r="F16" i="7" s="1"/>
  <c r="M9" i="3"/>
  <c r="J9" i="3"/>
  <c r="D15" i="8" s="1"/>
  <c r="G17" i="6"/>
  <c r="N11" i="1"/>
  <c r="H17" i="6" s="1"/>
  <c r="G39" i="7"/>
  <c r="G46" i="7"/>
  <c r="N40" i="2"/>
  <c r="H46" i="7" s="1"/>
  <c r="J40" i="3"/>
  <c r="L40" i="3" s="1"/>
  <c r="F46" i="8" s="1"/>
  <c r="M40" i="3"/>
  <c r="E36" i="7"/>
  <c r="L30" i="2"/>
  <c r="F36" i="7" s="1"/>
  <c r="D50" i="8"/>
  <c r="D50" i="9"/>
  <c r="L44" i="3"/>
  <c r="M16" i="1"/>
  <c r="J16" i="1"/>
  <c r="G22" i="9"/>
  <c r="L36" i="1"/>
  <c r="F42" i="6" s="1"/>
  <c r="E13" i="6"/>
  <c r="L7" i="1"/>
  <c r="G42" i="6"/>
  <c r="N36" i="1"/>
  <c r="H42" i="6" s="1"/>
  <c r="D41" i="8"/>
  <c r="D41" i="9"/>
  <c r="E39" i="6"/>
  <c r="L33" i="1"/>
  <c r="F39" i="6" s="1"/>
  <c r="E33" i="10"/>
  <c r="M18" i="4"/>
  <c r="J18" i="4"/>
  <c r="D24" i="9" s="1"/>
  <c r="E15" i="6"/>
  <c r="L9" i="1"/>
  <c r="F15" i="6" s="1"/>
  <c r="J32" i="2"/>
  <c r="D38" i="7" s="1"/>
  <c r="M32" i="2"/>
  <c r="J40" i="4"/>
  <c r="L40" i="4" s="1"/>
  <c r="F46" i="9" s="1"/>
  <c r="M40" i="4"/>
  <c r="N31" i="4"/>
  <c r="H37" i="9" s="1"/>
  <c r="G37" i="9"/>
  <c r="M11" i="5"/>
  <c r="J11" i="5"/>
  <c r="D17" i="10" s="1"/>
  <c r="E32" i="8"/>
  <c r="E44" i="8"/>
  <c r="D33" i="9"/>
  <c r="D33" i="8"/>
  <c r="D48" i="9"/>
  <c r="D48" i="8"/>
  <c r="J43" i="1"/>
  <c r="D49" i="6" s="1"/>
  <c r="M43" i="1"/>
  <c r="E34" i="10"/>
  <c r="N42" i="5"/>
  <c r="H48" i="10" s="1"/>
  <c r="L8" i="5"/>
  <c r="F14" i="10" s="1"/>
  <c r="M38" i="2"/>
  <c r="J38" i="2"/>
  <c r="D44" i="7" s="1"/>
  <c r="M30" i="5"/>
  <c r="J30" i="5"/>
  <c r="M27" i="4"/>
  <c r="J27" i="4"/>
  <c r="L27" i="4" s="1"/>
  <c r="F33" i="9" s="1"/>
  <c r="E40" i="10"/>
  <c r="L34" i="5"/>
  <c r="F40" i="10" s="1"/>
  <c r="G41" i="8"/>
  <c r="L22" i="1"/>
  <c r="F28" i="6" s="1"/>
  <c r="L33" i="2"/>
  <c r="F39" i="7" s="1"/>
  <c r="E22" i="8"/>
  <c r="L16" i="3"/>
  <c r="E18" i="8"/>
  <c r="L12" i="3"/>
  <c r="E14" i="6"/>
  <c r="L8" i="1"/>
  <c r="F14" i="6" s="1"/>
  <c r="J24" i="4"/>
  <c r="L24" i="4" s="1"/>
  <c r="F30" i="9" s="1"/>
  <c r="M24" i="4"/>
  <c r="E22" i="9"/>
  <c r="L16" i="4"/>
  <c r="F22" i="9" s="1"/>
  <c r="D52" i="9"/>
  <c r="D52" i="8"/>
  <c r="E12" i="6"/>
  <c r="H29" i="4"/>
  <c r="G29" i="4"/>
  <c r="I29" i="4" s="1"/>
  <c r="K29" i="4" s="1"/>
  <c r="E29" i="8"/>
  <c r="L23" i="3"/>
  <c r="E18" i="10"/>
  <c r="L12" i="5"/>
  <c r="G44" i="9"/>
  <c r="N38" i="4"/>
  <c r="H44" i="9" s="1"/>
  <c r="H29" i="5"/>
  <c r="G29" i="5"/>
  <c r="I29" i="5" s="1"/>
  <c r="K29" i="5" s="1"/>
  <c r="G14" i="9"/>
  <c r="N8" i="4"/>
  <c r="H14" i="9" s="1"/>
  <c r="G29" i="10"/>
  <c r="N23" i="5"/>
  <c r="H29" i="10" s="1"/>
  <c r="E31" i="10"/>
  <c r="L25" i="5"/>
  <c r="F31" i="10" s="1"/>
  <c r="J38" i="3"/>
  <c r="M38" i="3"/>
  <c r="G33" i="8"/>
  <c r="N27" i="3"/>
  <c r="H33" i="8" s="1"/>
  <c r="G48" i="8"/>
  <c r="E44" i="6"/>
  <c r="L38" i="1"/>
  <c r="F44" i="6" s="1"/>
  <c r="M28" i="5"/>
  <c r="J28" i="5"/>
  <c r="D34" i="10" s="1"/>
  <c r="G22" i="10"/>
  <c r="N16" i="5"/>
  <c r="H22" i="10" s="1"/>
  <c r="G19" i="6"/>
  <c r="M46" i="1"/>
  <c r="J46" i="1"/>
  <c r="D52" i="6" s="1"/>
  <c r="M17" i="3"/>
  <c r="J17" i="3"/>
  <c r="D23" i="8" s="1"/>
  <c r="E36" i="9"/>
  <c r="N22" i="5"/>
  <c r="H28" i="10" s="1"/>
  <c r="J13" i="3"/>
  <c r="D19" i="8" s="1"/>
  <c r="M13" i="3"/>
  <c r="G32" i="7"/>
  <c r="N26" i="2"/>
  <c r="H32" i="7" s="1"/>
  <c r="E38" i="7"/>
  <c r="L32" i="2"/>
  <c r="F38" i="7" s="1"/>
  <c r="L15" i="3"/>
  <c r="E21" i="8"/>
  <c r="G42" i="9"/>
  <c r="G12" i="9"/>
  <c r="E29" i="6"/>
  <c r="L23" i="1"/>
  <c r="F29" i="6" s="1"/>
  <c r="J37" i="2"/>
  <c r="D43" i="7" s="1"/>
  <c r="M37" i="2"/>
  <c r="G15" i="6"/>
  <c r="N9" i="1"/>
  <c r="H15" i="6" s="1"/>
  <c r="M24" i="2"/>
  <c r="J24" i="2"/>
  <c r="D30" i="7" s="1"/>
  <c r="E24" i="10"/>
  <c r="L18" i="5"/>
  <c r="E29" i="10"/>
  <c r="L23" i="5"/>
  <c r="F29" i="10" s="1"/>
  <c r="E29" i="9"/>
  <c r="L23" i="4"/>
  <c r="F29" i="9" s="1"/>
  <c r="E16" i="10"/>
  <c r="L10" i="5"/>
  <c r="J23" i="4"/>
  <c r="M23" i="4"/>
  <c r="E43" i="9"/>
  <c r="E32" i="10"/>
  <c r="E45" i="8"/>
  <c r="L39" i="3"/>
  <c r="G34" i="9"/>
  <c r="N28" i="4"/>
  <c r="H34" i="9" s="1"/>
  <c r="E23" i="8"/>
  <c r="L17" i="3"/>
  <c r="F23" i="8" s="1"/>
  <c r="N35" i="5"/>
  <c r="H41" i="10" s="1"/>
  <c r="G46" i="10"/>
  <c r="E30" i="8"/>
  <c r="E40" i="6"/>
  <c r="H29" i="3"/>
  <c r="G29" i="3"/>
  <c r="I29" i="3" s="1"/>
  <c r="K29" i="3" s="1"/>
  <c r="E39" i="10"/>
  <c r="L33" i="5"/>
  <c r="E45" i="7"/>
  <c r="E21" i="6"/>
  <c r="L15" i="1"/>
  <c r="G47" i="6"/>
  <c r="E28" i="7"/>
  <c r="L22" i="2"/>
  <c r="F28" i="7" s="1"/>
  <c r="D49" i="9"/>
  <c r="D49" i="8"/>
  <c r="G19" i="7"/>
  <c r="N13" i="2"/>
  <c r="H19" i="7" s="1"/>
  <c r="E14" i="8"/>
  <c r="M30" i="4"/>
  <c r="J30" i="4"/>
  <c r="L30" i="4" s="1"/>
  <c r="F36" i="9" s="1"/>
  <c r="E49" i="7"/>
  <c r="L43" i="2"/>
  <c r="F49" i="7" s="1"/>
  <c r="G20" i="8"/>
  <c r="G49" i="7"/>
  <c r="N43" i="2"/>
  <c r="H49" i="7" s="1"/>
  <c r="G15" i="7"/>
  <c r="N9" i="2"/>
  <c r="H15" i="7" s="1"/>
  <c r="J13" i="5"/>
  <c r="D19" i="10" s="1"/>
  <c r="M13" i="5"/>
  <c r="E24" i="8"/>
  <c r="L18" i="3"/>
  <c r="F24" i="8" s="1"/>
  <c r="G31" i="7"/>
  <c r="N25" i="2"/>
  <c r="H31" i="7" s="1"/>
  <c r="E50" i="9"/>
  <c r="L44" i="4"/>
  <c r="F50" i="9" s="1"/>
  <c r="J34" i="1"/>
  <c r="D40" i="6" s="1"/>
  <c r="M34" i="1"/>
  <c r="L35" i="3"/>
  <c r="F41" i="8" s="1"/>
  <c r="G23" i="6"/>
  <c r="N17" i="1"/>
  <c r="H23" i="6" s="1"/>
  <c r="E47" i="10"/>
  <c r="L41" i="5"/>
  <c r="D40" i="9"/>
  <c r="D40" i="8"/>
  <c r="E20" i="9"/>
  <c r="E15" i="8"/>
  <c r="G36" i="6"/>
  <c r="N30" i="1"/>
  <c r="H36" i="6" s="1"/>
  <c r="E43" i="10"/>
  <c r="L37" i="5"/>
  <c r="E39" i="9"/>
  <c r="L33" i="4"/>
  <c r="M32" i="5"/>
  <c r="J32" i="5"/>
  <c r="E42" i="9"/>
  <c r="L36" i="4"/>
  <c r="F42" i="9" s="1"/>
  <c r="J37" i="4"/>
  <c r="L37" i="4" s="1"/>
  <c r="F43" i="9" s="1"/>
  <c r="M37" i="4"/>
  <c r="N15" i="5"/>
  <c r="H21" i="10" s="1"/>
  <c r="G21" i="10"/>
  <c r="J24" i="3"/>
  <c r="L24" i="3" s="1"/>
  <c r="F30" i="8" s="1"/>
  <c r="M24" i="3"/>
  <c r="E32" i="6"/>
  <c r="L26" i="1"/>
  <c r="F32" i="6" s="1"/>
  <c r="N9" i="5"/>
  <c r="H15" i="10" s="1"/>
  <c r="N43" i="4"/>
  <c r="H49" i="9" s="1"/>
  <c r="G49" i="9"/>
  <c r="E12" i="9"/>
  <c r="L6" i="4"/>
  <c r="F12" i="9" s="1"/>
  <c r="G25" i="7"/>
  <c r="N19" i="2"/>
  <c r="H25" i="7" s="1"/>
  <c r="M31" i="1"/>
  <c r="J31" i="1"/>
  <c r="G38" i="6"/>
  <c r="E45" i="6"/>
  <c r="G49" i="8"/>
  <c r="N43" i="3"/>
  <c r="H49" i="8" s="1"/>
  <c r="J8" i="3"/>
  <c r="D14" i="8" s="1"/>
  <c r="M8" i="3"/>
  <c r="E18" i="9"/>
  <c r="L42" i="3"/>
  <c r="F48" i="8" s="1"/>
  <c r="G28" i="7"/>
  <c r="N22" i="2"/>
  <c r="H28" i="7" s="1"/>
  <c r="N28" i="2"/>
  <c r="H34" i="7" s="1"/>
  <c r="G16" i="7"/>
  <c r="N10" i="2"/>
  <c r="H16" i="7" s="1"/>
  <c r="G51" i="6"/>
  <c r="N45" i="1"/>
  <c r="H51" i="6" s="1"/>
  <c r="G32" i="6"/>
  <c r="I29" i="1"/>
  <c r="K29" i="1" s="1"/>
  <c r="E12" i="10"/>
  <c r="L6" i="5"/>
  <c r="G28" i="9"/>
  <c r="N22" i="4"/>
  <c r="H28" i="9" s="1"/>
  <c r="J39" i="2"/>
  <c r="D45" i="7" s="1"/>
  <c r="M39" i="2"/>
  <c r="L11" i="5"/>
  <c r="F17" i="10" s="1"/>
  <c r="E17" i="10"/>
  <c r="M20" i="3"/>
  <c r="J20" i="3"/>
  <c r="E52" i="6"/>
  <c r="L46" i="1"/>
  <c r="F52" i="6" s="1"/>
  <c r="E52" i="10"/>
  <c r="L46" i="5"/>
  <c r="F52" i="10" s="1"/>
  <c r="N39" i="5"/>
  <c r="H45" i="10" s="1"/>
  <c r="G45" i="10"/>
  <c r="J26" i="3"/>
  <c r="L26" i="3" s="1"/>
  <c r="F32" i="8" s="1"/>
  <c r="M26" i="3"/>
  <c r="M14" i="1"/>
  <c r="J14" i="1"/>
  <c r="J25" i="3"/>
  <c r="L25" i="3" s="1"/>
  <c r="F31" i="8" s="1"/>
  <c r="M25" i="3"/>
  <c r="G26" i="9"/>
  <c r="N20" i="4"/>
  <c r="H26" i="9" s="1"/>
  <c r="E32" i="9"/>
  <c r="L26" i="4"/>
  <c r="E51" i="10"/>
  <c r="L45" i="5"/>
  <c r="F51" i="10" s="1"/>
  <c r="J26" i="5"/>
  <c r="D32" i="10" s="1"/>
  <c r="M26" i="5"/>
  <c r="E42" i="8"/>
  <c r="E19" i="8"/>
  <c r="M43" i="5"/>
  <c r="J43" i="5"/>
  <c r="M45" i="5"/>
  <c r="J45" i="5"/>
  <c r="D51" i="10" s="1"/>
  <c r="G41" i="9"/>
  <c r="N35" i="4"/>
  <c r="H41" i="9" s="1"/>
  <c r="M36" i="3"/>
  <c r="J36" i="3"/>
  <c r="L36" i="3" s="1"/>
  <c r="F42" i="8" s="1"/>
  <c r="G23" i="9"/>
  <c r="N17" i="4"/>
  <c r="H23" i="9" s="1"/>
  <c r="E42" i="7"/>
  <c r="E25" i="6"/>
  <c r="L19" i="1"/>
  <c r="F25" i="6" s="1"/>
  <c r="L7" i="5"/>
  <c r="D47" i="8"/>
  <c r="D47" i="9"/>
  <c r="J25" i="4"/>
  <c r="L25" i="4" s="1"/>
  <c r="F31" i="9" s="1"/>
  <c r="M25" i="4"/>
  <c r="E30" i="9"/>
  <c r="M14" i="2"/>
  <c r="J14" i="2"/>
  <c r="L36" i="5"/>
  <c r="F42" i="10" s="1"/>
  <c r="E36" i="6"/>
  <c r="L30" i="1"/>
  <c r="F36" i="6" s="1"/>
  <c r="M39" i="1"/>
  <c r="J39" i="1"/>
  <c r="D45" i="6" s="1"/>
  <c r="D36" i="9"/>
  <c r="D36" i="8"/>
  <c r="E41" i="6"/>
  <c r="L35" i="1"/>
  <c r="F41" i="6" s="1"/>
  <c r="G36" i="7"/>
  <c r="N30" i="2"/>
  <c r="H36" i="7" s="1"/>
  <c r="J12" i="4"/>
  <c r="D18" i="9" s="1"/>
  <c r="M12" i="4"/>
  <c r="G41" i="7"/>
  <c r="E46" i="6"/>
  <c r="M40" i="1"/>
  <c r="J40" i="1"/>
  <c r="D46" i="6" s="1"/>
  <c r="E38" i="6"/>
  <c r="L32" i="1"/>
  <c r="F38" i="6" s="1"/>
  <c r="L35" i="2"/>
  <c r="F41" i="7" s="1"/>
  <c r="H29" i="1"/>
  <c r="L41" i="1"/>
  <c r="F47" i="6" s="1"/>
  <c r="E30" i="10"/>
  <c r="L24" i="5"/>
  <c r="E37" i="10"/>
  <c r="L31" i="5"/>
  <c r="F37" i="10" s="1"/>
  <c r="E33" i="6"/>
  <c r="L27" i="1"/>
  <c r="F33" i="6" s="1"/>
  <c r="M31" i="3"/>
  <c r="J31" i="3"/>
  <c r="G14" i="6"/>
  <c r="G31" i="6"/>
  <c r="N25" i="1"/>
  <c r="H31" i="6" s="1"/>
  <c r="E15" i="7"/>
  <c r="L9" i="2"/>
  <c r="F15" i="7" s="1"/>
  <c r="G40" i="10"/>
  <c r="N34" i="5"/>
  <c r="H40" i="10" s="1"/>
  <c r="G26" i="10"/>
  <c r="N20" i="5"/>
  <c r="H26" i="10" s="1"/>
  <c r="E16" i="9"/>
  <c r="J27" i="5"/>
  <c r="D33" i="10" s="1"/>
  <c r="M27" i="5"/>
  <c r="M17" i="5"/>
  <c r="J17" i="5"/>
  <c r="M11" i="2"/>
  <c r="J11" i="2"/>
  <c r="D17" i="7" s="1"/>
  <c r="E45" i="9"/>
  <c r="L39" i="4"/>
  <c r="F45" i="9" s="1"/>
  <c r="E14" i="7"/>
  <c r="N14" i="5"/>
  <c r="H20" i="10" s="1"/>
  <c r="M11" i="3"/>
  <c r="J11" i="3"/>
  <c r="D17" i="8" s="1"/>
  <c r="L38" i="2"/>
  <c r="F44" i="7" s="1"/>
  <c r="E44" i="7"/>
  <c r="E44" i="10"/>
  <c r="L38" i="5"/>
  <c r="F44" i="10" s="1"/>
  <c r="E19" i="10"/>
  <c r="E39" i="8"/>
  <c r="L33" i="3"/>
  <c r="D45" i="9"/>
  <c r="D45" i="8"/>
  <c r="G21" i="9"/>
  <c r="N15" i="4"/>
  <c r="H21" i="9" s="1"/>
  <c r="N36" i="5"/>
  <c r="H42" i="10" s="1"/>
  <c r="G42" i="10"/>
  <c r="N31" i="5"/>
  <c r="H37" i="10" s="1"/>
  <c r="G37" i="10"/>
  <c r="G44" i="10"/>
  <c r="J36" i="2"/>
  <c r="D42" i="7" s="1"/>
  <c r="M36" i="2"/>
  <c r="M8" i="2"/>
  <c r="J8" i="2"/>
  <c r="D14" i="7" s="1"/>
  <c r="M41" i="4"/>
  <c r="J41" i="4"/>
  <c r="L41" i="4" s="1"/>
  <c r="F47" i="9" s="1"/>
  <c r="H29" i="2"/>
  <c r="G29" i="2"/>
  <c r="I29" i="2" s="1"/>
  <c r="K29" i="2" s="1"/>
  <c r="G47" i="8"/>
  <c r="N41" i="3"/>
  <c r="H47" i="8" s="1"/>
  <c r="E31" i="9"/>
  <c r="E24" i="9"/>
  <c r="L18" i="4"/>
  <c r="F24" i="9" s="1"/>
  <c r="E19" i="6"/>
  <c r="L13" i="1"/>
  <c r="F19" i="6" s="1"/>
  <c r="E37" i="8"/>
  <c r="L31" i="3"/>
  <c r="F37" i="8" s="1"/>
  <c r="G36" i="8"/>
  <c r="N30" i="3"/>
  <c r="H36" i="8" s="1"/>
  <c r="G34" i="6"/>
  <c r="M35" i="1"/>
  <c r="J35" i="1"/>
  <c r="D41" i="6" s="1"/>
  <c r="M45" i="3"/>
  <c r="J45" i="3"/>
  <c r="G51" i="7"/>
  <c r="N45" i="2"/>
  <c r="H51" i="7" s="1"/>
  <c r="E25" i="10"/>
  <c r="E23" i="6"/>
  <c r="L17" i="1"/>
  <c r="F23" i="6" s="1"/>
  <c r="E31" i="6"/>
  <c r="L25" i="1"/>
  <c r="F31" i="6" s="1"/>
  <c r="G44" i="6"/>
  <c r="N38" i="1"/>
  <c r="H44" i="6" s="1"/>
  <c r="G18" i="6"/>
  <c r="N12" i="1"/>
  <c r="H18" i="6" s="1"/>
  <c r="N37" i="1"/>
  <c r="H43" i="6" s="1"/>
  <c r="L27" i="2"/>
  <c r="F39" i="10" l="1"/>
  <c r="N33" i="5"/>
  <c r="H39" i="10" s="1"/>
  <c r="G37" i="6"/>
  <c r="N31" i="1"/>
  <c r="H37" i="6" s="1"/>
  <c r="G51" i="8"/>
  <c r="G40" i="6"/>
  <c r="E35" i="9"/>
  <c r="L29" i="4"/>
  <c r="F35" i="9" s="1"/>
  <c r="F18" i="8"/>
  <c r="N12" i="3"/>
  <c r="H18" i="8" s="1"/>
  <c r="G38" i="7"/>
  <c r="N32" i="2"/>
  <c r="H38" i="7" s="1"/>
  <c r="G26" i="7"/>
  <c r="N20" i="2"/>
  <c r="H26" i="7" s="1"/>
  <c r="F15" i="9"/>
  <c r="N9" i="4"/>
  <c r="H15" i="9" s="1"/>
  <c r="G48" i="7"/>
  <c r="G48" i="9"/>
  <c r="N42" i="4"/>
  <c r="H48" i="9" s="1"/>
  <c r="G16" i="9"/>
  <c r="N10" i="4"/>
  <c r="H16" i="9" s="1"/>
  <c r="F33" i="7"/>
  <c r="N27" i="2"/>
  <c r="H33" i="7" s="1"/>
  <c r="G30" i="8"/>
  <c r="N24" i="3"/>
  <c r="H30" i="8" s="1"/>
  <c r="G43" i="7"/>
  <c r="D44" i="8"/>
  <c r="D44" i="9"/>
  <c r="G14" i="7"/>
  <c r="N8" i="2"/>
  <c r="H14" i="7" s="1"/>
  <c r="G46" i="6"/>
  <c r="N40" i="1"/>
  <c r="H46" i="6" s="1"/>
  <c r="D37" i="6"/>
  <c r="L31" i="1"/>
  <c r="F37" i="6" s="1"/>
  <c r="D38" i="8"/>
  <c r="D38" i="9"/>
  <c r="F51" i="9"/>
  <c r="N45" i="4"/>
  <c r="H51" i="9" s="1"/>
  <c r="F39" i="8"/>
  <c r="N33" i="3"/>
  <c r="H39" i="8" s="1"/>
  <c r="F32" i="9"/>
  <c r="N26" i="4"/>
  <c r="H32" i="9" s="1"/>
  <c r="G19" i="8"/>
  <c r="N13" i="3"/>
  <c r="H19" i="8" s="1"/>
  <c r="G33" i="9"/>
  <c r="N27" i="4"/>
  <c r="H33" i="9" s="1"/>
  <c r="G38" i="8"/>
  <c r="G23" i="7"/>
  <c r="F13" i="10"/>
  <c r="N7" i="5"/>
  <c r="H13" i="10" s="1"/>
  <c r="L12" i="4"/>
  <c r="F18" i="9" s="1"/>
  <c r="N38" i="5"/>
  <c r="H44" i="10" s="1"/>
  <c r="L13" i="5"/>
  <c r="F19" i="10" s="1"/>
  <c r="D49" i="10"/>
  <c r="L43" i="5"/>
  <c r="F49" i="10" s="1"/>
  <c r="E35" i="6"/>
  <c r="G43" i="9"/>
  <c r="N37" i="4"/>
  <c r="H43" i="9" s="1"/>
  <c r="L9" i="3"/>
  <c r="F15" i="8" s="1"/>
  <c r="M29" i="3"/>
  <c r="J29" i="3"/>
  <c r="F45" i="8"/>
  <c r="N39" i="3"/>
  <c r="H45" i="8" s="1"/>
  <c r="N6" i="4"/>
  <c r="H12" i="9" s="1"/>
  <c r="G34" i="10"/>
  <c r="M29" i="4"/>
  <c r="J29" i="4"/>
  <c r="G36" i="10"/>
  <c r="F50" i="10"/>
  <c r="N44" i="5"/>
  <c r="H50" i="10" s="1"/>
  <c r="F16" i="6"/>
  <c r="N10" i="1"/>
  <c r="H16" i="6" s="1"/>
  <c r="L20" i="1"/>
  <c r="F26" i="6" s="1"/>
  <c r="G38" i="9"/>
  <c r="N32" i="4"/>
  <c r="H38" i="9" s="1"/>
  <c r="F12" i="8"/>
  <c r="N6" i="3"/>
  <c r="H12" i="8" s="1"/>
  <c r="F50" i="8"/>
  <c r="N44" i="3"/>
  <c r="H50" i="8" s="1"/>
  <c r="G20" i="9"/>
  <c r="G46" i="9"/>
  <c r="N40" i="4"/>
  <c r="H46" i="9" s="1"/>
  <c r="D51" i="9"/>
  <c r="D51" i="8"/>
  <c r="G15" i="8"/>
  <c r="N9" i="3"/>
  <c r="H15" i="8" s="1"/>
  <c r="G22" i="7"/>
  <c r="G45" i="6"/>
  <c r="G51" i="10"/>
  <c r="N45" i="5"/>
  <c r="H51" i="10" s="1"/>
  <c r="E35" i="8"/>
  <c r="L29" i="3"/>
  <c r="F35" i="8" s="1"/>
  <c r="D36" i="10"/>
  <c r="L30" i="5"/>
  <c r="F36" i="10" s="1"/>
  <c r="G41" i="6"/>
  <c r="N35" i="1"/>
  <c r="H41" i="6" s="1"/>
  <c r="F30" i="10"/>
  <c r="N24" i="5"/>
  <c r="H30" i="10" s="1"/>
  <c r="N35" i="2"/>
  <c r="H41" i="7" s="1"/>
  <c r="N43" i="5"/>
  <c r="H49" i="10" s="1"/>
  <c r="G49" i="10"/>
  <c r="N26" i="1"/>
  <c r="H32" i="6" s="1"/>
  <c r="G14" i="8"/>
  <c r="N14" i="3"/>
  <c r="H20" i="8" s="1"/>
  <c r="L34" i="1"/>
  <c r="F40" i="6" s="1"/>
  <c r="L6" i="1"/>
  <c r="F12" i="6" s="1"/>
  <c r="F22" i="8"/>
  <c r="N16" i="3"/>
  <c r="H22" i="8" s="1"/>
  <c r="L38" i="3"/>
  <c r="F44" i="8" s="1"/>
  <c r="F13" i="6"/>
  <c r="N7" i="1"/>
  <c r="H13" i="6" s="1"/>
  <c r="G46" i="8"/>
  <c r="N40" i="3"/>
  <c r="H46" i="8" s="1"/>
  <c r="L11" i="3"/>
  <c r="F17" i="8" s="1"/>
  <c r="G45" i="9"/>
  <c r="N39" i="4"/>
  <c r="H45" i="9" s="1"/>
  <c r="F13" i="9"/>
  <c r="N7" i="4"/>
  <c r="H13" i="9" s="1"/>
  <c r="G33" i="6"/>
  <c r="N27" i="1"/>
  <c r="H33" i="6" s="1"/>
  <c r="L45" i="3"/>
  <c r="F51" i="8" s="1"/>
  <c r="N23" i="2"/>
  <c r="H29" i="7" s="1"/>
  <c r="G29" i="7"/>
  <c r="F12" i="10"/>
  <c r="N6" i="5"/>
  <c r="H12" i="10" s="1"/>
  <c r="N28" i="1"/>
  <c r="H34" i="6" s="1"/>
  <c r="G17" i="7"/>
  <c r="N11" i="2"/>
  <c r="H17" i="7" s="1"/>
  <c r="G18" i="9"/>
  <c r="N12" i="4"/>
  <c r="H18" i="9" s="1"/>
  <c r="L36" i="2"/>
  <c r="F42" i="7" s="1"/>
  <c r="L13" i="3"/>
  <c r="F19" i="8" s="1"/>
  <c r="G31" i="8"/>
  <c r="N25" i="3"/>
  <c r="H31" i="8" s="1"/>
  <c r="D26" i="8"/>
  <c r="D26" i="9"/>
  <c r="L14" i="4"/>
  <c r="F20" i="9" s="1"/>
  <c r="L26" i="5"/>
  <c r="F32" i="10" s="1"/>
  <c r="F24" i="10"/>
  <c r="N18" i="5"/>
  <c r="H24" i="10" s="1"/>
  <c r="N36" i="4"/>
  <c r="H42" i="9" s="1"/>
  <c r="G44" i="7"/>
  <c r="N38" i="2"/>
  <c r="H44" i="7" s="1"/>
  <c r="D46" i="9"/>
  <c r="D46" i="8"/>
  <c r="G26" i="6"/>
  <c r="N18" i="3"/>
  <c r="H24" i="8" s="1"/>
  <c r="G50" i="9"/>
  <c r="N44" i="4"/>
  <c r="H50" i="9" s="1"/>
  <c r="G24" i="7"/>
  <c r="N18" i="2"/>
  <c r="H24" i="7" s="1"/>
  <c r="G13" i="7"/>
  <c r="N7" i="2"/>
  <c r="H13" i="7" s="1"/>
  <c r="F43" i="8"/>
  <c r="N37" i="3"/>
  <c r="H43" i="8" s="1"/>
  <c r="L8" i="2"/>
  <c r="F14" i="7" s="1"/>
  <c r="F29" i="8"/>
  <c r="N23" i="3"/>
  <c r="H29" i="8" s="1"/>
  <c r="G25" i="10"/>
  <c r="D20" i="7"/>
  <c r="L14" i="2"/>
  <c r="F20" i="7" s="1"/>
  <c r="D31" i="9"/>
  <c r="D31" i="8"/>
  <c r="G26" i="8"/>
  <c r="N20" i="3"/>
  <c r="H26" i="8" s="1"/>
  <c r="N42" i="3"/>
  <c r="H48" i="8" s="1"/>
  <c r="E35" i="10"/>
  <c r="G31" i="10"/>
  <c r="N25" i="5"/>
  <c r="H31" i="10" s="1"/>
  <c r="L32" i="3"/>
  <c r="F38" i="8" s="1"/>
  <c r="G28" i="8"/>
  <c r="N22" i="3"/>
  <c r="H28" i="8" s="1"/>
  <c r="L20" i="3"/>
  <c r="F26" i="8" s="1"/>
  <c r="G48" i="6"/>
  <c r="N42" i="1"/>
  <c r="H48" i="6" s="1"/>
  <c r="D13" i="7"/>
  <c r="L7" i="2"/>
  <c r="F13" i="7" s="1"/>
  <c r="E35" i="7"/>
  <c r="G23" i="10"/>
  <c r="J29" i="1"/>
  <c r="D35" i="6" s="1"/>
  <c r="M29" i="1"/>
  <c r="G20" i="7"/>
  <c r="N14" i="2"/>
  <c r="H20" i="7" s="1"/>
  <c r="D20" i="6"/>
  <c r="L14" i="1"/>
  <c r="F20" i="6" s="1"/>
  <c r="D38" i="10"/>
  <c r="L32" i="5"/>
  <c r="F38" i="10" s="1"/>
  <c r="N41" i="1"/>
  <c r="H47" i="6" s="1"/>
  <c r="N17" i="3"/>
  <c r="H23" i="8" s="1"/>
  <c r="G23" i="8"/>
  <c r="J29" i="5"/>
  <c r="D35" i="10" s="1"/>
  <c r="M29" i="5"/>
  <c r="G24" i="9"/>
  <c r="N18" i="4"/>
  <c r="H24" i="9" s="1"/>
  <c r="N16" i="4"/>
  <c r="H22" i="9" s="1"/>
  <c r="D28" i="9"/>
  <c r="D28" i="8"/>
  <c r="F37" i="7"/>
  <c r="N31" i="2"/>
  <c r="H37" i="7" s="1"/>
  <c r="N22" i="1"/>
  <c r="H28" i="6" s="1"/>
  <c r="L16" i="2"/>
  <c r="F22" i="7" s="1"/>
  <c r="G37" i="8"/>
  <c r="N31" i="3"/>
  <c r="H37" i="8" s="1"/>
  <c r="F16" i="10"/>
  <c r="N10" i="5"/>
  <c r="H16" i="10" s="1"/>
  <c r="L40" i="1"/>
  <c r="F46" i="6" s="1"/>
  <c r="D23" i="10"/>
  <c r="L17" i="5"/>
  <c r="F23" i="10" s="1"/>
  <c r="M29" i="2"/>
  <c r="J29" i="2"/>
  <c r="D35" i="7" s="1"/>
  <c r="G33" i="10"/>
  <c r="N8" i="1"/>
  <c r="H14" i="6" s="1"/>
  <c r="G20" i="6"/>
  <c r="G38" i="10"/>
  <c r="N32" i="5"/>
  <c r="H38" i="10" s="1"/>
  <c r="F21" i="6"/>
  <c r="N15" i="1"/>
  <c r="H21" i="6" s="1"/>
  <c r="N40" i="5"/>
  <c r="H46" i="10" s="1"/>
  <c r="G30" i="7"/>
  <c r="N24" i="2"/>
  <c r="H30" i="7" s="1"/>
  <c r="F21" i="8"/>
  <c r="N15" i="3"/>
  <c r="H21" i="8" s="1"/>
  <c r="N35" i="3"/>
  <c r="H41" i="8" s="1"/>
  <c r="L28" i="5"/>
  <c r="F34" i="10" s="1"/>
  <c r="L27" i="5"/>
  <c r="F33" i="10" s="1"/>
  <c r="N33" i="2"/>
  <c r="H39" i="7" s="1"/>
  <c r="L37" i="2"/>
  <c r="F43" i="7" s="1"/>
  <c r="L11" i="2"/>
  <c r="F17" i="7" s="1"/>
  <c r="N8" i="5"/>
  <c r="H14" i="10" s="1"/>
  <c r="F40" i="7"/>
  <c r="N34" i="2"/>
  <c r="H40" i="7" s="1"/>
  <c r="G29" i="6"/>
  <c r="N23" i="1"/>
  <c r="H29" i="6" s="1"/>
  <c r="F43" i="10"/>
  <c r="N37" i="5"/>
  <c r="H43" i="10" s="1"/>
  <c r="D42" i="9"/>
  <c r="D42" i="8"/>
  <c r="G32" i="10"/>
  <c r="N26" i="5"/>
  <c r="H32" i="10" s="1"/>
  <c r="G32" i="8"/>
  <c r="N26" i="3"/>
  <c r="H32" i="8" s="1"/>
  <c r="G45" i="7"/>
  <c r="N39" i="2"/>
  <c r="H45" i="7" s="1"/>
  <c r="L39" i="1"/>
  <c r="F45" i="6" s="1"/>
  <c r="F39" i="9"/>
  <c r="N33" i="4"/>
  <c r="H39" i="9" s="1"/>
  <c r="F47" i="10"/>
  <c r="N41" i="5"/>
  <c r="H47" i="10" s="1"/>
  <c r="G36" i="9"/>
  <c r="N30" i="4"/>
  <c r="H36" i="9" s="1"/>
  <c r="G29" i="9"/>
  <c r="N23" i="4"/>
  <c r="H29" i="9" s="1"/>
  <c r="G52" i="6"/>
  <c r="N46" i="1"/>
  <c r="H52" i="6" s="1"/>
  <c r="G17" i="10"/>
  <c r="N11" i="5"/>
  <c r="H17" i="10" s="1"/>
  <c r="D22" i="6"/>
  <c r="L16" i="1"/>
  <c r="F22" i="6" s="1"/>
  <c r="G25" i="6"/>
  <c r="N19" i="1"/>
  <c r="H25" i="6" s="1"/>
  <c r="G39" i="6"/>
  <c r="N33" i="1"/>
  <c r="H39" i="6" s="1"/>
  <c r="L24" i="2"/>
  <c r="F30" i="7" s="1"/>
  <c r="L42" i="2"/>
  <c r="F48" i="7" s="1"/>
  <c r="L17" i="2"/>
  <c r="F23" i="7" s="1"/>
  <c r="F50" i="6"/>
  <c r="N44" i="1"/>
  <c r="H50" i="6" s="1"/>
  <c r="D30" i="9"/>
  <c r="D30" i="8"/>
  <c r="G42" i="7"/>
  <c r="L19" i="5"/>
  <c r="F25" i="10" s="1"/>
  <c r="G47" i="9"/>
  <c r="N41" i="4"/>
  <c r="H47" i="9" s="1"/>
  <c r="G17" i="8"/>
  <c r="N11" i="3"/>
  <c r="H17" i="8" s="1"/>
  <c r="L10" i="4"/>
  <c r="F16" i="9" s="1"/>
  <c r="D37" i="9"/>
  <c r="D37" i="8"/>
  <c r="G31" i="9"/>
  <c r="N25" i="4"/>
  <c r="H31" i="9" s="1"/>
  <c r="G42" i="8"/>
  <c r="N36" i="3"/>
  <c r="H42" i="8" s="1"/>
  <c r="D32" i="8"/>
  <c r="D32" i="9"/>
  <c r="N32" i="1"/>
  <c r="H38" i="6" s="1"/>
  <c r="G19" i="10"/>
  <c r="L8" i="3"/>
  <c r="F14" i="8" s="1"/>
  <c r="L39" i="2"/>
  <c r="F45" i="7" s="1"/>
  <c r="N13" i="1"/>
  <c r="H19" i="6" s="1"/>
  <c r="G44" i="8"/>
  <c r="N38" i="3"/>
  <c r="H44" i="8" s="1"/>
  <c r="F18" i="10"/>
  <c r="N12" i="5"/>
  <c r="H18" i="10" s="1"/>
  <c r="G30" i="9"/>
  <c r="N24" i="4"/>
  <c r="H30" i="9" s="1"/>
  <c r="G49" i="6"/>
  <c r="G22" i="6"/>
  <c r="N16" i="1"/>
  <c r="H22" i="6" s="1"/>
  <c r="L43" i="1"/>
  <c r="F49" i="6" s="1"/>
  <c r="N46" i="5"/>
  <c r="H52" i="10" s="1"/>
  <c r="N6" i="1"/>
  <c r="H12" i="6" s="1"/>
  <c r="G12" i="6"/>
  <c r="G19" i="9"/>
  <c r="F34" i="8"/>
  <c r="N28" i="3"/>
  <c r="H34" i="8" s="1"/>
  <c r="L13" i="4"/>
  <c r="F19" i="9" s="1"/>
  <c r="G47" i="7"/>
  <c r="N41" i="2"/>
  <c r="H47" i="7" s="1"/>
  <c r="F16" i="8"/>
  <c r="N10" i="3"/>
  <c r="H16" i="8" s="1"/>
  <c r="N13" i="5" l="1"/>
  <c r="H19" i="10" s="1"/>
  <c r="N8" i="3"/>
  <c r="H14" i="8" s="1"/>
  <c r="D35" i="8"/>
  <c r="D35" i="9"/>
  <c r="N42" i="2"/>
  <c r="H48" i="7" s="1"/>
  <c r="N34" i="1"/>
  <c r="H40" i="6" s="1"/>
  <c r="N43" i="1"/>
  <c r="H49" i="6" s="1"/>
  <c r="G35" i="6"/>
  <c r="N29" i="1"/>
  <c r="H35" i="6" s="1"/>
  <c r="G35" i="8"/>
  <c r="N29" i="3"/>
  <c r="H35" i="8" s="1"/>
  <c r="G35" i="7"/>
  <c r="G35" i="10"/>
  <c r="N19" i="5"/>
  <c r="H25" i="10" s="1"/>
  <c r="N14" i="4"/>
  <c r="H20" i="9" s="1"/>
  <c r="N17" i="2"/>
  <c r="H23" i="7" s="1"/>
  <c r="N37" i="2"/>
  <c r="H43" i="7" s="1"/>
  <c r="N45" i="3"/>
  <c r="H51" i="8" s="1"/>
  <c r="N17" i="5"/>
  <c r="H23" i="10" s="1"/>
  <c r="N30" i="5"/>
  <c r="H36" i="10" s="1"/>
  <c r="N20" i="1"/>
  <c r="H26" i="6" s="1"/>
  <c r="N39" i="1"/>
  <c r="H45" i="6" s="1"/>
  <c r="N32" i="3"/>
  <c r="H38" i="8" s="1"/>
  <c r="N36" i="2"/>
  <c r="H42" i="7" s="1"/>
  <c r="L29" i="2"/>
  <c r="F35" i="7" s="1"/>
  <c r="L29" i="5"/>
  <c r="F35" i="10" s="1"/>
  <c r="L29" i="1"/>
  <c r="F35" i="6" s="1"/>
  <c r="N14" i="1"/>
  <c r="H20" i="6" s="1"/>
  <c r="N13" i="4"/>
  <c r="H19" i="9" s="1"/>
  <c r="N27" i="5"/>
  <c r="H33" i="10" s="1"/>
  <c r="N16" i="2"/>
  <c r="H22" i="7" s="1"/>
  <c r="G35" i="9"/>
  <c r="N29" i="4"/>
  <c r="H35" i="9" s="1"/>
  <c r="N28" i="5"/>
  <c r="H34" i="10" s="1"/>
  <c r="N29" i="5" l="1"/>
  <c r="H35" i="10" s="1"/>
  <c r="N29" i="2"/>
  <c r="H35" i="7" s="1"/>
</calcChain>
</file>

<file path=xl/sharedStrings.xml><?xml version="1.0" encoding="utf-8"?>
<sst xmlns="http://schemas.openxmlformats.org/spreadsheetml/2006/main" count="520" uniqueCount="110">
  <si>
    <t>Dry Core Transformer Losses Effective Jan 1, 2026</t>
  </si>
  <si>
    <t>Transformers</t>
  </si>
  <si>
    <t>No Load Loss (W)</t>
  </si>
  <si>
    <t>Load Loss (W)</t>
  </si>
  <si>
    <t xml:space="preserve">Monthly No Load Loss (kW) </t>
  </si>
  <si>
    <t>Monthly No Load Loss (kWH)</t>
  </si>
  <si>
    <t>Monthly  Load Loss (kW)</t>
  </si>
  <si>
    <t>Monthly Load Loss (kWH)</t>
  </si>
  <si>
    <t>Monthly Total Loss (kW)</t>
  </si>
  <si>
    <t>Monthly Total Loss (kWH)</t>
  </si>
  <si>
    <t>Cost of Transmission and LV per kW</t>
  </si>
  <si>
    <t>Cost of Energy and Wholesale Market per kWh**</t>
  </si>
  <si>
    <t>Total Monthly cost of power</t>
  </si>
  <si>
    <t>Cost of Distribution per kW</t>
  </si>
  <si>
    <t>Total</t>
  </si>
  <si>
    <t>Rates</t>
  </si>
  <si>
    <t xml:space="preserve"> </t>
  </si>
  <si>
    <t>1.5 KVA 1PH, 1.2kV BIL</t>
  </si>
  <si>
    <t>25 KVA 1 PH, 1.2kV BIL</t>
  </si>
  <si>
    <t>37.5 KVA 1 PH, 1.2kV BIL</t>
  </si>
  <si>
    <t>50 KVA 1 PH, 1.2kV BIL</t>
  </si>
  <si>
    <t>75 KVA 1 PH, 1.2kV BIL</t>
  </si>
  <si>
    <t>100 KVA 1 PH, 1.2kV BIL</t>
  </si>
  <si>
    <t>2026 Proposed Rates</t>
  </si>
  <si>
    <t>112.5 kVA 1 PH, 1.2kV BIL</t>
  </si>
  <si>
    <t>LV</t>
  </si>
  <si>
    <t>Network</t>
  </si>
  <si>
    <t>Line &amp; Transmission</t>
  </si>
  <si>
    <t>Variable</t>
  </si>
  <si>
    <t>*150 KVA 1 PH, 1.2kV BIL</t>
  </si>
  <si>
    <t>GS 50 to 1,499 kW</t>
  </si>
  <si>
    <t>167 KVA 1 PH, 1.2kV BIL</t>
  </si>
  <si>
    <t xml:space="preserve">GS 1,500 to 4,999 kW </t>
  </si>
  <si>
    <t>175 KVA 1PH, 1.2kV BIL</t>
  </si>
  <si>
    <t>Large Use</t>
  </si>
  <si>
    <t>*200 KVA 1 PH, 1.2kV BIL</t>
  </si>
  <si>
    <t>*225 KVA 1 PH, 1.2kV BIL</t>
  </si>
  <si>
    <t>250 KVA 1 PH, 1.2kV BIL</t>
  </si>
  <si>
    <t>Tier 1</t>
  </si>
  <si>
    <t>November 1, 2025 Rate</t>
  </si>
  <si>
    <t>300 KVA 1 PH, 1.2kV BIL</t>
  </si>
  <si>
    <t>333 KVA 1PH 1.2kV BIL</t>
  </si>
  <si>
    <t>Tier 2</t>
  </si>
  <si>
    <t>*10 kVA 3 PH, 1.2kV BIL</t>
  </si>
  <si>
    <t>*15 KVA 3 PH, 1.2kV BIL</t>
  </si>
  <si>
    <t>WMSR</t>
  </si>
  <si>
    <t>30 kVA 3PH, 1.2kV BIL</t>
  </si>
  <si>
    <t>CBR</t>
  </si>
  <si>
    <t>45 KVA 3 PH, 1.2kV BIL</t>
  </si>
  <si>
    <t>RRRP</t>
  </si>
  <si>
    <t>75 KVA 3 PH, 1.2kV BIL</t>
  </si>
  <si>
    <t>*90 KVA 3 PH, 1.2kV BIL</t>
  </si>
  <si>
    <t>112.5 KVA 3 PH, 1.2kV BIL</t>
  </si>
  <si>
    <t>125 KVA 3PH, 1.2kV BIL</t>
  </si>
  <si>
    <t>150 KVA 3 PH, 1.2kV BIL</t>
  </si>
  <si>
    <t>*175 KVA 3PH, 1.2kV BIL</t>
  </si>
  <si>
    <t>*200 KVA 3PH, 1.2kV BIL</t>
  </si>
  <si>
    <t>225 KVA 3 PH, 1.2kV BIL</t>
  </si>
  <si>
    <t>*250 KVA 3 PH, 1.2kV BIL</t>
  </si>
  <si>
    <t>300 KVA 3 PH, 1.2kV BIL</t>
  </si>
  <si>
    <t>400 KVA 3 PH, 1.2kV BIL</t>
  </si>
  <si>
    <t>*450 KVA 3PH, 1.2kV BIL</t>
  </si>
  <si>
    <t>500 KVA 3 PH, 95kV BIL</t>
  </si>
  <si>
    <t>750 KVA 3 PH, 95kV BIL</t>
  </si>
  <si>
    <t>1000 KVA 3 PH, 95kV BIL</t>
  </si>
  <si>
    <t>1500 KVA 3 PH, 95kV BIL</t>
  </si>
  <si>
    <t>2000 KVA 3 PH, 95kV BIL</t>
  </si>
  <si>
    <t>2500 KVA 3 PH, 95kV BIL</t>
  </si>
  <si>
    <t>3000 KVA 3PH, 95kV BIL</t>
  </si>
  <si>
    <t>3750 KVA 3PH, 95kV BIL</t>
  </si>
  <si>
    <t>5000 KVA 3PH, 95kV BIL</t>
  </si>
  <si>
    <t>No Load and load losses from CSA standard C802-94: Maximum losses for distribution, power and dry-type transformers commercial use</t>
  </si>
  <si>
    <t>Average load factor = 0.46 average loss factor = 0.2489</t>
  </si>
  <si>
    <t>Loss factor = 0.15*load factor + 0.85(load factor)2</t>
  </si>
  <si>
    <t>Average perunit loading squared=0.0714; per unit loading=0.2672</t>
  </si>
  <si>
    <t>*For transformer sizes not included in the CSA standard, no load losses, load losses and associated costs are interpolated based on transformer size</t>
  </si>
  <si>
    <t>** Cost of Energy and Wholesale Market per kWh contains Nov 1, 2025 RPP Tiered Pricing,  WMSR Pricing to be effective January 1, 2026</t>
  </si>
  <si>
    <t>Monthly No Load Loss (kW) = no load loss (kW) * .75 (responsibility factor)</t>
  </si>
  <si>
    <t>Monthly No Load Loss (kWh) = monthly no load loss (kW) * 8760/12</t>
  </si>
  <si>
    <t>Monthly Load loss (kW) = load loss (kW)*average perunit loading squared (.0714)*.75 (responsibility factor?)</t>
  </si>
  <si>
    <t>Monthly Load loss (kWh) = monthly load loss (kW) *8760/12*average loss factor (.2489)</t>
  </si>
  <si>
    <t>Responsibility Factor= (load at system peak/peak load)2= the ratio of the transformer load at system peak to the peak load, all squared=.75</t>
  </si>
  <si>
    <t>Utilization Factor = peak load/rated load = 1</t>
  </si>
  <si>
    <t>Dry Core Transformer Losses Effective Jan 1, 2027</t>
  </si>
  <si>
    <t>2027 Proposed Rates</t>
  </si>
  <si>
    <t>** Cost of Energy and Wholesale Market per kWh contains Nov 1, 2025 RPP Tiered Pricing,  WMSR Pricing to be effective January 1, 2027</t>
  </si>
  <si>
    <t>Dry Core Transformer Losses Effective Jan 1, 2028</t>
  </si>
  <si>
    <t>2028 Proposed Rates</t>
  </si>
  <si>
    <t>** Cost of Energy and Wholesale Market per kWh contains Nov 1, 2025 RPP Tiered Pricing,  WMSR Pricing to be effective January 1, 2028</t>
  </si>
  <si>
    <t>Dry Core Transformer Losses Effective Jan 1, 2029</t>
  </si>
  <si>
    <t>2029 Proposed Rates</t>
  </si>
  <si>
    <t>** Cost of Energy and Wholesale Market per kWh contains Nov 1, 2025 RPP Tiered Pricing,  WMSR Pricing to be effective January 1, 2029</t>
  </si>
  <si>
    <t>Dry Core Transformer Losses Effective Jan 1, 2030</t>
  </si>
  <si>
    <t>2030 Proposed Rates</t>
  </si>
  <si>
    <t>** Cost of Energy and Wholesale Market per kWh contains Nov 1, 2025 RPP Tiered Pricing,  WMSR Pricing to be effective January 1, 2030</t>
  </si>
  <si>
    <t xml:space="preserve">DRAFT - TARIFF OF RATES AND CHARGES </t>
  </si>
  <si>
    <t>Effective and Implementation Date January 1, 2026</t>
  </si>
  <si>
    <t>This schedule supersedes and replaces all previously</t>
  </si>
  <si>
    <t>approved schedules of Rates, Charges and Loss Factors</t>
  </si>
  <si>
    <t>EB-2024-0115</t>
  </si>
  <si>
    <t>Dry Core Transformer Charges</t>
  </si>
  <si>
    <t>Cost of Energy and Wholesale Market per kWh</t>
  </si>
  <si>
    <t xml:space="preserve">No Load and load losses from CSA standard C802-94: Maximum losses for distribution, power and dry-type </t>
  </si>
  <si>
    <t>transformers commercial use.</t>
  </si>
  <si>
    <t>*For non-preferred KVA ratings no load and load losses are interpolated as per CSA standard</t>
  </si>
  <si>
    <t xml:space="preserve">PROPOSED - TARIFF OF RATES AND CHARGES </t>
  </si>
  <si>
    <t>Effective and Implementation Date January 1, 2027</t>
  </si>
  <si>
    <t>Effective and Implementation Date January 1, 2028</t>
  </si>
  <si>
    <t>Effective and Implementation Date January 1, 2029</t>
  </si>
  <si>
    <t>Effective and Implementation Date January 1,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</si>
</sst>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164" formatCode="&quot;$&quot;#,##0.0000"/>
    <numFmt numFmtId="165" formatCode="0.000"/>
    <numFmt numFmtId="166" formatCode="_-* #,##0_-;\-* #,##0_-;_-* &quot;-&quot;??_-;_-@"/>
    <numFmt numFmtId="167" formatCode="&quot;$&quot;#,##0.00"/>
    <numFmt numFmtId="168" formatCode="&quot;$&quot;#,##0.00;[Red]\-&quot;$&quot;#,##0.00"/>
    <numFmt numFmtId="169" formatCode="&quot;$&quot;#,##0.00000"/>
    <numFmt numFmtId="170" formatCode="0.00000"/>
    <numFmt numFmtId="171" formatCode="0.0000"/>
    <numFmt numFmtId="172" formatCode="0.000000"/>
    <numFmt numFmtId="173" formatCode="_-&quot;$&quot;* #,##0.0000_-;\-&quot;$&quot;* #,##0.0000_-;_-&quot;$&quot;* &quot;-&quot;??_-;_-@"/>
    <numFmt numFmtId="174" formatCode="_(&quot;$&quot;* #,##0.0000_);_(&quot;$&quot;* \(#,##0.0000\);_(&quot;$&quot;* &quot;-&quot;??_);_(@_)"/>
    <numFmt numFmtId="175" formatCode="_-&quot;$&quot;* #,##0.00_-;\-&quot;$&quot;* #,##0.00_-;_-&quot;$&quot;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wrapText="1"/>
    </xf>
    <xf numFmtId="165" fontId="3" fillId="0" borderId="10" xfId="0" applyNumberFormat="1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166" fontId="3" fillId="0" borderId="10" xfId="0" applyNumberFormat="1" applyFont="1" applyBorder="1" applyAlignment="1">
      <alignment horizontal="center" wrapText="1"/>
    </xf>
    <xf numFmtId="167" fontId="3" fillId="0" borderId="10" xfId="0" applyNumberFormat="1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3" fillId="0" borderId="12" xfId="0" applyNumberFormat="1" applyFont="1" applyBorder="1" applyAlignment="1">
      <alignment horizontal="right"/>
    </xf>
    <xf numFmtId="168" fontId="3" fillId="0" borderId="0" xfId="0" applyNumberFormat="1" applyFont="1"/>
    <xf numFmtId="9" fontId="3" fillId="0" borderId="0" xfId="0" applyNumberFormat="1" applyFont="1"/>
    <xf numFmtId="169" fontId="3" fillId="0" borderId="0" xfId="0" applyNumberFormat="1" applyFont="1"/>
    <xf numFmtId="2" fontId="3" fillId="0" borderId="0" xfId="0" applyNumberFormat="1" applyFont="1"/>
    <xf numFmtId="167" fontId="3" fillId="0" borderId="12" xfId="0" applyNumberFormat="1" applyFont="1" applyBorder="1"/>
    <xf numFmtId="9" fontId="2" fillId="0" borderId="0" xfId="0" applyNumberFormat="1" applyFont="1"/>
    <xf numFmtId="169" fontId="2" fillId="0" borderId="0" xfId="0" applyNumberFormat="1" applyFont="1"/>
    <xf numFmtId="170" fontId="3" fillId="2" borderId="13" xfId="0" applyNumberFormat="1" applyFont="1" applyFill="1" applyBorder="1" applyAlignment="1"/>
    <xf numFmtId="171" fontId="3" fillId="2" borderId="13" xfId="0" applyNumberFormat="1" applyFont="1" applyFill="1" applyBorder="1" applyAlignment="1"/>
    <xf numFmtId="171" fontId="4" fillId="2" borderId="13" xfId="0" applyNumberFormat="1" applyFont="1" applyFill="1" applyBorder="1" applyAlignment="1"/>
    <xf numFmtId="165" fontId="3" fillId="3" borderId="13" xfId="0" applyNumberFormat="1" applyFont="1" applyFill="1" applyBorder="1" applyAlignment="1"/>
    <xf numFmtId="0" fontId="3" fillId="0" borderId="0" xfId="0" applyFont="1" applyAlignment="1"/>
    <xf numFmtId="165" fontId="3" fillId="0" borderId="0" xfId="0" applyNumberFormat="1" applyFont="1"/>
    <xf numFmtId="172" fontId="3" fillId="0" borderId="0" xfId="0" applyNumberFormat="1" applyFont="1"/>
    <xf numFmtId="1" fontId="3" fillId="0" borderId="10" xfId="0" applyNumberFormat="1" applyFont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165" fontId="3" fillId="0" borderId="15" xfId="0" applyNumberFormat="1" applyFont="1" applyBorder="1" applyAlignment="1">
      <alignment horizontal="center" wrapText="1"/>
    </xf>
    <xf numFmtId="1" fontId="3" fillId="0" borderId="15" xfId="0" applyNumberFormat="1" applyFont="1" applyBorder="1" applyAlignment="1">
      <alignment horizontal="center" wrapText="1"/>
    </xf>
    <xf numFmtId="166" fontId="3" fillId="0" borderId="15" xfId="0" applyNumberFormat="1" applyFont="1" applyBorder="1" applyAlignment="1">
      <alignment horizontal="center" wrapText="1"/>
    </xf>
    <xf numFmtId="167" fontId="3" fillId="0" borderId="15" xfId="0" applyNumberFormat="1" applyFont="1" applyBorder="1" applyAlignment="1">
      <alignment horizontal="center" wrapText="1"/>
    </xf>
    <xf numFmtId="167" fontId="3" fillId="0" borderId="17" xfId="0" applyNumberFormat="1" applyFont="1" applyBorder="1" applyAlignment="1">
      <alignment horizontal="center" wrapText="1"/>
    </xf>
    <xf numFmtId="167" fontId="3" fillId="0" borderId="18" xfId="0" applyNumberFormat="1" applyFont="1" applyBorder="1"/>
    <xf numFmtId="165" fontId="3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0" fontId="3" fillId="0" borderId="0" xfId="0" applyFont="1" applyAlignment="1">
      <alignment vertical="center"/>
    </xf>
    <xf numFmtId="171" fontId="3" fillId="0" borderId="0" xfId="0" applyNumberFormat="1" applyFont="1"/>
    <xf numFmtId="171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44" fontId="7" fillId="0" borderId="0" xfId="0" applyNumberFormat="1" applyFont="1" applyAlignment="1">
      <alignment horizontal="center" vertical="center"/>
    </xf>
    <xf numFmtId="44" fontId="8" fillId="0" borderId="0" xfId="0" applyNumberFormat="1" applyFont="1"/>
    <xf numFmtId="44" fontId="3" fillId="0" borderId="0" xfId="0" applyNumberFormat="1" applyFont="1"/>
    <xf numFmtId="0" fontId="2" fillId="0" borderId="0" xfId="0" applyFo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44" fontId="2" fillId="4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 applyAlignment="1">
      <alignment horizontal="center" wrapText="1"/>
    </xf>
    <xf numFmtId="173" fontId="3" fillId="0" borderId="21" xfId="0" applyNumberFormat="1" applyFont="1" applyBorder="1" applyAlignment="1">
      <alignment horizontal="center" wrapText="1"/>
    </xf>
    <xf numFmtId="174" fontId="3" fillId="0" borderId="21" xfId="0" applyNumberFormat="1" applyFont="1" applyBorder="1" applyAlignment="1">
      <alignment horizontal="center" wrapText="1"/>
    </xf>
    <xf numFmtId="44" fontId="3" fillId="0" borderId="21" xfId="0" applyNumberFormat="1" applyFont="1" applyBorder="1" applyAlignment="1">
      <alignment horizontal="center" wrapText="1"/>
    </xf>
    <xf numFmtId="44" fontId="3" fillId="0" borderId="22" xfId="0" applyNumberFormat="1" applyFont="1" applyBorder="1" applyAlignment="1">
      <alignment horizontal="center" wrapText="1"/>
    </xf>
    <xf numFmtId="175" fontId="3" fillId="0" borderId="10" xfId="0" applyNumberFormat="1" applyFont="1" applyBorder="1" applyAlignment="1">
      <alignment horizontal="center" wrapText="1"/>
    </xf>
    <xf numFmtId="44" fontId="3" fillId="0" borderId="10" xfId="0" applyNumberFormat="1" applyFont="1" applyBorder="1" applyAlignment="1">
      <alignment horizontal="center" wrapText="1"/>
    </xf>
    <xf numFmtId="44" fontId="3" fillId="0" borderId="12" xfId="0" applyNumberFormat="1" applyFont="1" applyBorder="1" applyAlignment="1">
      <alignment horizontal="center" wrapText="1"/>
    </xf>
    <xf numFmtId="0" fontId="3" fillId="0" borderId="23" xfId="0" applyFont="1" applyBorder="1"/>
    <xf numFmtId="0" fontId="3" fillId="0" borderId="23" xfId="0" applyFont="1" applyBorder="1" applyAlignment="1">
      <alignment horizontal="center" wrapText="1"/>
    </xf>
    <xf numFmtId="175" fontId="3" fillId="0" borderId="23" xfId="0" applyNumberFormat="1" applyFont="1" applyBorder="1" applyAlignment="1">
      <alignment horizontal="center" wrapText="1"/>
    </xf>
    <xf numFmtId="44" fontId="3" fillId="0" borderId="23" xfId="0" applyNumberFormat="1" applyFont="1" applyBorder="1" applyAlignment="1">
      <alignment horizontal="center" wrapText="1"/>
    </xf>
    <xf numFmtId="175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9" xfId="0" applyFont="1" applyFill="1" applyBorder="1" applyAlignment="1"/>
    <xf numFmtId="0" fontId="3" fillId="0" borderId="10" xfId="0" applyFont="1" applyFill="1" applyBorder="1" applyAlignment="1">
      <alignment horizontal="center" wrapText="1"/>
    </xf>
    <xf numFmtId="165" fontId="3" fillId="0" borderId="10" xfId="0" applyNumberFormat="1" applyFont="1" applyFill="1" applyBorder="1" applyAlignment="1">
      <alignment horizontal="center" wrapText="1"/>
    </xf>
    <xf numFmtId="1" fontId="3" fillId="0" borderId="10" xfId="0" applyNumberFormat="1" applyFont="1" applyFill="1" applyBorder="1" applyAlignment="1">
      <alignment horizontal="center" wrapText="1"/>
    </xf>
    <xf numFmtId="166" fontId="3" fillId="0" borderId="10" xfId="0" applyNumberFormat="1" applyFont="1" applyFill="1" applyBorder="1" applyAlignment="1">
      <alignment horizontal="center" wrapText="1"/>
    </xf>
    <xf numFmtId="167" fontId="3" fillId="0" borderId="10" xfId="0" applyNumberFormat="1" applyFont="1" applyFill="1" applyBorder="1" applyAlignment="1">
      <alignment horizontal="center" wrapText="1"/>
    </xf>
    <xf numFmtId="167" fontId="3" fillId="0" borderId="11" xfId="0" applyNumberFormat="1" applyFont="1" applyFill="1" applyBorder="1" applyAlignment="1">
      <alignment horizontal="center" wrapText="1"/>
    </xf>
    <xf numFmtId="167" fontId="3" fillId="0" borderId="12" xfId="0" applyNumberFormat="1" applyFont="1" applyFill="1" applyBorder="1"/>
    <xf numFmtId="0" fontId="3" fillId="0" borderId="9" xfId="0" applyFont="1" applyFill="1" applyBorder="1"/>
    <xf numFmtId="1" fontId="3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Z1000"/>
  <sheetViews>
    <sheetView tabSelected="1" workbookViewId="0">
      <selection activeCell="S21" sqref="S21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0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7.5703566666666662</v>
      </c>
      <c r="K5" s="14">
        <f>((Q18+Q21)/2)+(Q23+Q24+Q25)</f>
        <v>0.13700000000000001</v>
      </c>
      <c r="L5" s="15" t="s">
        <v>16</v>
      </c>
      <c r="M5" s="16">
        <f>((T13)+(T14)+(T15))/3</f>
        <v>7.8889333333333331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0.42782091667850003</v>
      </c>
      <c r="K6" s="23">
        <f t="shared" ref="K6:K20" si="6">+I6*$K$5</f>
        <v>4.6743522469858512</v>
      </c>
      <c r="L6" s="23">
        <f t="shared" ref="L6:L20" si="7">+K6+J6</f>
        <v>5.102173163664351</v>
      </c>
      <c r="M6" s="24">
        <f t="shared" ref="M6:M7" si="8">+$H6*$M$5</f>
        <v>0.44582452834000003</v>
      </c>
      <c r="N6" s="25">
        <f t="shared" ref="N6:N20" si="9">M6+L6</f>
        <v>5.5479976920043512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1.21651846455</v>
      </c>
      <c r="K7" s="23">
        <f t="shared" si="6"/>
        <v>12.450818507355001</v>
      </c>
      <c r="L7" s="23">
        <f t="shared" si="7"/>
        <v>13.667336971905002</v>
      </c>
      <c r="M7" s="24">
        <f t="shared" si="8"/>
        <v>1.2677121419999999</v>
      </c>
      <c r="N7" s="30">
        <f t="shared" si="9"/>
        <v>14.935049113905002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1.6220246194000001</v>
      </c>
      <c r="K8" s="23">
        <f t="shared" si="6"/>
        <v>16.601091343140002</v>
      </c>
      <c r="L8" s="23">
        <f t="shared" si="7"/>
        <v>18.223115962540003</v>
      </c>
      <c r="M8" s="24">
        <f t="shared" ref="M8:M20" si="12">+H8*$M$5</f>
        <v>1.6902828560000003</v>
      </c>
      <c r="N8" s="30">
        <f t="shared" si="9"/>
        <v>19.913398818540003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2.0680700341999998</v>
      </c>
      <c r="K9" s="23">
        <f t="shared" si="6"/>
        <v>20.884663457520002</v>
      </c>
      <c r="L9" s="23">
        <f t="shared" si="7"/>
        <v>22.952733491720004</v>
      </c>
      <c r="M9" s="24">
        <f t="shared" si="12"/>
        <v>2.155098808</v>
      </c>
      <c r="N9" s="30">
        <f t="shared" si="9"/>
        <v>25.107832299720002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2.7574645640499993</v>
      </c>
      <c r="K10" s="23">
        <f t="shared" si="6"/>
        <v>28.785311293305</v>
      </c>
      <c r="L10" s="23">
        <f t="shared" si="7"/>
        <v>31.542775857355</v>
      </c>
      <c r="M10" s="24">
        <f t="shared" si="12"/>
        <v>2.8735045219999993</v>
      </c>
      <c r="N10" s="30">
        <f t="shared" si="9"/>
        <v>34.416280379355001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3.3251277587000003</v>
      </c>
      <c r="K11" s="23">
        <f t="shared" si="6"/>
        <v>33.468781243470005</v>
      </c>
      <c r="L11" s="23">
        <f t="shared" si="7"/>
        <v>36.793909002170004</v>
      </c>
      <c r="M11" s="24">
        <f t="shared" si="12"/>
        <v>3.4650561880000006</v>
      </c>
      <c r="N11" s="30">
        <f t="shared" si="9"/>
        <v>40.258965190170002</v>
      </c>
      <c r="O11" s="26"/>
      <c r="P11" s="27"/>
      <c r="Q11" s="84" t="s">
        <v>23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3.7281947446320003</v>
      </c>
      <c r="K12" s="23">
        <f t="shared" si="6"/>
        <v>37.442019319549203</v>
      </c>
      <c r="L12" s="23">
        <f t="shared" si="7"/>
        <v>41.170214064181202</v>
      </c>
      <c r="M12" s="24">
        <f t="shared" si="12"/>
        <v>3.8850850876800003</v>
      </c>
      <c r="N12" s="30">
        <f t="shared" si="9"/>
        <v>45.055299151861206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4.3997020357499999</v>
      </c>
      <c r="K13" s="23">
        <f t="shared" si="6"/>
        <v>44.044412250825012</v>
      </c>
      <c r="L13" s="23">
        <f t="shared" si="7"/>
        <v>48.444114286575015</v>
      </c>
      <c r="M13" s="24">
        <f t="shared" si="12"/>
        <v>4.5848508299999997</v>
      </c>
      <c r="N13" s="30">
        <f t="shared" si="9"/>
        <v>53.028965116575016</v>
      </c>
      <c r="O13" s="26"/>
      <c r="P13" s="31" t="s">
        <v>30</v>
      </c>
      <c r="Q13" s="33">
        <v>2.334E-2</v>
      </c>
      <c r="R13" s="34">
        <v>4.5787000000000004</v>
      </c>
      <c r="S13" s="35">
        <v>2.5918000000000001</v>
      </c>
      <c r="T13" s="34">
        <v>8.0635999999999992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5.4742763128000007</v>
      </c>
      <c r="K14" s="23">
        <f t="shared" si="6"/>
        <v>54.620043258180004</v>
      </c>
      <c r="L14" s="23">
        <f t="shared" si="7"/>
        <v>60.094319570980005</v>
      </c>
      <c r="M14" s="24">
        <f t="shared" si="12"/>
        <v>5.704645472000001</v>
      </c>
      <c r="N14" s="30">
        <f t="shared" si="9"/>
        <v>65.798965042980001</v>
      </c>
      <c r="O14" s="26"/>
      <c r="P14" s="31" t="s">
        <v>32</v>
      </c>
      <c r="Q14" s="33">
        <v>2.315E-2</v>
      </c>
      <c r="R14" s="34">
        <v>4.5423999999999998</v>
      </c>
      <c r="S14" s="35">
        <v>2.5712000000000002</v>
      </c>
      <c r="T14" s="34">
        <v>7.7050000000000001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5.5983605148519997</v>
      </c>
      <c r="K15" s="23">
        <f t="shared" si="6"/>
        <v>55.873123065631212</v>
      </c>
      <c r="L15" s="23">
        <f t="shared" si="7"/>
        <v>61.471483580483209</v>
      </c>
      <c r="M15" s="24">
        <f t="shared" si="12"/>
        <v>5.8339514004800002</v>
      </c>
      <c r="N15" s="30">
        <f t="shared" si="9"/>
        <v>67.305434980963213</v>
      </c>
      <c r="O15" s="26"/>
      <c r="P15" s="31" t="s">
        <v>34</v>
      </c>
      <c r="Q15" s="33">
        <v>2.7179999999999999E-2</v>
      </c>
      <c r="R15" s="34">
        <v>5.3339999999999996</v>
      </c>
      <c r="S15" s="35">
        <v>3.0192999999999999</v>
      </c>
      <c r="T15" s="34">
        <v>7.8982000000000001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5.8570713976500004</v>
      </c>
      <c r="K16" s="23">
        <f t="shared" si="6"/>
        <v>58.470286093965008</v>
      </c>
      <c r="L16" s="23">
        <f t="shared" si="7"/>
        <v>64.327357491615004</v>
      </c>
      <c r="M16" s="24">
        <f t="shared" si="12"/>
        <v>6.1035493860000001</v>
      </c>
      <c r="N16" s="30">
        <f t="shared" si="9"/>
        <v>70.430906877615001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6.2942027174749997</v>
      </c>
      <c r="K17" s="23">
        <f t="shared" si="6"/>
        <v>62.837223569047502</v>
      </c>
      <c r="L17" s="23">
        <f t="shared" si="7"/>
        <v>69.131426286522498</v>
      </c>
      <c r="M17" s="24">
        <f t="shared" si="12"/>
        <v>6.5590761189999993</v>
      </c>
      <c r="N17" s="30">
        <f t="shared" si="9"/>
        <v>75.690502405522494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6.7313340373000008</v>
      </c>
      <c r="K18" s="23">
        <f t="shared" si="6"/>
        <v>67.204161044130018</v>
      </c>
      <c r="L18" s="23">
        <f t="shared" si="7"/>
        <v>73.93549508143002</v>
      </c>
      <c r="M18" s="24">
        <f t="shared" si="12"/>
        <v>7.0146028520000012</v>
      </c>
      <c r="N18" s="30">
        <f t="shared" si="9"/>
        <v>80.950097933430015</v>
      </c>
      <c r="O18" s="26"/>
      <c r="P18" s="31" t="s">
        <v>38</v>
      </c>
      <c r="Q18" s="36">
        <v>0.12</v>
      </c>
      <c r="R18" s="37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7.7057649867385001</v>
      </c>
      <c r="K19" s="23">
        <f t="shared" si="6"/>
        <v>77.168814828371865</v>
      </c>
      <c r="L19" s="23">
        <f t="shared" si="7"/>
        <v>84.874579815110366</v>
      </c>
      <c r="M19" s="24">
        <f t="shared" si="12"/>
        <v>8.0300399227400003</v>
      </c>
      <c r="N19" s="25">
        <f t="shared" si="9"/>
        <v>92.904619737850368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8.3533586566999993</v>
      </c>
      <c r="K20" s="23">
        <f t="shared" si="6"/>
        <v>83.805252387270002</v>
      </c>
      <c r="L20" s="23">
        <f t="shared" si="7"/>
        <v>92.158611043969998</v>
      </c>
      <c r="M20" s="24">
        <f t="shared" si="12"/>
        <v>8.7048857079999991</v>
      </c>
      <c r="N20" s="30">
        <f t="shared" si="9"/>
        <v>100.86349675196999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0.14199999999999999</v>
      </c>
      <c r="R21" s="37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0.63341174229999997</v>
      </c>
      <c r="K22" s="23">
        <f t="shared" ref="K22:K46" si="31">+I22*$K$5</f>
        <v>6.7588196143800001</v>
      </c>
      <c r="L22" s="23">
        <f t="shared" ref="L22:L46" si="32">+K22+J22</f>
        <v>7.39223135668</v>
      </c>
      <c r="M22" s="24">
        <f t="shared" ref="M22:M46" si="33">+H22*$M$5</f>
        <v>0.66006705199999993</v>
      </c>
      <c r="N22" s="30">
        <f t="shared" ref="N22:N46" si="34">M22+L22</f>
        <v>8.0522984086800005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0.9732261271749999</v>
      </c>
      <c r="K23" s="23">
        <f t="shared" si="31"/>
        <v>10.2423828108675</v>
      </c>
      <c r="L23" s="23">
        <f t="shared" si="32"/>
        <v>11.2156089380425</v>
      </c>
      <c r="M23" s="24">
        <f t="shared" si="33"/>
        <v>1.014181547</v>
      </c>
      <c r="N23" s="30">
        <f t="shared" si="34"/>
        <v>12.2297904850425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1.9464522543499998</v>
      </c>
      <c r="K24" s="23">
        <f t="shared" si="31"/>
        <v>20.484765621735001</v>
      </c>
      <c r="L24" s="23">
        <f t="shared" si="32"/>
        <v>22.431217876085</v>
      </c>
      <c r="M24" s="24">
        <f t="shared" si="33"/>
        <v>2.0283630939999999</v>
      </c>
      <c r="N24" s="30">
        <f t="shared" si="34"/>
        <v>24.459580970085</v>
      </c>
      <c r="O24" s="26"/>
      <c r="P24" s="31" t="s">
        <v>47</v>
      </c>
      <c r="Q24" s="39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2.4330369291</v>
      </c>
      <c r="K25" s="23">
        <f t="shared" si="31"/>
        <v>24.901637014710001</v>
      </c>
      <c r="L25" s="23">
        <f t="shared" si="32"/>
        <v>27.334673943810003</v>
      </c>
      <c r="M25" s="24">
        <f t="shared" si="33"/>
        <v>2.5354242839999999</v>
      </c>
      <c r="N25" s="30">
        <f t="shared" si="34"/>
        <v>29.870098227810004</v>
      </c>
      <c r="O25" s="26"/>
      <c r="P25" s="31" t="s">
        <v>49</v>
      </c>
      <c r="Q25" s="39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3.2440492388000002</v>
      </c>
      <c r="K26" s="23">
        <f t="shared" si="31"/>
        <v>33.202182686280004</v>
      </c>
      <c r="L26" s="23">
        <f t="shared" si="32"/>
        <v>36.446231925080006</v>
      </c>
      <c r="M26" s="24">
        <f t="shared" si="33"/>
        <v>3.3805657120000006</v>
      </c>
      <c r="N26" s="30">
        <f t="shared" si="34"/>
        <v>39.826797637080006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91" t="s">
        <v>51</v>
      </c>
      <c r="B27" s="92">
        <v>480</v>
      </c>
      <c r="C27" s="92">
        <v>2800</v>
      </c>
      <c r="D27" s="93">
        <f t="shared" si="25"/>
        <v>0.36</v>
      </c>
      <c r="E27" s="94">
        <f t="shared" si="26"/>
        <v>262.8</v>
      </c>
      <c r="F27" s="93">
        <f t="shared" si="27"/>
        <v>0.14994000000000002</v>
      </c>
      <c r="G27" s="94">
        <f t="shared" si="28"/>
        <v>27.243648180000005</v>
      </c>
      <c r="H27" s="93">
        <f t="shared" ref="H27:I27" si="39">F27+D27</f>
        <v>0.50994000000000006</v>
      </c>
      <c r="I27" s="95">
        <f t="shared" si="39"/>
        <v>290.04364817999999</v>
      </c>
      <c r="J27" s="96">
        <f t="shared" si="30"/>
        <v>3.8604276786000002</v>
      </c>
      <c r="K27" s="96">
        <f t="shared" si="31"/>
        <v>39.735979800660004</v>
      </c>
      <c r="L27" s="96">
        <f t="shared" si="32"/>
        <v>43.596407479260002</v>
      </c>
      <c r="M27" s="97">
        <f t="shared" si="33"/>
        <v>4.0228826639999999</v>
      </c>
      <c r="N27" s="98">
        <f t="shared" si="34"/>
        <v>47.619290143260002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4.784995338299999</v>
      </c>
      <c r="K28" s="23">
        <f t="shared" si="31"/>
        <v>49.536675472229994</v>
      </c>
      <c r="L28" s="23">
        <f t="shared" si="32"/>
        <v>54.321670810529994</v>
      </c>
      <c r="M28" s="24">
        <f t="shared" si="33"/>
        <v>4.9863580919999988</v>
      </c>
      <c r="N28" s="30">
        <f t="shared" si="34"/>
        <v>59.30802890252999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5.1210069702586649</v>
      </c>
      <c r="K29" s="23">
        <f t="shared" si="31"/>
        <v>52.5006914370543</v>
      </c>
      <c r="L29" s="23">
        <f t="shared" si="32"/>
        <v>57.621698407312962</v>
      </c>
      <c r="M29" s="24">
        <f t="shared" si="33"/>
        <v>5.3365098061746004</v>
      </c>
      <c r="N29" s="30">
        <f t="shared" si="34"/>
        <v>62.958208213487566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5.7987039477499991</v>
      </c>
      <c r="K30" s="23">
        <f t="shared" si="31"/>
        <v>58.503717536775</v>
      </c>
      <c r="L30" s="23">
        <f t="shared" si="32"/>
        <v>64.302421484524999</v>
      </c>
      <c r="M30" s="24">
        <f t="shared" si="33"/>
        <v>6.0427257099999991</v>
      </c>
      <c r="N30" s="30">
        <f t="shared" si="34"/>
        <v>70.345147194524998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6.2816764268165004</v>
      </c>
      <c r="K31" s="23">
        <f t="shared" si="31"/>
        <v>63.810121610623654</v>
      </c>
      <c r="L31" s="23">
        <f t="shared" si="32"/>
        <v>70.091798037440157</v>
      </c>
      <c r="M31" s="24">
        <f t="shared" si="33"/>
        <v>6.5460226954600005</v>
      </c>
      <c r="N31" s="30">
        <f t="shared" si="34"/>
        <v>76.637820732900153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6.7699212807834988</v>
      </c>
      <c r="K32" s="23">
        <f t="shared" si="31"/>
        <v>69.190200191686344</v>
      </c>
      <c r="L32" s="23">
        <f t="shared" si="32"/>
        <v>75.960121472469837</v>
      </c>
      <c r="M32" s="24">
        <f t="shared" si="33"/>
        <v>7.0548139285399989</v>
      </c>
      <c r="N32" s="30">
        <f t="shared" si="34"/>
        <v>83.014935401009836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7.25857152735</v>
      </c>
      <c r="K33" s="23">
        <f t="shared" si="31"/>
        <v>74.57161176553501</v>
      </c>
      <c r="L33" s="23">
        <f t="shared" si="32"/>
        <v>81.83018329288501</v>
      </c>
      <c r="M33" s="24">
        <f t="shared" si="33"/>
        <v>7.5640276140000005</v>
      </c>
      <c r="N33" s="30">
        <f t="shared" si="34"/>
        <v>89.394210906885007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91" t="s">
        <v>58</v>
      </c>
      <c r="B34" s="92">
        <v>967</v>
      </c>
      <c r="C34" s="92">
        <v>5633</v>
      </c>
      <c r="D34" s="93">
        <f t="shared" si="25"/>
        <v>0.72524999999999995</v>
      </c>
      <c r="E34" s="94">
        <f t="shared" si="26"/>
        <v>529.4325</v>
      </c>
      <c r="F34" s="93">
        <f t="shared" si="27"/>
        <v>0.30164714999999998</v>
      </c>
      <c r="G34" s="94">
        <f t="shared" si="28"/>
        <v>54.808382213549997</v>
      </c>
      <c r="H34" s="93">
        <f t="shared" ref="H34:I34" si="46">F34+D34</f>
        <v>1.0268971499999999</v>
      </c>
      <c r="I34" s="95">
        <f t="shared" si="46"/>
        <v>584.24088221354998</v>
      </c>
      <c r="J34" s="96">
        <f t="shared" si="30"/>
        <v>7.7739776854834988</v>
      </c>
      <c r="K34" s="96">
        <f t="shared" si="31"/>
        <v>80.041000863256357</v>
      </c>
      <c r="L34" s="96">
        <f t="shared" si="32"/>
        <v>87.814978548739859</v>
      </c>
      <c r="M34" s="97">
        <f t="shared" si="33"/>
        <v>8.1011231565399999</v>
      </c>
      <c r="N34" s="98">
        <f t="shared" si="34"/>
        <v>95.916101705279857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8.7995176268499993</v>
      </c>
      <c r="K35" s="23">
        <f t="shared" si="31"/>
        <v>90.906104551485015</v>
      </c>
      <c r="L35" s="23">
        <f t="shared" si="32"/>
        <v>99.70562217833502</v>
      </c>
      <c r="M35" s="24">
        <f t="shared" si="33"/>
        <v>9.1698199940000009</v>
      </c>
      <c r="N35" s="30">
        <f t="shared" si="34"/>
        <v>108.87544217233503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12.753571691525</v>
      </c>
      <c r="K36" s="23">
        <f t="shared" si="31"/>
        <v>140.52742486235252</v>
      </c>
      <c r="L36" s="23">
        <f t="shared" si="32"/>
        <v>153.28099655387751</v>
      </c>
      <c r="M36" s="24">
        <f t="shared" si="33"/>
        <v>13.290269041</v>
      </c>
      <c r="N36" s="30">
        <f t="shared" si="34"/>
        <v>166.5712655948775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14.730598723862499</v>
      </c>
      <c r="K37" s="23">
        <f t="shared" si="31"/>
        <v>165.33808501778628</v>
      </c>
      <c r="L37" s="23">
        <f t="shared" si="32"/>
        <v>180.06868374164878</v>
      </c>
      <c r="M37" s="24">
        <f t="shared" si="33"/>
        <v>15.350493564500001</v>
      </c>
      <c r="N37" s="30">
        <f t="shared" si="34"/>
        <v>195.41917730614878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16.707625756199995</v>
      </c>
      <c r="K38" s="23">
        <f t="shared" si="31"/>
        <v>190.14874517321996</v>
      </c>
      <c r="L38" s="23">
        <f t="shared" si="32"/>
        <v>206.85637092941997</v>
      </c>
      <c r="M38" s="24">
        <f t="shared" si="33"/>
        <v>17.410718087999996</v>
      </c>
      <c r="N38" s="30">
        <f t="shared" si="34"/>
        <v>224.26708901741995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21.898013693999996</v>
      </c>
      <c r="K39" s="23">
        <f t="shared" si="31"/>
        <v>241.01841343140003</v>
      </c>
      <c r="L39" s="23">
        <f t="shared" si="32"/>
        <v>262.91642712540005</v>
      </c>
      <c r="M39" s="24">
        <f t="shared" si="33"/>
        <v>22.819528559999998</v>
      </c>
      <c r="N39" s="30">
        <f t="shared" si="34"/>
        <v>285.73595568540003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24.574513293500001</v>
      </c>
      <c r="K40" s="23">
        <f t="shared" si="31"/>
        <v>272.35440621735</v>
      </c>
      <c r="L40" s="23">
        <f t="shared" si="32"/>
        <v>296.92891951084999</v>
      </c>
      <c r="M40" s="24">
        <f t="shared" si="33"/>
        <v>25.60866094</v>
      </c>
      <c r="N40" s="30">
        <f t="shared" si="34"/>
        <v>322.53758045084999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32.847020540999999</v>
      </c>
      <c r="K41" s="23">
        <f t="shared" si="31"/>
        <v>361.52762014710004</v>
      </c>
      <c r="L41" s="23">
        <f t="shared" si="32"/>
        <v>394.37464068810004</v>
      </c>
      <c r="M41" s="24">
        <f t="shared" si="33"/>
        <v>34.229292839999999</v>
      </c>
      <c r="N41" s="30">
        <f t="shared" si="34"/>
        <v>428.60393352810001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39.173189089500006</v>
      </c>
      <c r="K42" s="23">
        <f t="shared" si="31"/>
        <v>433.03334850495008</v>
      </c>
      <c r="L42" s="23">
        <f t="shared" si="32"/>
        <v>472.20653759445008</v>
      </c>
      <c r="M42" s="24">
        <f t="shared" si="33"/>
        <v>40.821679980000006</v>
      </c>
      <c r="N42" s="30">
        <f t="shared" si="34"/>
        <v>513.02821757445008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47.040303737499997</v>
      </c>
      <c r="K43" s="23">
        <f t="shared" si="31"/>
        <v>520.87356964875005</v>
      </c>
      <c r="L43" s="23">
        <f t="shared" si="32"/>
        <v>567.91387338625009</v>
      </c>
      <c r="M43" s="24">
        <f t="shared" si="33"/>
        <v>49.019859500000003</v>
      </c>
      <c r="N43" s="30">
        <f t="shared" si="34"/>
        <v>616.93373288625014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55.475195135500002</v>
      </c>
      <c r="K44" s="23">
        <f t="shared" si="31"/>
        <v>616.21454079255</v>
      </c>
      <c r="L44" s="23">
        <f t="shared" si="32"/>
        <v>671.68973592805003</v>
      </c>
      <c r="M44" s="24">
        <f t="shared" si="33"/>
        <v>57.80970902</v>
      </c>
      <c r="N44" s="30">
        <f t="shared" si="34"/>
        <v>729.49944494805004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68.127532232500002</v>
      </c>
      <c r="K45" s="23">
        <f t="shared" si="31"/>
        <v>759.22599750825009</v>
      </c>
      <c r="L45" s="23">
        <f t="shared" si="32"/>
        <v>827.3535297407501</v>
      </c>
      <c r="M45" s="24">
        <f t="shared" si="33"/>
        <v>70.994483299999999</v>
      </c>
      <c r="N45" s="30">
        <f t="shared" si="34"/>
        <v>898.34801304075006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78.2657538805</v>
      </c>
      <c r="K46" s="49">
        <f t="shared" si="31"/>
        <v>877.06921865205015</v>
      </c>
      <c r="L46" s="49">
        <f t="shared" si="32"/>
        <v>955.33497253255018</v>
      </c>
      <c r="M46" s="50">
        <f t="shared" si="33"/>
        <v>81.559342819999998</v>
      </c>
      <c r="N46" s="51">
        <f t="shared" si="34"/>
        <v>1036.8943153525502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76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5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Z1000"/>
  <sheetViews>
    <sheetView topLeftCell="A7" workbookViewId="0">
      <selection activeCell="A33" sqref="A33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109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2.2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'2030-FULL'!J5</f>
        <v>7.5721933333333338</v>
      </c>
      <c r="E11" s="73">
        <f>'2030-FULL'!K5</f>
        <v>0.13700000000000001</v>
      </c>
      <c r="F11" s="74" t="str">
        <f>'2026-FULL'!L5</f>
        <v xml:space="preserve"> </v>
      </c>
      <c r="G11" s="73">
        <f>'2030-FULL'!M5</f>
        <v>11.069000000000001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'2030-FULL'!B6</f>
        <v>58</v>
      </c>
      <c r="C12" s="19">
        <f>'2030-FULL'!C6</f>
        <v>243</v>
      </c>
      <c r="D12" s="76">
        <f>'2030-FULL'!J6</f>
        <v>0.42792471157900008</v>
      </c>
      <c r="E12" s="77">
        <f>'2030-FULL'!K6</f>
        <v>4.6743522469858512</v>
      </c>
      <c r="F12" s="77">
        <f>'2030-FULL'!L6</f>
        <v>5.1022769585648513</v>
      </c>
      <c r="G12" s="77">
        <f>'2030-FULL'!M6</f>
        <v>0.62553852285000011</v>
      </c>
      <c r="H12" s="78">
        <f>'2030-FULL'!N6</f>
        <v>5.7278154814148516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'2030-FULL'!B7</f>
        <v>150</v>
      </c>
      <c r="C13" s="19">
        <f>'2030-FULL'!C7</f>
        <v>900</v>
      </c>
      <c r="D13" s="76">
        <f>'2030-FULL'!J7</f>
        <v>1.2168136077</v>
      </c>
      <c r="E13" s="77">
        <f>'2030-FULL'!K7</f>
        <v>12.450818507355001</v>
      </c>
      <c r="F13" s="77">
        <f>'2030-FULL'!L7</f>
        <v>13.667632115055001</v>
      </c>
      <c r="G13" s="77">
        <f>'2030-FULL'!M7</f>
        <v>1.7787329550000002</v>
      </c>
      <c r="H13" s="78">
        <f>'2030-FULL'!N7</f>
        <v>15.446365070055002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'2030-FULL'!B8</f>
        <v>200</v>
      </c>
      <c r="C14" s="19">
        <f>'2030-FULL'!C8</f>
        <v>1200</v>
      </c>
      <c r="D14" s="76">
        <f>'2030-FULL'!J8</f>
        <v>1.6224181436000003</v>
      </c>
      <c r="E14" s="77">
        <f>'2030-FULL'!K8</f>
        <v>16.601091343140002</v>
      </c>
      <c r="F14" s="77">
        <f>'2030-FULL'!L8</f>
        <v>18.223509486740003</v>
      </c>
      <c r="G14" s="77">
        <f>'2030-FULL'!M8</f>
        <v>2.3716439400000007</v>
      </c>
      <c r="H14" s="78">
        <f>'2030-FULL'!N8</f>
        <v>20.595153426740005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'2030-FULL'!B9</f>
        <v>250</v>
      </c>
      <c r="C15" s="19">
        <f>'2030-FULL'!C9</f>
        <v>1600</v>
      </c>
      <c r="D15" s="76">
        <f>'2030-FULL'!J9</f>
        <v>2.0685717748000001</v>
      </c>
      <c r="E15" s="77">
        <f>'2030-FULL'!K9</f>
        <v>20.884663457520002</v>
      </c>
      <c r="F15" s="77">
        <f>'2030-FULL'!L9</f>
        <v>22.953235232320001</v>
      </c>
      <c r="G15" s="77">
        <f>'2030-FULL'!M9</f>
        <v>3.0238294200000002</v>
      </c>
      <c r="H15" s="78">
        <f>'2030-FULL'!N9</f>
        <v>25.977064652320003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'2030-FULL'!B10</f>
        <v>350</v>
      </c>
      <c r="C16" s="19">
        <f>'2030-FULL'!C10</f>
        <v>1900</v>
      </c>
      <c r="D16" s="76">
        <f>'2030-FULL'!J10</f>
        <v>2.7581335606999997</v>
      </c>
      <c r="E16" s="77">
        <f>'2030-FULL'!K10</f>
        <v>28.785311293305</v>
      </c>
      <c r="F16" s="77">
        <f>'2030-FULL'!L10</f>
        <v>31.543444854004999</v>
      </c>
      <c r="G16" s="77">
        <f>'2030-FULL'!M10</f>
        <v>4.0318279049999992</v>
      </c>
      <c r="H16" s="78">
        <f>'2030-FULL'!N10</f>
        <v>35.575272759004996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'2030-FULL'!B11</f>
        <v>400</v>
      </c>
      <c r="C17" s="19">
        <f>'2030-FULL'!C11</f>
        <v>2600</v>
      </c>
      <c r="D17" s="76">
        <f>'2030-FULL'!J11</f>
        <v>3.3259344778000006</v>
      </c>
      <c r="E17" s="77">
        <f>'2030-FULL'!K11</f>
        <v>33.468781243470005</v>
      </c>
      <c r="F17" s="77">
        <f>'2030-FULL'!L11</f>
        <v>36.794715721270009</v>
      </c>
      <c r="G17" s="77">
        <f>'2030-FULL'!M11</f>
        <v>4.8618368700000012</v>
      </c>
      <c r="H17" s="78">
        <f>'2030-FULL'!N11</f>
        <v>41.656552591270014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'2030-FULL'!B12</f>
        <v>447</v>
      </c>
      <c r="C18" s="19">
        <f>'2030-FULL'!C12</f>
        <v>2936</v>
      </c>
      <c r="D18" s="76">
        <f>'2030-FULL'!J12</f>
        <v>3.7290992530080005</v>
      </c>
      <c r="E18" s="77">
        <f>'2030-FULL'!K12</f>
        <v>37.442019319549203</v>
      </c>
      <c r="F18" s="77">
        <f>'2030-FULL'!L12</f>
        <v>41.171118572557205</v>
      </c>
      <c r="G18" s="77">
        <f>'2030-FULL'!M12</f>
        <v>5.4511814232000013</v>
      </c>
      <c r="H18" s="78">
        <f>'2030-FULL'!N12</f>
        <v>46.622299995757203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'2030-FULL'!B13</f>
        <v>525</v>
      </c>
      <c r="C19" s="19">
        <f>'2030-FULL'!C13</f>
        <v>3500</v>
      </c>
      <c r="D19" s="76">
        <f>'2030-FULL'!J13</f>
        <v>4.4007694605000003</v>
      </c>
      <c r="E19" s="77">
        <f>'2030-FULL'!K13</f>
        <v>44.044412250825012</v>
      </c>
      <c r="F19" s="77">
        <f>'2030-FULL'!L13</f>
        <v>48.445181711325013</v>
      </c>
      <c r="G19" s="77">
        <f>'2030-FULL'!M13</f>
        <v>6.4330260750000008</v>
      </c>
      <c r="H19" s="78">
        <f>'2030-FULL'!N13</f>
        <v>54.878207786325014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'2030-FULL'!B14</f>
        <v>650</v>
      </c>
      <c r="C20" s="19">
        <f>'2030-FULL'!C14</f>
        <v>4400</v>
      </c>
      <c r="D20" s="76">
        <f>'2030-FULL'!J14</f>
        <v>5.4756044432000008</v>
      </c>
      <c r="E20" s="77">
        <f>'2030-FULL'!K14</f>
        <v>54.620043258180004</v>
      </c>
      <c r="F20" s="77">
        <f>'2030-FULL'!L14</f>
        <v>60.095647701380003</v>
      </c>
      <c r="G20" s="77">
        <f>'2030-FULL'!M14</f>
        <v>8.0042152800000022</v>
      </c>
      <c r="H20" s="78">
        <f>'2030-FULL'!N14</f>
        <v>68.099862981379999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'2030-FULL'!B15</f>
        <v>665</v>
      </c>
      <c r="C21" s="19">
        <f>'2030-FULL'!C15</f>
        <v>4496</v>
      </c>
      <c r="D21" s="76">
        <f>'2030-FULL'!J15</f>
        <v>5.5997187496880008</v>
      </c>
      <c r="E21" s="77">
        <f>'2030-FULL'!K15</f>
        <v>55.873123065631212</v>
      </c>
      <c r="F21" s="77">
        <f>'2030-FULL'!L15</f>
        <v>61.472841815319214</v>
      </c>
      <c r="G21" s="77">
        <f>'2030-FULL'!M15</f>
        <v>8.1856450452000011</v>
      </c>
      <c r="H21" s="78">
        <f>'2030-FULL'!N15</f>
        <v>69.658486860519218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'2030-FULL'!B16</f>
        <v>696</v>
      </c>
      <c r="C22" s="19">
        <f>'2030-FULL'!C16</f>
        <v>4700</v>
      </c>
      <c r="D22" s="76">
        <f>'2030-FULL'!J16</f>
        <v>5.8584923991000011</v>
      </c>
      <c r="E22" s="77">
        <f>'2030-FULL'!K16</f>
        <v>58.470286093965008</v>
      </c>
      <c r="F22" s="77">
        <f>'2030-FULL'!L16</f>
        <v>64.328778493065016</v>
      </c>
      <c r="G22" s="77">
        <f>'2030-FULL'!M16</f>
        <v>8.5639192650000009</v>
      </c>
      <c r="H22" s="78">
        <f>'2030-FULL'!N16</f>
        <v>72.892697758065012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'2030-FULL'!B17</f>
        <v>748</v>
      </c>
      <c r="C23" s="19">
        <f>'2030-FULL'!C17</f>
        <v>5050</v>
      </c>
      <c r="D23" s="76">
        <f>'2030-FULL'!J17</f>
        <v>6.2957297726500006</v>
      </c>
      <c r="E23" s="77">
        <f>'2030-FULL'!K17</f>
        <v>62.837223569047502</v>
      </c>
      <c r="F23" s="77">
        <f>'2030-FULL'!L17</f>
        <v>69.132953341697501</v>
      </c>
      <c r="G23" s="77">
        <f>'2030-FULL'!M17</f>
        <v>9.2030709975000011</v>
      </c>
      <c r="H23" s="78">
        <f>'2030-FULL'!N17</f>
        <v>78.336024339197508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'2030-FULL'!B18</f>
        <v>800</v>
      </c>
      <c r="C24" s="19">
        <f>'2030-FULL'!C18</f>
        <v>5400</v>
      </c>
      <c r="D24" s="76">
        <f>'2030-FULL'!J18</f>
        <v>6.7329671462000009</v>
      </c>
      <c r="E24" s="77">
        <f>'2030-FULL'!K18</f>
        <v>67.204161044130018</v>
      </c>
      <c r="F24" s="77">
        <f>'2030-FULL'!L18</f>
        <v>73.937128190330014</v>
      </c>
      <c r="G24" s="77">
        <f>'2030-FULL'!M18</f>
        <v>9.8422227300000014</v>
      </c>
      <c r="H24" s="78">
        <f>'2030-FULL'!N18</f>
        <v>83.779350920330018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'2030-FULL'!B19</f>
        <v>920</v>
      </c>
      <c r="C25" s="19">
        <f>'2030-FULL'!C19</f>
        <v>6123</v>
      </c>
      <c r="D25" s="76">
        <f>'2030-FULL'!J19</f>
        <v>7.7076345052190014</v>
      </c>
      <c r="E25" s="77">
        <f>'2030-FULL'!K19</f>
        <v>77.168814828371865</v>
      </c>
      <c r="F25" s="77">
        <f>'2030-FULL'!L19</f>
        <v>84.87644933359087</v>
      </c>
      <c r="G25" s="77">
        <f>'2030-FULL'!M19</f>
        <v>11.266987328850002</v>
      </c>
      <c r="H25" s="78">
        <f>'2030-FULL'!N19</f>
        <v>96.143436662440877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'2030-FULL'!B20</f>
        <v>1000</v>
      </c>
      <c r="C26" s="19">
        <f>'2030-FULL'!C20</f>
        <v>6600</v>
      </c>
      <c r="D26" s="76">
        <f>'2030-FULL'!J20</f>
        <v>8.3553852897999992</v>
      </c>
      <c r="E26" s="77">
        <f>'2030-FULL'!K20</f>
        <v>83.805252387270002</v>
      </c>
      <c r="F26" s="77">
        <f>'2030-FULL'!L20</f>
        <v>92.16063767707</v>
      </c>
      <c r="G26" s="77">
        <f>'2030-FULL'!M20</f>
        <v>12.21386667</v>
      </c>
      <c r="H26" s="78">
        <f>'2030-FULL'!N20</f>
        <v>104.37450434707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'2030-FULL'!B22</f>
        <v>83</v>
      </c>
      <c r="C28" s="19">
        <f>'2030-FULL'!C22</f>
        <v>400</v>
      </c>
      <c r="D28" s="76">
        <f>'2030-FULL'!J22</f>
        <v>0.63356541619999995</v>
      </c>
      <c r="E28" s="77">
        <f>'2030-FULL'!K22</f>
        <v>6.7588196143800001</v>
      </c>
      <c r="F28" s="77">
        <f>'2030-FULL'!L22</f>
        <v>7.3923850305799998</v>
      </c>
      <c r="G28" s="77">
        <f>'2030-FULL'!M22</f>
        <v>0.92614322999999998</v>
      </c>
      <c r="H28" s="78">
        <f>'2030-FULL'!N22</f>
        <v>8.3185282605799991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'2030-FULL'!B23</f>
        <v>125</v>
      </c>
      <c r="C29" s="19">
        <f>'2030-FULL'!C23</f>
        <v>650</v>
      </c>
      <c r="D29" s="76">
        <f>'2030-FULL'!J23</f>
        <v>0.97346224444999996</v>
      </c>
      <c r="E29" s="77">
        <f>'2030-FULL'!K23</f>
        <v>10.2423828108675</v>
      </c>
      <c r="F29" s="77">
        <f>'2030-FULL'!L23</f>
        <v>11.2158450553175</v>
      </c>
      <c r="G29" s="77">
        <f>'2030-FULL'!M23</f>
        <v>1.4230029675</v>
      </c>
      <c r="H29" s="78">
        <f>'2030-FULL'!N23</f>
        <v>12.6388480228175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'2030-FULL'!B24</f>
        <v>250</v>
      </c>
      <c r="C30" s="19">
        <f>'2030-FULL'!C24</f>
        <v>1300</v>
      </c>
      <c r="D30" s="76">
        <f>'2030-FULL'!J24</f>
        <v>1.9469244888999999</v>
      </c>
      <c r="E30" s="77">
        <f>'2030-FULL'!K24</f>
        <v>20.484765621735001</v>
      </c>
      <c r="F30" s="77">
        <f>'2030-FULL'!L24</f>
        <v>22.431690110635</v>
      </c>
      <c r="G30" s="77">
        <f>'2030-FULL'!M24</f>
        <v>2.846005935</v>
      </c>
      <c r="H30" s="78">
        <f>'2030-FULL'!N24</f>
        <v>25.277696045635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'2030-FULL'!B25</f>
        <v>300</v>
      </c>
      <c r="C31" s="19">
        <f>'2030-FULL'!C25</f>
        <v>1800</v>
      </c>
      <c r="D31" s="76">
        <f>'2030-FULL'!J25</f>
        <v>2.4336272154</v>
      </c>
      <c r="E31" s="77">
        <f>'2030-FULL'!K25</f>
        <v>24.901637014710001</v>
      </c>
      <c r="F31" s="77">
        <f>'2030-FULL'!L25</f>
        <v>27.335264230110003</v>
      </c>
      <c r="G31" s="77">
        <f>'2030-FULL'!M25</f>
        <v>3.5574659100000003</v>
      </c>
      <c r="H31" s="78">
        <f>'2030-FULL'!N25</f>
        <v>30.892730140110004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'2030-FULL'!B26</f>
        <v>400</v>
      </c>
      <c r="C32" s="19">
        <f>'2030-FULL'!C26</f>
        <v>2400</v>
      </c>
      <c r="D32" s="76">
        <f>'2030-FULL'!J26</f>
        <v>3.2448362872000005</v>
      </c>
      <c r="E32" s="77">
        <f>'2030-FULL'!K26</f>
        <v>33.202182686280004</v>
      </c>
      <c r="F32" s="77">
        <f>'2030-FULL'!L26</f>
        <v>36.447018973480006</v>
      </c>
      <c r="G32" s="77">
        <f>'2030-FULL'!M26</f>
        <v>4.7432878800000013</v>
      </c>
      <c r="H32" s="78">
        <f>'2030-FULL'!N26</f>
        <v>41.19030685348001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'2030-FULL'!B27</f>
        <v>480</v>
      </c>
      <c r="C33" s="19">
        <f>'2030-FULL'!C27</f>
        <v>2800</v>
      </c>
      <c r="D33" s="76">
        <f>'2030-FULL'!J27</f>
        <v>3.8613642684000005</v>
      </c>
      <c r="E33" s="77">
        <f>'2030-FULL'!K27</f>
        <v>39.735979800660004</v>
      </c>
      <c r="F33" s="77">
        <f>'2030-FULL'!L27</f>
        <v>43.597344069060007</v>
      </c>
      <c r="G33" s="77">
        <f>'2030-FULL'!M27</f>
        <v>5.6445258600000008</v>
      </c>
      <c r="H33" s="78">
        <f>'2030-FULL'!N27</f>
        <v>49.241869929060009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'2030-FULL'!B28</f>
        <v>600</v>
      </c>
      <c r="C34" s="19">
        <f>'2030-FULL'!C28</f>
        <v>3400</v>
      </c>
      <c r="D34" s="76">
        <f>'2030-FULL'!J28</f>
        <v>4.7861562401999995</v>
      </c>
      <c r="E34" s="77">
        <f>'2030-FULL'!K28</f>
        <v>49.536675472229994</v>
      </c>
      <c r="F34" s="77">
        <f>'2030-FULL'!L28</f>
        <v>54.322831712429995</v>
      </c>
      <c r="G34" s="77">
        <f>'2030-FULL'!M28</f>
        <v>6.9963828299999999</v>
      </c>
      <c r="H34" s="78">
        <f>'2030-FULL'!N28</f>
        <v>61.319214542429997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'2030-FULL'!B29</f>
        <v>633</v>
      </c>
      <c r="C35" s="21">
        <f>'2030-FULL'!C29</f>
        <v>3766.67</v>
      </c>
      <c r="D35" s="76">
        <f>'2030-FULL'!J29</f>
        <v>5.1222493929365109</v>
      </c>
      <c r="E35" s="77">
        <f>'2030-FULL'!K29</f>
        <v>52.5006914370543</v>
      </c>
      <c r="F35" s="77">
        <f>'2030-FULL'!L29</f>
        <v>57.62294082999081</v>
      </c>
      <c r="G35" s="77">
        <f>'2030-FULL'!M29</f>
        <v>7.4876823708165006</v>
      </c>
      <c r="H35" s="78">
        <f>'2030-FULL'!N29</f>
        <v>65.110623200807311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'2030-FULL'!B30</f>
        <v>700</v>
      </c>
      <c r="C36" s="19">
        <f>'2030-FULL'!C30</f>
        <v>4500</v>
      </c>
      <c r="D36" s="76">
        <f>'2030-FULL'!J30</f>
        <v>5.8001107884999996</v>
      </c>
      <c r="E36" s="77">
        <f>'2030-FULL'!K30</f>
        <v>58.503717536775</v>
      </c>
      <c r="F36" s="77">
        <f>'2030-FULL'!L30</f>
        <v>64.303828325274992</v>
      </c>
      <c r="G36" s="77">
        <f>'2030-FULL'!M30</f>
        <v>8.478577275000001</v>
      </c>
      <c r="H36" s="78">
        <f>'2030-FULL'!N30</f>
        <v>72.782405600274998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'2030-FULL'!B31</f>
        <v>766</v>
      </c>
      <c r="C37" s="19">
        <f>'2030-FULL'!C31</f>
        <v>4767</v>
      </c>
      <c r="D37" s="76">
        <f>'2030-FULL'!J31</f>
        <v>6.2832004429510011</v>
      </c>
      <c r="E37" s="77">
        <f>'2030-FULL'!K31</f>
        <v>63.810121610623654</v>
      </c>
      <c r="F37" s="77">
        <f>'2030-FULL'!L31</f>
        <v>70.093322053574653</v>
      </c>
      <c r="G37" s="77">
        <f>'2030-FULL'!M31</f>
        <v>9.1847556766500027</v>
      </c>
      <c r="H37" s="78">
        <f>'2030-FULL'!N31</f>
        <v>79.278077730224652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'2030-FULL'!B32</f>
        <v>833</v>
      </c>
      <c r="C38" s="19">
        <f>'2030-FULL'!C32</f>
        <v>5033</v>
      </c>
      <c r="D38" s="76">
        <f>'2030-FULL'!J32</f>
        <v>6.7715637514489995</v>
      </c>
      <c r="E38" s="77">
        <f>'2030-FULL'!K32</f>
        <v>69.190200191686344</v>
      </c>
      <c r="F38" s="77">
        <f>'2030-FULL'!L32</f>
        <v>75.961763943135338</v>
      </c>
      <c r="G38" s="77">
        <f>'2030-FULL'!M32</f>
        <v>9.8986430833499988</v>
      </c>
      <c r="H38" s="78">
        <f>'2030-FULL'!N32</f>
        <v>85.860407026485333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'2030-FULL'!B33</f>
        <v>900</v>
      </c>
      <c r="C39" s="19">
        <f>'2030-FULL'!C33</f>
        <v>5300</v>
      </c>
      <c r="D39" s="76">
        <f>'2030-FULL'!J33</f>
        <v>7.2603325509000012</v>
      </c>
      <c r="E39" s="77">
        <f>'2030-FULL'!K33</f>
        <v>74.57161176553501</v>
      </c>
      <c r="F39" s="77">
        <f>'2030-FULL'!L33</f>
        <v>81.831944316435013</v>
      </c>
      <c r="G39" s="77">
        <f>'2030-FULL'!M33</f>
        <v>10.613123235000002</v>
      </c>
      <c r="H39" s="78">
        <f>'2030-FULL'!N33</f>
        <v>92.445067551435017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'2030-FULL'!B34</f>
        <v>967</v>
      </c>
      <c r="C40" s="19">
        <f>'2030-FULL'!C34</f>
        <v>5633</v>
      </c>
      <c r="D40" s="76">
        <f>'2030-FULL'!J34</f>
        <v>7.7758637532490003</v>
      </c>
      <c r="E40" s="77">
        <f>'2030-FULL'!K34</f>
        <v>80.041000863256357</v>
      </c>
      <c r="F40" s="77">
        <f>'2030-FULL'!L34</f>
        <v>87.816864616505356</v>
      </c>
      <c r="G40" s="77">
        <f>'2030-FULL'!M34</f>
        <v>11.36672455335</v>
      </c>
      <c r="H40" s="78">
        <f>'2030-FULL'!N34</f>
        <v>99.183589169855352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'2030-FULL'!B35</f>
        <v>1100</v>
      </c>
      <c r="C41" s="19">
        <f>'2030-FULL'!C35</f>
        <v>6300</v>
      </c>
      <c r="D41" s="76">
        <f>'2030-FULL'!J35</f>
        <v>8.8016525039000015</v>
      </c>
      <c r="E41" s="77">
        <f>'2030-FULL'!K35</f>
        <v>90.906104551485015</v>
      </c>
      <c r="F41" s="77">
        <f>'2030-FULL'!L35</f>
        <v>99.707757055385017</v>
      </c>
      <c r="G41" s="77">
        <f>'2030-FULL'!M35</f>
        <v>12.866218185000003</v>
      </c>
      <c r="H41" s="78">
        <f>'2030-FULL'!N35</f>
        <v>112.57397524038502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'2030-FULL'!B36</f>
        <v>1750</v>
      </c>
      <c r="C42" s="19">
        <f>'2030-FULL'!C36</f>
        <v>6950</v>
      </c>
      <c r="D42" s="76">
        <f>'2030-FULL'!J36</f>
        <v>12.75666587335</v>
      </c>
      <c r="E42" s="77">
        <f>'2030-FULL'!K36</f>
        <v>140.52742486235252</v>
      </c>
      <c r="F42" s="77">
        <f>'2030-FULL'!L36</f>
        <v>153.28409073570251</v>
      </c>
      <c r="G42" s="77">
        <f>'2030-FULL'!M36</f>
        <v>18.6476399025</v>
      </c>
      <c r="H42" s="78">
        <f>'2030-FULL'!N36</f>
        <v>171.93173063820251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'2030-FULL'!B37</f>
        <v>2075</v>
      </c>
      <c r="C43" s="19">
        <f>'2030-FULL'!C37</f>
        <v>7275</v>
      </c>
      <c r="D43" s="76">
        <f>'2030-FULL'!J37</f>
        <v>14.734172558075002</v>
      </c>
      <c r="E43" s="77">
        <f>'2030-FULL'!K37</f>
        <v>165.33808501778628</v>
      </c>
      <c r="F43" s="77">
        <f>'2030-FULL'!L37</f>
        <v>180.07225757586127</v>
      </c>
      <c r="G43" s="77">
        <f>'2030-FULL'!M37</f>
        <v>21.538350761250001</v>
      </c>
      <c r="H43" s="78">
        <f>'2030-FULL'!N37</f>
        <v>201.61060833711127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'2030-FULL'!B38</f>
        <v>2400</v>
      </c>
      <c r="C44" s="19">
        <f>'2030-FULL'!C38</f>
        <v>7600</v>
      </c>
      <c r="D44" s="76">
        <f>'2030-FULL'!J38</f>
        <v>16.711679242799999</v>
      </c>
      <c r="E44" s="77">
        <f>'2030-FULL'!K38</f>
        <v>190.14874517321996</v>
      </c>
      <c r="F44" s="77">
        <f>'2030-FULL'!L38</f>
        <v>206.86042441601995</v>
      </c>
      <c r="G44" s="77">
        <f>'2030-FULL'!M38</f>
        <v>24.429061619999999</v>
      </c>
      <c r="H44" s="78">
        <f>'2030-FULL'!N38</f>
        <v>231.28948603601995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'2030-FULL'!B39</f>
        <v>3000</v>
      </c>
      <c r="C45" s="19">
        <f>'2030-FULL'!C39</f>
        <v>12000</v>
      </c>
      <c r="D45" s="76">
        <f>'2030-FULL'!J39</f>
        <v>21.903326436</v>
      </c>
      <c r="E45" s="77">
        <f>'2030-FULL'!K39</f>
        <v>241.01841343140003</v>
      </c>
      <c r="F45" s="77">
        <f>'2030-FULL'!L39</f>
        <v>262.92173986740005</v>
      </c>
      <c r="G45" s="77">
        <f>'2030-FULL'!M39</f>
        <v>32.018189399999997</v>
      </c>
      <c r="H45" s="78">
        <f>'2030-FULL'!N39</f>
        <v>294.93992926740003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'2030-FULL'!B40</f>
        <v>3400</v>
      </c>
      <c r="C46" s="19">
        <f>'2030-FULL'!C40</f>
        <v>13000</v>
      </c>
      <c r="D46" s="76">
        <f>'2030-FULL'!J40</f>
        <v>24.580475389000004</v>
      </c>
      <c r="E46" s="77">
        <f>'2030-FULL'!K40</f>
        <v>272.35440621735</v>
      </c>
      <c r="F46" s="77">
        <f>'2030-FULL'!L40</f>
        <v>296.93488160635002</v>
      </c>
      <c r="G46" s="77">
        <f>'2030-FULL'!M40</f>
        <v>35.931634350000003</v>
      </c>
      <c r="H46" s="78">
        <f>'2030-FULL'!N40</f>
        <v>332.86651595635004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'2030-FULL'!B41</f>
        <v>4500</v>
      </c>
      <c r="C47" s="19">
        <f>'2030-FULL'!C41</f>
        <v>18000</v>
      </c>
      <c r="D47" s="76">
        <f>'2030-FULL'!J41</f>
        <v>32.854989654000001</v>
      </c>
      <c r="E47" s="77">
        <f>'2030-FULL'!K41</f>
        <v>361.52762014710004</v>
      </c>
      <c r="F47" s="77">
        <f>'2030-FULL'!L41</f>
        <v>394.38260980110005</v>
      </c>
      <c r="G47" s="77">
        <f>'2030-FULL'!M41</f>
        <v>48.027284100000003</v>
      </c>
      <c r="H47" s="78">
        <f>'2030-FULL'!N41</f>
        <v>442.40989390110008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'2030-FULL'!B42</f>
        <v>5400</v>
      </c>
      <c r="C48" s="19">
        <f>'2030-FULL'!C42</f>
        <v>21000</v>
      </c>
      <c r="D48" s="76">
        <f>'2030-FULL'!J42</f>
        <v>39.182693013000012</v>
      </c>
      <c r="E48" s="77">
        <f>'2030-FULL'!K42</f>
        <v>433.03334850495008</v>
      </c>
      <c r="F48" s="77">
        <f>'2030-FULL'!L42</f>
        <v>472.21604151795009</v>
      </c>
      <c r="G48" s="77">
        <f>'2030-FULL'!M42</f>
        <v>57.277093950000015</v>
      </c>
      <c r="H48" s="78">
        <f>'2030-FULL'!N42</f>
        <v>529.49313546795008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'2030-FULL'!B43</f>
        <v>6500</v>
      </c>
      <c r="C49" s="19">
        <f>'2030-FULL'!C43</f>
        <v>25000</v>
      </c>
      <c r="D49" s="76">
        <f>'2030-FULL'!J43</f>
        <v>47.051716325000001</v>
      </c>
      <c r="E49" s="77">
        <f>'2030-FULL'!K43</f>
        <v>520.87356964875005</v>
      </c>
      <c r="F49" s="77">
        <f>'2030-FULL'!L43</f>
        <v>567.92528597375008</v>
      </c>
      <c r="G49" s="77">
        <f>'2030-FULL'!M43</f>
        <v>68.779998750000004</v>
      </c>
      <c r="H49" s="78">
        <f>'2030-FULL'!N43</f>
        <v>636.70528472375008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'2030-FULL'!B44</f>
        <v>7700</v>
      </c>
      <c r="C50" s="19">
        <f>'2030-FULL'!C44</f>
        <v>29000</v>
      </c>
      <c r="D50" s="76">
        <f>'2030-FULL'!J44</f>
        <v>55.488654137000005</v>
      </c>
      <c r="E50" s="77">
        <f>'2030-FULL'!K44</f>
        <v>616.21454079255</v>
      </c>
      <c r="F50" s="77">
        <f>'2030-FULL'!L44</f>
        <v>671.70319492955002</v>
      </c>
      <c r="G50" s="77">
        <f>'2030-FULL'!M44</f>
        <v>81.113078550000012</v>
      </c>
      <c r="H50" s="78">
        <f>'2030-FULL'!N44</f>
        <v>752.81627347955009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'2030-FULL'!B45</f>
        <v>9500</v>
      </c>
      <c r="C51" s="19">
        <f>'2030-FULL'!C45</f>
        <v>35000</v>
      </c>
      <c r="D51" s="76">
        <f>'2030-FULL'!J45</f>
        <v>68.144060855000006</v>
      </c>
      <c r="E51" s="77">
        <f>'2030-FULL'!K45</f>
        <v>759.22599750825009</v>
      </c>
      <c r="F51" s="77">
        <f>'2030-FULL'!L45</f>
        <v>827.37005836325011</v>
      </c>
      <c r="G51" s="77">
        <f>'2030-FULL'!M45</f>
        <v>99.612698250000008</v>
      </c>
      <c r="H51" s="78">
        <f>'2030-FULL'!N45</f>
        <v>926.9827566132501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'2030-FULL'!B46</f>
        <v>11000</v>
      </c>
      <c r="C52" s="19">
        <f>'2030-FULL'!C46</f>
        <v>39000</v>
      </c>
      <c r="D52" s="76">
        <f>'2030-FULL'!J46</f>
        <v>78.284742167000005</v>
      </c>
      <c r="E52" s="77">
        <f>'2030-FULL'!K46</f>
        <v>877.06921865205015</v>
      </c>
      <c r="F52" s="77">
        <f>'2030-FULL'!L46</f>
        <v>955.35396081905014</v>
      </c>
      <c r="G52" s="77">
        <f>'2030-FULL'!M46</f>
        <v>114.43630305000001</v>
      </c>
      <c r="H52" s="78">
        <f>'2030-FULL'!N46</f>
        <v>1069.7902638690502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1000"/>
  <sheetViews>
    <sheetView topLeftCell="A7" workbookViewId="0">
      <selection activeCell="A27" sqref="A27:N3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83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7.5709933333333339</v>
      </c>
      <c r="K5" s="14">
        <f>((Q18+Q21)/2)+(Q23+Q24+Q25)</f>
        <v>0.13700000000000001</v>
      </c>
      <c r="L5" s="15" t="s">
        <v>16</v>
      </c>
      <c r="M5" s="16">
        <f>((T13)+(T14)+(T15))/3</f>
        <v>8.6758333333333333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0.42785689639900004</v>
      </c>
      <c r="K6" s="23">
        <f t="shared" ref="K6:K20" si="6">+I6*$K$5</f>
        <v>4.6743522469858512</v>
      </c>
      <c r="L6" s="23">
        <f t="shared" ref="L6:L20" si="7">+K6+J6</f>
        <v>5.1022091433848509</v>
      </c>
      <c r="M6" s="24">
        <f t="shared" ref="M6:M7" si="8">+$H6*$M$5</f>
        <v>0.49029433262500005</v>
      </c>
      <c r="N6" s="25">
        <f t="shared" ref="N6:N20" si="9">M6+L6</f>
        <v>5.5925034760098509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1.2166207737000001</v>
      </c>
      <c r="K7" s="23">
        <f t="shared" si="6"/>
        <v>12.450818507355001</v>
      </c>
      <c r="L7" s="23">
        <f t="shared" si="7"/>
        <v>13.667439281055001</v>
      </c>
      <c r="M7" s="24">
        <f t="shared" si="8"/>
        <v>1.3941630375</v>
      </c>
      <c r="N7" s="30">
        <f t="shared" si="9"/>
        <v>15.061602318555002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1.6221610316000004</v>
      </c>
      <c r="K8" s="23">
        <f t="shared" si="6"/>
        <v>16.601091343140002</v>
      </c>
      <c r="L8" s="23">
        <f t="shared" si="7"/>
        <v>18.223252374740003</v>
      </c>
      <c r="M8" s="24">
        <f t="shared" ref="M8:M20" si="12">+H8*$M$5</f>
        <v>1.8588840500000003</v>
      </c>
      <c r="N8" s="30">
        <f t="shared" si="9"/>
        <v>20.082136424740003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2.0682439588000001</v>
      </c>
      <c r="K9" s="23">
        <f t="shared" si="6"/>
        <v>20.884663457520002</v>
      </c>
      <c r="L9" s="23">
        <f t="shared" si="7"/>
        <v>22.952907416320002</v>
      </c>
      <c r="M9" s="24">
        <f t="shared" si="12"/>
        <v>2.3700641499999997</v>
      </c>
      <c r="N9" s="30">
        <f t="shared" si="9"/>
        <v>25.322971566320003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2.7576964666999997</v>
      </c>
      <c r="K10" s="23">
        <f t="shared" si="6"/>
        <v>28.785311293305</v>
      </c>
      <c r="L10" s="23">
        <f t="shared" si="7"/>
        <v>31.543007760005001</v>
      </c>
      <c r="M10" s="24">
        <f t="shared" si="12"/>
        <v>3.1601289124999994</v>
      </c>
      <c r="N10" s="30">
        <f t="shared" si="9"/>
        <v>34.703136672504996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3.3254074018000006</v>
      </c>
      <c r="K11" s="23">
        <f t="shared" si="6"/>
        <v>33.468781243470005</v>
      </c>
      <c r="L11" s="23">
        <f t="shared" si="7"/>
        <v>36.794188645270005</v>
      </c>
      <c r="M11" s="24">
        <f t="shared" si="12"/>
        <v>3.8106862750000006</v>
      </c>
      <c r="N11" s="30">
        <f t="shared" si="9"/>
        <v>40.604874920270007</v>
      </c>
      <c r="O11" s="26"/>
      <c r="P11" s="27"/>
      <c r="Q11" s="84" t="s">
        <v>84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3.7285082856480005</v>
      </c>
      <c r="K12" s="23">
        <f t="shared" si="6"/>
        <v>37.442019319549203</v>
      </c>
      <c r="L12" s="23">
        <f t="shared" si="7"/>
        <v>41.170527605197201</v>
      </c>
      <c r="M12" s="24">
        <f t="shared" si="12"/>
        <v>4.2726119340000004</v>
      </c>
      <c r="N12" s="30">
        <f t="shared" si="9"/>
        <v>45.443139539197205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4.4000720505000004</v>
      </c>
      <c r="K13" s="23">
        <f t="shared" si="6"/>
        <v>44.044412250825012</v>
      </c>
      <c r="L13" s="23">
        <f t="shared" si="7"/>
        <v>48.444484301325012</v>
      </c>
      <c r="M13" s="24">
        <f t="shared" si="12"/>
        <v>5.0421774375000004</v>
      </c>
      <c r="N13" s="30">
        <f t="shared" si="9"/>
        <v>53.486661738825013</v>
      </c>
      <c r="O13" s="26"/>
      <c r="P13" s="31" t="s">
        <v>30</v>
      </c>
      <c r="Q13" s="33">
        <v>2.3939999999999999E-2</v>
      </c>
      <c r="R13" s="34">
        <v>4.5787000000000004</v>
      </c>
      <c r="S13" s="35">
        <v>2.5918000000000001</v>
      </c>
      <c r="T13" s="34">
        <v>8.7552000000000003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5.4747366992000011</v>
      </c>
      <c r="K14" s="23">
        <f t="shared" si="6"/>
        <v>54.620043258180004</v>
      </c>
      <c r="L14" s="23">
        <f t="shared" si="7"/>
        <v>60.094779957380005</v>
      </c>
      <c r="M14" s="24">
        <f t="shared" si="12"/>
        <v>6.2736686000000006</v>
      </c>
      <c r="N14" s="30">
        <f t="shared" si="9"/>
        <v>66.368448557380006</v>
      </c>
      <c r="O14" s="26"/>
      <c r="P14" s="31" t="s">
        <v>32</v>
      </c>
      <c r="Q14" s="33">
        <v>2.375E-2</v>
      </c>
      <c r="R14" s="34">
        <v>4.5423999999999998</v>
      </c>
      <c r="S14" s="35">
        <v>2.5712000000000002</v>
      </c>
      <c r="T14" s="34">
        <v>8.4490999999999996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5.5988313367280007</v>
      </c>
      <c r="K15" s="23">
        <f t="shared" si="6"/>
        <v>55.873123065631212</v>
      </c>
      <c r="L15" s="23">
        <f t="shared" si="7"/>
        <v>61.471954402359216</v>
      </c>
      <c r="M15" s="24">
        <f t="shared" si="12"/>
        <v>6.4158724490000001</v>
      </c>
      <c r="N15" s="30">
        <f t="shared" si="9"/>
        <v>67.887826851359222</v>
      </c>
      <c r="O15" s="26"/>
      <c r="P15" s="31" t="s">
        <v>34</v>
      </c>
      <c r="Q15" s="33">
        <v>2.7890000000000002E-2</v>
      </c>
      <c r="R15" s="34">
        <v>5.3339999999999996</v>
      </c>
      <c r="S15" s="35">
        <v>3.0192999999999999</v>
      </c>
      <c r="T15" s="34">
        <v>8.8231999999999999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5.8575639771000008</v>
      </c>
      <c r="K16" s="23">
        <f t="shared" si="6"/>
        <v>58.470286093965008</v>
      </c>
      <c r="L16" s="23">
        <f t="shared" si="7"/>
        <v>64.327850071065015</v>
      </c>
      <c r="M16" s="24">
        <f t="shared" si="12"/>
        <v>6.7123621125000001</v>
      </c>
      <c r="N16" s="30">
        <f t="shared" si="9"/>
        <v>71.040212183565018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6.2947320596500003</v>
      </c>
      <c r="K17" s="23">
        <f t="shared" si="6"/>
        <v>62.837223569047502</v>
      </c>
      <c r="L17" s="23">
        <f t="shared" si="7"/>
        <v>69.131955628697497</v>
      </c>
      <c r="M17" s="24">
        <f t="shared" si="12"/>
        <v>7.2133264187499995</v>
      </c>
      <c r="N17" s="30">
        <f t="shared" si="9"/>
        <v>76.345282047447498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6.7319001422000015</v>
      </c>
      <c r="K18" s="23">
        <f t="shared" si="6"/>
        <v>67.204161044130018</v>
      </c>
      <c r="L18" s="23">
        <f t="shared" si="7"/>
        <v>73.936061186330022</v>
      </c>
      <c r="M18" s="24">
        <f t="shared" si="12"/>
        <v>7.7142907250000015</v>
      </c>
      <c r="N18" s="30">
        <f t="shared" si="9"/>
        <v>81.65035191133002</v>
      </c>
      <c r="O18" s="26"/>
      <c r="P18" s="31" t="s">
        <v>38</v>
      </c>
      <c r="Q18" s="36">
        <v>0.12</v>
      </c>
      <c r="R18" s="37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7.7064130412390011</v>
      </c>
      <c r="K19" s="23">
        <f t="shared" si="6"/>
        <v>77.168814828371865</v>
      </c>
      <c r="L19" s="23">
        <f t="shared" si="7"/>
        <v>84.875227869610868</v>
      </c>
      <c r="M19" s="24">
        <f t="shared" si="12"/>
        <v>8.8310149276250005</v>
      </c>
      <c r="N19" s="25">
        <f t="shared" si="9"/>
        <v>93.706242797235873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8.3540611737999999</v>
      </c>
      <c r="K20" s="23">
        <f t="shared" si="6"/>
        <v>83.805252387270002</v>
      </c>
      <c r="L20" s="23">
        <f t="shared" si="7"/>
        <v>92.159313561070007</v>
      </c>
      <c r="M20" s="24">
        <f t="shared" si="12"/>
        <v>9.573174775</v>
      </c>
      <c r="N20" s="30">
        <f t="shared" si="9"/>
        <v>101.73248833607001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0.14199999999999999</v>
      </c>
      <c r="R21" s="37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0.63346501219999996</v>
      </c>
      <c r="K22" s="23">
        <f t="shared" ref="K22:K46" si="31">+I22*$K$5</f>
        <v>6.7588196143800001</v>
      </c>
      <c r="L22" s="23">
        <f t="shared" ref="L22:L46" si="32">+K22+J22</f>
        <v>7.3922846265800004</v>
      </c>
      <c r="M22" s="24">
        <f t="shared" ref="M22:M46" si="33">+H22*$M$5</f>
        <v>0.7259069749999999</v>
      </c>
      <c r="N22" s="30">
        <f t="shared" ref="N22:N46" si="34">M22+L22</f>
        <v>8.1181916015799995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0.97330797545000003</v>
      </c>
      <c r="K23" s="23">
        <f t="shared" si="31"/>
        <v>10.2423828108675</v>
      </c>
      <c r="L23" s="23">
        <f t="shared" si="32"/>
        <v>11.2156907863175</v>
      </c>
      <c r="M23" s="24">
        <f t="shared" si="33"/>
        <v>1.1153434437499998</v>
      </c>
      <c r="N23" s="30">
        <f t="shared" si="34"/>
        <v>12.3310342300675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1.9466159509000001</v>
      </c>
      <c r="K24" s="23">
        <f t="shared" si="31"/>
        <v>20.484765621735001</v>
      </c>
      <c r="L24" s="23">
        <f t="shared" si="32"/>
        <v>22.431381572635001</v>
      </c>
      <c r="M24" s="24">
        <f t="shared" si="33"/>
        <v>2.2306868874999997</v>
      </c>
      <c r="N24" s="30">
        <f t="shared" si="34"/>
        <v>24.662068460135</v>
      </c>
      <c r="O24" s="26"/>
      <c r="P24" s="31" t="s">
        <v>47</v>
      </c>
      <c r="Q24" s="39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2.4332415474000002</v>
      </c>
      <c r="K25" s="23">
        <f t="shared" si="31"/>
        <v>24.901637014710001</v>
      </c>
      <c r="L25" s="23">
        <f t="shared" si="32"/>
        <v>27.334878562110003</v>
      </c>
      <c r="M25" s="24">
        <f t="shared" si="33"/>
        <v>2.7883260750000001</v>
      </c>
      <c r="N25" s="30">
        <f t="shared" si="34"/>
        <v>30.123204637110003</v>
      </c>
      <c r="O25" s="26"/>
      <c r="P25" s="31" t="s">
        <v>49</v>
      </c>
      <c r="Q25" s="39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3.2443220632000007</v>
      </c>
      <c r="K26" s="23">
        <f t="shared" si="31"/>
        <v>33.202182686280004</v>
      </c>
      <c r="L26" s="23">
        <f t="shared" si="32"/>
        <v>36.446504749480006</v>
      </c>
      <c r="M26" s="24">
        <f t="shared" si="33"/>
        <v>3.7177681000000007</v>
      </c>
      <c r="N26" s="30">
        <f t="shared" si="34"/>
        <v>40.164272849480007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91" t="s">
        <v>51</v>
      </c>
      <c r="B27" s="92">
        <v>480</v>
      </c>
      <c r="C27" s="92">
        <v>2800</v>
      </c>
      <c r="D27" s="93">
        <f t="shared" si="25"/>
        <v>0.36</v>
      </c>
      <c r="E27" s="94">
        <f t="shared" si="26"/>
        <v>262.8</v>
      </c>
      <c r="F27" s="93">
        <f t="shared" si="27"/>
        <v>0.14994000000000002</v>
      </c>
      <c r="G27" s="94">
        <f t="shared" si="28"/>
        <v>27.243648180000005</v>
      </c>
      <c r="H27" s="93">
        <f t="shared" ref="H27:I27" si="39">F27+D27</f>
        <v>0.50994000000000006</v>
      </c>
      <c r="I27" s="95">
        <f t="shared" si="39"/>
        <v>290.04364817999999</v>
      </c>
      <c r="J27" s="96">
        <f t="shared" si="30"/>
        <v>3.8607523404000008</v>
      </c>
      <c r="K27" s="96">
        <f t="shared" si="31"/>
        <v>39.735979800660004</v>
      </c>
      <c r="L27" s="96">
        <f t="shared" si="32"/>
        <v>43.596732141060002</v>
      </c>
      <c r="M27" s="97">
        <f t="shared" si="33"/>
        <v>4.4241544500000005</v>
      </c>
      <c r="N27" s="98">
        <f t="shared" si="34"/>
        <v>48.020886591060005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99" t="s">
        <v>52</v>
      </c>
      <c r="B28" s="92">
        <v>600</v>
      </c>
      <c r="C28" s="92">
        <v>3400</v>
      </c>
      <c r="D28" s="93">
        <f t="shared" si="25"/>
        <v>0.44999999999999996</v>
      </c>
      <c r="E28" s="94">
        <f t="shared" si="26"/>
        <v>328.49999999999994</v>
      </c>
      <c r="F28" s="93">
        <f t="shared" si="27"/>
        <v>0.18207000000000001</v>
      </c>
      <c r="G28" s="94">
        <f t="shared" si="28"/>
        <v>33.081572790000003</v>
      </c>
      <c r="H28" s="93">
        <f t="shared" ref="H28:I28" si="40">F28+D28</f>
        <v>0.63206999999999991</v>
      </c>
      <c r="I28" s="95">
        <f t="shared" si="40"/>
        <v>361.58157278999994</v>
      </c>
      <c r="J28" s="96">
        <f t="shared" si="30"/>
        <v>4.7853977562000001</v>
      </c>
      <c r="K28" s="96">
        <f t="shared" si="31"/>
        <v>49.536675472229994</v>
      </c>
      <c r="L28" s="96">
        <f t="shared" si="32"/>
        <v>54.322073228429993</v>
      </c>
      <c r="M28" s="97">
        <f t="shared" si="33"/>
        <v>5.4837339749999989</v>
      </c>
      <c r="N28" s="98">
        <f t="shared" si="34"/>
        <v>59.805807203429993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99" t="s">
        <v>53</v>
      </c>
      <c r="B29" s="100">
        <f>ROUND(B28+((B30-B28)/(150-112.5))*(125-112.5),0)</f>
        <v>633</v>
      </c>
      <c r="C29" s="100">
        <f>ROUND(C28+((C30-C28)/(150-112.5))*(125-112.5),2)</f>
        <v>3766.67</v>
      </c>
      <c r="D29" s="93">
        <f t="shared" si="25"/>
        <v>0.47475000000000001</v>
      </c>
      <c r="E29" s="94">
        <f t="shared" si="26"/>
        <v>346.56750000000005</v>
      </c>
      <c r="F29" s="93">
        <f t="shared" si="27"/>
        <v>0.2017051785</v>
      </c>
      <c r="G29" s="94">
        <f t="shared" si="28"/>
        <v>36.649225817914505</v>
      </c>
      <c r="H29" s="93">
        <f t="shared" ref="H29:I29" si="41">F29+D29</f>
        <v>0.67645517850000003</v>
      </c>
      <c r="I29" s="95">
        <f t="shared" si="41"/>
        <v>383.21672581791455</v>
      </c>
      <c r="J29" s="96">
        <f t="shared" si="30"/>
        <v>5.1214376467223106</v>
      </c>
      <c r="K29" s="96">
        <f t="shared" si="31"/>
        <v>52.5006914370543</v>
      </c>
      <c r="L29" s="96">
        <f t="shared" si="32"/>
        <v>57.622129083776613</v>
      </c>
      <c r="M29" s="97">
        <f t="shared" si="33"/>
        <v>5.8688123861362502</v>
      </c>
      <c r="N29" s="98">
        <f t="shared" si="34"/>
        <v>63.490941469912862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99" t="s">
        <v>54</v>
      </c>
      <c r="B30" s="92">
        <v>700</v>
      </c>
      <c r="C30" s="92">
        <v>4500</v>
      </c>
      <c r="D30" s="93">
        <f t="shared" si="25"/>
        <v>0.52499999999999991</v>
      </c>
      <c r="E30" s="94">
        <f t="shared" si="26"/>
        <v>383.24999999999994</v>
      </c>
      <c r="F30" s="93">
        <f t="shared" si="27"/>
        <v>0.24097500000000002</v>
      </c>
      <c r="G30" s="94">
        <f t="shared" si="28"/>
        <v>43.784434575000006</v>
      </c>
      <c r="H30" s="93">
        <f t="shared" ref="H30:I30" si="42">F30+D30</f>
        <v>0.76597499999999996</v>
      </c>
      <c r="I30" s="95">
        <f t="shared" si="42"/>
        <v>427.03443457499998</v>
      </c>
      <c r="J30" s="96">
        <f t="shared" si="30"/>
        <v>5.7991916185000001</v>
      </c>
      <c r="K30" s="96">
        <f t="shared" si="31"/>
        <v>58.503717536775</v>
      </c>
      <c r="L30" s="96">
        <f t="shared" si="32"/>
        <v>64.302909155275003</v>
      </c>
      <c r="M30" s="97">
        <f t="shared" si="33"/>
        <v>6.6454714374999995</v>
      </c>
      <c r="N30" s="98">
        <f t="shared" si="34"/>
        <v>70.94838059277501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99" t="s">
        <v>55</v>
      </c>
      <c r="B31" s="92">
        <v>766</v>
      </c>
      <c r="C31" s="92">
        <v>4767</v>
      </c>
      <c r="D31" s="93">
        <f t="shared" si="25"/>
        <v>0.57450000000000001</v>
      </c>
      <c r="E31" s="94">
        <f t="shared" si="26"/>
        <v>419.38499999999999</v>
      </c>
      <c r="F31" s="93">
        <f t="shared" si="27"/>
        <v>0.25527285000000005</v>
      </c>
      <c r="G31" s="94">
        <f t="shared" si="28"/>
        <v>46.382311026450004</v>
      </c>
      <c r="H31" s="93">
        <f t="shared" ref="H31:I31" si="43">F31+D31</f>
        <v>0.82977285000000012</v>
      </c>
      <c r="I31" s="95">
        <f t="shared" si="43"/>
        <v>465.76731102644999</v>
      </c>
      <c r="J31" s="96">
        <f t="shared" si="30"/>
        <v>6.2822047155310017</v>
      </c>
      <c r="K31" s="96">
        <f t="shared" si="31"/>
        <v>63.810121610623654</v>
      </c>
      <c r="L31" s="96">
        <f t="shared" si="32"/>
        <v>70.092326326154648</v>
      </c>
      <c r="M31" s="97">
        <f t="shared" si="33"/>
        <v>7.1989709511250011</v>
      </c>
      <c r="N31" s="98">
        <f t="shared" si="34"/>
        <v>77.291297277279654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99" t="s">
        <v>56</v>
      </c>
      <c r="B32" s="92">
        <v>833</v>
      </c>
      <c r="C32" s="92">
        <v>5033</v>
      </c>
      <c r="D32" s="93">
        <f t="shared" si="25"/>
        <v>0.62474999999999992</v>
      </c>
      <c r="E32" s="94">
        <f t="shared" si="26"/>
        <v>456.06749999999994</v>
      </c>
      <c r="F32" s="93">
        <f t="shared" si="27"/>
        <v>0.26951715000000004</v>
      </c>
      <c r="G32" s="94">
        <f t="shared" si="28"/>
        <v>48.97045760355001</v>
      </c>
      <c r="H32" s="93">
        <f t="shared" ref="H32:I32" si="44">F32+D32</f>
        <v>0.8942671499999999</v>
      </c>
      <c r="I32" s="95">
        <f t="shared" si="44"/>
        <v>505.03795760354996</v>
      </c>
      <c r="J32" s="96">
        <f t="shared" si="30"/>
        <v>6.7704906308689994</v>
      </c>
      <c r="K32" s="96">
        <f t="shared" si="31"/>
        <v>69.190200191686344</v>
      </c>
      <c r="L32" s="96">
        <f t="shared" si="32"/>
        <v>75.96069082255535</v>
      </c>
      <c r="M32" s="97">
        <f t="shared" si="33"/>
        <v>7.758512748874999</v>
      </c>
      <c r="N32" s="98">
        <f t="shared" si="34"/>
        <v>83.719203571430342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99" t="s">
        <v>57</v>
      </c>
      <c r="B33" s="92">
        <v>900</v>
      </c>
      <c r="C33" s="92">
        <v>5300</v>
      </c>
      <c r="D33" s="93">
        <f t="shared" si="25"/>
        <v>0.67500000000000004</v>
      </c>
      <c r="E33" s="94">
        <f t="shared" si="26"/>
        <v>492.75</v>
      </c>
      <c r="F33" s="93">
        <f t="shared" si="27"/>
        <v>0.28381500000000004</v>
      </c>
      <c r="G33" s="94">
        <f t="shared" si="28"/>
        <v>51.568334055000015</v>
      </c>
      <c r="H33" s="93">
        <f t="shared" ref="H33:I33" si="45">F33+D33</f>
        <v>0.95881500000000008</v>
      </c>
      <c r="I33" s="95">
        <f t="shared" si="45"/>
        <v>544.31833405500004</v>
      </c>
      <c r="J33" s="96">
        <f t="shared" si="30"/>
        <v>7.2591819729000013</v>
      </c>
      <c r="K33" s="96">
        <f t="shared" si="31"/>
        <v>74.57161176553501</v>
      </c>
      <c r="L33" s="96">
        <f t="shared" si="32"/>
        <v>81.830793738435005</v>
      </c>
      <c r="M33" s="97">
        <f t="shared" si="33"/>
        <v>8.3185191375000009</v>
      </c>
      <c r="N33" s="98">
        <f t="shared" si="34"/>
        <v>90.14931287593501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91" t="s">
        <v>58</v>
      </c>
      <c r="B34" s="92">
        <v>967</v>
      </c>
      <c r="C34" s="92">
        <v>5633</v>
      </c>
      <c r="D34" s="93">
        <f t="shared" si="25"/>
        <v>0.72524999999999995</v>
      </c>
      <c r="E34" s="94">
        <f t="shared" si="26"/>
        <v>529.4325</v>
      </c>
      <c r="F34" s="93">
        <f t="shared" si="27"/>
        <v>0.30164714999999998</v>
      </c>
      <c r="G34" s="94">
        <f t="shared" si="28"/>
        <v>54.808382213549997</v>
      </c>
      <c r="H34" s="93">
        <f t="shared" ref="H34:I34" si="46">F34+D34</f>
        <v>1.0268971499999999</v>
      </c>
      <c r="I34" s="95">
        <f t="shared" si="46"/>
        <v>584.24088221354998</v>
      </c>
      <c r="J34" s="96">
        <f t="shared" si="30"/>
        <v>7.7746314766689997</v>
      </c>
      <c r="K34" s="96">
        <f t="shared" si="31"/>
        <v>80.041000863256357</v>
      </c>
      <c r="L34" s="96">
        <f t="shared" si="32"/>
        <v>87.815632339925358</v>
      </c>
      <c r="M34" s="97">
        <f t="shared" si="33"/>
        <v>8.9091885238749988</v>
      </c>
      <c r="N34" s="98">
        <f t="shared" si="34"/>
        <v>96.72482086380036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99" t="s">
        <v>59</v>
      </c>
      <c r="B35" s="92">
        <v>1100</v>
      </c>
      <c r="C35" s="92">
        <v>6300</v>
      </c>
      <c r="D35" s="93">
        <f t="shared" si="25"/>
        <v>0.82500000000000007</v>
      </c>
      <c r="E35" s="94">
        <f t="shared" si="26"/>
        <v>602.25000000000011</v>
      </c>
      <c r="F35" s="93">
        <f t="shared" si="27"/>
        <v>0.33736500000000003</v>
      </c>
      <c r="G35" s="94">
        <f t="shared" si="28"/>
        <v>61.298208405000011</v>
      </c>
      <c r="H35" s="93">
        <f t="shared" ref="H35:I35" si="47">F35+D35</f>
        <v>1.1623650000000001</v>
      </c>
      <c r="I35" s="95">
        <f t="shared" si="47"/>
        <v>663.54820840500008</v>
      </c>
      <c r="J35" s="96">
        <f t="shared" si="30"/>
        <v>8.800257665900002</v>
      </c>
      <c r="K35" s="96">
        <f t="shared" si="31"/>
        <v>90.906104551485015</v>
      </c>
      <c r="L35" s="96">
        <f t="shared" si="32"/>
        <v>99.706362217385021</v>
      </c>
      <c r="M35" s="97">
        <f t="shared" si="33"/>
        <v>10.0844850125</v>
      </c>
      <c r="N35" s="98">
        <f t="shared" si="34"/>
        <v>109.79084722988502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12.754644266350001</v>
      </c>
      <c r="K36" s="23">
        <f t="shared" si="31"/>
        <v>140.52742486235252</v>
      </c>
      <c r="L36" s="23">
        <f t="shared" si="32"/>
        <v>153.28206912870252</v>
      </c>
      <c r="M36" s="24">
        <f t="shared" si="33"/>
        <v>14.615937831249999</v>
      </c>
      <c r="N36" s="30">
        <f t="shared" si="34"/>
        <v>167.89800695995251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14.731837566575003</v>
      </c>
      <c r="K37" s="23">
        <f t="shared" si="31"/>
        <v>165.33808501778628</v>
      </c>
      <c r="L37" s="23">
        <f t="shared" si="32"/>
        <v>180.06992258436128</v>
      </c>
      <c r="M37" s="24">
        <f t="shared" si="33"/>
        <v>16.881664240625</v>
      </c>
      <c r="N37" s="30">
        <f t="shared" si="34"/>
        <v>196.95158682498629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16.709030866799999</v>
      </c>
      <c r="K38" s="23">
        <f t="shared" si="31"/>
        <v>190.14874517321996</v>
      </c>
      <c r="L38" s="23">
        <f t="shared" si="32"/>
        <v>206.85777604001996</v>
      </c>
      <c r="M38" s="24">
        <f t="shared" si="33"/>
        <v>19.147390649999998</v>
      </c>
      <c r="N38" s="30">
        <f t="shared" si="34"/>
        <v>226.00516669001996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21.899855316</v>
      </c>
      <c r="K39" s="23">
        <f t="shared" si="31"/>
        <v>241.01841343140003</v>
      </c>
      <c r="L39" s="23">
        <f t="shared" si="32"/>
        <v>262.91826874740002</v>
      </c>
      <c r="M39" s="24">
        <f t="shared" si="33"/>
        <v>25.095715499999997</v>
      </c>
      <c r="N39" s="30">
        <f t="shared" si="34"/>
        <v>288.0139842474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24.576580009000004</v>
      </c>
      <c r="K40" s="23">
        <f t="shared" si="31"/>
        <v>272.35440621735</v>
      </c>
      <c r="L40" s="23">
        <f t="shared" si="32"/>
        <v>296.93098622635</v>
      </c>
      <c r="M40" s="24">
        <f t="shared" si="33"/>
        <v>28.163056375</v>
      </c>
      <c r="N40" s="30">
        <f t="shared" si="34"/>
        <v>325.09404260135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32.849782974</v>
      </c>
      <c r="K41" s="23">
        <f t="shared" si="31"/>
        <v>361.52762014710004</v>
      </c>
      <c r="L41" s="23">
        <f t="shared" si="32"/>
        <v>394.37740312110003</v>
      </c>
      <c r="M41" s="24">
        <f t="shared" si="33"/>
        <v>37.643573249999996</v>
      </c>
      <c r="N41" s="30">
        <f t="shared" si="34"/>
        <v>432.02097637110001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39.176483553000011</v>
      </c>
      <c r="K42" s="23">
        <f t="shared" si="31"/>
        <v>433.03334850495008</v>
      </c>
      <c r="L42" s="23">
        <f t="shared" si="32"/>
        <v>472.20983205795011</v>
      </c>
      <c r="M42" s="24">
        <f t="shared" si="33"/>
        <v>44.893533375000004</v>
      </c>
      <c r="N42" s="30">
        <f t="shared" si="34"/>
        <v>517.10336543295011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47.044259825000005</v>
      </c>
      <c r="K43" s="23">
        <f t="shared" si="31"/>
        <v>520.87356964875005</v>
      </c>
      <c r="L43" s="23">
        <f t="shared" si="32"/>
        <v>567.91782947375009</v>
      </c>
      <c r="M43" s="24">
        <f t="shared" si="33"/>
        <v>53.909459374999997</v>
      </c>
      <c r="N43" s="30">
        <f t="shared" si="34"/>
        <v>621.82728884875007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55.479860597000005</v>
      </c>
      <c r="K44" s="23">
        <f t="shared" si="31"/>
        <v>616.21454079255</v>
      </c>
      <c r="L44" s="23">
        <f t="shared" si="32"/>
        <v>671.69440138954997</v>
      </c>
      <c r="M44" s="24">
        <f t="shared" si="33"/>
        <v>63.576072875000001</v>
      </c>
      <c r="N44" s="30">
        <f t="shared" si="34"/>
        <v>735.27047426454999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68.133261755000007</v>
      </c>
      <c r="K45" s="23">
        <f t="shared" si="31"/>
        <v>759.22599750825009</v>
      </c>
      <c r="L45" s="23">
        <f t="shared" si="32"/>
        <v>827.35925926325012</v>
      </c>
      <c r="M45" s="24">
        <f t="shared" si="33"/>
        <v>78.075993124999997</v>
      </c>
      <c r="N45" s="30">
        <f t="shared" si="34"/>
        <v>905.43525238825009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78.272336027000009</v>
      </c>
      <c r="K46" s="49">
        <f t="shared" si="31"/>
        <v>877.06921865205015</v>
      </c>
      <c r="L46" s="49">
        <f t="shared" si="32"/>
        <v>955.3415546790502</v>
      </c>
      <c r="M46" s="50">
        <f t="shared" si="33"/>
        <v>89.694669125000004</v>
      </c>
      <c r="N46" s="51">
        <f t="shared" si="34"/>
        <v>1045.0362238040502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85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5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Z1000"/>
  <sheetViews>
    <sheetView topLeftCell="A7" workbookViewId="0">
      <selection activeCell="A26" sqref="A26:N3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86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7.5713200000000001</v>
      </c>
      <c r="K5" s="14">
        <f>((Q18+Q21)/2)+(Q23+Q24+Q25)</f>
        <v>0.13700000000000001</v>
      </c>
      <c r="L5" s="15" t="s">
        <v>16</v>
      </c>
      <c r="M5" s="16">
        <f>((T13)+(T14)+(T15))/3</f>
        <v>9.6282333333333341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0.42787535719800002</v>
      </c>
      <c r="K6" s="23">
        <f t="shared" ref="K6:K20" si="6">+I6*$K$5</f>
        <v>4.6743522469858512</v>
      </c>
      <c r="L6" s="23">
        <f t="shared" ref="L6:L20" si="7">+K6+J6</f>
        <v>5.1022276041838515</v>
      </c>
      <c r="M6" s="24">
        <f t="shared" ref="M6:M7" si="8">+$H6*$M$5</f>
        <v>0.54411698048500012</v>
      </c>
      <c r="N6" s="25">
        <f t="shared" ref="N6:N20" si="9">M6+L6</f>
        <v>5.6463445846688511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1.2166732674</v>
      </c>
      <c r="K7" s="23">
        <f t="shared" si="6"/>
        <v>12.450818507355001</v>
      </c>
      <c r="L7" s="23">
        <f t="shared" si="7"/>
        <v>13.667491774755</v>
      </c>
      <c r="M7" s="24">
        <f t="shared" si="8"/>
        <v>1.5472089555000001</v>
      </c>
      <c r="N7" s="30">
        <f t="shared" si="9"/>
        <v>15.214700730255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1.6222310232000003</v>
      </c>
      <c r="K8" s="23">
        <f t="shared" si="6"/>
        <v>16.601091343140002</v>
      </c>
      <c r="L8" s="23">
        <f t="shared" si="7"/>
        <v>18.223322366340003</v>
      </c>
      <c r="M8" s="24">
        <f t="shared" ref="M8:M20" si="12">+H8*$M$5</f>
        <v>2.0629452740000005</v>
      </c>
      <c r="N8" s="30">
        <f t="shared" si="9"/>
        <v>20.286267640340004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2.0683331975999999</v>
      </c>
      <c r="K9" s="23">
        <f t="shared" si="6"/>
        <v>20.884663457520002</v>
      </c>
      <c r="L9" s="23">
        <f t="shared" si="7"/>
        <v>22.952996655120003</v>
      </c>
      <c r="M9" s="24">
        <f t="shared" si="12"/>
        <v>2.630240782</v>
      </c>
      <c r="N9" s="30">
        <f t="shared" si="9"/>
        <v>25.583237437120005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2.7578154533999997</v>
      </c>
      <c r="K10" s="23">
        <f t="shared" si="6"/>
        <v>28.785311293305</v>
      </c>
      <c r="L10" s="23">
        <f t="shared" si="7"/>
        <v>31.543126746704999</v>
      </c>
      <c r="M10" s="24">
        <f t="shared" si="12"/>
        <v>3.5070358504999994</v>
      </c>
      <c r="N10" s="30">
        <f t="shared" si="9"/>
        <v>35.050162597205002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3.3255508836000005</v>
      </c>
      <c r="K11" s="23">
        <f t="shared" si="6"/>
        <v>33.468781243470005</v>
      </c>
      <c r="L11" s="23">
        <f t="shared" si="7"/>
        <v>36.794332127070007</v>
      </c>
      <c r="M11" s="24">
        <f t="shared" si="12"/>
        <v>4.2290089270000006</v>
      </c>
      <c r="N11" s="30">
        <f t="shared" si="9"/>
        <v>41.023341054070009</v>
      </c>
      <c r="O11" s="26"/>
      <c r="P11" s="27"/>
      <c r="Q11" s="84" t="s">
        <v>87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3.7286691600960005</v>
      </c>
      <c r="K12" s="23">
        <f t="shared" si="6"/>
        <v>37.442019319549203</v>
      </c>
      <c r="L12" s="23">
        <f t="shared" si="7"/>
        <v>41.170688479645207</v>
      </c>
      <c r="M12" s="24">
        <f t="shared" si="12"/>
        <v>4.7416430287200004</v>
      </c>
      <c r="N12" s="30">
        <f t="shared" si="9"/>
        <v>45.912331508365206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4.4002619010000004</v>
      </c>
      <c r="K13" s="23">
        <f t="shared" si="6"/>
        <v>44.044412250825012</v>
      </c>
      <c r="L13" s="23">
        <f t="shared" si="7"/>
        <v>48.444674151825012</v>
      </c>
      <c r="M13" s="24">
        <f t="shared" si="12"/>
        <v>5.5956885075000002</v>
      </c>
      <c r="N13" s="30">
        <f t="shared" si="9"/>
        <v>54.040362659325012</v>
      </c>
      <c r="O13" s="26"/>
      <c r="P13" s="31" t="s">
        <v>30</v>
      </c>
      <c r="Q13" s="33">
        <v>2.4250000000000001E-2</v>
      </c>
      <c r="R13" s="34">
        <v>4.5787000000000004</v>
      </c>
      <c r="S13" s="35">
        <v>2.5918000000000001</v>
      </c>
      <c r="T13" s="34">
        <v>9.6349999999999998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5.4749729184000007</v>
      </c>
      <c r="K14" s="23">
        <f t="shared" si="6"/>
        <v>54.620043258180004</v>
      </c>
      <c r="L14" s="23">
        <f t="shared" si="7"/>
        <v>60.095016176580003</v>
      </c>
      <c r="M14" s="24">
        <f t="shared" si="12"/>
        <v>6.9623680880000016</v>
      </c>
      <c r="N14" s="30">
        <f t="shared" si="9"/>
        <v>67.057384264580008</v>
      </c>
      <c r="O14" s="26"/>
      <c r="P14" s="31" t="s">
        <v>32</v>
      </c>
      <c r="Q14" s="33">
        <v>2.4060000000000002E-2</v>
      </c>
      <c r="R14" s="34">
        <v>4.5423999999999998</v>
      </c>
      <c r="S14" s="35">
        <v>2.5712000000000002</v>
      </c>
      <c r="T14" s="34">
        <v>9.3969000000000005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5.599072910256</v>
      </c>
      <c r="K15" s="23">
        <f t="shared" si="6"/>
        <v>55.873123065631212</v>
      </c>
      <c r="L15" s="23">
        <f t="shared" si="7"/>
        <v>61.47219597588721</v>
      </c>
      <c r="M15" s="24">
        <f t="shared" si="12"/>
        <v>7.1201825349200005</v>
      </c>
      <c r="N15" s="30">
        <f t="shared" si="9"/>
        <v>68.592378510807208</v>
      </c>
      <c r="O15" s="26"/>
      <c r="P15" s="31" t="s">
        <v>34</v>
      </c>
      <c r="Q15" s="33">
        <v>2.8250000000000001E-2</v>
      </c>
      <c r="R15" s="34">
        <v>5.3339999999999996</v>
      </c>
      <c r="S15" s="35">
        <v>3.0192999999999999</v>
      </c>
      <c r="T15" s="34">
        <v>9.8528000000000002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5.8578167142000002</v>
      </c>
      <c r="K16" s="23">
        <f t="shared" si="6"/>
        <v>58.470286093965008</v>
      </c>
      <c r="L16" s="23">
        <f t="shared" si="7"/>
        <v>64.328102808165013</v>
      </c>
      <c r="M16" s="24">
        <f t="shared" si="12"/>
        <v>7.449219706500001</v>
      </c>
      <c r="N16" s="30">
        <f t="shared" si="9"/>
        <v>71.777322514665016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6.2950036592999998</v>
      </c>
      <c r="K17" s="23">
        <f t="shared" si="6"/>
        <v>62.837223569047502</v>
      </c>
      <c r="L17" s="23">
        <f t="shared" si="7"/>
        <v>69.132227228347503</v>
      </c>
      <c r="M17" s="24">
        <f t="shared" si="12"/>
        <v>8.005177969750001</v>
      </c>
      <c r="N17" s="30">
        <f t="shared" si="9"/>
        <v>77.137405198097497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6.7321906044000013</v>
      </c>
      <c r="K18" s="23">
        <f t="shared" si="6"/>
        <v>67.204161044130018</v>
      </c>
      <c r="L18" s="23">
        <f t="shared" si="7"/>
        <v>73.936351648530021</v>
      </c>
      <c r="M18" s="24">
        <f t="shared" si="12"/>
        <v>8.5611362330000027</v>
      </c>
      <c r="N18" s="30">
        <f t="shared" si="9"/>
        <v>82.49748788153002</v>
      </c>
      <c r="O18" s="26"/>
      <c r="P18" s="31" t="s">
        <v>38</v>
      </c>
      <c r="Q18" s="36">
        <v>0.12</v>
      </c>
      <c r="R18" s="37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7.7067455508780007</v>
      </c>
      <c r="K19" s="23">
        <f t="shared" si="6"/>
        <v>77.168814828371865</v>
      </c>
      <c r="L19" s="23">
        <f t="shared" si="7"/>
        <v>84.875560379249862</v>
      </c>
      <c r="M19" s="24">
        <f t="shared" si="12"/>
        <v>9.800450173085002</v>
      </c>
      <c r="N19" s="25">
        <f t="shared" si="9"/>
        <v>94.676010552334859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8.354421627599999</v>
      </c>
      <c r="K20" s="23">
        <f t="shared" si="6"/>
        <v>83.805252387270002</v>
      </c>
      <c r="L20" s="23">
        <f t="shared" si="7"/>
        <v>92.159674014870006</v>
      </c>
      <c r="M20" s="24">
        <f t="shared" si="12"/>
        <v>10.624081507</v>
      </c>
      <c r="N20" s="30">
        <f t="shared" si="9"/>
        <v>102.78375552187001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0.14199999999999999</v>
      </c>
      <c r="R21" s="37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0.63349234439999991</v>
      </c>
      <c r="K22" s="23">
        <f t="shared" ref="K22:K46" si="31">+I22*$K$5</f>
        <v>6.7588196143800001</v>
      </c>
      <c r="L22" s="23">
        <f t="shared" ref="L22:L46" si="32">+K22+J22</f>
        <v>7.3923119587799997</v>
      </c>
      <c r="M22" s="24">
        <f t="shared" ref="M22:M46" si="33">+H22*$M$5</f>
        <v>0.80559428300000002</v>
      </c>
      <c r="N22" s="30">
        <f t="shared" ref="N22:N46" si="34">M22+L22</f>
        <v>8.1979062417800002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0.97334997089999997</v>
      </c>
      <c r="K23" s="23">
        <f t="shared" si="31"/>
        <v>10.2423828108675</v>
      </c>
      <c r="L23" s="23">
        <f t="shared" si="32"/>
        <v>11.2157327817675</v>
      </c>
      <c r="M23" s="24">
        <f t="shared" si="33"/>
        <v>1.23778160675</v>
      </c>
      <c r="N23" s="30">
        <f t="shared" si="34"/>
        <v>12.453514388517499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1.9466999417999999</v>
      </c>
      <c r="K24" s="23">
        <f t="shared" si="31"/>
        <v>20.484765621735001</v>
      </c>
      <c r="L24" s="23">
        <f t="shared" si="32"/>
        <v>22.431465563534999</v>
      </c>
      <c r="M24" s="24">
        <f t="shared" si="33"/>
        <v>2.4755632135000001</v>
      </c>
      <c r="N24" s="30">
        <f t="shared" si="34"/>
        <v>24.907028777034999</v>
      </c>
      <c r="O24" s="26"/>
      <c r="P24" s="31" t="s">
        <v>47</v>
      </c>
      <c r="Q24" s="39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2.4333465348000001</v>
      </c>
      <c r="K25" s="23">
        <f t="shared" si="31"/>
        <v>24.901637014710001</v>
      </c>
      <c r="L25" s="23">
        <f t="shared" si="32"/>
        <v>27.33498354951</v>
      </c>
      <c r="M25" s="24">
        <f t="shared" si="33"/>
        <v>3.0944179110000003</v>
      </c>
      <c r="N25" s="30">
        <f t="shared" si="34"/>
        <v>30.42940146051</v>
      </c>
      <c r="O25" s="26"/>
      <c r="P25" s="31" t="s">
        <v>49</v>
      </c>
      <c r="Q25" s="39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99" t="s">
        <v>50</v>
      </c>
      <c r="B26" s="92">
        <v>400</v>
      </c>
      <c r="C26" s="92">
        <v>2400</v>
      </c>
      <c r="D26" s="93">
        <f t="shared" si="25"/>
        <v>0.30000000000000004</v>
      </c>
      <c r="E26" s="94">
        <f t="shared" si="26"/>
        <v>219.00000000000003</v>
      </c>
      <c r="F26" s="93">
        <f t="shared" si="27"/>
        <v>0.12852000000000002</v>
      </c>
      <c r="G26" s="94">
        <f t="shared" si="28"/>
        <v>23.351698440000007</v>
      </c>
      <c r="H26" s="93">
        <f t="shared" ref="H26:I26" si="38">F26+D26</f>
        <v>0.42852000000000007</v>
      </c>
      <c r="I26" s="95">
        <f t="shared" si="38"/>
        <v>242.35169844000004</v>
      </c>
      <c r="J26" s="96">
        <f t="shared" si="30"/>
        <v>3.2444620464000007</v>
      </c>
      <c r="K26" s="96">
        <f t="shared" si="31"/>
        <v>33.202182686280004</v>
      </c>
      <c r="L26" s="96">
        <f t="shared" si="32"/>
        <v>36.446644732680006</v>
      </c>
      <c r="M26" s="97">
        <f t="shared" si="33"/>
        <v>4.125890548000001</v>
      </c>
      <c r="N26" s="98">
        <f t="shared" si="34"/>
        <v>40.572535280680007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91" t="s">
        <v>51</v>
      </c>
      <c r="B27" s="92">
        <v>480</v>
      </c>
      <c r="C27" s="92">
        <v>2800</v>
      </c>
      <c r="D27" s="93">
        <f t="shared" si="25"/>
        <v>0.36</v>
      </c>
      <c r="E27" s="94">
        <f t="shared" si="26"/>
        <v>262.8</v>
      </c>
      <c r="F27" s="93">
        <f t="shared" si="27"/>
        <v>0.14994000000000002</v>
      </c>
      <c r="G27" s="94">
        <f t="shared" si="28"/>
        <v>27.243648180000005</v>
      </c>
      <c r="H27" s="93">
        <f t="shared" ref="H27:I27" si="39">F27+D27</f>
        <v>0.50994000000000006</v>
      </c>
      <c r="I27" s="95">
        <f t="shared" si="39"/>
        <v>290.04364817999999</v>
      </c>
      <c r="J27" s="96">
        <f t="shared" si="30"/>
        <v>3.8609189208000005</v>
      </c>
      <c r="K27" s="96">
        <f t="shared" si="31"/>
        <v>39.735979800660004</v>
      </c>
      <c r="L27" s="96">
        <f t="shared" si="32"/>
        <v>43.596898721460008</v>
      </c>
      <c r="M27" s="97">
        <f t="shared" si="33"/>
        <v>4.9098213060000013</v>
      </c>
      <c r="N27" s="98">
        <f t="shared" si="34"/>
        <v>48.506720027460005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99" t="s">
        <v>52</v>
      </c>
      <c r="B28" s="92">
        <v>600</v>
      </c>
      <c r="C28" s="92">
        <v>3400</v>
      </c>
      <c r="D28" s="93">
        <f t="shared" si="25"/>
        <v>0.44999999999999996</v>
      </c>
      <c r="E28" s="94">
        <f t="shared" si="26"/>
        <v>328.49999999999994</v>
      </c>
      <c r="F28" s="93">
        <f t="shared" si="27"/>
        <v>0.18207000000000001</v>
      </c>
      <c r="G28" s="94">
        <f t="shared" si="28"/>
        <v>33.081572790000003</v>
      </c>
      <c r="H28" s="93">
        <f t="shared" ref="H28:I28" si="40">F28+D28</f>
        <v>0.63206999999999991</v>
      </c>
      <c r="I28" s="95">
        <f t="shared" si="40"/>
        <v>361.58157278999994</v>
      </c>
      <c r="J28" s="96">
        <f t="shared" si="30"/>
        <v>4.785604232399999</v>
      </c>
      <c r="K28" s="96">
        <f t="shared" si="31"/>
        <v>49.536675472229994</v>
      </c>
      <c r="L28" s="96">
        <f t="shared" si="32"/>
        <v>54.322279704629992</v>
      </c>
      <c r="M28" s="97">
        <f t="shared" si="33"/>
        <v>6.0857174429999992</v>
      </c>
      <c r="N28" s="98">
        <f t="shared" si="34"/>
        <v>60.407997147629992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99" t="s">
        <v>53</v>
      </c>
      <c r="B29" s="100">
        <f>ROUND(B28+((B30-B28)/(150-112.5))*(125-112.5),0)</f>
        <v>633</v>
      </c>
      <c r="C29" s="100">
        <f>ROUND(C28+((C30-C28)/(150-112.5))*(125-112.5),2)</f>
        <v>3766.67</v>
      </c>
      <c r="D29" s="93">
        <f t="shared" si="25"/>
        <v>0.47475000000000001</v>
      </c>
      <c r="E29" s="94">
        <f t="shared" si="26"/>
        <v>346.56750000000005</v>
      </c>
      <c r="F29" s="93">
        <f t="shared" si="27"/>
        <v>0.2017051785</v>
      </c>
      <c r="G29" s="94">
        <f t="shared" si="28"/>
        <v>36.649225817914505</v>
      </c>
      <c r="H29" s="93">
        <f t="shared" ref="H29:I29" si="41">F29+D29</f>
        <v>0.67645517850000003</v>
      </c>
      <c r="I29" s="95">
        <f t="shared" si="41"/>
        <v>383.21672581791455</v>
      </c>
      <c r="J29" s="96">
        <f t="shared" si="30"/>
        <v>5.1216586220806199</v>
      </c>
      <c r="K29" s="96">
        <f t="shared" si="31"/>
        <v>52.5006914370543</v>
      </c>
      <c r="L29" s="96">
        <f t="shared" si="32"/>
        <v>57.622350059134916</v>
      </c>
      <c r="M29" s="97">
        <f t="shared" si="33"/>
        <v>6.5130682981396504</v>
      </c>
      <c r="N29" s="98">
        <f t="shared" si="34"/>
        <v>64.135418357274574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99" t="s">
        <v>54</v>
      </c>
      <c r="B30" s="92">
        <v>700</v>
      </c>
      <c r="C30" s="92">
        <v>4500</v>
      </c>
      <c r="D30" s="93">
        <f t="shared" si="25"/>
        <v>0.52499999999999991</v>
      </c>
      <c r="E30" s="94">
        <f t="shared" si="26"/>
        <v>383.24999999999994</v>
      </c>
      <c r="F30" s="93">
        <f t="shared" si="27"/>
        <v>0.24097500000000002</v>
      </c>
      <c r="G30" s="94">
        <f t="shared" si="28"/>
        <v>43.784434575000006</v>
      </c>
      <c r="H30" s="93">
        <f t="shared" ref="H30:I30" si="42">F30+D30</f>
        <v>0.76597499999999996</v>
      </c>
      <c r="I30" s="95">
        <f t="shared" si="42"/>
        <v>427.03443457499998</v>
      </c>
      <c r="J30" s="96">
        <f t="shared" si="30"/>
        <v>5.7994418369999998</v>
      </c>
      <c r="K30" s="96">
        <f t="shared" si="31"/>
        <v>58.503717536775</v>
      </c>
      <c r="L30" s="96">
        <f t="shared" si="32"/>
        <v>64.303159373775003</v>
      </c>
      <c r="M30" s="97">
        <f t="shared" si="33"/>
        <v>7.3749860275000003</v>
      </c>
      <c r="N30" s="98">
        <f t="shared" si="34"/>
        <v>71.678145401275003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99" t="s">
        <v>55</v>
      </c>
      <c r="B31" s="92">
        <v>766</v>
      </c>
      <c r="C31" s="92">
        <v>4767</v>
      </c>
      <c r="D31" s="93">
        <f t="shared" si="25"/>
        <v>0.57450000000000001</v>
      </c>
      <c r="E31" s="94">
        <f t="shared" si="26"/>
        <v>419.38499999999999</v>
      </c>
      <c r="F31" s="93">
        <f t="shared" si="27"/>
        <v>0.25527285000000005</v>
      </c>
      <c r="G31" s="94">
        <f t="shared" si="28"/>
        <v>46.382311026450004</v>
      </c>
      <c r="H31" s="93">
        <f t="shared" ref="H31:I31" si="43">F31+D31</f>
        <v>0.82977285000000012</v>
      </c>
      <c r="I31" s="95">
        <f t="shared" si="43"/>
        <v>465.76731102644999</v>
      </c>
      <c r="J31" s="96">
        <f t="shared" si="30"/>
        <v>6.282475774662001</v>
      </c>
      <c r="K31" s="96">
        <f t="shared" si="31"/>
        <v>63.810121610623654</v>
      </c>
      <c r="L31" s="96">
        <f t="shared" si="32"/>
        <v>70.092597385285657</v>
      </c>
      <c r="M31" s="97">
        <f t="shared" si="33"/>
        <v>7.989246613465002</v>
      </c>
      <c r="N31" s="98">
        <f t="shared" si="34"/>
        <v>78.081843998750657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99" t="s">
        <v>56</v>
      </c>
      <c r="B32" s="92">
        <v>833</v>
      </c>
      <c r="C32" s="92">
        <v>5033</v>
      </c>
      <c r="D32" s="93">
        <f t="shared" si="25"/>
        <v>0.62474999999999992</v>
      </c>
      <c r="E32" s="94">
        <f t="shared" si="26"/>
        <v>456.06749999999994</v>
      </c>
      <c r="F32" s="93">
        <f t="shared" si="27"/>
        <v>0.26951715000000004</v>
      </c>
      <c r="G32" s="94">
        <f t="shared" si="28"/>
        <v>48.97045760355001</v>
      </c>
      <c r="H32" s="93">
        <f t="shared" ref="H32:I32" si="44">F32+D32</f>
        <v>0.8942671499999999</v>
      </c>
      <c r="I32" s="95">
        <f t="shared" si="44"/>
        <v>505.03795760354996</v>
      </c>
      <c r="J32" s="96">
        <f t="shared" si="30"/>
        <v>6.7707827581379991</v>
      </c>
      <c r="K32" s="96">
        <f t="shared" si="31"/>
        <v>69.190200191686344</v>
      </c>
      <c r="L32" s="96">
        <f t="shared" si="32"/>
        <v>75.960982949824341</v>
      </c>
      <c r="M32" s="97">
        <f t="shared" si="33"/>
        <v>8.6102127825349992</v>
      </c>
      <c r="N32" s="98">
        <f t="shared" si="34"/>
        <v>84.571195732359342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99" t="s">
        <v>57</v>
      </c>
      <c r="B33" s="92">
        <v>900</v>
      </c>
      <c r="C33" s="92">
        <v>5300</v>
      </c>
      <c r="D33" s="93">
        <f t="shared" si="25"/>
        <v>0.67500000000000004</v>
      </c>
      <c r="E33" s="94">
        <f t="shared" si="26"/>
        <v>492.75</v>
      </c>
      <c r="F33" s="93">
        <f t="shared" si="27"/>
        <v>0.28381500000000004</v>
      </c>
      <c r="G33" s="94">
        <f t="shared" si="28"/>
        <v>51.568334055000015</v>
      </c>
      <c r="H33" s="93">
        <f t="shared" ref="H33:I33" si="45">F33+D33</f>
        <v>0.95881500000000008</v>
      </c>
      <c r="I33" s="95">
        <f t="shared" si="45"/>
        <v>544.31833405500004</v>
      </c>
      <c r="J33" s="96">
        <f t="shared" si="30"/>
        <v>7.2594951858000005</v>
      </c>
      <c r="K33" s="96">
        <f t="shared" si="31"/>
        <v>74.57161176553501</v>
      </c>
      <c r="L33" s="96">
        <f t="shared" si="32"/>
        <v>81.831106951335016</v>
      </c>
      <c r="M33" s="97">
        <f t="shared" si="33"/>
        <v>9.2316945435000015</v>
      </c>
      <c r="N33" s="98">
        <f t="shared" si="34"/>
        <v>91.062801494835014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91" t="s">
        <v>58</v>
      </c>
      <c r="B34" s="92">
        <v>967</v>
      </c>
      <c r="C34" s="92">
        <v>5633</v>
      </c>
      <c r="D34" s="93">
        <f t="shared" si="25"/>
        <v>0.72524999999999995</v>
      </c>
      <c r="E34" s="94">
        <f t="shared" si="26"/>
        <v>529.4325</v>
      </c>
      <c r="F34" s="93">
        <f t="shared" si="27"/>
        <v>0.30164714999999998</v>
      </c>
      <c r="G34" s="94">
        <f t="shared" si="28"/>
        <v>54.808382213549997</v>
      </c>
      <c r="H34" s="93">
        <f t="shared" ref="H34:I34" si="46">F34+D34</f>
        <v>1.0268971499999999</v>
      </c>
      <c r="I34" s="95">
        <f t="shared" si="46"/>
        <v>584.24088221354998</v>
      </c>
      <c r="J34" s="96">
        <f t="shared" si="30"/>
        <v>7.7749669297379995</v>
      </c>
      <c r="K34" s="96">
        <f t="shared" si="31"/>
        <v>80.041000863256357</v>
      </c>
      <c r="L34" s="96">
        <f t="shared" si="32"/>
        <v>87.815967792994357</v>
      </c>
      <c r="M34" s="97">
        <f t="shared" si="33"/>
        <v>9.8872053695349997</v>
      </c>
      <c r="N34" s="98">
        <f t="shared" si="34"/>
        <v>97.703173162529353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99" t="s">
        <v>59</v>
      </c>
      <c r="B35" s="92">
        <v>1100</v>
      </c>
      <c r="C35" s="92">
        <v>6300</v>
      </c>
      <c r="D35" s="93">
        <f t="shared" si="25"/>
        <v>0.82500000000000007</v>
      </c>
      <c r="E35" s="94">
        <f t="shared" si="26"/>
        <v>602.25000000000011</v>
      </c>
      <c r="F35" s="93">
        <f t="shared" si="27"/>
        <v>0.33736500000000003</v>
      </c>
      <c r="G35" s="94">
        <f t="shared" si="28"/>
        <v>61.298208405000011</v>
      </c>
      <c r="H35" s="93">
        <f t="shared" ref="H35:I35" si="47">F35+D35</f>
        <v>1.1623650000000001</v>
      </c>
      <c r="I35" s="95">
        <f t="shared" si="47"/>
        <v>663.54820840500008</v>
      </c>
      <c r="J35" s="96">
        <f t="shared" si="30"/>
        <v>8.8006373718000006</v>
      </c>
      <c r="K35" s="96">
        <f t="shared" si="31"/>
        <v>90.906104551485015</v>
      </c>
      <c r="L35" s="96">
        <f t="shared" si="32"/>
        <v>99.706741923285023</v>
      </c>
      <c r="M35" s="97">
        <f t="shared" si="33"/>
        <v>11.191521438500002</v>
      </c>
      <c r="N35" s="98">
        <f t="shared" si="34"/>
        <v>110.89826336178503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12.755194592700001</v>
      </c>
      <c r="K36" s="23">
        <f t="shared" si="31"/>
        <v>140.52742486235252</v>
      </c>
      <c r="L36" s="23">
        <f t="shared" si="32"/>
        <v>153.28261945505253</v>
      </c>
      <c r="M36" s="24">
        <f t="shared" si="33"/>
        <v>16.220419920250002</v>
      </c>
      <c r="N36" s="30">
        <f t="shared" si="34"/>
        <v>169.50303937530254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14.732473203150001</v>
      </c>
      <c r="K37" s="23">
        <f t="shared" si="31"/>
        <v>165.33808501778628</v>
      </c>
      <c r="L37" s="23">
        <f t="shared" si="32"/>
        <v>180.07055822093628</v>
      </c>
      <c r="M37" s="24">
        <f t="shared" si="33"/>
        <v>18.734869161125001</v>
      </c>
      <c r="N37" s="30">
        <f t="shared" si="34"/>
        <v>198.80542738206128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16.709751813599997</v>
      </c>
      <c r="K38" s="23">
        <f t="shared" si="31"/>
        <v>190.14874517321996</v>
      </c>
      <c r="L38" s="23">
        <f t="shared" si="32"/>
        <v>206.85849698681997</v>
      </c>
      <c r="M38" s="24">
        <f t="shared" si="33"/>
        <v>21.249318402</v>
      </c>
      <c r="N38" s="30">
        <f t="shared" si="34"/>
        <v>228.10781538881997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21.900800231999998</v>
      </c>
      <c r="K39" s="23">
        <f t="shared" si="31"/>
        <v>241.01841343140003</v>
      </c>
      <c r="L39" s="23">
        <f t="shared" si="32"/>
        <v>262.91921366340006</v>
      </c>
      <c r="M39" s="24">
        <f t="shared" si="33"/>
        <v>27.85062774</v>
      </c>
      <c r="N39" s="30">
        <f t="shared" si="34"/>
        <v>290.76984140340005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24.577640418000001</v>
      </c>
      <c r="K40" s="23">
        <f t="shared" si="31"/>
        <v>272.35440621735</v>
      </c>
      <c r="L40" s="23">
        <f t="shared" si="32"/>
        <v>296.93204663534999</v>
      </c>
      <c r="M40" s="24">
        <f t="shared" si="33"/>
        <v>31.254689635000002</v>
      </c>
      <c r="N40" s="30">
        <f t="shared" si="34"/>
        <v>328.18673627034997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32.851200347999999</v>
      </c>
      <c r="K41" s="23">
        <f t="shared" si="31"/>
        <v>361.52762014710004</v>
      </c>
      <c r="L41" s="23">
        <f t="shared" si="32"/>
        <v>394.37882049510006</v>
      </c>
      <c r="M41" s="24">
        <f t="shared" si="33"/>
        <v>41.775941610000004</v>
      </c>
      <c r="N41" s="30">
        <f t="shared" si="34"/>
        <v>436.15476210510008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39.178173906000005</v>
      </c>
      <c r="K42" s="23">
        <f t="shared" si="31"/>
        <v>433.03334850495008</v>
      </c>
      <c r="L42" s="23">
        <f t="shared" si="32"/>
        <v>472.21152241095007</v>
      </c>
      <c r="M42" s="24">
        <f t="shared" si="33"/>
        <v>49.82177479500001</v>
      </c>
      <c r="N42" s="30">
        <f t="shared" si="34"/>
        <v>522.03329720595002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47.046289649999999</v>
      </c>
      <c r="K43" s="23">
        <f t="shared" si="31"/>
        <v>520.87356964875005</v>
      </c>
      <c r="L43" s="23">
        <f t="shared" si="32"/>
        <v>567.91985929875</v>
      </c>
      <c r="M43" s="24">
        <f t="shared" si="33"/>
        <v>59.827434875000009</v>
      </c>
      <c r="N43" s="30">
        <f t="shared" si="34"/>
        <v>627.74729417374999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55.482254394000002</v>
      </c>
      <c r="K44" s="23">
        <f t="shared" si="31"/>
        <v>616.21454079255</v>
      </c>
      <c r="L44" s="23">
        <f t="shared" si="32"/>
        <v>671.69679518655005</v>
      </c>
      <c r="M44" s="24">
        <f t="shared" si="33"/>
        <v>70.555212455000003</v>
      </c>
      <c r="N44" s="30">
        <f t="shared" si="34"/>
        <v>742.25200764155011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68.136201510000006</v>
      </c>
      <c r="K45" s="23">
        <f t="shared" si="31"/>
        <v>759.22599750825009</v>
      </c>
      <c r="L45" s="23">
        <f t="shared" si="32"/>
        <v>827.36219901825007</v>
      </c>
      <c r="M45" s="24">
        <f t="shared" si="33"/>
        <v>86.646878825000002</v>
      </c>
      <c r="N45" s="30">
        <f t="shared" si="34"/>
        <v>914.00907784325011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78.275713253999996</v>
      </c>
      <c r="K46" s="49">
        <f t="shared" si="31"/>
        <v>877.06921865205015</v>
      </c>
      <c r="L46" s="49">
        <f t="shared" si="32"/>
        <v>955.34493190605019</v>
      </c>
      <c r="M46" s="50">
        <f t="shared" si="33"/>
        <v>99.541008905000012</v>
      </c>
      <c r="N46" s="51">
        <f t="shared" si="34"/>
        <v>1054.8859408110502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88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5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Z1000"/>
  <sheetViews>
    <sheetView topLeftCell="A7" workbookViewId="0">
      <selection activeCell="A25" sqref="A25:N3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89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7.571743333333333</v>
      </c>
      <c r="K5" s="14">
        <f>((Q18+Q21)/2)+(Q23+Q24+Q25)</f>
        <v>0.13700000000000001</v>
      </c>
      <c r="L5" s="15" t="s">
        <v>16</v>
      </c>
      <c r="M5" s="16">
        <f>((T13)+(T14)+(T15))/3</f>
        <v>10.376099999999999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0.42789928088650003</v>
      </c>
      <c r="K6" s="23">
        <f t="shared" ref="K6:K20" si="6">+I6*$K$5</f>
        <v>4.6743522469858512</v>
      </c>
      <c r="L6" s="23">
        <f t="shared" ref="L6:L20" si="7">+K6+J6</f>
        <v>5.102251527872351</v>
      </c>
      <c r="M6" s="24">
        <f t="shared" ref="M6:M7" si="8">+$H6*$M$5</f>
        <v>0.58638090766499995</v>
      </c>
      <c r="N6" s="25">
        <f t="shared" ref="N6:N20" si="9">M6+L6</f>
        <v>5.6886324355373512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1.2167412949500001</v>
      </c>
      <c r="K7" s="23">
        <f t="shared" si="6"/>
        <v>12.450818507355001</v>
      </c>
      <c r="L7" s="23">
        <f t="shared" si="7"/>
        <v>13.667559802305</v>
      </c>
      <c r="M7" s="24">
        <f t="shared" si="8"/>
        <v>1.6673873895</v>
      </c>
      <c r="N7" s="30">
        <f t="shared" si="9"/>
        <v>15.334947191805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1.6223217266000003</v>
      </c>
      <c r="K8" s="23">
        <f t="shared" si="6"/>
        <v>16.601091343140002</v>
      </c>
      <c r="L8" s="23">
        <f t="shared" si="7"/>
        <v>18.223413069740001</v>
      </c>
      <c r="M8" s="24">
        <f t="shared" ref="M8:M20" si="12">+H8*$M$5</f>
        <v>2.223183186</v>
      </c>
      <c r="N8" s="30">
        <f t="shared" si="9"/>
        <v>20.446596255740001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2.0684488437999997</v>
      </c>
      <c r="K9" s="23">
        <f t="shared" si="6"/>
        <v>20.884663457520002</v>
      </c>
      <c r="L9" s="23">
        <f t="shared" si="7"/>
        <v>22.953112301320001</v>
      </c>
      <c r="M9" s="24">
        <f t="shared" si="12"/>
        <v>2.8345429979999994</v>
      </c>
      <c r="N9" s="30">
        <f t="shared" si="9"/>
        <v>25.787655299320001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2.7579696504499993</v>
      </c>
      <c r="K10" s="23">
        <f t="shared" si="6"/>
        <v>28.785311293305</v>
      </c>
      <c r="L10" s="23">
        <f t="shared" si="7"/>
        <v>31.543280943755001</v>
      </c>
      <c r="M10" s="24">
        <f t="shared" si="12"/>
        <v>3.7794425444999988</v>
      </c>
      <c r="N10" s="30">
        <f t="shared" si="9"/>
        <v>35.322723488255001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3.3257368243000003</v>
      </c>
      <c r="K11" s="23">
        <f t="shared" si="6"/>
        <v>33.468781243470005</v>
      </c>
      <c r="L11" s="23">
        <f t="shared" si="7"/>
        <v>36.794518067770007</v>
      </c>
      <c r="M11" s="24">
        <f t="shared" si="12"/>
        <v>4.5574944030000006</v>
      </c>
      <c r="N11" s="30">
        <f t="shared" si="9"/>
        <v>41.352012470770006</v>
      </c>
      <c r="O11" s="26"/>
      <c r="P11" s="27"/>
      <c r="Q11" s="84" t="s">
        <v>90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3.7288776402480002</v>
      </c>
      <c r="K12" s="23">
        <f t="shared" si="6"/>
        <v>37.442019319549203</v>
      </c>
      <c r="L12" s="23">
        <f t="shared" si="7"/>
        <v>41.170896959797204</v>
      </c>
      <c r="M12" s="24">
        <f t="shared" si="12"/>
        <v>5.1099470200799999</v>
      </c>
      <c r="N12" s="30">
        <f t="shared" si="9"/>
        <v>46.280843979877204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4.40050793175</v>
      </c>
      <c r="K13" s="23">
        <f t="shared" si="6"/>
        <v>44.044412250825012</v>
      </c>
      <c r="L13" s="23">
        <f t="shared" si="7"/>
        <v>48.444920182575011</v>
      </c>
      <c r="M13" s="24">
        <f t="shared" si="12"/>
        <v>6.0303299174999996</v>
      </c>
      <c r="N13" s="30">
        <f t="shared" si="9"/>
        <v>54.475250100075009</v>
      </c>
      <c r="O13" s="26"/>
      <c r="P13" s="31" t="s">
        <v>30</v>
      </c>
      <c r="Q13" s="33">
        <v>2.4649999999999998E-2</v>
      </c>
      <c r="R13" s="34">
        <v>4.5787000000000004</v>
      </c>
      <c r="S13" s="35">
        <v>2.5918000000000001</v>
      </c>
      <c r="T13" s="34">
        <v>10.3217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5.4752790392000001</v>
      </c>
      <c r="K14" s="23">
        <f t="shared" si="6"/>
        <v>54.620043258180004</v>
      </c>
      <c r="L14" s="23">
        <f t="shared" si="7"/>
        <v>60.095322297380008</v>
      </c>
      <c r="M14" s="24">
        <f t="shared" si="12"/>
        <v>7.5031654320000003</v>
      </c>
      <c r="N14" s="30">
        <f t="shared" si="9"/>
        <v>67.598487729380011</v>
      </c>
      <c r="O14" s="26"/>
      <c r="P14" s="31" t="s">
        <v>32</v>
      </c>
      <c r="Q14" s="33">
        <v>2.4459999999999999E-2</v>
      </c>
      <c r="R14" s="34">
        <v>4.5423999999999998</v>
      </c>
      <c r="S14" s="35">
        <v>2.5712000000000002</v>
      </c>
      <c r="T14" s="34">
        <v>10.138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5.599385969828</v>
      </c>
      <c r="K15" s="23">
        <f t="shared" si="6"/>
        <v>55.873123065631212</v>
      </c>
      <c r="L15" s="23">
        <f t="shared" si="7"/>
        <v>61.472509035459211</v>
      </c>
      <c r="M15" s="24">
        <f t="shared" si="12"/>
        <v>7.6732380118799997</v>
      </c>
      <c r="N15" s="30">
        <f t="shared" si="9"/>
        <v>69.145747047339214</v>
      </c>
      <c r="O15" s="26"/>
      <c r="P15" s="31" t="s">
        <v>34</v>
      </c>
      <c r="Q15" s="33">
        <v>2.8719999999999999E-2</v>
      </c>
      <c r="R15" s="34">
        <v>5.3339999999999996</v>
      </c>
      <c r="S15" s="35">
        <v>3.0192999999999999</v>
      </c>
      <c r="T15" s="34">
        <v>10.6686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5.8581442408500006</v>
      </c>
      <c r="K16" s="23">
        <f t="shared" si="6"/>
        <v>58.470286093965008</v>
      </c>
      <c r="L16" s="23">
        <f t="shared" si="7"/>
        <v>64.32843033481501</v>
      </c>
      <c r="M16" s="24">
        <f t="shared" si="12"/>
        <v>8.0278329285000005</v>
      </c>
      <c r="N16" s="30">
        <f t="shared" si="9"/>
        <v>72.356263263315014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6.295355630275</v>
      </c>
      <c r="K17" s="23">
        <f t="shared" si="6"/>
        <v>62.837223569047502</v>
      </c>
      <c r="L17" s="23">
        <f t="shared" si="7"/>
        <v>69.132579199322507</v>
      </c>
      <c r="M17" s="24">
        <f t="shared" si="12"/>
        <v>8.6269748827499999</v>
      </c>
      <c r="N17" s="30">
        <f t="shared" si="9"/>
        <v>77.759554082072512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6.7325670197000003</v>
      </c>
      <c r="K18" s="23">
        <f t="shared" si="6"/>
        <v>67.204161044130018</v>
      </c>
      <c r="L18" s="23">
        <f t="shared" si="7"/>
        <v>73.936728063830017</v>
      </c>
      <c r="M18" s="24">
        <f t="shared" si="12"/>
        <v>9.2261168370000011</v>
      </c>
      <c r="N18" s="30">
        <f t="shared" si="9"/>
        <v>83.162844900830024</v>
      </c>
      <c r="O18" s="26"/>
      <c r="P18" s="31" t="s">
        <v>38</v>
      </c>
      <c r="Q18" s="36">
        <v>0.12</v>
      </c>
      <c r="R18" s="37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7.7071764562265006</v>
      </c>
      <c r="K19" s="23">
        <f t="shared" si="6"/>
        <v>77.168814828371865</v>
      </c>
      <c r="L19" s="23">
        <f t="shared" si="7"/>
        <v>84.875991284598371</v>
      </c>
      <c r="M19" s="24">
        <f t="shared" si="12"/>
        <v>10.561693669065001</v>
      </c>
      <c r="N19" s="25">
        <f t="shared" si="9"/>
        <v>95.437684953663364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8.3548887462999986</v>
      </c>
      <c r="K20" s="23">
        <f t="shared" si="6"/>
        <v>83.805252387270002</v>
      </c>
      <c r="L20" s="23">
        <f t="shared" si="7"/>
        <v>92.160141133569994</v>
      </c>
      <c r="M20" s="24">
        <f t="shared" si="12"/>
        <v>11.449300022999997</v>
      </c>
      <c r="N20" s="30">
        <f t="shared" si="9"/>
        <v>103.60944115656999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0.14199999999999999</v>
      </c>
      <c r="R21" s="37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0.63352776469999994</v>
      </c>
      <c r="K22" s="23">
        <f t="shared" ref="K22:K46" si="31">+I22*$K$5</f>
        <v>6.7588196143800001</v>
      </c>
      <c r="L22" s="23">
        <f t="shared" ref="L22:L46" si="32">+K22+J22</f>
        <v>7.3923473790800003</v>
      </c>
      <c r="M22" s="24">
        <f t="shared" ref="M22:M46" si="33">+H22*$M$5</f>
        <v>0.86816828699999993</v>
      </c>
      <c r="N22" s="30">
        <f t="shared" ref="N22:N46" si="34">M22+L22</f>
        <v>8.2605156660799999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0.97340439357499986</v>
      </c>
      <c r="K23" s="23">
        <f t="shared" si="31"/>
        <v>10.2423828108675</v>
      </c>
      <c r="L23" s="23">
        <f t="shared" si="32"/>
        <v>11.215787204442501</v>
      </c>
      <c r="M23" s="24">
        <f t="shared" si="33"/>
        <v>1.3339254757499999</v>
      </c>
      <c r="N23" s="30">
        <f t="shared" si="34"/>
        <v>12.549712680192501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1.9468087871499997</v>
      </c>
      <c r="K24" s="23">
        <f t="shared" si="31"/>
        <v>20.484765621735001</v>
      </c>
      <c r="L24" s="23">
        <f t="shared" si="32"/>
        <v>22.431574408885002</v>
      </c>
      <c r="M24" s="24">
        <f t="shared" si="33"/>
        <v>2.6678509514999997</v>
      </c>
      <c r="N24" s="30">
        <f t="shared" si="34"/>
        <v>25.099425360385002</v>
      </c>
      <c r="O24" s="26"/>
      <c r="P24" s="31" t="s">
        <v>47</v>
      </c>
      <c r="Q24" s="39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99" t="s">
        <v>48</v>
      </c>
      <c r="B25" s="92">
        <v>300</v>
      </c>
      <c r="C25" s="92">
        <v>1800</v>
      </c>
      <c r="D25" s="93">
        <f t="shared" si="25"/>
        <v>0.22499999999999998</v>
      </c>
      <c r="E25" s="94">
        <f t="shared" si="26"/>
        <v>164.24999999999997</v>
      </c>
      <c r="F25" s="93">
        <f t="shared" si="27"/>
        <v>9.6390000000000017E-2</v>
      </c>
      <c r="G25" s="94">
        <f t="shared" si="28"/>
        <v>17.513773830000005</v>
      </c>
      <c r="H25" s="93">
        <f t="shared" ref="H25:I25" si="37">F25+D25</f>
        <v>0.32139000000000001</v>
      </c>
      <c r="I25" s="95">
        <f t="shared" si="37"/>
        <v>181.76377382999999</v>
      </c>
      <c r="J25" s="96">
        <f t="shared" si="30"/>
        <v>2.4334825899000001</v>
      </c>
      <c r="K25" s="96">
        <f t="shared" si="31"/>
        <v>24.901637014710001</v>
      </c>
      <c r="L25" s="96">
        <f t="shared" si="32"/>
        <v>27.33511960461</v>
      </c>
      <c r="M25" s="97">
        <f t="shared" si="33"/>
        <v>3.334774779</v>
      </c>
      <c r="N25" s="98">
        <f t="shared" si="34"/>
        <v>30.66989438361</v>
      </c>
      <c r="O25" s="26"/>
      <c r="P25" s="31" t="s">
        <v>49</v>
      </c>
      <c r="Q25" s="39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99" t="s">
        <v>50</v>
      </c>
      <c r="B26" s="92">
        <v>400</v>
      </c>
      <c r="C26" s="92">
        <v>2400</v>
      </c>
      <c r="D26" s="93">
        <f t="shared" si="25"/>
        <v>0.30000000000000004</v>
      </c>
      <c r="E26" s="94">
        <f t="shared" si="26"/>
        <v>219.00000000000003</v>
      </c>
      <c r="F26" s="93">
        <f t="shared" si="27"/>
        <v>0.12852000000000002</v>
      </c>
      <c r="G26" s="94">
        <f t="shared" si="28"/>
        <v>23.351698440000007</v>
      </c>
      <c r="H26" s="93">
        <f t="shared" ref="H26:I26" si="38">F26+D26</f>
        <v>0.42852000000000007</v>
      </c>
      <c r="I26" s="95">
        <f t="shared" si="38"/>
        <v>242.35169844000004</v>
      </c>
      <c r="J26" s="96">
        <f t="shared" si="30"/>
        <v>3.2446434532000006</v>
      </c>
      <c r="K26" s="96">
        <f t="shared" si="31"/>
        <v>33.202182686280004</v>
      </c>
      <c r="L26" s="96">
        <f t="shared" si="32"/>
        <v>36.446826139480002</v>
      </c>
      <c r="M26" s="97">
        <f t="shared" si="33"/>
        <v>4.446366372</v>
      </c>
      <c r="N26" s="98">
        <f t="shared" si="34"/>
        <v>40.893192511480002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91" t="s">
        <v>51</v>
      </c>
      <c r="B27" s="92">
        <v>480</v>
      </c>
      <c r="C27" s="92">
        <v>2800</v>
      </c>
      <c r="D27" s="93">
        <f t="shared" si="25"/>
        <v>0.36</v>
      </c>
      <c r="E27" s="94">
        <f t="shared" si="26"/>
        <v>262.8</v>
      </c>
      <c r="F27" s="93">
        <f t="shared" si="27"/>
        <v>0.14994000000000002</v>
      </c>
      <c r="G27" s="94">
        <f t="shared" si="28"/>
        <v>27.243648180000005</v>
      </c>
      <c r="H27" s="93">
        <f t="shared" ref="H27:I27" si="39">F27+D27</f>
        <v>0.50994000000000006</v>
      </c>
      <c r="I27" s="95">
        <f t="shared" si="39"/>
        <v>290.04364817999999</v>
      </c>
      <c r="J27" s="96">
        <f t="shared" si="30"/>
        <v>3.8611347954000004</v>
      </c>
      <c r="K27" s="96">
        <f t="shared" si="31"/>
        <v>39.735979800660004</v>
      </c>
      <c r="L27" s="96">
        <f t="shared" si="32"/>
        <v>43.597114596060003</v>
      </c>
      <c r="M27" s="97">
        <f t="shared" si="33"/>
        <v>5.2911884340000004</v>
      </c>
      <c r="N27" s="98">
        <f t="shared" si="34"/>
        <v>48.888303030060001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99" t="s">
        <v>52</v>
      </c>
      <c r="B28" s="92">
        <v>600</v>
      </c>
      <c r="C28" s="92">
        <v>3400</v>
      </c>
      <c r="D28" s="93">
        <f t="shared" si="25"/>
        <v>0.44999999999999996</v>
      </c>
      <c r="E28" s="94">
        <f t="shared" si="26"/>
        <v>328.49999999999994</v>
      </c>
      <c r="F28" s="93">
        <f t="shared" si="27"/>
        <v>0.18207000000000001</v>
      </c>
      <c r="G28" s="94">
        <f t="shared" si="28"/>
        <v>33.081572790000003</v>
      </c>
      <c r="H28" s="93">
        <f t="shared" ref="H28:I28" si="40">F28+D28</f>
        <v>0.63206999999999991</v>
      </c>
      <c r="I28" s="95">
        <f t="shared" si="40"/>
        <v>361.58157278999994</v>
      </c>
      <c r="J28" s="96">
        <f t="shared" si="30"/>
        <v>4.7858718086999987</v>
      </c>
      <c r="K28" s="96">
        <f t="shared" si="31"/>
        <v>49.536675472229994</v>
      </c>
      <c r="L28" s="96">
        <f t="shared" si="32"/>
        <v>54.322547280929996</v>
      </c>
      <c r="M28" s="97">
        <f t="shared" si="33"/>
        <v>6.5584215269999984</v>
      </c>
      <c r="N28" s="98">
        <f t="shared" si="34"/>
        <v>60.880968807929996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99" t="s">
        <v>53</v>
      </c>
      <c r="B29" s="100">
        <f>ROUND(B28+((B30-B28)/(150-112.5))*(125-112.5),0)</f>
        <v>633</v>
      </c>
      <c r="C29" s="100">
        <f>ROUND(C28+((C30-C28)/(150-112.5))*(125-112.5),2)</f>
        <v>3766.67</v>
      </c>
      <c r="D29" s="93">
        <f t="shared" si="25"/>
        <v>0.47475000000000001</v>
      </c>
      <c r="E29" s="94">
        <f t="shared" si="26"/>
        <v>346.56750000000005</v>
      </c>
      <c r="F29" s="93">
        <f t="shared" si="27"/>
        <v>0.2017051785</v>
      </c>
      <c r="G29" s="94">
        <f t="shared" si="28"/>
        <v>36.649225817914505</v>
      </c>
      <c r="H29" s="93">
        <f t="shared" ref="H29:I29" si="41">F29+D29</f>
        <v>0.67645517850000003</v>
      </c>
      <c r="I29" s="95">
        <f t="shared" si="41"/>
        <v>383.21672581791455</v>
      </c>
      <c r="J29" s="96">
        <f t="shared" si="30"/>
        <v>5.1219449881061854</v>
      </c>
      <c r="K29" s="96">
        <f t="shared" si="31"/>
        <v>52.5006914370543</v>
      </c>
      <c r="L29" s="96">
        <f t="shared" si="32"/>
        <v>57.622636425160486</v>
      </c>
      <c r="M29" s="97">
        <f t="shared" si="33"/>
        <v>7.0189665776338499</v>
      </c>
      <c r="N29" s="98">
        <f t="shared" si="34"/>
        <v>64.641603002794341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99" t="s">
        <v>54</v>
      </c>
      <c r="B30" s="92">
        <v>700</v>
      </c>
      <c r="C30" s="92">
        <v>4500</v>
      </c>
      <c r="D30" s="93">
        <f t="shared" si="25"/>
        <v>0.52499999999999991</v>
      </c>
      <c r="E30" s="94">
        <f t="shared" si="26"/>
        <v>383.24999999999994</v>
      </c>
      <c r="F30" s="93">
        <f t="shared" si="27"/>
        <v>0.24097500000000002</v>
      </c>
      <c r="G30" s="94">
        <f t="shared" si="28"/>
        <v>43.784434575000006</v>
      </c>
      <c r="H30" s="93">
        <f t="shared" ref="H30:I30" si="42">F30+D30</f>
        <v>0.76597499999999996</v>
      </c>
      <c r="I30" s="95">
        <f t="shared" si="42"/>
        <v>427.03443457499998</v>
      </c>
      <c r="J30" s="96">
        <f t="shared" si="30"/>
        <v>5.7997660997499993</v>
      </c>
      <c r="K30" s="96">
        <f t="shared" si="31"/>
        <v>58.503717536775</v>
      </c>
      <c r="L30" s="96">
        <f t="shared" si="32"/>
        <v>64.303483636525002</v>
      </c>
      <c r="M30" s="97">
        <f t="shared" si="33"/>
        <v>7.9478331974999987</v>
      </c>
      <c r="N30" s="98">
        <f t="shared" si="34"/>
        <v>72.251316834025005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99" t="s">
        <v>55</v>
      </c>
      <c r="B31" s="92">
        <v>766</v>
      </c>
      <c r="C31" s="92">
        <v>4767</v>
      </c>
      <c r="D31" s="93">
        <f t="shared" si="25"/>
        <v>0.57450000000000001</v>
      </c>
      <c r="E31" s="94">
        <f t="shared" si="26"/>
        <v>419.38499999999999</v>
      </c>
      <c r="F31" s="93">
        <f t="shared" si="27"/>
        <v>0.25527285000000005</v>
      </c>
      <c r="G31" s="94">
        <f t="shared" si="28"/>
        <v>46.382311026450004</v>
      </c>
      <c r="H31" s="93">
        <f t="shared" ref="H31:I31" si="43">F31+D31</f>
        <v>0.82977285000000012</v>
      </c>
      <c r="I31" s="95">
        <f t="shared" si="43"/>
        <v>465.76731102644999</v>
      </c>
      <c r="J31" s="96">
        <f t="shared" si="30"/>
        <v>6.2828270451685002</v>
      </c>
      <c r="K31" s="96">
        <f t="shared" si="31"/>
        <v>63.810121610623654</v>
      </c>
      <c r="L31" s="96">
        <f t="shared" si="32"/>
        <v>70.092948655792156</v>
      </c>
      <c r="M31" s="97">
        <f t="shared" si="33"/>
        <v>8.6098060688849998</v>
      </c>
      <c r="N31" s="98">
        <f t="shared" si="34"/>
        <v>78.702754724677163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99" t="s">
        <v>56</v>
      </c>
      <c r="B32" s="92">
        <v>833</v>
      </c>
      <c r="C32" s="92">
        <v>5033</v>
      </c>
      <c r="D32" s="93">
        <f t="shared" si="25"/>
        <v>0.62474999999999992</v>
      </c>
      <c r="E32" s="94">
        <f t="shared" si="26"/>
        <v>456.06749999999994</v>
      </c>
      <c r="F32" s="93">
        <f t="shared" si="27"/>
        <v>0.26951715000000004</v>
      </c>
      <c r="G32" s="94">
        <f t="shared" si="28"/>
        <v>48.97045760355001</v>
      </c>
      <c r="H32" s="93">
        <f t="shared" ref="H32:I32" si="44">F32+D32</f>
        <v>0.8942671499999999</v>
      </c>
      <c r="I32" s="95">
        <f t="shared" si="44"/>
        <v>505.03795760354996</v>
      </c>
      <c r="J32" s="96">
        <f t="shared" si="30"/>
        <v>6.7711613312314993</v>
      </c>
      <c r="K32" s="96">
        <f t="shared" si="31"/>
        <v>69.190200191686344</v>
      </c>
      <c r="L32" s="96">
        <f t="shared" si="32"/>
        <v>75.961361522917841</v>
      </c>
      <c r="M32" s="97">
        <f t="shared" si="33"/>
        <v>9.2790053751149983</v>
      </c>
      <c r="N32" s="98">
        <f t="shared" si="34"/>
        <v>85.240366898032846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99" t="s">
        <v>57</v>
      </c>
      <c r="B33" s="92">
        <v>900</v>
      </c>
      <c r="C33" s="92">
        <v>5300</v>
      </c>
      <c r="D33" s="93">
        <f t="shared" si="25"/>
        <v>0.67500000000000004</v>
      </c>
      <c r="E33" s="94">
        <f t="shared" si="26"/>
        <v>492.75</v>
      </c>
      <c r="F33" s="93">
        <f t="shared" si="27"/>
        <v>0.28381500000000004</v>
      </c>
      <c r="G33" s="94">
        <f t="shared" si="28"/>
        <v>51.568334055000015</v>
      </c>
      <c r="H33" s="93">
        <f t="shared" ref="H33:I33" si="45">F33+D33</f>
        <v>0.95881500000000008</v>
      </c>
      <c r="I33" s="95">
        <f t="shared" si="45"/>
        <v>544.31833405500004</v>
      </c>
      <c r="J33" s="96">
        <f t="shared" si="30"/>
        <v>7.25990108415</v>
      </c>
      <c r="K33" s="96">
        <f t="shared" si="31"/>
        <v>74.57161176553501</v>
      </c>
      <c r="L33" s="96">
        <f t="shared" si="32"/>
        <v>81.831512849685012</v>
      </c>
      <c r="M33" s="97">
        <f t="shared" si="33"/>
        <v>9.9487603215</v>
      </c>
      <c r="N33" s="98">
        <f t="shared" si="34"/>
        <v>91.780273171185016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91" t="s">
        <v>58</v>
      </c>
      <c r="B34" s="92">
        <v>967</v>
      </c>
      <c r="C34" s="92">
        <v>5633</v>
      </c>
      <c r="D34" s="93">
        <f t="shared" si="25"/>
        <v>0.72524999999999995</v>
      </c>
      <c r="E34" s="94">
        <f t="shared" si="26"/>
        <v>529.4325</v>
      </c>
      <c r="F34" s="93">
        <f t="shared" si="27"/>
        <v>0.30164714999999998</v>
      </c>
      <c r="G34" s="94">
        <f t="shared" si="28"/>
        <v>54.808382213549997</v>
      </c>
      <c r="H34" s="93">
        <f t="shared" ref="H34:I34" si="46">F34+D34</f>
        <v>1.0268971499999999</v>
      </c>
      <c r="I34" s="95">
        <f t="shared" si="46"/>
        <v>584.24088221354998</v>
      </c>
      <c r="J34" s="96">
        <f t="shared" si="30"/>
        <v>7.7754016495314993</v>
      </c>
      <c r="K34" s="96">
        <f t="shared" si="31"/>
        <v>80.041000863256357</v>
      </c>
      <c r="L34" s="96">
        <f t="shared" si="32"/>
        <v>87.81640251278786</v>
      </c>
      <c r="M34" s="97">
        <f t="shared" si="33"/>
        <v>10.655187518114998</v>
      </c>
      <c r="N34" s="98">
        <f t="shared" si="34"/>
        <v>98.47159003090286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99" t="s">
        <v>59</v>
      </c>
      <c r="B35" s="92">
        <v>1100</v>
      </c>
      <c r="C35" s="92">
        <v>6300</v>
      </c>
      <c r="D35" s="93">
        <f t="shared" si="25"/>
        <v>0.82500000000000007</v>
      </c>
      <c r="E35" s="94">
        <f t="shared" si="26"/>
        <v>602.25000000000011</v>
      </c>
      <c r="F35" s="93">
        <f t="shared" si="27"/>
        <v>0.33736500000000003</v>
      </c>
      <c r="G35" s="94">
        <f t="shared" si="28"/>
        <v>61.298208405000011</v>
      </c>
      <c r="H35" s="93">
        <f t="shared" ref="H35:I35" si="47">F35+D35</f>
        <v>1.1623650000000001</v>
      </c>
      <c r="I35" s="95">
        <f t="shared" si="47"/>
        <v>663.54820840500008</v>
      </c>
      <c r="J35" s="96">
        <f t="shared" si="30"/>
        <v>8.8011294396499995</v>
      </c>
      <c r="K35" s="96">
        <f t="shared" si="31"/>
        <v>90.906104551485015</v>
      </c>
      <c r="L35" s="96">
        <f t="shared" si="32"/>
        <v>99.707233991135013</v>
      </c>
      <c r="M35" s="97">
        <f t="shared" si="33"/>
        <v>12.0608154765</v>
      </c>
      <c r="N35" s="98">
        <f t="shared" si="34"/>
        <v>111.76804946763501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12.755907770724999</v>
      </c>
      <c r="K36" s="23">
        <f t="shared" si="31"/>
        <v>140.52742486235252</v>
      </c>
      <c r="L36" s="23">
        <f t="shared" si="32"/>
        <v>153.28333263307752</v>
      </c>
      <c r="M36" s="24">
        <f t="shared" si="33"/>
        <v>17.480330327249998</v>
      </c>
      <c r="N36" s="30">
        <f t="shared" si="34"/>
        <v>170.76366296032751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14.7332969362625</v>
      </c>
      <c r="K37" s="23">
        <f t="shared" si="31"/>
        <v>165.33808501778628</v>
      </c>
      <c r="L37" s="23">
        <f t="shared" si="32"/>
        <v>180.07138195404877</v>
      </c>
      <c r="M37" s="24">
        <f t="shared" si="33"/>
        <v>20.190087752625001</v>
      </c>
      <c r="N37" s="30">
        <f t="shared" si="34"/>
        <v>200.26146970667378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16.710686101799997</v>
      </c>
      <c r="K38" s="23">
        <f t="shared" si="31"/>
        <v>190.14874517321996</v>
      </c>
      <c r="L38" s="23">
        <f t="shared" si="32"/>
        <v>206.85943127501997</v>
      </c>
      <c r="M38" s="24">
        <f t="shared" si="33"/>
        <v>22.899845177999996</v>
      </c>
      <c r="N38" s="30">
        <f t="shared" si="34"/>
        <v>229.75927645301996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21.902024765999997</v>
      </c>
      <c r="K39" s="23">
        <f t="shared" si="31"/>
        <v>241.01841343140003</v>
      </c>
      <c r="L39" s="23">
        <f t="shared" si="32"/>
        <v>262.92043819740002</v>
      </c>
      <c r="M39" s="24">
        <f t="shared" si="33"/>
        <v>30.013906859999995</v>
      </c>
      <c r="N39" s="30">
        <f t="shared" si="34"/>
        <v>292.93434505740004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24.579014621500001</v>
      </c>
      <c r="K40" s="23">
        <f t="shared" si="31"/>
        <v>272.35440621735</v>
      </c>
      <c r="L40" s="23">
        <f t="shared" si="32"/>
        <v>296.93342083885</v>
      </c>
      <c r="M40" s="24">
        <f t="shared" si="33"/>
        <v>33.682377015</v>
      </c>
      <c r="N40" s="30">
        <f t="shared" si="34"/>
        <v>330.61579785384998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32.853037148999995</v>
      </c>
      <c r="K41" s="23">
        <f t="shared" si="31"/>
        <v>361.52762014710004</v>
      </c>
      <c r="L41" s="23">
        <f t="shared" si="32"/>
        <v>394.38065729610003</v>
      </c>
      <c r="M41" s="24">
        <f t="shared" si="33"/>
        <v>45.020860289999995</v>
      </c>
      <c r="N41" s="30">
        <f t="shared" si="34"/>
        <v>439.4015175861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39.180364465500006</v>
      </c>
      <c r="K42" s="23">
        <f t="shared" si="31"/>
        <v>433.03334850495008</v>
      </c>
      <c r="L42" s="23">
        <f t="shared" si="32"/>
        <v>472.2137129704501</v>
      </c>
      <c r="M42" s="24">
        <f t="shared" si="33"/>
        <v>53.691648255000004</v>
      </c>
      <c r="N42" s="30">
        <f t="shared" si="34"/>
        <v>525.90536122545006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47.048920137499998</v>
      </c>
      <c r="K43" s="23">
        <f t="shared" si="31"/>
        <v>520.87356964875005</v>
      </c>
      <c r="L43" s="23">
        <f t="shared" si="32"/>
        <v>567.92248978625003</v>
      </c>
      <c r="M43" s="24">
        <f t="shared" si="33"/>
        <v>64.474491374999999</v>
      </c>
      <c r="N43" s="30">
        <f t="shared" si="34"/>
        <v>632.39698116124998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55.485356559499998</v>
      </c>
      <c r="K44" s="23">
        <f t="shared" si="31"/>
        <v>616.21454079255</v>
      </c>
      <c r="L44" s="23">
        <f t="shared" si="32"/>
        <v>671.69989735205002</v>
      </c>
      <c r="M44" s="24">
        <f t="shared" si="33"/>
        <v>76.035541995000003</v>
      </c>
      <c r="N44" s="30">
        <f t="shared" si="34"/>
        <v>747.73543934705003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68.140011192499998</v>
      </c>
      <c r="K45" s="23">
        <f t="shared" si="31"/>
        <v>759.22599750825009</v>
      </c>
      <c r="L45" s="23">
        <f t="shared" si="32"/>
        <v>827.36600870075006</v>
      </c>
      <c r="M45" s="24">
        <f t="shared" si="33"/>
        <v>93.377117924999993</v>
      </c>
      <c r="N45" s="30">
        <f t="shared" si="34"/>
        <v>920.74312662575005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78.280089864499999</v>
      </c>
      <c r="K46" s="49">
        <f t="shared" si="31"/>
        <v>877.06921865205015</v>
      </c>
      <c r="L46" s="49">
        <f t="shared" si="32"/>
        <v>955.3493085165502</v>
      </c>
      <c r="M46" s="50">
        <f t="shared" si="33"/>
        <v>107.27279104499999</v>
      </c>
      <c r="N46" s="51">
        <f t="shared" si="34"/>
        <v>1062.6220995615502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91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5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Z1000"/>
  <sheetViews>
    <sheetView topLeftCell="A10" workbookViewId="0">
      <selection activeCell="H30" sqref="H30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92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7.5721933333333338</v>
      </c>
      <c r="K5" s="14">
        <f>((Q18+Q21)/2)+(Q23+Q24+Q25)</f>
        <v>0.13700000000000001</v>
      </c>
      <c r="L5" s="15" t="s">
        <v>16</v>
      </c>
      <c r="M5" s="16">
        <f>((T13)+(T14)+(T15))/3</f>
        <v>11.069000000000001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0.42792471157900008</v>
      </c>
      <c r="K6" s="23">
        <f t="shared" ref="K6:K20" si="6">+I6*$K$5</f>
        <v>4.6743522469858512</v>
      </c>
      <c r="L6" s="23">
        <f t="shared" ref="L6:L20" si="7">+K6+J6</f>
        <v>5.1022769585648513</v>
      </c>
      <c r="M6" s="24">
        <f t="shared" ref="M6:M7" si="8">+$H6*$M$5</f>
        <v>0.62553852285000011</v>
      </c>
      <c r="N6" s="25">
        <f t="shared" ref="N6:N20" si="9">M6+L6</f>
        <v>5.7278154814148516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1.2168136077</v>
      </c>
      <c r="K7" s="23">
        <f t="shared" si="6"/>
        <v>12.450818507355001</v>
      </c>
      <c r="L7" s="23">
        <f t="shared" si="7"/>
        <v>13.667632115055001</v>
      </c>
      <c r="M7" s="24">
        <f t="shared" si="8"/>
        <v>1.7787329550000002</v>
      </c>
      <c r="N7" s="30">
        <f t="shared" si="9"/>
        <v>15.446365070055002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1.6224181436000003</v>
      </c>
      <c r="K8" s="23">
        <f t="shared" si="6"/>
        <v>16.601091343140002</v>
      </c>
      <c r="L8" s="23">
        <f t="shared" si="7"/>
        <v>18.223509486740003</v>
      </c>
      <c r="M8" s="24">
        <f t="shared" ref="M8:M20" si="12">+H8*$M$5</f>
        <v>2.3716439400000007</v>
      </c>
      <c r="N8" s="30">
        <f t="shared" si="9"/>
        <v>20.595153426740005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2.0685717748000001</v>
      </c>
      <c r="K9" s="23">
        <f t="shared" si="6"/>
        <v>20.884663457520002</v>
      </c>
      <c r="L9" s="23">
        <f t="shared" si="7"/>
        <v>22.953235232320001</v>
      </c>
      <c r="M9" s="24">
        <f t="shared" si="12"/>
        <v>3.0238294200000002</v>
      </c>
      <c r="N9" s="30">
        <f t="shared" si="9"/>
        <v>25.977064652320003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2.7581335606999997</v>
      </c>
      <c r="K10" s="23">
        <f t="shared" si="6"/>
        <v>28.785311293305</v>
      </c>
      <c r="L10" s="23">
        <f t="shared" si="7"/>
        <v>31.543444854004999</v>
      </c>
      <c r="M10" s="24">
        <f t="shared" si="12"/>
        <v>4.0318279049999992</v>
      </c>
      <c r="N10" s="30">
        <f t="shared" si="9"/>
        <v>35.575272759004996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3.3259344778000006</v>
      </c>
      <c r="K11" s="23">
        <f t="shared" si="6"/>
        <v>33.468781243470005</v>
      </c>
      <c r="L11" s="23">
        <f t="shared" si="7"/>
        <v>36.794715721270009</v>
      </c>
      <c r="M11" s="24">
        <f t="shared" si="12"/>
        <v>4.8618368700000012</v>
      </c>
      <c r="N11" s="30">
        <f t="shared" si="9"/>
        <v>41.656552591270014</v>
      </c>
      <c r="O11" s="26"/>
      <c r="P11" s="27"/>
      <c r="Q11" s="84" t="s">
        <v>93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3.7290992530080005</v>
      </c>
      <c r="K12" s="23">
        <f t="shared" si="6"/>
        <v>37.442019319549203</v>
      </c>
      <c r="L12" s="23">
        <f t="shared" si="7"/>
        <v>41.171118572557205</v>
      </c>
      <c r="M12" s="24">
        <f t="shared" si="12"/>
        <v>5.4511814232000013</v>
      </c>
      <c r="N12" s="30">
        <f t="shared" si="9"/>
        <v>46.622299995757203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4.4007694605000003</v>
      </c>
      <c r="K13" s="23">
        <f t="shared" si="6"/>
        <v>44.044412250825012</v>
      </c>
      <c r="L13" s="23">
        <f t="shared" si="7"/>
        <v>48.445181711325013</v>
      </c>
      <c r="M13" s="24">
        <f t="shared" si="12"/>
        <v>6.4330260750000008</v>
      </c>
      <c r="N13" s="30">
        <f t="shared" si="9"/>
        <v>54.878207786325014</v>
      </c>
      <c r="O13" s="26"/>
      <c r="P13" s="31" t="s">
        <v>30</v>
      </c>
      <c r="Q13" s="33">
        <v>2.5080000000000002E-2</v>
      </c>
      <c r="R13" s="34">
        <v>4.5787000000000004</v>
      </c>
      <c r="S13" s="35">
        <v>2.5918000000000001</v>
      </c>
      <c r="T13" s="34">
        <v>10.9739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5.4756044432000008</v>
      </c>
      <c r="K14" s="23">
        <f t="shared" si="6"/>
        <v>54.620043258180004</v>
      </c>
      <c r="L14" s="23">
        <f t="shared" si="7"/>
        <v>60.095647701380003</v>
      </c>
      <c r="M14" s="24">
        <f t="shared" si="12"/>
        <v>8.0042152800000022</v>
      </c>
      <c r="N14" s="30">
        <f t="shared" si="9"/>
        <v>68.099862981379999</v>
      </c>
      <c r="O14" s="26"/>
      <c r="P14" s="31" t="s">
        <v>32</v>
      </c>
      <c r="Q14" s="33">
        <v>2.4879999999999999E-2</v>
      </c>
      <c r="R14" s="34">
        <v>4.5423999999999998</v>
      </c>
      <c r="S14" s="35">
        <v>2.5712000000000002</v>
      </c>
      <c r="T14" s="34">
        <v>10.843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5.5997187496880008</v>
      </c>
      <c r="K15" s="23">
        <f t="shared" si="6"/>
        <v>55.873123065631212</v>
      </c>
      <c r="L15" s="23">
        <f t="shared" si="7"/>
        <v>61.472841815319214</v>
      </c>
      <c r="M15" s="24">
        <f t="shared" si="12"/>
        <v>8.1856450452000011</v>
      </c>
      <c r="N15" s="30">
        <f t="shared" si="9"/>
        <v>69.658486860519218</v>
      </c>
      <c r="O15" s="26"/>
      <c r="P15" s="31" t="s">
        <v>34</v>
      </c>
      <c r="Q15" s="33">
        <v>2.9219999999999999E-2</v>
      </c>
      <c r="R15" s="34">
        <v>5.3339999999999996</v>
      </c>
      <c r="S15" s="35">
        <v>3.0192999999999999</v>
      </c>
      <c r="T15" s="34">
        <v>11.3901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5.8584923991000011</v>
      </c>
      <c r="K16" s="23">
        <f t="shared" si="6"/>
        <v>58.470286093965008</v>
      </c>
      <c r="L16" s="23">
        <f t="shared" si="7"/>
        <v>64.328778493065016</v>
      </c>
      <c r="M16" s="24">
        <f t="shared" si="12"/>
        <v>8.5639192650000009</v>
      </c>
      <c r="N16" s="30">
        <f t="shared" si="9"/>
        <v>72.892697758065012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6.2957297726500006</v>
      </c>
      <c r="K17" s="23">
        <f t="shared" si="6"/>
        <v>62.837223569047502</v>
      </c>
      <c r="L17" s="23">
        <f t="shared" si="7"/>
        <v>69.132953341697501</v>
      </c>
      <c r="M17" s="24">
        <f t="shared" si="12"/>
        <v>9.2030709975000011</v>
      </c>
      <c r="N17" s="30">
        <f t="shared" si="9"/>
        <v>78.336024339197508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6.7329671462000009</v>
      </c>
      <c r="K18" s="23">
        <f t="shared" si="6"/>
        <v>67.204161044130018</v>
      </c>
      <c r="L18" s="23">
        <f t="shared" si="7"/>
        <v>73.937128190330014</v>
      </c>
      <c r="M18" s="24">
        <f t="shared" si="12"/>
        <v>9.8422227300000014</v>
      </c>
      <c r="N18" s="30">
        <f t="shared" si="9"/>
        <v>83.779350920330018</v>
      </c>
      <c r="O18" s="26"/>
      <c r="P18" s="31" t="s">
        <v>38</v>
      </c>
      <c r="Q18" s="36">
        <v>0.12</v>
      </c>
      <c r="R18" s="37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7.7076345052190014</v>
      </c>
      <c r="K19" s="23">
        <f t="shared" si="6"/>
        <v>77.168814828371865</v>
      </c>
      <c r="L19" s="23">
        <f t="shared" si="7"/>
        <v>84.87644933359087</v>
      </c>
      <c r="M19" s="24">
        <f t="shared" si="12"/>
        <v>11.266987328850002</v>
      </c>
      <c r="N19" s="25">
        <f t="shared" si="9"/>
        <v>96.143436662440877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8.3553852897999992</v>
      </c>
      <c r="K20" s="23">
        <f t="shared" si="6"/>
        <v>83.805252387270002</v>
      </c>
      <c r="L20" s="23">
        <f t="shared" si="7"/>
        <v>92.16063767707</v>
      </c>
      <c r="M20" s="24">
        <f t="shared" si="12"/>
        <v>12.21386667</v>
      </c>
      <c r="N20" s="30">
        <f t="shared" si="9"/>
        <v>104.37450434707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6">
        <v>0.14199999999999999</v>
      </c>
      <c r="R21" s="37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0.63356541619999995</v>
      </c>
      <c r="K22" s="23">
        <f t="shared" ref="K22:K46" si="31">+I22*$K$5</f>
        <v>6.7588196143800001</v>
      </c>
      <c r="L22" s="23">
        <f t="shared" ref="L22:L46" si="32">+K22+J22</f>
        <v>7.3923850305799998</v>
      </c>
      <c r="M22" s="24">
        <f t="shared" ref="M22:M46" si="33">+H22*$M$5</f>
        <v>0.92614322999999998</v>
      </c>
      <c r="N22" s="30">
        <f t="shared" ref="N22:N46" si="34">M22+L22</f>
        <v>8.3185282605799991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0.97346224444999996</v>
      </c>
      <c r="K23" s="23">
        <f t="shared" si="31"/>
        <v>10.2423828108675</v>
      </c>
      <c r="L23" s="23">
        <f t="shared" si="32"/>
        <v>11.2158450553175</v>
      </c>
      <c r="M23" s="24">
        <f t="shared" si="33"/>
        <v>1.4230029675</v>
      </c>
      <c r="N23" s="30">
        <f t="shared" si="34"/>
        <v>12.6388480228175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1.9469244888999999</v>
      </c>
      <c r="K24" s="23">
        <f t="shared" si="31"/>
        <v>20.484765621735001</v>
      </c>
      <c r="L24" s="23">
        <f t="shared" si="32"/>
        <v>22.431690110635</v>
      </c>
      <c r="M24" s="24">
        <f t="shared" si="33"/>
        <v>2.846005935</v>
      </c>
      <c r="N24" s="30">
        <f t="shared" si="34"/>
        <v>25.277696045635</v>
      </c>
      <c r="O24" s="26"/>
      <c r="P24" s="31" t="s">
        <v>47</v>
      </c>
      <c r="Q24" s="39">
        <v>4.0000000000000002E-4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99" t="s">
        <v>48</v>
      </c>
      <c r="B25" s="92">
        <v>300</v>
      </c>
      <c r="C25" s="92">
        <v>1800</v>
      </c>
      <c r="D25" s="93">
        <f t="shared" si="25"/>
        <v>0.22499999999999998</v>
      </c>
      <c r="E25" s="94">
        <f t="shared" si="26"/>
        <v>164.24999999999997</v>
      </c>
      <c r="F25" s="93">
        <f t="shared" si="27"/>
        <v>9.6390000000000017E-2</v>
      </c>
      <c r="G25" s="94">
        <f t="shared" si="28"/>
        <v>17.513773830000005</v>
      </c>
      <c r="H25" s="93">
        <f t="shared" ref="H25:I25" si="37">F25+D25</f>
        <v>0.32139000000000001</v>
      </c>
      <c r="I25" s="95">
        <f t="shared" si="37"/>
        <v>181.76377382999999</v>
      </c>
      <c r="J25" s="96">
        <f t="shared" si="30"/>
        <v>2.4336272154</v>
      </c>
      <c r="K25" s="96">
        <f t="shared" si="31"/>
        <v>24.901637014710001</v>
      </c>
      <c r="L25" s="96">
        <f t="shared" si="32"/>
        <v>27.335264230110003</v>
      </c>
      <c r="M25" s="97">
        <f t="shared" si="33"/>
        <v>3.5574659100000003</v>
      </c>
      <c r="N25" s="98">
        <f t="shared" si="34"/>
        <v>30.892730140110004</v>
      </c>
      <c r="O25" s="26"/>
      <c r="P25" s="31" t="s">
        <v>49</v>
      </c>
      <c r="Q25" s="39">
        <v>1.5E-3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99" t="s">
        <v>50</v>
      </c>
      <c r="B26" s="92">
        <v>400</v>
      </c>
      <c r="C26" s="92">
        <v>2400</v>
      </c>
      <c r="D26" s="93">
        <f t="shared" si="25"/>
        <v>0.30000000000000004</v>
      </c>
      <c r="E26" s="94">
        <f t="shared" si="26"/>
        <v>219.00000000000003</v>
      </c>
      <c r="F26" s="93">
        <f t="shared" si="27"/>
        <v>0.12852000000000002</v>
      </c>
      <c r="G26" s="94">
        <f t="shared" si="28"/>
        <v>23.351698440000007</v>
      </c>
      <c r="H26" s="93">
        <f t="shared" ref="H26:I26" si="38">F26+D26</f>
        <v>0.42852000000000007</v>
      </c>
      <c r="I26" s="95">
        <f t="shared" si="38"/>
        <v>242.35169844000004</v>
      </c>
      <c r="J26" s="96">
        <f t="shared" si="30"/>
        <v>3.2448362872000005</v>
      </c>
      <c r="K26" s="96">
        <f t="shared" si="31"/>
        <v>33.202182686280004</v>
      </c>
      <c r="L26" s="96">
        <f t="shared" si="32"/>
        <v>36.447018973480006</v>
      </c>
      <c r="M26" s="97">
        <f t="shared" si="33"/>
        <v>4.7432878800000013</v>
      </c>
      <c r="N26" s="98">
        <f t="shared" si="34"/>
        <v>41.19030685348001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91" t="s">
        <v>51</v>
      </c>
      <c r="B27" s="92">
        <v>480</v>
      </c>
      <c r="C27" s="92">
        <v>2800</v>
      </c>
      <c r="D27" s="93">
        <f t="shared" si="25"/>
        <v>0.36</v>
      </c>
      <c r="E27" s="94">
        <f t="shared" si="26"/>
        <v>262.8</v>
      </c>
      <c r="F27" s="93">
        <f t="shared" si="27"/>
        <v>0.14994000000000002</v>
      </c>
      <c r="G27" s="94">
        <f t="shared" si="28"/>
        <v>27.243648180000005</v>
      </c>
      <c r="H27" s="93">
        <f t="shared" ref="H27:I27" si="39">F27+D27</f>
        <v>0.50994000000000006</v>
      </c>
      <c r="I27" s="95">
        <f t="shared" si="39"/>
        <v>290.04364817999999</v>
      </c>
      <c r="J27" s="96">
        <f t="shared" si="30"/>
        <v>3.8613642684000005</v>
      </c>
      <c r="K27" s="96">
        <f t="shared" si="31"/>
        <v>39.735979800660004</v>
      </c>
      <c r="L27" s="96">
        <f t="shared" si="32"/>
        <v>43.597344069060007</v>
      </c>
      <c r="M27" s="97">
        <f t="shared" si="33"/>
        <v>5.6445258600000008</v>
      </c>
      <c r="N27" s="98">
        <f t="shared" si="34"/>
        <v>49.241869929060009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99" t="s">
        <v>52</v>
      </c>
      <c r="B28" s="92">
        <v>600</v>
      </c>
      <c r="C28" s="92">
        <v>3400</v>
      </c>
      <c r="D28" s="93">
        <f t="shared" si="25"/>
        <v>0.44999999999999996</v>
      </c>
      <c r="E28" s="94">
        <f t="shared" si="26"/>
        <v>328.49999999999994</v>
      </c>
      <c r="F28" s="93">
        <f t="shared" si="27"/>
        <v>0.18207000000000001</v>
      </c>
      <c r="G28" s="94">
        <f t="shared" si="28"/>
        <v>33.081572790000003</v>
      </c>
      <c r="H28" s="93">
        <f t="shared" ref="H28:I28" si="40">F28+D28</f>
        <v>0.63206999999999991</v>
      </c>
      <c r="I28" s="95">
        <f t="shared" si="40"/>
        <v>361.58157278999994</v>
      </c>
      <c r="J28" s="96">
        <f t="shared" si="30"/>
        <v>4.7861562401999995</v>
      </c>
      <c r="K28" s="96">
        <f t="shared" si="31"/>
        <v>49.536675472229994</v>
      </c>
      <c r="L28" s="96">
        <f t="shared" si="32"/>
        <v>54.322831712429995</v>
      </c>
      <c r="M28" s="97">
        <f t="shared" si="33"/>
        <v>6.9963828299999999</v>
      </c>
      <c r="N28" s="98">
        <f t="shared" si="34"/>
        <v>61.319214542429997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99" t="s">
        <v>53</v>
      </c>
      <c r="B29" s="100">
        <f>ROUND(B28+((B30-B28)/(150-112.5))*(125-112.5),0)</f>
        <v>633</v>
      </c>
      <c r="C29" s="100">
        <f>ROUND(C28+((C30-C28)/(150-112.5))*(125-112.5),2)</f>
        <v>3766.67</v>
      </c>
      <c r="D29" s="93">
        <f t="shared" si="25"/>
        <v>0.47475000000000001</v>
      </c>
      <c r="E29" s="94">
        <f t="shared" si="26"/>
        <v>346.56750000000005</v>
      </c>
      <c r="F29" s="93">
        <f t="shared" si="27"/>
        <v>0.2017051785</v>
      </c>
      <c r="G29" s="94">
        <f t="shared" si="28"/>
        <v>36.649225817914505</v>
      </c>
      <c r="H29" s="93">
        <f t="shared" ref="H29:I29" si="41">F29+D29</f>
        <v>0.67645517850000003</v>
      </c>
      <c r="I29" s="95">
        <f t="shared" si="41"/>
        <v>383.21672581791455</v>
      </c>
      <c r="J29" s="96">
        <f t="shared" si="30"/>
        <v>5.1222493929365109</v>
      </c>
      <c r="K29" s="96">
        <f t="shared" si="31"/>
        <v>52.5006914370543</v>
      </c>
      <c r="L29" s="96">
        <f t="shared" si="32"/>
        <v>57.62294082999081</v>
      </c>
      <c r="M29" s="97">
        <f t="shared" si="33"/>
        <v>7.4876823708165006</v>
      </c>
      <c r="N29" s="98">
        <f t="shared" si="34"/>
        <v>65.110623200807311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99" t="s">
        <v>54</v>
      </c>
      <c r="B30" s="92">
        <v>700</v>
      </c>
      <c r="C30" s="92">
        <v>4500</v>
      </c>
      <c r="D30" s="93">
        <f t="shared" si="25"/>
        <v>0.52499999999999991</v>
      </c>
      <c r="E30" s="94">
        <f t="shared" si="26"/>
        <v>383.24999999999994</v>
      </c>
      <c r="F30" s="93">
        <f t="shared" si="27"/>
        <v>0.24097500000000002</v>
      </c>
      <c r="G30" s="94">
        <f t="shared" si="28"/>
        <v>43.784434575000006</v>
      </c>
      <c r="H30" s="93">
        <f t="shared" ref="H30:I30" si="42">F30+D30</f>
        <v>0.76597499999999996</v>
      </c>
      <c r="I30" s="95">
        <f t="shared" si="42"/>
        <v>427.03443457499998</v>
      </c>
      <c r="J30" s="96">
        <f t="shared" si="30"/>
        <v>5.8001107884999996</v>
      </c>
      <c r="K30" s="96">
        <f t="shared" si="31"/>
        <v>58.503717536775</v>
      </c>
      <c r="L30" s="96">
        <f t="shared" si="32"/>
        <v>64.303828325274992</v>
      </c>
      <c r="M30" s="97">
        <f t="shared" si="33"/>
        <v>8.478577275000001</v>
      </c>
      <c r="N30" s="98">
        <f t="shared" si="34"/>
        <v>72.782405600274998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99" t="s">
        <v>55</v>
      </c>
      <c r="B31" s="92">
        <v>766</v>
      </c>
      <c r="C31" s="92">
        <v>4767</v>
      </c>
      <c r="D31" s="93">
        <f t="shared" si="25"/>
        <v>0.57450000000000001</v>
      </c>
      <c r="E31" s="94">
        <f t="shared" si="26"/>
        <v>419.38499999999999</v>
      </c>
      <c r="F31" s="93">
        <f t="shared" si="27"/>
        <v>0.25527285000000005</v>
      </c>
      <c r="G31" s="94">
        <f t="shared" si="28"/>
        <v>46.382311026450004</v>
      </c>
      <c r="H31" s="93">
        <f t="shared" ref="H31:I31" si="43">F31+D31</f>
        <v>0.82977285000000012</v>
      </c>
      <c r="I31" s="95">
        <f t="shared" si="43"/>
        <v>465.76731102644999</v>
      </c>
      <c r="J31" s="96">
        <f t="shared" si="30"/>
        <v>6.2832004429510011</v>
      </c>
      <c r="K31" s="96">
        <f t="shared" si="31"/>
        <v>63.810121610623654</v>
      </c>
      <c r="L31" s="96">
        <f t="shared" si="32"/>
        <v>70.093322053574653</v>
      </c>
      <c r="M31" s="97">
        <f t="shared" si="33"/>
        <v>9.1847556766500027</v>
      </c>
      <c r="N31" s="98">
        <f t="shared" si="34"/>
        <v>79.278077730224652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99" t="s">
        <v>56</v>
      </c>
      <c r="B32" s="92">
        <v>833</v>
      </c>
      <c r="C32" s="92">
        <v>5033</v>
      </c>
      <c r="D32" s="93">
        <f t="shared" si="25"/>
        <v>0.62474999999999992</v>
      </c>
      <c r="E32" s="94">
        <f t="shared" si="26"/>
        <v>456.06749999999994</v>
      </c>
      <c r="F32" s="93">
        <f t="shared" si="27"/>
        <v>0.26951715000000004</v>
      </c>
      <c r="G32" s="94">
        <f t="shared" si="28"/>
        <v>48.97045760355001</v>
      </c>
      <c r="H32" s="93">
        <f t="shared" ref="H32:I32" si="44">F32+D32</f>
        <v>0.8942671499999999</v>
      </c>
      <c r="I32" s="95">
        <f t="shared" si="44"/>
        <v>505.03795760354996</v>
      </c>
      <c r="J32" s="96">
        <f t="shared" si="30"/>
        <v>6.7715637514489995</v>
      </c>
      <c r="K32" s="96">
        <f t="shared" si="31"/>
        <v>69.190200191686344</v>
      </c>
      <c r="L32" s="96">
        <f t="shared" si="32"/>
        <v>75.961763943135338</v>
      </c>
      <c r="M32" s="97">
        <f t="shared" si="33"/>
        <v>9.8986430833499988</v>
      </c>
      <c r="N32" s="98">
        <f t="shared" si="34"/>
        <v>85.860407026485333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99" t="s">
        <v>57</v>
      </c>
      <c r="B33" s="92">
        <v>900</v>
      </c>
      <c r="C33" s="92">
        <v>5300</v>
      </c>
      <c r="D33" s="93">
        <f t="shared" si="25"/>
        <v>0.67500000000000004</v>
      </c>
      <c r="E33" s="94">
        <f t="shared" si="26"/>
        <v>492.75</v>
      </c>
      <c r="F33" s="93">
        <f t="shared" si="27"/>
        <v>0.28381500000000004</v>
      </c>
      <c r="G33" s="94">
        <f t="shared" si="28"/>
        <v>51.568334055000015</v>
      </c>
      <c r="H33" s="93">
        <f t="shared" ref="H33:I33" si="45">F33+D33</f>
        <v>0.95881500000000008</v>
      </c>
      <c r="I33" s="95">
        <f t="shared" si="45"/>
        <v>544.31833405500004</v>
      </c>
      <c r="J33" s="96">
        <f t="shared" si="30"/>
        <v>7.2603325509000012</v>
      </c>
      <c r="K33" s="96">
        <f t="shared" si="31"/>
        <v>74.57161176553501</v>
      </c>
      <c r="L33" s="96">
        <f t="shared" si="32"/>
        <v>81.831944316435013</v>
      </c>
      <c r="M33" s="97">
        <f t="shared" si="33"/>
        <v>10.613123235000002</v>
      </c>
      <c r="N33" s="98">
        <f t="shared" si="34"/>
        <v>92.445067551435017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91" t="s">
        <v>58</v>
      </c>
      <c r="B34" s="92">
        <v>967</v>
      </c>
      <c r="C34" s="92">
        <v>5633</v>
      </c>
      <c r="D34" s="93">
        <f t="shared" si="25"/>
        <v>0.72524999999999995</v>
      </c>
      <c r="E34" s="94">
        <f t="shared" si="26"/>
        <v>529.4325</v>
      </c>
      <c r="F34" s="93">
        <f t="shared" si="27"/>
        <v>0.30164714999999998</v>
      </c>
      <c r="G34" s="94">
        <f t="shared" si="28"/>
        <v>54.808382213549997</v>
      </c>
      <c r="H34" s="93">
        <f t="shared" ref="H34:I34" si="46">F34+D34</f>
        <v>1.0268971499999999</v>
      </c>
      <c r="I34" s="95">
        <f t="shared" si="46"/>
        <v>584.24088221354998</v>
      </c>
      <c r="J34" s="96">
        <f t="shared" si="30"/>
        <v>7.7758637532490003</v>
      </c>
      <c r="K34" s="96">
        <f t="shared" si="31"/>
        <v>80.041000863256357</v>
      </c>
      <c r="L34" s="96">
        <f t="shared" si="32"/>
        <v>87.816864616505356</v>
      </c>
      <c r="M34" s="97">
        <f t="shared" si="33"/>
        <v>11.36672455335</v>
      </c>
      <c r="N34" s="98">
        <f t="shared" si="34"/>
        <v>99.183589169855352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99" t="s">
        <v>59</v>
      </c>
      <c r="B35" s="92">
        <v>1100</v>
      </c>
      <c r="C35" s="92">
        <v>6300</v>
      </c>
      <c r="D35" s="93">
        <f t="shared" si="25"/>
        <v>0.82500000000000007</v>
      </c>
      <c r="E35" s="94">
        <f t="shared" si="26"/>
        <v>602.25000000000011</v>
      </c>
      <c r="F35" s="93">
        <f t="shared" si="27"/>
        <v>0.33736500000000003</v>
      </c>
      <c r="G35" s="94">
        <f t="shared" si="28"/>
        <v>61.298208405000011</v>
      </c>
      <c r="H35" s="93">
        <f t="shared" ref="H35:I35" si="47">F35+D35</f>
        <v>1.1623650000000001</v>
      </c>
      <c r="I35" s="95">
        <f t="shared" si="47"/>
        <v>663.54820840500008</v>
      </c>
      <c r="J35" s="96">
        <f t="shared" si="30"/>
        <v>8.8016525039000015</v>
      </c>
      <c r="K35" s="96">
        <f t="shared" si="31"/>
        <v>90.906104551485015</v>
      </c>
      <c r="L35" s="96">
        <f t="shared" si="32"/>
        <v>99.707757055385017</v>
      </c>
      <c r="M35" s="97">
        <f t="shared" si="33"/>
        <v>12.866218185000003</v>
      </c>
      <c r="N35" s="98">
        <f t="shared" si="34"/>
        <v>112.57397524038502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99" t="s">
        <v>60</v>
      </c>
      <c r="B36" s="92">
        <v>1750</v>
      </c>
      <c r="C36" s="92">
        <v>6950</v>
      </c>
      <c r="D36" s="93">
        <f t="shared" si="25"/>
        <v>1.3125</v>
      </c>
      <c r="E36" s="94">
        <f t="shared" si="26"/>
        <v>958.125</v>
      </c>
      <c r="F36" s="93">
        <f t="shared" si="27"/>
        <v>0.37217250000000002</v>
      </c>
      <c r="G36" s="94">
        <f t="shared" si="28"/>
        <v>67.622626732499995</v>
      </c>
      <c r="H36" s="93">
        <f t="shared" ref="H36:I36" si="48">F36+D36</f>
        <v>1.6846725</v>
      </c>
      <c r="I36" s="95">
        <f t="shared" si="48"/>
        <v>1025.7476267325001</v>
      </c>
      <c r="J36" s="96">
        <f t="shared" si="30"/>
        <v>12.75666587335</v>
      </c>
      <c r="K36" s="96">
        <f t="shared" si="31"/>
        <v>140.52742486235252</v>
      </c>
      <c r="L36" s="96">
        <f t="shared" si="32"/>
        <v>153.28409073570251</v>
      </c>
      <c r="M36" s="97">
        <f t="shared" si="33"/>
        <v>18.6476399025</v>
      </c>
      <c r="N36" s="98">
        <f t="shared" si="34"/>
        <v>171.93173063820251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99" t="s">
        <v>61</v>
      </c>
      <c r="B37" s="92">
        <v>2075</v>
      </c>
      <c r="C37" s="92">
        <v>7275</v>
      </c>
      <c r="D37" s="93">
        <f t="shared" si="25"/>
        <v>1.5562500000000001</v>
      </c>
      <c r="E37" s="94">
        <f t="shared" si="26"/>
        <v>1136.0625000000002</v>
      </c>
      <c r="F37" s="93">
        <f t="shared" si="27"/>
        <v>0.38957625000000007</v>
      </c>
      <c r="G37" s="94">
        <f t="shared" si="28"/>
        <v>70.784835896250001</v>
      </c>
      <c r="H37" s="93">
        <f t="shared" ref="H37:I37" si="49">F37+D37</f>
        <v>1.9458262500000001</v>
      </c>
      <c r="I37" s="95">
        <f t="shared" si="49"/>
        <v>1206.8473358962501</v>
      </c>
      <c r="J37" s="96">
        <f t="shared" si="30"/>
        <v>14.734172558075002</v>
      </c>
      <c r="K37" s="96">
        <f t="shared" si="31"/>
        <v>165.33808501778628</v>
      </c>
      <c r="L37" s="96">
        <f t="shared" si="32"/>
        <v>180.07225757586127</v>
      </c>
      <c r="M37" s="97">
        <f t="shared" si="33"/>
        <v>21.538350761250001</v>
      </c>
      <c r="N37" s="98">
        <f t="shared" si="34"/>
        <v>201.61060833711127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16.711679242799999</v>
      </c>
      <c r="K38" s="23">
        <f t="shared" si="31"/>
        <v>190.14874517321996</v>
      </c>
      <c r="L38" s="23">
        <f t="shared" si="32"/>
        <v>206.86042441601995</v>
      </c>
      <c r="M38" s="24">
        <f t="shared" si="33"/>
        <v>24.429061619999999</v>
      </c>
      <c r="N38" s="30">
        <f t="shared" si="34"/>
        <v>231.28948603601995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21.903326436</v>
      </c>
      <c r="K39" s="23">
        <f t="shared" si="31"/>
        <v>241.01841343140003</v>
      </c>
      <c r="L39" s="23">
        <f t="shared" si="32"/>
        <v>262.92173986740005</v>
      </c>
      <c r="M39" s="24">
        <f t="shared" si="33"/>
        <v>32.018189399999997</v>
      </c>
      <c r="N39" s="30">
        <f t="shared" si="34"/>
        <v>294.93992926740003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24.580475389000004</v>
      </c>
      <c r="K40" s="23">
        <f t="shared" si="31"/>
        <v>272.35440621735</v>
      </c>
      <c r="L40" s="23">
        <f t="shared" si="32"/>
        <v>296.93488160635002</v>
      </c>
      <c r="M40" s="24">
        <f t="shared" si="33"/>
        <v>35.931634350000003</v>
      </c>
      <c r="N40" s="30">
        <f t="shared" si="34"/>
        <v>332.86651595635004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32.854989654000001</v>
      </c>
      <c r="K41" s="23">
        <f t="shared" si="31"/>
        <v>361.52762014710004</v>
      </c>
      <c r="L41" s="23">
        <f t="shared" si="32"/>
        <v>394.38260980110005</v>
      </c>
      <c r="M41" s="24">
        <f t="shared" si="33"/>
        <v>48.027284100000003</v>
      </c>
      <c r="N41" s="30">
        <f t="shared" si="34"/>
        <v>442.40989390110008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39.182693013000012</v>
      </c>
      <c r="K42" s="23">
        <f t="shared" si="31"/>
        <v>433.03334850495008</v>
      </c>
      <c r="L42" s="23">
        <f t="shared" si="32"/>
        <v>472.21604151795009</v>
      </c>
      <c r="M42" s="24">
        <f t="shared" si="33"/>
        <v>57.277093950000015</v>
      </c>
      <c r="N42" s="30">
        <f t="shared" si="34"/>
        <v>529.49313546795008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47.051716325000001</v>
      </c>
      <c r="K43" s="23">
        <f t="shared" si="31"/>
        <v>520.87356964875005</v>
      </c>
      <c r="L43" s="23">
        <f t="shared" si="32"/>
        <v>567.92528597375008</v>
      </c>
      <c r="M43" s="24">
        <f t="shared" si="33"/>
        <v>68.779998750000004</v>
      </c>
      <c r="N43" s="30">
        <f t="shared" si="34"/>
        <v>636.70528472375008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55.488654137000005</v>
      </c>
      <c r="K44" s="23">
        <f t="shared" si="31"/>
        <v>616.21454079255</v>
      </c>
      <c r="L44" s="23">
        <f t="shared" si="32"/>
        <v>671.70319492955002</v>
      </c>
      <c r="M44" s="24">
        <f t="shared" si="33"/>
        <v>81.113078550000012</v>
      </c>
      <c r="N44" s="30">
        <f t="shared" si="34"/>
        <v>752.81627347955009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68.144060855000006</v>
      </c>
      <c r="K45" s="23">
        <f t="shared" si="31"/>
        <v>759.22599750825009</v>
      </c>
      <c r="L45" s="23">
        <f t="shared" si="32"/>
        <v>827.37005836325011</v>
      </c>
      <c r="M45" s="24">
        <f t="shared" si="33"/>
        <v>99.612698250000008</v>
      </c>
      <c r="N45" s="30">
        <f t="shared" si="34"/>
        <v>926.9827566132501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78.284742167000005</v>
      </c>
      <c r="K46" s="49">
        <f t="shared" si="31"/>
        <v>877.06921865205015</v>
      </c>
      <c r="L46" s="49">
        <f t="shared" si="32"/>
        <v>955.35396081905014</v>
      </c>
      <c r="M46" s="50">
        <f t="shared" si="33"/>
        <v>114.43630305000001</v>
      </c>
      <c r="N46" s="51">
        <f t="shared" si="34"/>
        <v>1069.7902638690502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94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5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topLeftCell="A19" workbookViewId="0">
      <selection activeCell="A34" sqref="A34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95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96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87.7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'2026-FULL'!J5</f>
        <v>7.5703566666666662</v>
      </c>
      <c r="E11" s="73">
        <f>'2026-FULL'!K5</f>
        <v>0.13700000000000001</v>
      </c>
      <c r="F11" s="74" t="str">
        <f>'2026-FULL'!L5</f>
        <v xml:space="preserve"> </v>
      </c>
      <c r="G11" s="73">
        <f>'2026-FULL'!M5</f>
        <v>7.8889333333333331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'2026-FULL'!B6</f>
        <v>58</v>
      </c>
      <c r="C12" s="19">
        <f>'2026-FULL'!C6</f>
        <v>243</v>
      </c>
      <c r="D12" s="76">
        <f>'2026-FULL'!J6</f>
        <v>0.42782091667850003</v>
      </c>
      <c r="E12" s="77">
        <f>'2026-FULL'!K6</f>
        <v>4.6743522469858512</v>
      </c>
      <c r="F12" s="77">
        <f>'2026-FULL'!L6</f>
        <v>5.102173163664351</v>
      </c>
      <c r="G12" s="77">
        <f>'2026-FULL'!M6</f>
        <v>0.44582452834000003</v>
      </c>
      <c r="H12" s="78">
        <f>'2026-FULL'!N6</f>
        <v>5.5479976920043512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'2026-FULL'!B7</f>
        <v>150</v>
      </c>
      <c r="C13" s="19">
        <f>'2026-FULL'!C7</f>
        <v>900</v>
      </c>
      <c r="D13" s="76">
        <f>'2026-FULL'!J7</f>
        <v>1.21651846455</v>
      </c>
      <c r="E13" s="77">
        <f>'2026-FULL'!K7</f>
        <v>12.450818507355001</v>
      </c>
      <c r="F13" s="77">
        <f>'2026-FULL'!L7</f>
        <v>13.667336971905002</v>
      </c>
      <c r="G13" s="77">
        <f>'2026-FULL'!M7</f>
        <v>1.2677121419999999</v>
      </c>
      <c r="H13" s="78">
        <f>'2026-FULL'!N7</f>
        <v>14.935049113905002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'2026-FULL'!B8</f>
        <v>200</v>
      </c>
      <c r="C14" s="19">
        <f>'2026-FULL'!C8</f>
        <v>1200</v>
      </c>
      <c r="D14" s="76">
        <f>'2026-FULL'!J8</f>
        <v>1.6220246194000001</v>
      </c>
      <c r="E14" s="77">
        <f>'2026-FULL'!K8</f>
        <v>16.601091343140002</v>
      </c>
      <c r="F14" s="77">
        <f>'2026-FULL'!L8</f>
        <v>18.223115962540003</v>
      </c>
      <c r="G14" s="77">
        <f>'2026-FULL'!M8</f>
        <v>1.6902828560000003</v>
      </c>
      <c r="H14" s="78">
        <f>'2026-FULL'!N8</f>
        <v>19.913398818540003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'2026-FULL'!B9</f>
        <v>250</v>
      </c>
      <c r="C15" s="19">
        <f>'2026-FULL'!C9</f>
        <v>1600</v>
      </c>
      <c r="D15" s="76">
        <f>'2026-FULL'!J9</f>
        <v>2.0680700341999998</v>
      </c>
      <c r="E15" s="77">
        <f>'2026-FULL'!K9</f>
        <v>20.884663457520002</v>
      </c>
      <c r="F15" s="77">
        <f>'2026-FULL'!L9</f>
        <v>22.952733491720004</v>
      </c>
      <c r="G15" s="77">
        <f>'2026-FULL'!M9</f>
        <v>2.155098808</v>
      </c>
      <c r="H15" s="78">
        <f>'2026-FULL'!N9</f>
        <v>25.107832299720002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'2026-FULL'!B10</f>
        <v>350</v>
      </c>
      <c r="C16" s="19">
        <f>'2026-FULL'!C10</f>
        <v>1900</v>
      </c>
      <c r="D16" s="76">
        <f>'2026-FULL'!J10</f>
        <v>2.7574645640499993</v>
      </c>
      <c r="E16" s="77">
        <f>'2026-FULL'!K10</f>
        <v>28.785311293305</v>
      </c>
      <c r="F16" s="77">
        <f>'2026-FULL'!L10</f>
        <v>31.542775857355</v>
      </c>
      <c r="G16" s="77">
        <f>'2026-FULL'!M10</f>
        <v>2.8735045219999993</v>
      </c>
      <c r="H16" s="78">
        <f>'2026-FULL'!N10</f>
        <v>34.416280379355001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'2026-FULL'!B11</f>
        <v>400</v>
      </c>
      <c r="C17" s="19">
        <f>'2026-FULL'!C11</f>
        <v>2600</v>
      </c>
      <c r="D17" s="76">
        <f>'2026-FULL'!J11</f>
        <v>3.3251277587000003</v>
      </c>
      <c r="E17" s="77">
        <f>'2026-FULL'!K11</f>
        <v>33.468781243470005</v>
      </c>
      <c r="F17" s="77">
        <f>'2026-FULL'!L11</f>
        <v>36.793909002170004</v>
      </c>
      <c r="G17" s="77">
        <f>'2026-FULL'!M11</f>
        <v>3.4650561880000006</v>
      </c>
      <c r="H17" s="78">
        <f>'2026-FULL'!N11</f>
        <v>40.258965190170002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'2026-FULL'!B12</f>
        <v>447</v>
      </c>
      <c r="C18" s="19">
        <f>'2026-FULL'!C12</f>
        <v>2936</v>
      </c>
      <c r="D18" s="76">
        <f>'2026-FULL'!J12</f>
        <v>3.7281947446320003</v>
      </c>
      <c r="E18" s="77">
        <f>'2026-FULL'!K12</f>
        <v>37.442019319549203</v>
      </c>
      <c r="F18" s="77">
        <f>'2026-FULL'!L12</f>
        <v>41.170214064181202</v>
      </c>
      <c r="G18" s="77">
        <f>'2026-FULL'!M12</f>
        <v>3.8850850876800003</v>
      </c>
      <c r="H18" s="78">
        <f>'2026-FULL'!N12</f>
        <v>45.055299151861206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'2026-FULL'!B13</f>
        <v>525</v>
      </c>
      <c r="C19" s="19">
        <f>'2026-FULL'!C13</f>
        <v>3500</v>
      </c>
      <c r="D19" s="76">
        <f>'2026-FULL'!J13</f>
        <v>4.3997020357499999</v>
      </c>
      <c r="E19" s="77">
        <f>'2026-FULL'!K13</f>
        <v>44.044412250825012</v>
      </c>
      <c r="F19" s="77">
        <f>'2026-FULL'!L13</f>
        <v>48.444114286575015</v>
      </c>
      <c r="G19" s="77">
        <f>'2026-FULL'!M13</f>
        <v>4.5848508299999997</v>
      </c>
      <c r="H19" s="78">
        <f>'2026-FULL'!N13</f>
        <v>53.028965116575016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'2026-FULL'!B14</f>
        <v>650</v>
      </c>
      <c r="C20" s="19">
        <f>'2026-FULL'!C14</f>
        <v>4400</v>
      </c>
      <c r="D20" s="76">
        <f>'2026-FULL'!J14</f>
        <v>5.4742763128000007</v>
      </c>
      <c r="E20" s="77">
        <f>'2026-FULL'!K14</f>
        <v>54.620043258180004</v>
      </c>
      <c r="F20" s="77">
        <f>'2026-FULL'!L14</f>
        <v>60.094319570980005</v>
      </c>
      <c r="G20" s="77">
        <f>'2026-FULL'!M14</f>
        <v>5.704645472000001</v>
      </c>
      <c r="H20" s="78">
        <f>'2026-FULL'!N14</f>
        <v>65.798965042980001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'2026-FULL'!B15</f>
        <v>665</v>
      </c>
      <c r="C21" s="19">
        <f>'2026-FULL'!C15</f>
        <v>4496</v>
      </c>
      <c r="D21" s="76">
        <f>'2026-FULL'!J15</f>
        <v>5.5983605148519997</v>
      </c>
      <c r="E21" s="77">
        <f>'2026-FULL'!K15</f>
        <v>55.873123065631212</v>
      </c>
      <c r="F21" s="77">
        <f>'2026-FULL'!L15</f>
        <v>61.471483580483209</v>
      </c>
      <c r="G21" s="77">
        <f>'2026-FULL'!M15</f>
        <v>5.8339514004800002</v>
      </c>
      <c r="H21" s="78">
        <f>'2026-FULL'!N15</f>
        <v>67.305434980963213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'2026-FULL'!B16</f>
        <v>696</v>
      </c>
      <c r="C22" s="19">
        <f>'2026-FULL'!C16</f>
        <v>4700</v>
      </c>
      <c r="D22" s="76">
        <f>'2026-FULL'!J16</f>
        <v>5.8570713976500004</v>
      </c>
      <c r="E22" s="77">
        <f>'2026-FULL'!K16</f>
        <v>58.470286093965008</v>
      </c>
      <c r="F22" s="77">
        <f>'2026-FULL'!L16</f>
        <v>64.327357491615004</v>
      </c>
      <c r="G22" s="77">
        <f>'2026-FULL'!M16</f>
        <v>6.1035493860000001</v>
      </c>
      <c r="H22" s="78">
        <f>'2026-FULL'!N16</f>
        <v>70.430906877615001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'2026-FULL'!B17</f>
        <v>748</v>
      </c>
      <c r="C23" s="19">
        <f>'2026-FULL'!C17</f>
        <v>5050</v>
      </c>
      <c r="D23" s="76">
        <f>'2026-FULL'!J17</f>
        <v>6.2942027174749997</v>
      </c>
      <c r="E23" s="77">
        <f>'2026-FULL'!K17</f>
        <v>62.837223569047502</v>
      </c>
      <c r="F23" s="77">
        <f>'2026-FULL'!L17</f>
        <v>69.131426286522498</v>
      </c>
      <c r="G23" s="77">
        <f>'2026-FULL'!M17</f>
        <v>6.5590761189999993</v>
      </c>
      <c r="H23" s="78">
        <f>'2026-FULL'!N17</f>
        <v>75.690502405522494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'2026-FULL'!B18</f>
        <v>800</v>
      </c>
      <c r="C24" s="19">
        <f>'2026-FULL'!C18</f>
        <v>5400</v>
      </c>
      <c r="D24" s="76">
        <f>'2026-FULL'!J18</f>
        <v>6.7313340373000008</v>
      </c>
      <c r="E24" s="77">
        <f>'2026-FULL'!K18</f>
        <v>67.204161044130018</v>
      </c>
      <c r="F24" s="77">
        <f>'2026-FULL'!L18</f>
        <v>73.93549508143002</v>
      </c>
      <c r="G24" s="77">
        <f>'2026-FULL'!M18</f>
        <v>7.0146028520000012</v>
      </c>
      <c r="H24" s="78">
        <f>'2026-FULL'!N18</f>
        <v>80.950097933430015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'2026-FULL'!B19</f>
        <v>920</v>
      </c>
      <c r="C25" s="19">
        <f>'2026-FULL'!C19</f>
        <v>6123</v>
      </c>
      <c r="D25" s="76">
        <f>'2026-FULL'!J19</f>
        <v>7.7057649867385001</v>
      </c>
      <c r="E25" s="77">
        <f>'2026-FULL'!K19</f>
        <v>77.168814828371865</v>
      </c>
      <c r="F25" s="77">
        <f>'2026-FULL'!L19</f>
        <v>84.874579815110366</v>
      </c>
      <c r="G25" s="77">
        <f>'2026-FULL'!M19</f>
        <v>8.0300399227400003</v>
      </c>
      <c r="H25" s="78">
        <f>'2026-FULL'!N19</f>
        <v>92.904619737850368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'2026-FULL'!B20</f>
        <v>1000</v>
      </c>
      <c r="C26" s="19">
        <f>'2026-FULL'!C20</f>
        <v>6600</v>
      </c>
      <c r="D26" s="76">
        <f>'2026-FULL'!J20</f>
        <v>8.3533586566999993</v>
      </c>
      <c r="E26" s="77">
        <f>'2026-FULL'!K20</f>
        <v>83.805252387270002</v>
      </c>
      <c r="F26" s="77">
        <f>'2026-FULL'!L20</f>
        <v>92.158611043969998</v>
      </c>
      <c r="G26" s="77">
        <f>'2026-FULL'!M20</f>
        <v>8.7048857079999991</v>
      </c>
      <c r="H26" s="78">
        <f>'2026-FULL'!N20</f>
        <v>100.86349675196999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'2026-FULL'!B22</f>
        <v>83</v>
      </c>
      <c r="C28" s="19">
        <f>'2026-FULL'!C22</f>
        <v>400</v>
      </c>
      <c r="D28" s="76">
        <f>'2026-FULL'!J22</f>
        <v>0.63341174229999997</v>
      </c>
      <c r="E28" s="77">
        <f>'2026-FULL'!K22</f>
        <v>6.7588196143800001</v>
      </c>
      <c r="F28" s="77">
        <f>'2026-FULL'!L22</f>
        <v>7.39223135668</v>
      </c>
      <c r="G28" s="77">
        <f>'2026-FULL'!M22</f>
        <v>0.66006705199999993</v>
      </c>
      <c r="H28" s="78">
        <f>'2026-FULL'!N22</f>
        <v>8.0522984086800005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'2026-FULL'!B23</f>
        <v>125</v>
      </c>
      <c r="C29" s="19">
        <f>'2026-FULL'!C23</f>
        <v>650</v>
      </c>
      <c r="D29" s="76">
        <f>'2026-FULL'!J23</f>
        <v>0.9732261271749999</v>
      </c>
      <c r="E29" s="77">
        <f>'2026-FULL'!K23</f>
        <v>10.2423828108675</v>
      </c>
      <c r="F29" s="77">
        <f>'2026-FULL'!L23</f>
        <v>11.2156089380425</v>
      </c>
      <c r="G29" s="77">
        <f>'2026-FULL'!M23</f>
        <v>1.014181547</v>
      </c>
      <c r="H29" s="78">
        <f>'2026-FULL'!N23</f>
        <v>12.2297904850425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'2026-FULL'!B24</f>
        <v>250</v>
      </c>
      <c r="C30" s="19">
        <f>'2026-FULL'!C24</f>
        <v>1300</v>
      </c>
      <c r="D30" s="76">
        <f>'2026-FULL'!J24</f>
        <v>1.9464522543499998</v>
      </c>
      <c r="E30" s="77">
        <f>'2026-FULL'!K24</f>
        <v>20.484765621735001</v>
      </c>
      <c r="F30" s="77">
        <f>'2026-FULL'!L24</f>
        <v>22.431217876085</v>
      </c>
      <c r="G30" s="77">
        <f>'2026-FULL'!M24</f>
        <v>2.0283630939999999</v>
      </c>
      <c r="H30" s="78">
        <f>'2026-FULL'!N24</f>
        <v>24.459580970085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'2026-FULL'!B25</f>
        <v>300</v>
      </c>
      <c r="C31" s="19">
        <f>'2026-FULL'!C25</f>
        <v>1800</v>
      </c>
      <c r="D31" s="76">
        <f>'2026-FULL'!J25</f>
        <v>2.4330369291</v>
      </c>
      <c r="E31" s="77">
        <f>'2026-FULL'!K25</f>
        <v>24.901637014710001</v>
      </c>
      <c r="F31" s="77">
        <f>'2026-FULL'!L25</f>
        <v>27.334673943810003</v>
      </c>
      <c r="G31" s="77">
        <f>'2026-FULL'!M25</f>
        <v>2.5354242839999999</v>
      </c>
      <c r="H31" s="78">
        <f>'2026-FULL'!N25</f>
        <v>29.870098227810004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'2026-FULL'!B26</f>
        <v>400</v>
      </c>
      <c r="C32" s="19">
        <f>'2026-FULL'!C26</f>
        <v>2400</v>
      </c>
      <c r="D32" s="76">
        <f>'2026-FULL'!J26</f>
        <v>3.2440492388000002</v>
      </c>
      <c r="E32" s="77">
        <f>'2026-FULL'!K26</f>
        <v>33.202182686280004</v>
      </c>
      <c r="F32" s="77">
        <f>'2026-FULL'!L26</f>
        <v>36.446231925080006</v>
      </c>
      <c r="G32" s="77">
        <f>'2026-FULL'!M26</f>
        <v>3.3805657120000006</v>
      </c>
      <c r="H32" s="78">
        <f>'2026-FULL'!N26</f>
        <v>39.826797637080006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'2026-FULL'!B27</f>
        <v>480</v>
      </c>
      <c r="C33" s="19">
        <f>'2026-FULL'!C27</f>
        <v>2800</v>
      </c>
      <c r="D33" s="76">
        <f>'2026-FULL'!J27</f>
        <v>3.8604276786000002</v>
      </c>
      <c r="E33" s="77">
        <f>'2026-FULL'!K27</f>
        <v>39.735979800660004</v>
      </c>
      <c r="F33" s="77">
        <f>'2026-FULL'!L27</f>
        <v>43.596407479260002</v>
      </c>
      <c r="G33" s="77">
        <f>'2026-FULL'!M27</f>
        <v>4.0228826639999999</v>
      </c>
      <c r="H33" s="78">
        <f>'2026-FULL'!N27</f>
        <v>47.619290143260002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'2026-FULL'!B28</f>
        <v>600</v>
      </c>
      <c r="C34" s="19">
        <f>'2026-FULL'!C28</f>
        <v>3400</v>
      </c>
      <c r="D34" s="76">
        <f>'2026-FULL'!J28</f>
        <v>4.784995338299999</v>
      </c>
      <c r="E34" s="77">
        <f>'2026-FULL'!K28</f>
        <v>49.536675472229994</v>
      </c>
      <c r="F34" s="77">
        <f>'2026-FULL'!L28</f>
        <v>54.321670810529994</v>
      </c>
      <c r="G34" s="77">
        <f>'2026-FULL'!M28</f>
        <v>4.9863580919999988</v>
      </c>
      <c r="H34" s="78">
        <f>'2026-FULL'!N28</f>
        <v>59.30802890252999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'2026-FULL'!B29</f>
        <v>633</v>
      </c>
      <c r="C35" s="21">
        <f>'2026-FULL'!C29</f>
        <v>3766.67</v>
      </c>
      <c r="D35" s="76">
        <f>'2026-FULL'!J29</f>
        <v>5.1210069702586649</v>
      </c>
      <c r="E35" s="77">
        <f>'2026-FULL'!K29</f>
        <v>52.5006914370543</v>
      </c>
      <c r="F35" s="77">
        <f>'2026-FULL'!L29</f>
        <v>57.621698407312962</v>
      </c>
      <c r="G35" s="77">
        <f>'2026-FULL'!M29</f>
        <v>5.3365098061746004</v>
      </c>
      <c r="H35" s="78">
        <f>'2026-FULL'!N29</f>
        <v>62.958208213487566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'2026-FULL'!B30</f>
        <v>700</v>
      </c>
      <c r="C36" s="19">
        <f>'2026-FULL'!C30</f>
        <v>4500</v>
      </c>
      <c r="D36" s="76">
        <f>'2026-FULL'!J30</f>
        <v>5.7987039477499991</v>
      </c>
      <c r="E36" s="77">
        <f>'2026-FULL'!K30</f>
        <v>58.503717536775</v>
      </c>
      <c r="F36" s="77">
        <f>'2026-FULL'!L30</f>
        <v>64.302421484524999</v>
      </c>
      <c r="G36" s="77">
        <f>'2026-FULL'!M30</f>
        <v>6.0427257099999991</v>
      </c>
      <c r="H36" s="78">
        <f>'2026-FULL'!N30</f>
        <v>70.345147194524998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'2026-FULL'!B31</f>
        <v>766</v>
      </c>
      <c r="C37" s="19">
        <f>'2026-FULL'!C31</f>
        <v>4767</v>
      </c>
      <c r="D37" s="76">
        <f>'2026-FULL'!J31</f>
        <v>6.2816764268165004</v>
      </c>
      <c r="E37" s="77">
        <f>'2026-FULL'!K31</f>
        <v>63.810121610623654</v>
      </c>
      <c r="F37" s="77">
        <f>'2026-FULL'!L31</f>
        <v>70.091798037440157</v>
      </c>
      <c r="G37" s="77">
        <f>'2026-FULL'!M31</f>
        <v>6.5460226954600005</v>
      </c>
      <c r="H37" s="78">
        <f>'2026-FULL'!N31</f>
        <v>76.637820732900153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'2026-FULL'!B32</f>
        <v>833</v>
      </c>
      <c r="C38" s="19">
        <f>'2026-FULL'!C32</f>
        <v>5033</v>
      </c>
      <c r="D38" s="76">
        <f>'2026-FULL'!J32</f>
        <v>6.7699212807834988</v>
      </c>
      <c r="E38" s="77">
        <f>'2026-FULL'!K32</f>
        <v>69.190200191686344</v>
      </c>
      <c r="F38" s="77">
        <f>'2026-FULL'!L32</f>
        <v>75.960121472469837</v>
      </c>
      <c r="G38" s="77">
        <f>'2026-FULL'!M32</f>
        <v>7.0548139285399989</v>
      </c>
      <c r="H38" s="78">
        <f>'2026-FULL'!N32</f>
        <v>83.014935401009836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'2026-FULL'!B33</f>
        <v>900</v>
      </c>
      <c r="C39" s="19">
        <f>'2026-FULL'!C33</f>
        <v>5300</v>
      </c>
      <c r="D39" s="76">
        <f>'2026-FULL'!J33</f>
        <v>7.25857152735</v>
      </c>
      <c r="E39" s="77">
        <f>'2026-FULL'!K33</f>
        <v>74.57161176553501</v>
      </c>
      <c r="F39" s="77">
        <f>'2026-FULL'!L33</f>
        <v>81.83018329288501</v>
      </c>
      <c r="G39" s="77">
        <f>'2026-FULL'!M33</f>
        <v>7.5640276140000005</v>
      </c>
      <c r="H39" s="78">
        <f>'2026-FULL'!N33</f>
        <v>89.394210906885007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'2026-FULL'!B34</f>
        <v>967</v>
      </c>
      <c r="C40" s="19">
        <f>'2026-FULL'!C34</f>
        <v>5633</v>
      </c>
      <c r="D40" s="76">
        <f>'2026-FULL'!J34</f>
        <v>7.7739776854834988</v>
      </c>
      <c r="E40" s="77">
        <f>'2026-FULL'!K34</f>
        <v>80.041000863256357</v>
      </c>
      <c r="F40" s="77">
        <f>'2026-FULL'!L34</f>
        <v>87.814978548739859</v>
      </c>
      <c r="G40" s="77">
        <f>'2026-FULL'!M34</f>
        <v>8.1011231565399999</v>
      </c>
      <c r="H40" s="78">
        <f>'2026-FULL'!N34</f>
        <v>95.916101705279857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'2026-FULL'!B35</f>
        <v>1100</v>
      </c>
      <c r="C41" s="19">
        <f>'2026-FULL'!C35</f>
        <v>6300</v>
      </c>
      <c r="D41" s="76">
        <f>'2026-FULL'!J35</f>
        <v>8.7995176268499993</v>
      </c>
      <c r="E41" s="77">
        <f>'2026-FULL'!K35</f>
        <v>90.906104551485015</v>
      </c>
      <c r="F41" s="77">
        <f>'2026-FULL'!L35</f>
        <v>99.70562217833502</v>
      </c>
      <c r="G41" s="77">
        <f>'2026-FULL'!M35</f>
        <v>9.1698199940000009</v>
      </c>
      <c r="H41" s="78">
        <f>'2026-FULL'!N35</f>
        <v>108.87544217233503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'2026-FULL'!B36</f>
        <v>1750</v>
      </c>
      <c r="C42" s="19">
        <f>'2026-FULL'!C36</f>
        <v>6950</v>
      </c>
      <c r="D42" s="76">
        <f>'2026-FULL'!J36</f>
        <v>12.753571691525</v>
      </c>
      <c r="E42" s="77">
        <f>'2026-FULL'!K36</f>
        <v>140.52742486235252</v>
      </c>
      <c r="F42" s="77">
        <f>'2026-FULL'!L36</f>
        <v>153.28099655387751</v>
      </c>
      <c r="G42" s="77">
        <f>'2026-FULL'!M36</f>
        <v>13.290269041</v>
      </c>
      <c r="H42" s="78">
        <f>'2026-FULL'!N36</f>
        <v>166.5712655948775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'2026-FULL'!B37</f>
        <v>2075</v>
      </c>
      <c r="C43" s="19">
        <f>'2026-FULL'!C37</f>
        <v>7275</v>
      </c>
      <c r="D43" s="76">
        <f>'2026-FULL'!J37</f>
        <v>14.730598723862499</v>
      </c>
      <c r="E43" s="77">
        <f>'2026-FULL'!K37</f>
        <v>165.33808501778628</v>
      </c>
      <c r="F43" s="77">
        <f>'2026-FULL'!L37</f>
        <v>180.06868374164878</v>
      </c>
      <c r="G43" s="77">
        <f>'2026-FULL'!M37</f>
        <v>15.350493564500001</v>
      </c>
      <c r="H43" s="78">
        <f>'2026-FULL'!N37</f>
        <v>195.41917730614878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'2026-FULL'!B38</f>
        <v>2400</v>
      </c>
      <c r="C44" s="19">
        <f>'2026-FULL'!C38</f>
        <v>7600</v>
      </c>
      <c r="D44" s="76">
        <f>'2026-FULL'!J38</f>
        <v>16.707625756199995</v>
      </c>
      <c r="E44" s="77">
        <f>'2026-FULL'!K38</f>
        <v>190.14874517321996</v>
      </c>
      <c r="F44" s="77">
        <f>'2026-FULL'!L38</f>
        <v>206.85637092941997</v>
      </c>
      <c r="G44" s="77">
        <f>'2026-FULL'!M38</f>
        <v>17.410718087999996</v>
      </c>
      <c r="H44" s="78">
        <f>'2026-FULL'!N38</f>
        <v>224.26708901741995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'2026-FULL'!B39</f>
        <v>3000</v>
      </c>
      <c r="C45" s="19">
        <f>'2026-FULL'!C39</f>
        <v>12000</v>
      </c>
      <c r="D45" s="76">
        <f>'2026-FULL'!J39</f>
        <v>21.898013693999996</v>
      </c>
      <c r="E45" s="77">
        <f>'2026-FULL'!K39</f>
        <v>241.01841343140003</v>
      </c>
      <c r="F45" s="77">
        <f>'2026-FULL'!L39</f>
        <v>262.91642712540005</v>
      </c>
      <c r="G45" s="77">
        <f>'2026-FULL'!M39</f>
        <v>22.819528559999998</v>
      </c>
      <c r="H45" s="78">
        <f>'2026-FULL'!N39</f>
        <v>285.73595568540003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'2026-FULL'!B40</f>
        <v>3400</v>
      </c>
      <c r="C46" s="19">
        <f>'2026-FULL'!C40</f>
        <v>13000</v>
      </c>
      <c r="D46" s="76">
        <f>'2026-FULL'!J40</f>
        <v>24.574513293500001</v>
      </c>
      <c r="E46" s="77">
        <f>'2026-FULL'!K40</f>
        <v>272.35440621735</v>
      </c>
      <c r="F46" s="77">
        <f>'2026-FULL'!L40</f>
        <v>296.92891951084999</v>
      </c>
      <c r="G46" s="77">
        <f>'2026-FULL'!M40</f>
        <v>25.60866094</v>
      </c>
      <c r="H46" s="78">
        <f>'2026-FULL'!N40</f>
        <v>322.53758045084999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'2026-FULL'!B41</f>
        <v>4500</v>
      </c>
      <c r="C47" s="19">
        <f>'2026-FULL'!C41</f>
        <v>18000</v>
      </c>
      <c r="D47" s="76">
        <f>'2026-FULL'!J41</f>
        <v>32.847020540999999</v>
      </c>
      <c r="E47" s="77">
        <f>'2026-FULL'!K41</f>
        <v>361.52762014710004</v>
      </c>
      <c r="F47" s="77">
        <f>'2026-FULL'!L41</f>
        <v>394.37464068810004</v>
      </c>
      <c r="G47" s="77">
        <f>'2026-FULL'!M41</f>
        <v>34.229292839999999</v>
      </c>
      <c r="H47" s="78">
        <f>'2026-FULL'!N41</f>
        <v>428.60393352810001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'2026-FULL'!B42</f>
        <v>5400</v>
      </c>
      <c r="C48" s="19">
        <f>'2026-FULL'!C42</f>
        <v>21000</v>
      </c>
      <c r="D48" s="76">
        <f>'2026-FULL'!J42</f>
        <v>39.173189089500006</v>
      </c>
      <c r="E48" s="77">
        <f>'2026-FULL'!K42</f>
        <v>433.03334850495008</v>
      </c>
      <c r="F48" s="77">
        <f>'2026-FULL'!L42</f>
        <v>472.20653759445008</v>
      </c>
      <c r="G48" s="77">
        <f>'2026-FULL'!M42</f>
        <v>40.821679980000006</v>
      </c>
      <c r="H48" s="78">
        <f>'2026-FULL'!N42</f>
        <v>513.02821757445008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'2026-FULL'!B43</f>
        <v>6500</v>
      </c>
      <c r="C49" s="19">
        <f>'2026-FULL'!C43</f>
        <v>25000</v>
      </c>
      <c r="D49" s="76">
        <f>'2026-FULL'!J43</f>
        <v>47.040303737499997</v>
      </c>
      <c r="E49" s="77">
        <f>'2026-FULL'!K43</f>
        <v>520.87356964875005</v>
      </c>
      <c r="F49" s="77">
        <f>'2026-FULL'!L43</f>
        <v>567.91387338625009</v>
      </c>
      <c r="G49" s="77">
        <f>'2026-FULL'!M43</f>
        <v>49.019859500000003</v>
      </c>
      <c r="H49" s="78">
        <f>'2026-FULL'!N43</f>
        <v>616.93373288625014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'2026-FULL'!B44</f>
        <v>7700</v>
      </c>
      <c r="C50" s="19">
        <f>'2026-FULL'!C44</f>
        <v>29000</v>
      </c>
      <c r="D50" s="76">
        <f>'2026-FULL'!J44</f>
        <v>55.475195135500002</v>
      </c>
      <c r="E50" s="77">
        <f>'2026-FULL'!K44</f>
        <v>616.21454079255</v>
      </c>
      <c r="F50" s="77">
        <f>'2026-FULL'!L44</f>
        <v>671.68973592805003</v>
      </c>
      <c r="G50" s="77">
        <f>'2026-FULL'!M44</f>
        <v>57.80970902</v>
      </c>
      <c r="H50" s="78">
        <f>'2026-FULL'!N44</f>
        <v>729.49944494805004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'2026-FULL'!B45</f>
        <v>9500</v>
      </c>
      <c r="C51" s="19">
        <f>'2026-FULL'!C45</f>
        <v>35000</v>
      </c>
      <c r="D51" s="76">
        <f>'2026-FULL'!J45</f>
        <v>68.127532232500002</v>
      </c>
      <c r="E51" s="77">
        <f>'2026-FULL'!K45</f>
        <v>759.22599750825009</v>
      </c>
      <c r="F51" s="77">
        <f>'2026-FULL'!L45</f>
        <v>827.3535297407501</v>
      </c>
      <c r="G51" s="77">
        <f>'2026-FULL'!M45</f>
        <v>70.994483299999999</v>
      </c>
      <c r="H51" s="78">
        <f>'2026-FULL'!N45</f>
        <v>898.34801304075006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'2026-FULL'!B46</f>
        <v>11000</v>
      </c>
      <c r="C52" s="19">
        <f>'2026-FULL'!C46</f>
        <v>39000</v>
      </c>
      <c r="D52" s="76">
        <f>'2026-FULL'!J46</f>
        <v>78.2657538805</v>
      </c>
      <c r="E52" s="77">
        <f>'2026-FULL'!K46</f>
        <v>877.06921865205015</v>
      </c>
      <c r="F52" s="77">
        <f>'2026-FULL'!L46</f>
        <v>955.33497253255018</v>
      </c>
      <c r="G52" s="77">
        <f>'2026-FULL'!M46</f>
        <v>81.559342819999998</v>
      </c>
      <c r="H52" s="78">
        <f>'2026-FULL'!N46</f>
        <v>1036.8943153525502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Z1000"/>
  <sheetViews>
    <sheetView topLeftCell="A13" workbookViewId="0">
      <selection activeCell="A51" sqref="A5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106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7.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'2027-FULL'!J5</f>
        <v>7.5709933333333339</v>
      </c>
      <c r="E11" s="73">
        <f>'2027-FULL'!K5</f>
        <v>0.13700000000000001</v>
      </c>
      <c r="F11" s="74" t="str">
        <f>'2026-FULL'!L5</f>
        <v xml:space="preserve"> </v>
      </c>
      <c r="G11" s="73">
        <f>'2027-FULL'!M5</f>
        <v>8.6758333333333333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'2027-FULL'!B6</f>
        <v>58</v>
      </c>
      <c r="C12" s="19">
        <f>'2027-FULL'!C6</f>
        <v>243</v>
      </c>
      <c r="D12" s="76">
        <f>'2027-FULL'!J6</f>
        <v>0.42785689639900004</v>
      </c>
      <c r="E12" s="77">
        <f>'2027-FULL'!K6</f>
        <v>4.6743522469858512</v>
      </c>
      <c r="F12" s="77">
        <f>'2027-FULL'!L6</f>
        <v>5.1022091433848509</v>
      </c>
      <c r="G12" s="77">
        <f>'2027-FULL'!M6</f>
        <v>0.49029433262500005</v>
      </c>
      <c r="H12" s="78">
        <f>'2027-FULL'!N6</f>
        <v>5.5925034760098509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'2027-FULL'!B7</f>
        <v>150</v>
      </c>
      <c r="C13" s="19">
        <f>'2027-FULL'!C7</f>
        <v>900</v>
      </c>
      <c r="D13" s="76">
        <f>'2027-FULL'!J7</f>
        <v>1.2166207737000001</v>
      </c>
      <c r="E13" s="77">
        <f>'2027-FULL'!K7</f>
        <v>12.450818507355001</v>
      </c>
      <c r="F13" s="77">
        <f>'2027-FULL'!L7</f>
        <v>13.667439281055001</v>
      </c>
      <c r="G13" s="77">
        <f>'2027-FULL'!M7</f>
        <v>1.3941630375</v>
      </c>
      <c r="H13" s="78">
        <f>'2027-FULL'!N7</f>
        <v>15.061602318555002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'2027-FULL'!B8</f>
        <v>200</v>
      </c>
      <c r="C14" s="19">
        <f>'2027-FULL'!C8</f>
        <v>1200</v>
      </c>
      <c r="D14" s="76">
        <f>'2027-FULL'!J8</f>
        <v>1.6221610316000004</v>
      </c>
      <c r="E14" s="77">
        <f>'2027-FULL'!K8</f>
        <v>16.601091343140002</v>
      </c>
      <c r="F14" s="77">
        <f>'2027-FULL'!L8</f>
        <v>18.223252374740003</v>
      </c>
      <c r="G14" s="77">
        <f>'2027-FULL'!M8</f>
        <v>1.8588840500000003</v>
      </c>
      <c r="H14" s="78">
        <f>'2027-FULL'!N8</f>
        <v>20.082136424740003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'2027-FULL'!B9</f>
        <v>250</v>
      </c>
      <c r="C15" s="19">
        <f>'2027-FULL'!C9</f>
        <v>1600</v>
      </c>
      <c r="D15" s="76">
        <f>'2027-FULL'!J9</f>
        <v>2.0682439588000001</v>
      </c>
      <c r="E15" s="77">
        <f>'2027-FULL'!K9</f>
        <v>20.884663457520002</v>
      </c>
      <c r="F15" s="77">
        <f>'2027-FULL'!L9</f>
        <v>22.952907416320002</v>
      </c>
      <c r="G15" s="77">
        <f>'2027-FULL'!M9</f>
        <v>2.3700641499999997</v>
      </c>
      <c r="H15" s="78">
        <f>'2027-FULL'!N9</f>
        <v>25.322971566320003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'2027-FULL'!B10</f>
        <v>350</v>
      </c>
      <c r="C16" s="19">
        <f>'2027-FULL'!C10</f>
        <v>1900</v>
      </c>
      <c r="D16" s="76">
        <f>'2027-FULL'!J10</f>
        <v>2.7576964666999997</v>
      </c>
      <c r="E16" s="77">
        <f>'2027-FULL'!K10</f>
        <v>28.785311293305</v>
      </c>
      <c r="F16" s="77">
        <f>'2027-FULL'!L10</f>
        <v>31.543007760005001</v>
      </c>
      <c r="G16" s="77">
        <f>'2027-FULL'!M10</f>
        <v>3.1601289124999994</v>
      </c>
      <c r="H16" s="78">
        <f>'2027-FULL'!N10</f>
        <v>34.703136672504996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'2027-FULL'!B11</f>
        <v>400</v>
      </c>
      <c r="C17" s="19">
        <f>'2027-FULL'!C11</f>
        <v>2600</v>
      </c>
      <c r="D17" s="76">
        <f>'2027-FULL'!J11</f>
        <v>3.3254074018000006</v>
      </c>
      <c r="E17" s="77">
        <f>'2027-FULL'!K11</f>
        <v>33.468781243470005</v>
      </c>
      <c r="F17" s="77">
        <f>'2027-FULL'!L11</f>
        <v>36.794188645270005</v>
      </c>
      <c r="G17" s="77">
        <f>'2027-FULL'!M11</f>
        <v>3.8106862750000006</v>
      </c>
      <c r="H17" s="78">
        <f>'2027-FULL'!N11</f>
        <v>40.604874920270007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'2027-FULL'!B12</f>
        <v>447</v>
      </c>
      <c r="C18" s="19">
        <f>'2027-FULL'!C12</f>
        <v>2936</v>
      </c>
      <c r="D18" s="76">
        <f>'2027-FULL'!J12</f>
        <v>3.7285082856480005</v>
      </c>
      <c r="E18" s="77">
        <f>'2027-FULL'!K12</f>
        <v>37.442019319549203</v>
      </c>
      <c r="F18" s="77">
        <f>'2027-FULL'!L12</f>
        <v>41.170527605197201</v>
      </c>
      <c r="G18" s="77">
        <f>'2027-FULL'!M12</f>
        <v>4.2726119340000004</v>
      </c>
      <c r="H18" s="78">
        <f>'2027-FULL'!N12</f>
        <v>45.443139539197205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'2027-FULL'!B13</f>
        <v>525</v>
      </c>
      <c r="C19" s="19">
        <f>'2027-FULL'!C13</f>
        <v>3500</v>
      </c>
      <c r="D19" s="76">
        <f>'2027-FULL'!J13</f>
        <v>4.4000720505000004</v>
      </c>
      <c r="E19" s="77">
        <f>'2027-FULL'!K13</f>
        <v>44.044412250825012</v>
      </c>
      <c r="F19" s="77">
        <f>'2027-FULL'!L13</f>
        <v>48.444484301325012</v>
      </c>
      <c r="G19" s="77">
        <f>'2027-FULL'!M13</f>
        <v>5.0421774375000004</v>
      </c>
      <c r="H19" s="78">
        <f>'2027-FULL'!N13</f>
        <v>53.486661738825013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'2027-FULL'!B14</f>
        <v>650</v>
      </c>
      <c r="C20" s="19">
        <f>'2027-FULL'!C14</f>
        <v>4400</v>
      </c>
      <c r="D20" s="76">
        <f>'2027-FULL'!J14</f>
        <v>5.4747366992000011</v>
      </c>
      <c r="E20" s="77">
        <f>'2027-FULL'!K14</f>
        <v>54.620043258180004</v>
      </c>
      <c r="F20" s="77">
        <f>'2027-FULL'!L14</f>
        <v>60.094779957380005</v>
      </c>
      <c r="G20" s="77">
        <f>'2027-FULL'!M14</f>
        <v>6.2736686000000006</v>
      </c>
      <c r="H20" s="78">
        <f>'2027-FULL'!N14</f>
        <v>66.368448557380006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'2027-FULL'!B15</f>
        <v>665</v>
      </c>
      <c r="C21" s="19">
        <f>'2027-FULL'!C15</f>
        <v>4496</v>
      </c>
      <c r="D21" s="76">
        <f>'2027-FULL'!J15</f>
        <v>5.5988313367280007</v>
      </c>
      <c r="E21" s="77">
        <f>'2027-FULL'!K15</f>
        <v>55.873123065631212</v>
      </c>
      <c r="F21" s="77">
        <f>'2027-FULL'!L15</f>
        <v>61.471954402359216</v>
      </c>
      <c r="G21" s="77">
        <f>'2027-FULL'!M15</f>
        <v>6.4158724490000001</v>
      </c>
      <c r="H21" s="78">
        <f>'2027-FULL'!N15</f>
        <v>67.887826851359222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'2027-FULL'!B16</f>
        <v>696</v>
      </c>
      <c r="C22" s="19">
        <f>'2027-FULL'!C16</f>
        <v>4700</v>
      </c>
      <c r="D22" s="76">
        <f>'2027-FULL'!J16</f>
        <v>5.8575639771000008</v>
      </c>
      <c r="E22" s="77">
        <f>'2027-FULL'!K16</f>
        <v>58.470286093965008</v>
      </c>
      <c r="F22" s="77">
        <f>'2027-FULL'!L16</f>
        <v>64.327850071065015</v>
      </c>
      <c r="G22" s="77">
        <f>'2027-FULL'!M16</f>
        <v>6.7123621125000001</v>
      </c>
      <c r="H22" s="78">
        <f>'2027-FULL'!N16</f>
        <v>71.040212183565018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'2027-FULL'!B17</f>
        <v>748</v>
      </c>
      <c r="C23" s="19">
        <f>'2027-FULL'!C17</f>
        <v>5050</v>
      </c>
      <c r="D23" s="76">
        <f>'2027-FULL'!J17</f>
        <v>6.2947320596500003</v>
      </c>
      <c r="E23" s="77">
        <f>'2027-FULL'!K17</f>
        <v>62.837223569047502</v>
      </c>
      <c r="F23" s="77">
        <f>'2027-FULL'!L17</f>
        <v>69.131955628697497</v>
      </c>
      <c r="G23" s="77">
        <f>'2027-FULL'!M17</f>
        <v>7.2133264187499995</v>
      </c>
      <c r="H23" s="78">
        <f>'2027-FULL'!N17</f>
        <v>76.345282047447498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'2027-FULL'!B18</f>
        <v>800</v>
      </c>
      <c r="C24" s="19">
        <f>'2027-FULL'!C18</f>
        <v>5400</v>
      </c>
      <c r="D24" s="76">
        <f>'2027-FULL'!J18</f>
        <v>6.7319001422000015</v>
      </c>
      <c r="E24" s="77">
        <f>'2027-FULL'!K18</f>
        <v>67.204161044130018</v>
      </c>
      <c r="F24" s="77">
        <f>'2027-FULL'!L18</f>
        <v>73.936061186330022</v>
      </c>
      <c r="G24" s="77">
        <f>'2027-FULL'!M18</f>
        <v>7.7142907250000015</v>
      </c>
      <c r="H24" s="78">
        <f>'2027-FULL'!N18</f>
        <v>81.65035191133002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'2027-FULL'!B19</f>
        <v>920</v>
      </c>
      <c r="C25" s="19">
        <f>'2027-FULL'!C19</f>
        <v>6123</v>
      </c>
      <c r="D25" s="76">
        <f>'2027-FULL'!J19</f>
        <v>7.7064130412390011</v>
      </c>
      <c r="E25" s="77">
        <f>'2027-FULL'!K19</f>
        <v>77.168814828371865</v>
      </c>
      <c r="F25" s="77">
        <f>'2027-FULL'!L19</f>
        <v>84.875227869610868</v>
      </c>
      <c r="G25" s="77">
        <f>'2027-FULL'!M19</f>
        <v>8.8310149276250005</v>
      </c>
      <c r="H25" s="78">
        <f>'2027-FULL'!N19</f>
        <v>93.706242797235873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'2027-FULL'!B20</f>
        <v>1000</v>
      </c>
      <c r="C26" s="19">
        <f>'2027-FULL'!C20</f>
        <v>6600</v>
      </c>
      <c r="D26" s="76">
        <f>'2027-FULL'!J20</f>
        <v>8.3540611737999999</v>
      </c>
      <c r="E26" s="77">
        <f>'2027-FULL'!K20</f>
        <v>83.805252387270002</v>
      </c>
      <c r="F26" s="77">
        <f>'2027-FULL'!L20</f>
        <v>92.159313561070007</v>
      </c>
      <c r="G26" s="77">
        <f>'2027-FULL'!M20</f>
        <v>9.573174775</v>
      </c>
      <c r="H26" s="78">
        <f>'2027-FULL'!N20</f>
        <v>101.73248833607001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'2027-FULL'!B22</f>
        <v>83</v>
      </c>
      <c r="C28" s="19">
        <f>'2027-FULL'!C22</f>
        <v>400</v>
      </c>
      <c r="D28" s="76">
        <f>'2027-FULL'!J22</f>
        <v>0.63346501219999996</v>
      </c>
      <c r="E28" s="77">
        <f>'2027-FULL'!K22</f>
        <v>6.7588196143800001</v>
      </c>
      <c r="F28" s="77">
        <f>'2027-FULL'!L22</f>
        <v>7.3922846265800004</v>
      </c>
      <c r="G28" s="77">
        <f>'2027-FULL'!M22</f>
        <v>0.7259069749999999</v>
      </c>
      <c r="H28" s="78">
        <f>'2027-FULL'!N22</f>
        <v>8.1181916015799995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'2027-FULL'!B23</f>
        <v>125</v>
      </c>
      <c r="C29" s="19">
        <f>'2027-FULL'!C23</f>
        <v>650</v>
      </c>
      <c r="D29" s="76">
        <f>'2027-FULL'!J23</f>
        <v>0.97330797545000003</v>
      </c>
      <c r="E29" s="77">
        <f>'2027-FULL'!K23</f>
        <v>10.2423828108675</v>
      </c>
      <c r="F29" s="77">
        <f>'2027-FULL'!L23</f>
        <v>11.2156907863175</v>
      </c>
      <c r="G29" s="77">
        <f>'2027-FULL'!M23</f>
        <v>1.1153434437499998</v>
      </c>
      <c r="H29" s="78">
        <f>'2027-FULL'!N23</f>
        <v>12.3310342300675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'2027-FULL'!B24</f>
        <v>250</v>
      </c>
      <c r="C30" s="19">
        <f>'2027-FULL'!C24</f>
        <v>1300</v>
      </c>
      <c r="D30" s="76">
        <f>'2027-FULL'!J24</f>
        <v>1.9466159509000001</v>
      </c>
      <c r="E30" s="77">
        <f>'2027-FULL'!K24</f>
        <v>20.484765621735001</v>
      </c>
      <c r="F30" s="77">
        <f>'2027-FULL'!L24</f>
        <v>22.431381572635001</v>
      </c>
      <c r="G30" s="77">
        <f>'2027-FULL'!M24</f>
        <v>2.2306868874999997</v>
      </c>
      <c r="H30" s="78">
        <f>'2027-FULL'!N24</f>
        <v>24.662068460135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'2027-FULL'!B25</f>
        <v>300</v>
      </c>
      <c r="C31" s="19">
        <f>'2027-FULL'!C25</f>
        <v>1800</v>
      </c>
      <c r="D31" s="76">
        <f>'2027-FULL'!J25</f>
        <v>2.4332415474000002</v>
      </c>
      <c r="E31" s="77">
        <f>'2027-FULL'!K25</f>
        <v>24.901637014710001</v>
      </c>
      <c r="F31" s="77">
        <f>'2027-FULL'!L25</f>
        <v>27.334878562110003</v>
      </c>
      <c r="G31" s="77">
        <f>'2027-FULL'!M25</f>
        <v>2.7883260750000001</v>
      </c>
      <c r="H31" s="78">
        <f>'2027-FULL'!N25</f>
        <v>30.123204637110003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'2027-FULL'!B26</f>
        <v>400</v>
      </c>
      <c r="C32" s="19">
        <f>'2027-FULL'!C26</f>
        <v>2400</v>
      </c>
      <c r="D32" s="76">
        <f>'2027-FULL'!J26</f>
        <v>3.2443220632000007</v>
      </c>
      <c r="E32" s="77">
        <f>'2027-FULL'!K26</f>
        <v>33.202182686280004</v>
      </c>
      <c r="F32" s="77">
        <f>'2027-FULL'!L26</f>
        <v>36.446504749480006</v>
      </c>
      <c r="G32" s="77">
        <f>'2027-FULL'!M26</f>
        <v>3.7177681000000007</v>
      </c>
      <c r="H32" s="78">
        <f>'2027-FULL'!N26</f>
        <v>40.164272849480007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'2027-FULL'!B27</f>
        <v>480</v>
      </c>
      <c r="C33" s="19">
        <f>'2027-FULL'!C27</f>
        <v>2800</v>
      </c>
      <c r="D33" s="76">
        <f>'2027-FULL'!J27</f>
        <v>3.8607523404000008</v>
      </c>
      <c r="E33" s="77">
        <f>'2027-FULL'!K27</f>
        <v>39.735979800660004</v>
      </c>
      <c r="F33" s="77">
        <f>'2027-FULL'!L27</f>
        <v>43.596732141060002</v>
      </c>
      <c r="G33" s="77">
        <f>'2027-FULL'!M27</f>
        <v>4.4241544500000005</v>
      </c>
      <c r="H33" s="78">
        <f>'2027-FULL'!N27</f>
        <v>48.020886591060005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'2027-FULL'!B28</f>
        <v>600</v>
      </c>
      <c r="C34" s="19">
        <f>'2027-FULL'!C28</f>
        <v>3400</v>
      </c>
      <c r="D34" s="76">
        <f>'2027-FULL'!J28</f>
        <v>4.7853977562000001</v>
      </c>
      <c r="E34" s="77">
        <f>'2027-FULL'!K28</f>
        <v>49.536675472229994</v>
      </c>
      <c r="F34" s="77">
        <f>'2027-FULL'!L28</f>
        <v>54.322073228429993</v>
      </c>
      <c r="G34" s="77">
        <f>'2027-FULL'!M28</f>
        <v>5.4837339749999989</v>
      </c>
      <c r="H34" s="78">
        <f>'2027-FULL'!N28</f>
        <v>59.805807203429993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'2027-FULL'!B29</f>
        <v>633</v>
      </c>
      <c r="C35" s="21">
        <f>'2027-FULL'!C29</f>
        <v>3766.67</v>
      </c>
      <c r="D35" s="76">
        <f>'2027-FULL'!J29</f>
        <v>5.1214376467223106</v>
      </c>
      <c r="E35" s="77">
        <f>'2027-FULL'!K29</f>
        <v>52.5006914370543</v>
      </c>
      <c r="F35" s="77">
        <f>'2027-FULL'!L29</f>
        <v>57.622129083776613</v>
      </c>
      <c r="G35" s="77">
        <f>'2027-FULL'!M29</f>
        <v>5.8688123861362502</v>
      </c>
      <c r="H35" s="78">
        <f>'2027-FULL'!N29</f>
        <v>63.490941469912862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'2027-FULL'!B30</f>
        <v>700</v>
      </c>
      <c r="C36" s="19">
        <f>'2027-FULL'!C30</f>
        <v>4500</v>
      </c>
      <c r="D36" s="76">
        <f>'2027-FULL'!J30</f>
        <v>5.7991916185000001</v>
      </c>
      <c r="E36" s="77">
        <f>'2027-FULL'!K30</f>
        <v>58.503717536775</v>
      </c>
      <c r="F36" s="77">
        <f>'2027-FULL'!L30</f>
        <v>64.302909155275003</v>
      </c>
      <c r="G36" s="77">
        <f>'2027-FULL'!M30</f>
        <v>6.6454714374999995</v>
      </c>
      <c r="H36" s="78">
        <f>'2027-FULL'!N30</f>
        <v>70.94838059277501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'2027-FULL'!B31</f>
        <v>766</v>
      </c>
      <c r="C37" s="19">
        <f>'2027-FULL'!C31</f>
        <v>4767</v>
      </c>
      <c r="D37" s="76">
        <f>'2027-FULL'!J31</f>
        <v>6.2822047155310017</v>
      </c>
      <c r="E37" s="77">
        <f>'2027-FULL'!K31</f>
        <v>63.810121610623654</v>
      </c>
      <c r="F37" s="77">
        <f>'2027-FULL'!L31</f>
        <v>70.092326326154648</v>
      </c>
      <c r="G37" s="77">
        <f>'2027-FULL'!M31</f>
        <v>7.1989709511250011</v>
      </c>
      <c r="H37" s="78">
        <f>'2027-FULL'!N31</f>
        <v>77.291297277279654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'2027-FULL'!B32</f>
        <v>833</v>
      </c>
      <c r="C38" s="19">
        <f>'2027-FULL'!C32</f>
        <v>5033</v>
      </c>
      <c r="D38" s="76">
        <f>'2027-FULL'!J32</f>
        <v>6.7704906308689994</v>
      </c>
      <c r="E38" s="77">
        <f>'2027-FULL'!K32</f>
        <v>69.190200191686344</v>
      </c>
      <c r="F38" s="77">
        <f>'2027-FULL'!L32</f>
        <v>75.96069082255535</v>
      </c>
      <c r="G38" s="77">
        <f>'2027-FULL'!M32</f>
        <v>7.758512748874999</v>
      </c>
      <c r="H38" s="78">
        <f>'2027-FULL'!N32</f>
        <v>83.719203571430342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'2027-FULL'!B33</f>
        <v>900</v>
      </c>
      <c r="C39" s="19">
        <f>'2027-FULL'!C33</f>
        <v>5300</v>
      </c>
      <c r="D39" s="76">
        <f>'2027-FULL'!J33</f>
        <v>7.2591819729000013</v>
      </c>
      <c r="E39" s="77">
        <f>'2027-FULL'!K33</f>
        <v>74.57161176553501</v>
      </c>
      <c r="F39" s="77">
        <f>'2027-FULL'!L33</f>
        <v>81.830793738435005</v>
      </c>
      <c r="G39" s="77">
        <f>'2027-FULL'!M33</f>
        <v>8.3185191375000009</v>
      </c>
      <c r="H39" s="78">
        <f>'2027-FULL'!N33</f>
        <v>90.14931287593501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'2027-FULL'!B34</f>
        <v>967</v>
      </c>
      <c r="C40" s="19">
        <f>'2027-FULL'!C34</f>
        <v>5633</v>
      </c>
      <c r="D40" s="76">
        <f>'2027-FULL'!J34</f>
        <v>7.7746314766689997</v>
      </c>
      <c r="E40" s="77">
        <f>'2027-FULL'!K34</f>
        <v>80.041000863256357</v>
      </c>
      <c r="F40" s="77">
        <f>'2027-FULL'!L34</f>
        <v>87.815632339925358</v>
      </c>
      <c r="G40" s="77">
        <f>'2027-FULL'!M34</f>
        <v>8.9091885238749988</v>
      </c>
      <c r="H40" s="78">
        <f>'2027-FULL'!N34</f>
        <v>96.72482086380036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'2027-FULL'!B35</f>
        <v>1100</v>
      </c>
      <c r="C41" s="19">
        <f>'2027-FULL'!C35</f>
        <v>6300</v>
      </c>
      <c r="D41" s="76">
        <f>'2027-FULL'!J35</f>
        <v>8.800257665900002</v>
      </c>
      <c r="E41" s="77">
        <f>'2027-FULL'!K35</f>
        <v>90.906104551485015</v>
      </c>
      <c r="F41" s="77">
        <f>'2027-FULL'!L35</f>
        <v>99.706362217385021</v>
      </c>
      <c r="G41" s="77">
        <f>'2027-FULL'!M35</f>
        <v>10.0844850125</v>
      </c>
      <c r="H41" s="78">
        <f>'2027-FULL'!N35</f>
        <v>109.79084722988502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'2027-FULL'!B36</f>
        <v>1750</v>
      </c>
      <c r="C42" s="19">
        <f>'2027-FULL'!C36</f>
        <v>6950</v>
      </c>
      <c r="D42" s="76">
        <f>'2027-FULL'!J36</f>
        <v>12.754644266350001</v>
      </c>
      <c r="E42" s="77">
        <f>'2027-FULL'!K36</f>
        <v>140.52742486235252</v>
      </c>
      <c r="F42" s="77">
        <f>'2027-FULL'!L36</f>
        <v>153.28206912870252</v>
      </c>
      <c r="G42" s="77">
        <f>'2027-FULL'!M36</f>
        <v>14.615937831249999</v>
      </c>
      <c r="H42" s="78">
        <f>'2027-FULL'!N36</f>
        <v>167.89800695995251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'2027-FULL'!B37</f>
        <v>2075</v>
      </c>
      <c r="C43" s="19">
        <f>'2027-FULL'!C37</f>
        <v>7275</v>
      </c>
      <c r="D43" s="76">
        <f>'2027-FULL'!J37</f>
        <v>14.731837566575003</v>
      </c>
      <c r="E43" s="77">
        <f>'2027-FULL'!K37</f>
        <v>165.33808501778628</v>
      </c>
      <c r="F43" s="77">
        <f>'2027-FULL'!L37</f>
        <v>180.06992258436128</v>
      </c>
      <c r="G43" s="77">
        <f>'2027-FULL'!M37</f>
        <v>16.881664240625</v>
      </c>
      <c r="H43" s="78">
        <f>'2027-FULL'!N37</f>
        <v>196.95158682498629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'2027-FULL'!B38</f>
        <v>2400</v>
      </c>
      <c r="C44" s="19">
        <f>'2027-FULL'!C38</f>
        <v>7600</v>
      </c>
      <c r="D44" s="76">
        <f>'2027-FULL'!J38</f>
        <v>16.709030866799999</v>
      </c>
      <c r="E44" s="77">
        <f>'2027-FULL'!K38</f>
        <v>190.14874517321996</v>
      </c>
      <c r="F44" s="77">
        <f>'2027-FULL'!L38</f>
        <v>206.85777604001996</v>
      </c>
      <c r="G44" s="77">
        <f>'2027-FULL'!M38</f>
        <v>19.147390649999998</v>
      </c>
      <c r="H44" s="78">
        <f>'2027-FULL'!N38</f>
        <v>226.00516669001996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'2027-FULL'!B39</f>
        <v>3000</v>
      </c>
      <c r="C45" s="19">
        <f>'2027-FULL'!C39</f>
        <v>12000</v>
      </c>
      <c r="D45" s="76">
        <f>'2027-FULL'!J39</f>
        <v>21.899855316</v>
      </c>
      <c r="E45" s="77">
        <f>'2027-FULL'!K39</f>
        <v>241.01841343140003</v>
      </c>
      <c r="F45" s="77">
        <f>'2027-FULL'!L39</f>
        <v>262.91826874740002</v>
      </c>
      <c r="G45" s="77">
        <f>'2027-FULL'!M39</f>
        <v>25.095715499999997</v>
      </c>
      <c r="H45" s="78">
        <f>'2027-FULL'!N39</f>
        <v>288.0139842474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'2027-FULL'!B40</f>
        <v>3400</v>
      </c>
      <c r="C46" s="19">
        <f>'2027-FULL'!C40</f>
        <v>13000</v>
      </c>
      <c r="D46" s="76">
        <f>'2027-FULL'!J40</f>
        <v>24.576580009000004</v>
      </c>
      <c r="E46" s="77">
        <f>'2027-FULL'!K40</f>
        <v>272.35440621735</v>
      </c>
      <c r="F46" s="77">
        <f>'2027-FULL'!L40</f>
        <v>296.93098622635</v>
      </c>
      <c r="G46" s="77">
        <f>'2027-FULL'!M40</f>
        <v>28.163056375</v>
      </c>
      <c r="H46" s="78">
        <f>'2027-FULL'!N40</f>
        <v>325.09404260135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'2027-FULL'!B41</f>
        <v>4500</v>
      </c>
      <c r="C47" s="19">
        <f>'2027-FULL'!C41</f>
        <v>18000</v>
      </c>
      <c r="D47" s="76">
        <f>'2027-FULL'!J41</f>
        <v>32.849782974</v>
      </c>
      <c r="E47" s="77">
        <f>'2027-FULL'!K41</f>
        <v>361.52762014710004</v>
      </c>
      <c r="F47" s="77">
        <f>'2027-FULL'!L41</f>
        <v>394.37740312110003</v>
      </c>
      <c r="G47" s="77">
        <f>'2027-FULL'!M41</f>
        <v>37.643573249999996</v>
      </c>
      <c r="H47" s="78">
        <f>'2027-FULL'!N41</f>
        <v>432.02097637110001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'2027-FULL'!B42</f>
        <v>5400</v>
      </c>
      <c r="C48" s="19">
        <f>'2027-FULL'!C42</f>
        <v>21000</v>
      </c>
      <c r="D48" s="76">
        <f>'2027-FULL'!J42</f>
        <v>39.176483553000011</v>
      </c>
      <c r="E48" s="77">
        <f>'2027-FULL'!K42</f>
        <v>433.03334850495008</v>
      </c>
      <c r="F48" s="77">
        <f>'2027-FULL'!L42</f>
        <v>472.20983205795011</v>
      </c>
      <c r="G48" s="77">
        <f>'2027-FULL'!M42</f>
        <v>44.893533375000004</v>
      </c>
      <c r="H48" s="78">
        <f>'2027-FULL'!N42</f>
        <v>517.10336543295011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'2027-FULL'!B43</f>
        <v>6500</v>
      </c>
      <c r="C49" s="19">
        <f>'2027-FULL'!C43</f>
        <v>25000</v>
      </c>
      <c r="D49" s="76">
        <f>'2027-FULL'!J43</f>
        <v>47.044259825000005</v>
      </c>
      <c r="E49" s="77">
        <f>'2027-FULL'!K43</f>
        <v>520.87356964875005</v>
      </c>
      <c r="F49" s="77">
        <f>'2027-FULL'!L43</f>
        <v>567.91782947375009</v>
      </c>
      <c r="G49" s="77">
        <f>'2027-FULL'!M43</f>
        <v>53.909459374999997</v>
      </c>
      <c r="H49" s="78">
        <f>'2027-FULL'!N43</f>
        <v>621.82728884875007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'2027-FULL'!B44</f>
        <v>7700</v>
      </c>
      <c r="C50" s="19">
        <f>'2027-FULL'!C44</f>
        <v>29000</v>
      </c>
      <c r="D50" s="76">
        <f>'2027-FULL'!J44</f>
        <v>55.479860597000005</v>
      </c>
      <c r="E50" s="77">
        <f>'2027-FULL'!K44</f>
        <v>616.21454079255</v>
      </c>
      <c r="F50" s="77">
        <f>'2027-FULL'!L44</f>
        <v>671.69440138954997</v>
      </c>
      <c r="G50" s="77">
        <f>'2027-FULL'!M44</f>
        <v>63.576072875000001</v>
      </c>
      <c r="H50" s="78">
        <f>'2027-FULL'!N44</f>
        <v>735.27047426454999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'2027-FULL'!B45</f>
        <v>9500</v>
      </c>
      <c r="C51" s="19">
        <f>'2027-FULL'!C45</f>
        <v>35000</v>
      </c>
      <c r="D51" s="76">
        <f>'2027-FULL'!J45</f>
        <v>68.133261755000007</v>
      </c>
      <c r="E51" s="77">
        <f>'2027-FULL'!K45</f>
        <v>759.22599750825009</v>
      </c>
      <c r="F51" s="77">
        <f>'2027-FULL'!L45</f>
        <v>827.35925926325012</v>
      </c>
      <c r="G51" s="77">
        <f>'2027-FULL'!M45</f>
        <v>78.075993124999997</v>
      </c>
      <c r="H51" s="78">
        <f>'2027-FULL'!N45</f>
        <v>905.43525238825009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'2027-FULL'!B46</f>
        <v>11000</v>
      </c>
      <c r="C52" s="19">
        <f>'2027-FULL'!C46</f>
        <v>39000</v>
      </c>
      <c r="D52" s="76">
        <f>'2027-FULL'!J46</f>
        <v>78.272336027000009</v>
      </c>
      <c r="E52" s="77">
        <f>'2027-FULL'!K46</f>
        <v>877.06921865205015</v>
      </c>
      <c r="F52" s="77">
        <f>'2027-FULL'!L46</f>
        <v>955.3415546790502</v>
      </c>
      <c r="G52" s="77">
        <f>'2027-FULL'!M46</f>
        <v>89.694669125000004</v>
      </c>
      <c r="H52" s="78">
        <f>'2027-FULL'!N46</f>
        <v>1045.0362238040502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Z1000"/>
  <sheetViews>
    <sheetView topLeftCell="A10" workbookViewId="0">
      <selection sqref="A1:H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107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3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'2028-FULL'!J5</f>
        <v>7.5713200000000001</v>
      </c>
      <c r="E11" s="73">
        <f>'2028-FULL'!K5</f>
        <v>0.13700000000000001</v>
      </c>
      <c r="F11" s="74" t="str">
        <f>'2026-FULL'!L5</f>
        <v xml:space="preserve"> </v>
      </c>
      <c r="G11" s="73">
        <f>'2028-FULL'!M5</f>
        <v>9.6282333333333341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'2028-FULL'!B6</f>
        <v>58</v>
      </c>
      <c r="C12" s="19">
        <f>'2028-FULL'!C6</f>
        <v>243</v>
      </c>
      <c r="D12" s="76">
        <f>'2028-FULL'!J6</f>
        <v>0.42787535719800002</v>
      </c>
      <c r="E12" s="77">
        <f>'2028-FULL'!K6</f>
        <v>4.6743522469858512</v>
      </c>
      <c r="F12" s="77">
        <f>'2028-FULL'!L6</f>
        <v>5.1022276041838515</v>
      </c>
      <c r="G12" s="77">
        <f>'2028-FULL'!M6</f>
        <v>0.54411698048500012</v>
      </c>
      <c r="H12" s="78">
        <f>'2028-FULL'!N6</f>
        <v>5.6463445846688511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'2028-FULL'!B7</f>
        <v>150</v>
      </c>
      <c r="C13" s="19">
        <f>'2028-FULL'!C7</f>
        <v>900</v>
      </c>
      <c r="D13" s="76">
        <f>'2028-FULL'!J7</f>
        <v>1.2166732674</v>
      </c>
      <c r="E13" s="77">
        <f>'2028-FULL'!K7</f>
        <v>12.450818507355001</v>
      </c>
      <c r="F13" s="77">
        <f>'2028-FULL'!L7</f>
        <v>13.667491774755</v>
      </c>
      <c r="G13" s="77">
        <f>'2028-FULL'!M7</f>
        <v>1.5472089555000001</v>
      </c>
      <c r="H13" s="78">
        <f>'2028-FULL'!N7</f>
        <v>15.214700730255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'2028-FULL'!B8</f>
        <v>200</v>
      </c>
      <c r="C14" s="19">
        <f>'2028-FULL'!C8</f>
        <v>1200</v>
      </c>
      <c r="D14" s="76">
        <f>'2028-FULL'!J8</f>
        <v>1.6222310232000003</v>
      </c>
      <c r="E14" s="77">
        <f>'2028-FULL'!K8</f>
        <v>16.601091343140002</v>
      </c>
      <c r="F14" s="77">
        <f>'2028-FULL'!L8</f>
        <v>18.223322366340003</v>
      </c>
      <c r="G14" s="77">
        <f>'2028-FULL'!M8</f>
        <v>2.0629452740000005</v>
      </c>
      <c r="H14" s="78">
        <f>'2028-FULL'!N8</f>
        <v>20.286267640340004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'2028-FULL'!B9</f>
        <v>250</v>
      </c>
      <c r="C15" s="19">
        <f>'2028-FULL'!C9</f>
        <v>1600</v>
      </c>
      <c r="D15" s="76">
        <f>'2028-FULL'!J9</f>
        <v>2.0683331975999999</v>
      </c>
      <c r="E15" s="77">
        <f>'2028-FULL'!K9</f>
        <v>20.884663457520002</v>
      </c>
      <c r="F15" s="77">
        <f>'2028-FULL'!L9</f>
        <v>22.952996655120003</v>
      </c>
      <c r="G15" s="77">
        <f>'2028-FULL'!M9</f>
        <v>2.630240782</v>
      </c>
      <c r="H15" s="78">
        <f>'2028-FULL'!N9</f>
        <v>25.583237437120005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'2028-FULL'!B10</f>
        <v>350</v>
      </c>
      <c r="C16" s="19">
        <f>'2028-FULL'!C10</f>
        <v>1900</v>
      </c>
      <c r="D16" s="76">
        <f>'2028-FULL'!J10</f>
        <v>2.7578154533999997</v>
      </c>
      <c r="E16" s="77">
        <f>'2028-FULL'!K10</f>
        <v>28.785311293305</v>
      </c>
      <c r="F16" s="77">
        <f>'2028-FULL'!L10</f>
        <v>31.543126746704999</v>
      </c>
      <c r="G16" s="77">
        <f>'2028-FULL'!M10</f>
        <v>3.5070358504999994</v>
      </c>
      <c r="H16" s="78">
        <f>'2028-FULL'!N10</f>
        <v>35.050162597205002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'2028-FULL'!B11</f>
        <v>400</v>
      </c>
      <c r="C17" s="19">
        <f>'2028-FULL'!C11</f>
        <v>2600</v>
      </c>
      <c r="D17" s="76">
        <f>'2028-FULL'!J11</f>
        <v>3.3255508836000005</v>
      </c>
      <c r="E17" s="77">
        <f>'2028-FULL'!K11</f>
        <v>33.468781243470005</v>
      </c>
      <c r="F17" s="77">
        <f>'2028-FULL'!L11</f>
        <v>36.794332127070007</v>
      </c>
      <c r="G17" s="77">
        <f>'2028-FULL'!M11</f>
        <v>4.2290089270000006</v>
      </c>
      <c r="H17" s="78">
        <f>'2028-FULL'!N11</f>
        <v>41.023341054070009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'2028-FULL'!B12</f>
        <v>447</v>
      </c>
      <c r="C18" s="19">
        <f>'2028-FULL'!C12</f>
        <v>2936</v>
      </c>
      <c r="D18" s="76">
        <f>'2028-FULL'!J12</f>
        <v>3.7286691600960005</v>
      </c>
      <c r="E18" s="77">
        <f>'2028-FULL'!K12</f>
        <v>37.442019319549203</v>
      </c>
      <c r="F18" s="77">
        <f>'2028-FULL'!L12</f>
        <v>41.170688479645207</v>
      </c>
      <c r="G18" s="77">
        <f>'2028-FULL'!M12</f>
        <v>4.7416430287200004</v>
      </c>
      <c r="H18" s="78">
        <f>'2028-FULL'!N12</f>
        <v>45.912331508365206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'2028-FULL'!B13</f>
        <v>525</v>
      </c>
      <c r="C19" s="19">
        <f>'2028-FULL'!C13</f>
        <v>3500</v>
      </c>
      <c r="D19" s="76">
        <f>'2028-FULL'!J13</f>
        <v>4.4002619010000004</v>
      </c>
      <c r="E19" s="77">
        <f>'2028-FULL'!K13</f>
        <v>44.044412250825012</v>
      </c>
      <c r="F19" s="77">
        <f>'2028-FULL'!L13</f>
        <v>48.444674151825012</v>
      </c>
      <c r="G19" s="77">
        <f>'2028-FULL'!M13</f>
        <v>5.5956885075000002</v>
      </c>
      <c r="H19" s="78">
        <f>'2028-FULL'!N13</f>
        <v>54.040362659325012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'2028-FULL'!B14</f>
        <v>650</v>
      </c>
      <c r="C20" s="19">
        <f>'2028-FULL'!C14</f>
        <v>4400</v>
      </c>
      <c r="D20" s="76">
        <f>'2028-FULL'!J14</f>
        <v>5.4749729184000007</v>
      </c>
      <c r="E20" s="77">
        <f>'2028-FULL'!K14</f>
        <v>54.620043258180004</v>
      </c>
      <c r="F20" s="77">
        <f>'2028-FULL'!L14</f>
        <v>60.095016176580003</v>
      </c>
      <c r="G20" s="77">
        <f>'2028-FULL'!M14</f>
        <v>6.9623680880000016</v>
      </c>
      <c r="H20" s="78">
        <f>'2028-FULL'!N14</f>
        <v>67.057384264580008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'2028-FULL'!B15</f>
        <v>665</v>
      </c>
      <c r="C21" s="19">
        <f>'2028-FULL'!C15</f>
        <v>4496</v>
      </c>
      <c r="D21" s="76">
        <f>'2028-FULL'!J15</f>
        <v>5.599072910256</v>
      </c>
      <c r="E21" s="77">
        <f>'2028-FULL'!K15</f>
        <v>55.873123065631212</v>
      </c>
      <c r="F21" s="77">
        <f>'2028-FULL'!L15</f>
        <v>61.47219597588721</v>
      </c>
      <c r="G21" s="77">
        <f>'2028-FULL'!M15</f>
        <v>7.1201825349200005</v>
      </c>
      <c r="H21" s="78">
        <f>'2028-FULL'!N15</f>
        <v>68.592378510807208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'2028-FULL'!B16</f>
        <v>696</v>
      </c>
      <c r="C22" s="19">
        <f>'2028-FULL'!C16</f>
        <v>4700</v>
      </c>
      <c r="D22" s="76">
        <f>'2028-FULL'!J16</f>
        <v>5.8578167142000002</v>
      </c>
      <c r="E22" s="77">
        <f>'2028-FULL'!K16</f>
        <v>58.470286093965008</v>
      </c>
      <c r="F22" s="77">
        <f>'2028-FULL'!L16</f>
        <v>64.328102808165013</v>
      </c>
      <c r="G22" s="77">
        <f>'2028-FULL'!M16</f>
        <v>7.449219706500001</v>
      </c>
      <c r="H22" s="78">
        <f>'2028-FULL'!N16</f>
        <v>71.777322514665016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'2028-FULL'!B17</f>
        <v>748</v>
      </c>
      <c r="C23" s="19">
        <f>'2028-FULL'!C17</f>
        <v>5050</v>
      </c>
      <c r="D23" s="76">
        <f>'2028-FULL'!J17</f>
        <v>6.2950036592999998</v>
      </c>
      <c r="E23" s="77">
        <f>'2028-FULL'!K17</f>
        <v>62.837223569047502</v>
      </c>
      <c r="F23" s="77">
        <f>'2028-FULL'!L17</f>
        <v>69.132227228347503</v>
      </c>
      <c r="G23" s="77">
        <f>'2028-FULL'!M17</f>
        <v>8.005177969750001</v>
      </c>
      <c r="H23" s="78">
        <f>'2028-FULL'!N17</f>
        <v>77.137405198097497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'2028-FULL'!B18</f>
        <v>800</v>
      </c>
      <c r="C24" s="19">
        <f>'2028-FULL'!C18</f>
        <v>5400</v>
      </c>
      <c r="D24" s="76">
        <f>'2028-FULL'!J18</f>
        <v>6.7321906044000013</v>
      </c>
      <c r="E24" s="77">
        <f>'2028-FULL'!K18</f>
        <v>67.204161044130018</v>
      </c>
      <c r="F24" s="77">
        <f>'2028-FULL'!L18</f>
        <v>73.936351648530021</v>
      </c>
      <c r="G24" s="77">
        <f>'2028-FULL'!M18</f>
        <v>8.5611362330000027</v>
      </c>
      <c r="H24" s="78">
        <f>'2028-FULL'!N18</f>
        <v>82.49748788153002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'2028-FULL'!B19</f>
        <v>920</v>
      </c>
      <c r="C25" s="19">
        <f>'2028-FULL'!C19</f>
        <v>6123</v>
      </c>
      <c r="D25" s="76">
        <f>'2028-FULL'!J19</f>
        <v>7.7067455508780007</v>
      </c>
      <c r="E25" s="77">
        <f>'2028-FULL'!K19</f>
        <v>77.168814828371865</v>
      </c>
      <c r="F25" s="77">
        <f>'2028-FULL'!L19</f>
        <v>84.875560379249862</v>
      </c>
      <c r="G25" s="77">
        <f>'2028-FULL'!M19</f>
        <v>9.800450173085002</v>
      </c>
      <c r="H25" s="78">
        <f>'2028-FULL'!N19</f>
        <v>94.676010552334859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'2028-FULL'!B20</f>
        <v>1000</v>
      </c>
      <c r="C26" s="19">
        <f>'2028-FULL'!C20</f>
        <v>6600</v>
      </c>
      <c r="D26" s="76">
        <f>'2028-FULL'!J20</f>
        <v>8.354421627599999</v>
      </c>
      <c r="E26" s="77">
        <f>'2028-FULL'!K20</f>
        <v>83.805252387270002</v>
      </c>
      <c r="F26" s="77">
        <f>'2028-FULL'!L20</f>
        <v>92.159674014870006</v>
      </c>
      <c r="G26" s="77">
        <f>'2028-FULL'!M20</f>
        <v>10.624081507</v>
      </c>
      <c r="H26" s="78">
        <f>'2028-FULL'!N20</f>
        <v>102.78375552187001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'2028-FULL'!B22</f>
        <v>83</v>
      </c>
      <c r="C28" s="19">
        <f>'2028-FULL'!C22</f>
        <v>400</v>
      </c>
      <c r="D28" s="76">
        <f>'2028-FULL'!J22</f>
        <v>0.63349234439999991</v>
      </c>
      <c r="E28" s="77">
        <f>'2028-FULL'!K22</f>
        <v>6.7588196143800001</v>
      </c>
      <c r="F28" s="77">
        <f>'2028-FULL'!L22</f>
        <v>7.3923119587799997</v>
      </c>
      <c r="G28" s="77">
        <f>'2028-FULL'!M22</f>
        <v>0.80559428300000002</v>
      </c>
      <c r="H28" s="78">
        <f>'2028-FULL'!N22</f>
        <v>8.1979062417800002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'2028-FULL'!B23</f>
        <v>125</v>
      </c>
      <c r="C29" s="19">
        <f>'2028-FULL'!C23</f>
        <v>650</v>
      </c>
      <c r="D29" s="76">
        <f>'2028-FULL'!J23</f>
        <v>0.97334997089999997</v>
      </c>
      <c r="E29" s="77">
        <f>'2028-FULL'!K23</f>
        <v>10.2423828108675</v>
      </c>
      <c r="F29" s="77">
        <f>'2028-FULL'!L23</f>
        <v>11.2157327817675</v>
      </c>
      <c r="G29" s="77">
        <f>'2028-FULL'!M23</f>
        <v>1.23778160675</v>
      </c>
      <c r="H29" s="78">
        <f>'2028-FULL'!N23</f>
        <v>12.453514388517499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'2028-FULL'!B24</f>
        <v>250</v>
      </c>
      <c r="C30" s="19">
        <f>'2028-FULL'!C24</f>
        <v>1300</v>
      </c>
      <c r="D30" s="76">
        <f>'2028-FULL'!J24</f>
        <v>1.9466999417999999</v>
      </c>
      <c r="E30" s="77">
        <f>'2028-FULL'!K24</f>
        <v>20.484765621735001</v>
      </c>
      <c r="F30" s="77">
        <f>'2028-FULL'!L24</f>
        <v>22.431465563534999</v>
      </c>
      <c r="G30" s="77">
        <f>'2028-FULL'!M24</f>
        <v>2.4755632135000001</v>
      </c>
      <c r="H30" s="78">
        <f>'2028-FULL'!N24</f>
        <v>24.907028777034999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'2028-FULL'!B25</f>
        <v>300</v>
      </c>
      <c r="C31" s="19">
        <f>'2028-FULL'!C25</f>
        <v>1800</v>
      </c>
      <c r="D31" s="76">
        <f>'2028-FULL'!J25</f>
        <v>2.4333465348000001</v>
      </c>
      <c r="E31" s="77">
        <f>'2028-FULL'!K25</f>
        <v>24.901637014710001</v>
      </c>
      <c r="F31" s="77">
        <f>'2028-FULL'!L25</f>
        <v>27.33498354951</v>
      </c>
      <c r="G31" s="77">
        <f>'2028-FULL'!M25</f>
        <v>3.0944179110000003</v>
      </c>
      <c r="H31" s="78">
        <f>'2028-FULL'!N25</f>
        <v>30.42940146051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'2028-FULL'!B26</f>
        <v>400</v>
      </c>
      <c r="C32" s="19">
        <f>'2028-FULL'!C26</f>
        <v>2400</v>
      </c>
      <c r="D32" s="76">
        <f>'2028-FULL'!J26</f>
        <v>3.2444620464000007</v>
      </c>
      <c r="E32" s="77">
        <f>'2028-FULL'!K26</f>
        <v>33.202182686280004</v>
      </c>
      <c r="F32" s="77">
        <f>'2028-FULL'!L26</f>
        <v>36.446644732680006</v>
      </c>
      <c r="G32" s="77">
        <f>'2028-FULL'!M26</f>
        <v>4.125890548000001</v>
      </c>
      <c r="H32" s="78">
        <f>'2028-FULL'!N26</f>
        <v>40.572535280680007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'2028-FULL'!B27</f>
        <v>480</v>
      </c>
      <c r="C33" s="19">
        <f>'2028-FULL'!C27</f>
        <v>2800</v>
      </c>
      <c r="D33" s="76">
        <f>'2028-FULL'!J27</f>
        <v>3.8609189208000005</v>
      </c>
      <c r="E33" s="77">
        <f>'2028-FULL'!K27</f>
        <v>39.735979800660004</v>
      </c>
      <c r="F33" s="77">
        <f>'2028-FULL'!L27</f>
        <v>43.596898721460008</v>
      </c>
      <c r="G33" s="77">
        <f>'2028-FULL'!M27</f>
        <v>4.9098213060000013</v>
      </c>
      <c r="H33" s="78">
        <f>'2028-FULL'!N27</f>
        <v>48.506720027460005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'2028-FULL'!B28</f>
        <v>600</v>
      </c>
      <c r="C34" s="19">
        <f>'2028-FULL'!C28</f>
        <v>3400</v>
      </c>
      <c r="D34" s="76">
        <f>'2028-FULL'!J28</f>
        <v>4.785604232399999</v>
      </c>
      <c r="E34" s="77">
        <f>'2028-FULL'!K28</f>
        <v>49.536675472229994</v>
      </c>
      <c r="F34" s="77">
        <f>'2028-FULL'!L28</f>
        <v>54.322279704629992</v>
      </c>
      <c r="G34" s="77">
        <f>'2028-FULL'!M28</f>
        <v>6.0857174429999992</v>
      </c>
      <c r="H34" s="78">
        <f>'2028-FULL'!N28</f>
        <v>60.407997147629992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'2028-FULL'!B29</f>
        <v>633</v>
      </c>
      <c r="C35" s="21">
        <f>'2028-FULL'!C29</f>
        <v>3766.67</v>
      </c>
      <c r="D35" s="76">
        <f>'2028-FULL'!J29</f>
        <v>5.1216586220806199</v>
      </c>
      <c r="E35" s="77">
        <f>'2028-FULL'!K29</f>
        <v>52.5006914370543</v>
      </c>
      <c r="F35" s="77">
        <f>'2028-FULL'!L29</f>
        <v>57.622350059134916</v>
      </c>
      <c r="G35" s="77">
        <f>'2028-FULL'!M29</f>
        <v>6.5130682981396504</v>
      </c>
      <c r="H35" s="78">
        <f>'2028-FULL'!N29</f>
        <v>64.135418357274574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'2028-FULL'!B30</f>
        <v>700</v>
      </c>
      <c r="C36" s="19">
        <f>'2028-FULL'!C30</f>
        <v>4500</v>
      </c>
      <c r="D36" s="76">
        <f>'2028-FULL'!J30</f>
        <v>5.7994418369999998</v>
      </c>
      <c r="E36" s="77">
        <f>'2028-FULL'!K30</f>
        <v>58.503717536775</v>
      </c>
      <c r="F36" s="77">
        <f>'2028-FULL'!L30</f>
        <v>64.303159373775003</v>
      </c>
      <c r="G36" s="77">
        <f>'2028-FULL'!M30</f>
        <v>7.3749860275000003</v>
      </c>
      <c r="H36" s="78">
        <f>'2028-FULL'!N30</f>
        <v>71.678145401275003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'2028-FULL'!B31</f>
        <v>766</v>
      </c>
      <c r="C37" s="19">
        <f>'2028-FULL'!C31</f>
        <v>4767</v>
      </c>
      <c r="D37" s="76">
        <f>'2028-FULL'!J31</f>
        <v>6.282475774662001</v>
      </c>
      <c r="E37" s="77">
        <f>'2028-FULL'!K31</f>
        <v>63.810121610623654</v>
      </c>
      <c r="F37" s="77">
        <f>'2028-FULL'!L31</f>
        <v>70.092597385285657</v>
      </c>
      <c r="G37" s="77">
        <f>'2028-FULL'!M31</f>
        <v>7.989246613465002</v>
      </c>
      <c r="H37" s="78">
        <f>'2028-FULL'!N31</f>
        <v>78.081843998750657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'2028-FULL'!B32</f>
        <v>833</v>
      </c>
      <c r="C38" s="19">
        <f>'2028-FULL'!C32</f>
        <v>5033</v>
      </c>
      <c r="D38" s="76">
        <f>'2028-FULL'!J32</f>
        <v>6.7707827581379991</v>
      </c>
      <c r="E38" s="77">
        <f>'2028-FULL'!K32</f>
        <v>69.190200191686344</v>
      </c>
      <c r="F38" s="77">
        <f>'2028-FULL'!L32</f>
        <v>75.960982949824341</v>
      </c>
      <c r="G38" s="77">
        <f>'2028-FULL'!M32</f>
        <v>8.6102127825349992</v>
      </c>
      <c r="H38" s="78">
        <f>'2028-FULL'!N32</f>
        <v>84.571195732359342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'2028-FULL'!B33</f>
        <v>900</v>
      </c>
      <c r="C39" s="19">
        <f>'2028-FULL'!C33</f>
        <v>5300</v>
      </c>
      <c r="D39" s="76">
        <f>'2028-FULL'!J33</f>
        <v>7.2594951858000005</v>
      </c>
      <c r="E39" s="77">
        <f>'2028-FULL'!K33</f>
        <v>74.57161176553501</v>
      </c>
      <c r="F39" s="77">
        <f>'2028-FULL'!L33</f>
        <v>81.831106951335016</v>
      </c>
      <c r="G39" s="77">
        <f>'2028-FULL'!M33</f>
        <v>9.2316945435000015</v>
      </c>
      <c r="H39" s="78">
        <f>'2028-FULL'!N33</f>
        <v>91.062801494835014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'2028-FULL'!B34</f>
        <v>967</v>
      </c>
      <c r="C40" s="19">
        <f>'2028-FULL'!C34</f>
        <v>5633</v>
      </c>
      <c r="D40" s="76">
        <f>'2028-FULL'!J34</f>
        <v>7.7749669297379995</v>
      </c>
      <c r="E40" s="77">
        <f>'2028-FULL'!K34</f>
        <v>80.041000863256357</v>
      </c>
      <c r="F40" s="77">
        <f>'2028-FULL'!L34</f>
        <v>87.815967792994357</v>
      </c>
      <c r="G40" s="77">
        <f>'2028-FULL'!M34</f>
        <v>9.8872053695349997</v>
      </c>
      <c r="H40" s="78">
        <f>'2028-FULL'!N34</f>
        <v>97.703173162529353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'2028-FULL'!B35</f>
        <v>1100</v>
      </c>
      <c r="C41" s="19">
        <f>'2028-FULL'!C35</f>
        <v>6300</v>
      </c>
      <c r="D41" s="76">
        <f>'2028-FULL'!J35</f>
        <v>8.8006373718000006</v>
      </c>
      <c r="E41" s="77">
        <f>'2028-FULL'!K35</f>
        <v>90.906104551485015</v>
      </c>
      <c r="F41" s="77">
        <f>'2028-FULL'!L35</f>
        <v>99.706741923285023</v>
      </c>
      <c r="G41" s="77">
        <f>'2028-FULL'!M35</f>
        <v>11.191521438500002</v>
      </c>
      <c r="H41" s="78">
        <f>'2028-FULL'!N35</f>
        <v>110.89826336178503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'2028-FULL'!B36</f>
        <v>1750</v>
      </c>
      <c r="C42" s="19">
        <f>'2028-FULL'!C36</f>
        <v>6950</v>
      </c>
      <c r="D42" s="76">
        <f>'2028-FULL'!J36</f>
        <v>12.755194592700001</v>
      </c>
      <c r="E42" s="77">
        <f>'2028-FULL'!K36</f>
        <v>140.52742486235252</v>
      </c>
      <c r="F42" s="77">
        <f>'2028-FULL'!L36</f>
        <v>153.28261945505253</v>
      </c>
      <c r="G42" s="77">
        <f>'2028-FULL'!M36</f>
        <v>16.220419920250002</v>
      </c>
      <c r="H42" s="78">
        <f>'2028-FULL'!N36</f>
        <v>169.50303937530254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'2028-FULL'!B37</f>
        <v>2075</v>
      </c>
      <c r="C43" s="19">
        <f>'2028-FULL'!C37</f>
        <v>7275</v>
      </c>
      <c r="D43" s="76">
        <f>'2028-FULL'!J37</f>
        <v>14.732473203150001</v>
      </c>
      <c r="E43" s="77">
        <f>'2028-FULL'!K37</f>
        <v>165.33808501778628</v>
      </c>
      <c r="F43" s="77">
        <f>'2028-FULL'!L37</f>
        <v>180.07055822093628</v>
      </c>
      <c r="G43" s="77">
        <f>'2028-FULL'!M37</f>
        <v>18.734869161125001</v>
      </c>
      <c r="H43" s="78">
        <f>'2028-FULL'!N37</f>
        <v>198.80542738206128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'2028-FULL'!B38</f>
        <v>2400</v>
      </c>
      <c r="C44" s="19">
        <f>'2028-FULL'!C38</f>
        <v>7600</v>
      </c>
      <c r="D44" s="76">
        <f>'2028-FULL'!J38</f>
        <v>16.709751813599997</v>
      </c>
      <c r="E44" s="77">
        <f>'2028-FULL'!K38</f>
        <v>190.14874517321996</v>
      </c>
      <c r="F44" s="77">
        <f>'2028-FULL'!L38</f>
        <v>206.85849698681997</v>
      </c>
      <c r="G44" s="77">
        <f>'2028-FULL'!M38</f>
        <v>21.249318402</v>
      </c>
      <c r="H44" s="78">
        <f>'2028-FULL'!N38</f>
        <v>228.10781538881997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'2028-FULL'!B39</f>
        <v>3000</v>
      </c>
      <c r="C45" s="19">
        <f>'2028-FULL'!C39</f>
        <v>12000</v>
      </c>
      <c r="D45" s="76">
        <f>'2028-FULL'!J39</f>
        <v>21.900800231999998</v>
      </c>
      <c r="E45" s="77">
        <f>'2028-FULL'!K39</f>
        <v>241.01841343140003</v>
      </c>
      <c r="F45" s="77">
        <f>'2028-FULL'!L39</f>
        <v>262.91921366340006</v>
      </c>
      <c r="G45" s="77">
        <f>'2028-FULL'!M39</f>
        <v>27.85062774</v>
      </c>
      <c r="H45" s="78">
        <f>'2028-FULL'!N39</f>
        <v>290.76984140340005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'2028-FULL'!B40</f>
        <v>3400</v>
      </c>
      <c r="C46" s="19">
        <f>'2028-FULL'!C40</f>
        <v>13000</v>
      </c>
      <c r="D46" s="76">
        <f>'2028-FULL'!J40</f>
        <v>24.577640418000001</v>
      </c>
      <c r="E46" s="77">
        <f>'2028-FULL'!K40</f>
        <v>272.35440621735</v>
      </c>
      <c r="F46" s="77">
        <f>'2028-FULL'!L40</f>
        <v>296.93204663534999</v>
      </c>
      <c r="G46" s="77">
        <f>'2028-FULL'!M40</f>
        <v>31.254689635000002</v>
      </c>
      <c r="H46" s="78">
        <f>'2028-FULL'!N40</f>
        <v>328.18673627034997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'2028-FULL'!B41</f>
        <v>4500</v>
      </c>
      <c r="C47" s="19">
        <f>'2028-FULL'!C41</f>
        <v>18000</v>
      </c>
      <c r="D47" s="76">
        <f>'2028-FULL'!J41</f>
        <v>32.851200347999999</v>
      </c>
      <c r="E47" s="77">
        <f>'2028-FULL'!K41</f>
        <v>361.52762014710004</v>
      </c>
      <c r="F47" s="77">
        <f>'2028-FULL'!L41</f>
        <v>394.37882049510006</v>
      </c>
      <c r="G47" s="77">
        <f>'2028-FULL'!M41</f>
        <v>41.775941610000004</v>
      </c>
      <c r="H47" s="78">
        <f>'2028-FULL'!N41</f>
        <v>436.15476210510008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'2028-FULL'!B42</f>
        <v>5400</v>
      </c>
      <c r="C48" s="19">
        <f>'2028-FULL'!C42</f>
        <v>21000</v>
      </c>
      <c r="D48" s="76">
        <f>'2028-FULL'!J42</f>
        <v>39.178173906000005</v>
      </c>
      <c r="E48" s="77">
        <f>'2028-FULL'!K42</f>
        <v>433.03334850495008</v>
      </c>
      <c r="F48" s="77">
        <f>'2028-FULL'!L42</f>
        <v>472.21152241095007</v>
      </c>
      <c r="G48" s="77">
        <f>'2028-FULL'!M42</f>
        <v>49.82177479500001</v>
      </c>
      <c r="H48" s="78">
        <f>'2028-FULL'!N42</f>
        <v>522.03329720595002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'2028-FULL'!B43</f>
        <v>6500</v>
      </c>
      <c r="C49" s="19">
        <f>'2028-FULL'!C43</f>
        <v>25000</v>
      </c>
      <c r="D49" s="76">
        <f>'2028-FULL'!J43</f>
        <v>47.046289649999999</v>
      </c>
      <c r="E49" s="77">
        <f>'2028-FULL'!K43</f>
        <v>520.87356964875005</v>
      </c>
      <c r="F49" s="77">
        <f>'2028-FULL'!L43</f>
        <v>567.91985929875</v>
      </c>
      <c r="G49" s="77">
        <f>'2028-FULL'!M43</f>
        <v>59.827434875000009</v>
      </c>
      <c r="H49" s="78">
        <f>'2028-FULL'!N43</f>
        <v>627.74729417374999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'2028-FULL'!B44</f>
        <v>7700</v>
      </c>
      <c r="C50" s="19">
        <f>'2028-FULL'!C44</f>
        <v>29000</v>
      </c>
      <c r="D50" s="76">
        <f>'2028-FULL'!J44</f>
        <v>55.482254394000002</v>
      </c>
      <c r="E50" s="77">
        <f>'2028-FULL'!K44</f>
        <v>616.21454079255</v>
      </c>
      <c r="F50" s="77">
        <f>'2028-FULL'!L44</f>
        <v>671.69679518655005</v>
      </c>
      <c r="G50" s="77">
        <f>'2028-FULL'!M44</f>
        <v>70.555212455000003</v>
      </c>
      <c r="H50" s="78">
        <f>'2028-FULL'!N44</f>
        <v>742.25200764155011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'2028-FULL'!B45</f>
        <v>9500</v>
      </c>
      <c r="C51" s="19">
        <f>'2028-FULL'!C45</f>
        <v>35000</v>
      </c>
      <c r="D51" s="76">
        <f>'2028-FULL'!J45</f>
        <v>68.136201510000006</v>
      </c>
      <c r="E51" s="77">
        <f>'2028-FULL'!K45</f>
        <v>759.22599750825009</v>
      </c>
      <c r="F51" s="77">
        <f>'2028-FULL'!L45</f>
        <v>827.36219901825007</v>
      </c>
      <c r="G51" s="77">
        <f>'2028-FULL'!M45</f>
        <v>86.646878825000002</v>
      </c>
      <c r="H51" s="78">
        <f>'2028-FULL'!N45</f>
        <v>914.00907784325011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'2028-FULL'!B46</f>
        <v>11000</v>
      </c>
      <c r="C52" s="19">
        <f>'2028-FULL'!C46</f>
        <v>39000</v>
      </c>
      <c r="D52" s="76">
        <f>'2028-FULL'!J46</f>
        <v>78.275713253999996</v>
      </c>
      <c r="E52" s="77">
        <f>'2028-FULL'!K46</f>
        <v>877.06921865205015</v>
      </c>
      <c r="F52" s="77">
        <f>'2028-FULL'!L46</f>
        <v>955.34493190605019</v>
      </c>
      <c r="G52" s="77">
        <f>'2028-FULL'!M46</f>
        <v>99.541008905000012</v>
      </c>
      <c r="H52" s="78">
        <f>'2028-FULL'!N46</f>
        <v>1054.8859408110502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1000"/>
  <sheetViews>
    <sheetView topLeftCell="A19" workbookViewId="0">
      <selection sqref="A1:H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108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04.2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'2029-FULL'!J5</f>
        <v>7.571743333333333</v>
      </c>
      <c r="E11" s="73">
        <f>'2029-FULL'!K5</f>
        <v>0.13700000000000001</v>
      </c>
      <c r="F11" s="74" t="str">
        <f>'2026-FULL'!L5</f>
        <v xml:space="preserve"> </v>
      </c>
      <c r="G11" s="73">
        <f>'2029-FULL'!M5</f>
        <v>10.376099999999999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'2029-FULL'!B6</f>
        <v>58</v>
      </c>
      <c r="C12" s="19">
        <f>'2029-FULL'!C6</f>
        <v>243</v>
      </c>
      <c r="D12" s="76">
        <f>'2029-FULL'!J6</f>
        <v>0.42789928088650003</v>
      </c>
      <c r="E12" s="77">
        <f>'2029-FULL'!K6</f>
        <v>4.6743522469858512</v>
      </c>
      <c r="F12" s="77">
        <f>'2029-FULL'!L6</f>
        <v>5.102251527872351</v>
      </c>
      <c r="G12" s="77">
        <f>'2029-FULL'!M6</f>
        <v>0.58638090766499995</v>
      </c>
      <c r="H12" s="78">
        <f>'2029-FULL'!N6</f>
        <v>5.6886324355373512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'2029-FULL'!B7</f>
        <v>150</v>
      </c>
      <c r="C13" s="19">
        <f>'2029-FULL'!C7</f>
        <v>900</v>
      </c>
      <c r="D13" s="76">
        <f>'2029-FULL'!J7</f>
        <v>1.2167412949500001</v>
      </c>
      <c r="E13" s="77">
        <f>'2029-FULL'!K7</f>
        <v>12.450818507355001</v>
      </c>
      <c r="F13" s="77">
        <f>'2029-FULL'!L7</f>
        <v>13.667559802305</v>
      </c>
      <c r="G13" s="77">
        <f>'2029-FULL'!M7</f>
        <v>1.6673873895</v>
      </c>
      <c r="H13" s="78">
        <f>'2029-FULL'!N7</f>
        <v>15.334947191805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'2029-FULL'!B8</f>
        <v>200</v>
      </c>
      <c r="C14" s="19">
        <f>'2029-FULL'!C8</f>
        <v>1200</v>
      </c>
      <c r="D14" s="76">
        <f>'2029-FULL'!J8</f>
        <v>1.6223217266000003</v>
      </c>
      <c r="E14" s="77">
        <f>'2029-FULL'!K8</f>
        <v>16.601091343140002</v>
      </c>
      <c r="F14" s="77">
        <f>'2029-FULL'!L8</f>
        <v>18.223413069740001</v>
      </c>
      <c r="G14" s="77">
        <f>'2029-FULL'!M8</f>
        <v>2.223183186</v>
      </c>
      <c r="H14" s="78">
        <f>'2029-FULL'!N8</f>
        <v>20.446596255740001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'2029-FULL'!B9</f>
        <v>250</v>
      </c>
      <c r="C15" s="19">
        <f>'2029-FULL'!C9</f>
        <v>1600</v>
      </c>
      <c r="D15" s="76">
        <f>'2029-FULL'!J9</f>
        <v>2.0684488437999997</v>
      </c>
      <c r="E15" s="77">
        <f>'2029-FULL'!K9</f>
        <v>20.884663457520002</v>
      </c>
      <c r="F15" s="77">
        <f>'2029-FULL'!L9</f>
        <v>22.953112301320001</v>
      </c>
      <c r="G15" s="77">
        <f>'2029-FULL'!M9</f>
        <v>2.8345429979999994</v>
      </c>
      <c r="H15" s="78">
        <f>'2029-FULL'!N9</f>
        <v>25.787655299320001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'2029-FULL'!B10</f>
        <v>350</v>
      </c>
      <c r="C16" s="19">
        <f>'2029-FULL'!C10</f>
        <v>1900</v>
      </c>
      <c r="D16" s="76">
        <f>'2029-FULL'!J10</f>
        <v>2.7579696504499993</v>
      </c>
      <c r="E16" s="77">
        <f>'2029-FULL'!K10</f>
        <v>28.785311293305</v>
      </c>
      <c r="F16" s="77">
        <f>'2029-FULL'!L10</f>
        <v>31.543280943755001</v>
      </c>
      <c r="G16" s="77">
        <f>'2029-FULL'!M10</f>
        <v>3.7794425444999988</v>
      </c>
      <c r="H16" s="78">
        <f>'2029-FULL'!N10</f>
        <v>35.322723488255001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'2029-FULL'!B11</f>
        <v>400</v>
      </c>
      <c r="C17" s="19">
        <f>'2029-FULL'!C11</f>
        <v>2600</v>
      </c>
      <c r="D17" s="76">
        <f>'2029-FULL'!J11</f>
        <v>3.3257368243000003</v>
      </c>
      <c r="E17" s="77">
        <f>'2029-FULL'!K11</f>
        <v>33.468781243470005</v>
      </c>
      <c r="F17" s="77">
        <f>'2029-FULL'!L11</f>
        <v>36.794518067770007</v>
      </c>
      <c r="G17" s="77">
        <f>'2029-FULL'!M11</f>
        <v>4.5574944030000006</v>
      </c>
      <c r="H17" s="78">
        <f>'2029-FULL'!N11</f>
        <v>41.352012470770006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'2029-FULL'!B12</f>
        <v>447</v>
      </c>
      <c r="C18" s="19">
        <f>'2029-FULL'!C12</f>
        <v>2936</v>
      </c>
      <c r="D18" s="76">
        <f>'2029-FULL'!J12</f>
        <v>3.7288776402480002</v>
      </c>
      <c r="E18" s="77">
        <f>'2029-FULL'!K12</f>
        <v>37.442019319549203</v>
      </c>
      <c r="F18" s="77">
        <f>'2029-FULL'!L12</f>
        <v>41.170896959797204</v>
      </c>
      <c r="G18" s="77">
        <f>'2029-FULL'!M12</f>
        <v>5.1099470200799999</v>
      </c>
      <c r="H18" s="78">
        <f>'2029-FULL'!N12</f>
        <v>46.280843979877204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'2029-FULL'!B13</f>
        <v>525</v>
      </c>
      <c r="C19" s="19">
        <f>'2029-FULL'!C13</f>
        <v>3500</v>
      </c>
      <c r="D19" s="76">
        <f>'2029-FULL'!J13</f>
        <v>4.40050793175</v>
      </c>
      <c r="E19" s="77">
        <f>'2029-FULL'!K13</f>
        <v>44.044412250825012</v>
      </c>
      <c r="F19" s="77">
        <f>'2029-FULL'!L13</f>
        <v>48.444920182575011</v>
      </c>
      <c r="G19" s="77">
        <f>'2029-FULL'!M13</f>
        <v>6.0303299174999996</v>
      </c>
      <c r="H19" s="78">
        <f>'2029-FULL'!N13</f>
        <v>54.475250100075009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'2029-FULL'!B14</f>
        <v>650</v>
      </c>
      <c r="C20" s="19">
        <f>'2029-FULL'!C14</f>
        <v>4400</v>
      </c>
      <c r="D20" s="76">
        <f>'2029-FULL'!J14</f>
        <v>5.4752790392000001</v>
      </c>
      <c r="E20" s="77">
        <f>'2029-FULL'!K14</f>
        <v>54.620043258180004</v>
      </c>
      <c r="F20" s="77">
        <f>'2029-FULL'!L14</f>
        <v>60.095322297380008</v>
      </c>
      <c r="G20" s="77">
        <f>'2029-FULL'!M14</f>
        <v>7.5031654320000003</v>
      </c>
      <c r="H20" s="78">
        <f>'2029-FULL'!N14</f>
        <v>67.598487729380011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'2029-FULL'!B15</f>
        <v>665</v>
      </c>
      <c r="C21" s="19">
        <f>'2029-FULL'!C15</f>
        <v>4496</v>
      </c>
      <c r="D21" s="76">
        <f>'2029-FULL'!J15</f>
        <v>5.599385969828</v>
      </c>
      <c r="E21" s="77">
        <f>'2029-FULL'!K15</f>
        <v>55.873123065631212</v>
      </c>
      <c r="F21" s="77">
        <f>'2029-FULL'!L15</f>
        <v>61.472509035459211</v>
      </c>
      <c r="G21" s="77">
        <f>'2029-FULL'!M15</f>
        <v>7.6732380118799997</v>
      </c>
      <c r="H21" s="78">
        <f>'2029-FULL'!N15</f>
        <v>69.145747047339214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'2029-FULL'!B16</f>
        <v>696</v>
      </c>
      <c r="C22" s="19">
        <f>'2029-FULL'!C16</f>
        <v>4700</v>
      </c>
      <c r="D22" s="76">
        <f>'2029-FULL'!J16</f>
        <v>5.8581442408500006</v>
      </c>
      <c r="E22" s="77">
        <f>'2029-FULL'!K16</f>
        <v>58.470286093965008</v>
      </c>
      <c r="F22" s="77">
        <f>'2029-FULL'!L16</f>
        <v>64.32843033481501</v>
      </c>
      <c r="G22" s="77">
        <f>'2029-FULL'!M16</f>
        <v>8.0278329285000005</v>
      </c>
      <c r="H22" s="78">
        <f>'2029-FULL'!N16</f>
        <v>72.356263263315014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'2029-FULL'!B17</f>
        <v>748</v>
      </c>
      <c r="C23" s="19">
        <f>'2029-FULL'!C17</f>
        <v>5050</v>
      </c>
      <c r="D23" s="76">
        <f>'2029-FULL'!J17</f>
        <v>6.295355630275</v>
      </c>
      <c r="E23" s="77">
        <f>'2029-FULL'!K17</f>
        <v>62.837223569047502</v>
      </c>
      <c r="F23" s="77">
        <f>'2029-FULL'!L17</f>
        <v>69.132579199322507</v>
      </c>
      <c r="G23" s="77">
        <f>'2029-FULL'!M17</f>
        <v>8.6269748827499999</v>
      </c>
      <c r="H23" s="78">
        <f>'2029-FULL'!N17</f>
        <v>77.759554082072512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'2029-FULL'!B18</f>
        <v>800</v>
      </c>
      <c r="C24" s="19">
        <f>'2029-FULL'!C18</f>
        <v>5400</v>
      </c>
      <c r="D24" s="76">
        <f>'2029-FULL'!J18</f>
        <v>6.7325670197000003</v>
      </c>
      <c r="E24" s="77">
        <f>'2029-FULL'!K18</f>
        <v>67.204161044130018</v>
      </c>
      <c r="F24" s="77">
        <f>'2029-FULL'!L18</f>
        <v>73.936728063830017</v>
      </c>
      <c r="G24" s="77">
        <f>'2029-FULL'!M18</f>
        <v>9.2261168370000011</v>
      </c>
      <c r="H24" s="78">
        <f>'2029-FULL'!N18</f>
        <v>83.162844900830024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'2029-FULL'!B19</f>
        <v>920</v>
      </c>
      <c r="C25" s="19">
        <f>'2029-FULL'!C19</f>
        <v>6123</v>
      </c>
      <c r="D25" s="76">
        <f>'2029-FULL'!J19</f>
        <v>7.7071764562265006</v>
      </c>
      <c r="E25" s="77">
        <f>'2029-FULL'!K19</f>
        <v>77.168814828371865</v>
      </c>
      <c r="F25" s="77">
        <f>'2029-FULL'!L19</f>
        <v>84.875991284598371</v>
      </c>
      <c r="G25" s="77">
        <f>'2029-FULL'!M19</f>
        <v>10.561693669065001</v>
      </c>
      <c r="H25" s="78">
        <f>'2029-FULL'!N19</f>
        <v>95.437684953663364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'2029-FULL'!B20</f>
        <v>1000</v>
      </c>
      <c r="C26" s="19">
        <f>'2029-FULL'!C20</f>
        <v>6600</v>
      </c>
      <c r="D26" s="76">
        <f>'2028-FULL'!J20</f>
        <v>8.354421627599999</v>
      </c>
      <c r="E26" s="77">
        <f>'2029-FULL'!K20</f>
        <v>83.805252387270002</v>
      </c>
      <c r="F26" s="77">
        <f>'2029-FULL'!L20</f>
        <v>92.160141133569994</v>
      </c>
      <c r="G26" s="77">
        <f>'2029-FULL'!M20</f>
        <v>11.449300022999997</v>
      </c>
      <c r="H26" s="78">
        <f>'2029-FULL'!N20</f>
        <v>103.60944115656999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'2029-FULL'!B22</f>
        <v>83</v>
      </c>
      <c r="C28" s="19">
        <f>'2029-FULL'!C22</f>
        <v>400</v>
      </c>
      <c r="D28" s="76">
        <f>'2028-FULL'!J22</f>
        <v>0.63349234439999991</v>
      </c>
      <c r="E28" s="77">
        <f>'2029-FULL'!K22</f>
        <v>6.7588196143800001</v>
      </c>
      <c r="F28" s="77">
        <f>'2029-FULL'!L22</f>
        <v>7.3923473790800003</v>
      </c>
      <c r="G28" s="77">
        <f>'2029-FULL'!M22</f>
        <v>0.86816828699999993</v>
      </c>
      <c r="H28" s="78">
        <f>'2029-FULL'!N22</f>
        <v>8.2605156660799999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'2029-FULL'!B23</f>
        <v>125</v>
      </c>
      <c r="C29" s="19">
        <f>'2029-FULL'!C23</f>
        <v>650</v>
      </c>
      <c r="D29" s="76">
        <f>'2028-FULL'!J23</f>
        <v>0.97334997089999997</v>
      </c>
      <c r="E29" s="77">
        <f>'2029-FULL'!K23</f>
        <v>10.2423828108675</v>
      </c>
      <c r="F29" s="77">
        <f>'2029-FULL'!L23</f>
        <v>11.215787204442501</v>
      </c>
      <c r="G29" s="77">
        <f>'2029-FULL'!M23</f>
        <v>1.3339254757499999</v>
      </c>
      <c r="H29" s="78">
        <f>'2029-FULL'!N23</f>
        <v>12.549712680192501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'2029-FULL'!B24</f>
        <v>250</v>
      </c>
      <c r="C30" s="19">
        <f>'2029-FULL'!C24</f>
        <v>1300</v>
      </c>
      <c r="D30" s="76">
        <f>'2028-FULL'!J24</f>
        <v>1.9466999417999999</v>
      </c>
      <c r="E30" s="77">
        <f>'2029-FULL'!K24</f>
        <v>20.484765621735001</v>
      </c>
      <c r="F30" s="77">
        <f>'2029-FULL'!L24</f>
        <v>22.431574408885002</v>
      </c>
      <c r="G30" s="77">
        <f>'2029-FULL'!M24</f>
        <v>2.6678509514999997</v>
      </c>
      <c r="H30" s="78">
        <f>'2029-FULL'!N24</f>
        <v>25.099425360385002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'2029-FULL'!B25</f>
        <v>300</v>
      </c>
      <c r="C31" s="19">
        <f>'2029-FULL'!C25</f>
        <v>1800</v>
      </c>
      <c r="D31" s="76">
        <f>'2028-FULL'!J25</f>
        <v>2.4333465348000001</v>
      </c>
      <c r="E31" s="77">
        <f>'2029-FULL'!K25</f>
        <v>24.901637014710001</v>
      </c>
      <c r="F31" s="77">
        <f>'2029-FULL'!L25</f>
        <v>27.33511960461</v>
      </c>
      <c r="G31" s="77">
        <f>'2029-FULL'!M25</f>
        <v>3.334774779</v>
      </c>
      <c r="H31" s="78">
        <f>'2029-FULL'!N25</f>
        <v>30.66989438361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'2029-FULL'!B26</f>
        <v>400</v>
      </c>
      <c r="C32" s="19">
        <f>'2029-FULL'!C26</f>
        <v>2400</v>
      </c>
      <c r="D32" s="76">
        <f>'2028-FULL'!J26</f>
        <v>3.2444620464000007</v>
      </c>
      <c r="E32" s="77">
        <f>'2029-FULL'!K26</f>
        <v>33.202182686280004</v>
      </c>
      <c r="F32" s="77">
        <f>'2029-FULL'!L26</f>
        <v>36.446826139480002</v>
      </c>
      <c r="G32" s="77">
        <f>'2029-FULL'!M26</f>
        <v>4.446366372</v>
      </c>
      <c r="H32" s="78">
        <f>'2029-FULL'!N26</f>
        <v>40.893192511480002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'2029-FULL'!B27</f>
        <v>480</v>
      </c>
      <c r="C33" s="19">
        <f>'2029-FULL'!C27</f>
        <v>2800</v>
      </c>
      <c r="D33" s="76">
        <f>'2028-FULL'!J27</f>
        <v>3.8609189208000005</v>
      </c>
      <c r="E33" s="77">
        <f>'2029-FULL'!K27</f>
        <v>39.735979800660004</v>
      </c>
      <c r="F33" s="77">
        <f>'2029-FULL'!L27</f>
        <v>43.597114596060003</v>
      </c>
      <c r="G33" s="77">
        <f>'2029-FULL'!M27</f>
        <v>5.2911884340000004</v>
      </c>
      <c r="H33" s="78">
        <f>'2029-FULL'!N27</f>
        <v>48.888303030060001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'2029-FULL'!B28</f>
        <v>600</v>
      </c>
      <c r="C34" s="19">
        <f>'2029-FULL'!C28</f>
        <v>3400</v>
      </c>
      <c r="D34" s="76">
        <f>'2028-FULL'!J28</f>
        <v>4.785604232399999</v>
      </c>
      <c r="E34" s="77">
        <f>'2029-FULL'!K28</f>
        <v>49.536675472229994</v>
      </c>
      <c r="F34" s="77">
        <f>'2029-FULL'!L28</f>
        <v>54.322547280929996</v>
      </c>
      <c r="G34" s="77">
        <f>'2029-FULL'!M28</f>
        <v>6.5584215269999984</v>
      </c>
      <c r="H34" s="78">
        <f>'2029-FULL'!N28</f>
        <v>60.880968807929996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'2029-FULL'!B29</f>
        <v>633</v>
      </c>
      <c r="C35" s="21">
        <f>'2029-FULL'!C29</f>
        <v>3766.67</v>
      </c>
      <c r="D35" s="76">
        <f>'2028-FULL'!J29</f>
        <v>5.1216586220806199</v>
      </c>
      <c r="E35" s="77">
        <f>'2029-FULL'!K29</f>
        <v>52.5006914370543</v>
      </c>
      <c r="F35" s="77">
        <f>'2029-FULL'!L29</f>
        <v>57.622636425160486</v>
      </c>
      <c r="G35" s="77">
        <f>'2029-FULL'!M29</f>
        <v>7.0189665776338499</v>
      </c>
      <c r="H35" s="78">
        <f>'2029-FULL'!N29</f>
        <v>64.641603002794341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'2029-FULL'!B30</f>
        <v>700</v>
      </c>
      <c r="C36" s="19">
        <f>'2029-FULL'!C30</f>
        <v>4500</v>
      </c>
      <c r="D36" s="76">
        <f>'2028-FULL'!J30</f>
        <v>5.7994418369999998</v>
      </c>
      <c r="E36" s="77">
        <f>'2029-FULL'!K30</f>
        <v>58.503717536775</v>
      </c>
      <c r="F36" s="77">
        <f>'2029-FULL'!L30</f>
        <v>64.303483636525002</v>
      </c>
      <c r="G36" s="77">
        <f>'2029-FULL'!M30</f>
        <v>7.9478331974999987</v>
      </c>
      <c r="H36" s="78">
        <f>'2029-FULL'!N30</f>
        <v>72.251316834025005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'2029-FULL'!B31</f>
        <v>766</v>
      </c>
      <c r="C37" s="19">
        <f>'2029-FULL'!C31</f>
        <v>4767</v>
      </c>
      <c r="D37" s="76">
        <f>'2028-FULL'!J31</f>
        <v>6.282475774662001</v>
      </c>
      <c r="E37" s="77">
        <f>'2029-FULL'!K31</f>
        <v>63.810121610623654</v>
      </c>
      <c r="F37" s="77">
        <f>'2029-FULL'!L31</f>
        <v>70.092948655792156</v>
      </c>
      <c r="G37" s="77">
        <f>'2029-FULL'!M31</f>
        <v>8.6098060688849998</v>
      </c>
      <c r="H37" s="78">
        <f>'2029-FULL'!N31</f>
        <v>78.702754724677163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'2029-FULL'!B32</f>
        <v>833</v>
      </c>
      <c r="C38" s="19">
        <f>'2029-FULL'!C32</f>
        <v>5033</v>
      </c>
      <c r="D38" s="76">
        <f>'2028-FULL'!J32</f>
        <v>6.7707827581379991</v>
      </c>
      <c r="E38" s="77">
        <f>'2029-FULL'!K32</f>
        <v>69.190200191686344</v>
      </c>
      <c r="F38" s="77">
        <f>'2029-FULL'!L32</f>
        <v>75.961361522917841</v>
      </c>
      <c r="G38" s="77">
        <f>'2029-FULL'!M32</f>
        <v>9.2790053751149983</v>
      </c>
      <c r="H38" s="78">
        <f>'2029-FULL'!N32</f>
        <v>85.240366898032846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'2029-FULL'!B33</f>
        <v>900</v>
      </c>
      <c r="C39" s="19">
        <f>'2029-FULL'!C33</f>
        <v>5300</v>
      </c>
      <c r="D39" s="76">
        <f>'2028-FULL'!J33</f>
        <v>7.2594951858000005</v>
      </c>
      <c r="E39" s="77">
        <f>'2029-FULL'!K33</f>
        <v>74.57161176553501</v>
      </c>
      <c r="F39" s="77">
        <f>'2029-FULL'!L33</f>
        <v>81.831512849685012</v>
      </c>
      <c r="G39" s="77">
        <f>'2029-FULL'!M33</f>
        <v>9.9487603215</v>
      </c>
      <c r="H39" s="78">
        <f>'2029-FULL'!N33</f>
        <v>91.780273171185016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'2029-FULL'!B34</f>
        <v>967</v>
      </c>
      <c r="C40" s="19">
        <f>'2029-FULL'!C34</f>
        <v>5633</v>
      </c>
      <c r="D40" s="76">
        <f>'2028-FULL'!J34</f>
        <v>7.7749669297379995</v>
      </c>
      <c r="E40" s="77">
        <f>'2029-FULL'!K34</f>
        <v>80.041000863256357</v>
      </c>
      <c r="F40" s="77">
        <f>'2029-FULL'!L34</f>
        <v>87.81640251278786</v>
      </c>
      <c r="G40" s="77">
        <f>'2029-FULL'!M34</f>
        <v>10.655187518114998</v>
      </c>
      <c r="H40" s="78">
        <f>'2029-FULL'!N34</f>
        <v>98.47159003090286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'2029-FULL'!B35</f>
        <v>1100</v>
      </c>
      <c r="C41" s="19">
        <f>'2029-FULL'!C35</f>
        <v>6300</v>
      </c>
      <c r="D41" s="76">
        <f>'2028-FULL'!J35</f>
        <v>8.8006373718000006</v>
      </c>
      <c r="E41" s="77">
        <f>'2029-FULL'!K35</f>
        <v>90.906104551485015</v>
      </c>
      <c r="F41" s="77">
        <f>'2029-FULL'!L35</f>
        <v>99.707233991135013</v>
      </c>
      <c r="G41" s="77">
        <f>'2029-FULL'!M35</f>
        <v>12.0608154765</v>
      </c>
      <c r="H41" s="78">
        <f>'2029-FULL'!N35</f>
        <v>111.76804946763501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'2029-FULL'!B36</f>
        <v>1750</v>
      </c>
      <c r="C42" s="19">
        <f>'2029-FULL'!C36</f>
        <v>6950</v>
      </c>
      <c r="D42" s="76">
        <f>'2028-FULL'!J36</f>
        <v>12.755194592700001</v>
      </c>
      <c r="E42" s="77">
        <f>'2029-FULL'!K36</f>
        <v>140.52742486235252</v>
      </c>
      <c r="F42" s="77">
        <f>'2029-FULL'!L36</f>
        <v>153.28333263307752</v>
      </c>
      <c r="G42" s="77">
        <f>'2029-FULL'!M36</f>
        <v>17.480330327249998</v>
      </c>
      <c r="H42" s="78">
        <f>'2029-FULL'!N36</f>
        <v>170.76366296032751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'2029-FULL'!B37</f>
        <v>2075</v>
      </c>
      <c r="C43" s="19">
        <f>'2029-FULL'!C37</f>
        <v>7275</v>
      </c>
      <c r="D43" s="76">
        <f>'2028-FULL'!J37</f>
        <v>14.732473203150001</v>
      </c>
      <c r="E43" s="77">
        <f>'2029-FULL'!K37</f>
        <v>165.33808501778628</v>
      </c>
      <c r="F43" s="77">
        <f>'2029-FULL'!L37</f>
        <v>180.07138195404877</v>
      </c>
      <c r="G43" s="77">
        <f>'2029-FULL'!M37</f>
        <v>20.190087752625001</v>
      </c>
      <c r="H43" s="78">
        <f>'2029-FULL'!N37</f>
        <v>200.26146970667378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'2029-FULL'!B38</f>
        <v>2400</v>
      </c>
      <c r="C44" s="19">
        <f>'2029-FULL'!C38</f>
        <v>7600</v>
      </c>
      <c r="D44" s="76">
        <f>'2028-FULL'!J38</f>
        <v>16.709751813599997</v>
      </c>
      <c r="E44" s="77">
        <f>'2029-FULL'!K38</f>
        <v>190.14874517321996</v>
      </c>
      <c r="F44" s="77">
        <f>'2029-FULL'!L38</f>
        <v>206.85943127501997</v>
      </c>
      <c r="G44" s="77">
        <f>'2029-FULL'!M38</f>
        <v>22.899845177999996</v>
      </c>
      <c r="H44" s="78">
        <f>'2029-FULL'!N38</f>
        <v>229.75927645301996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'2029-FULL'!B39</f>
        <v>3000</v>
      </c>
      <c r="C45" s="19">
        <f>'2029-FULL'!C39</f>
        <v>12000</v>
      </c>
      <c r="D45" s="76">
        <f>'2028-FULL'!J39</f>
        <v>21.900800231999998</v>
      </c>
      <c r="E45" s="77">
        <f>'2029-FULL'!K39</f>
        <v>241.01841343140003</v>
      </c>
      <c r="F45" s="77">
        <f>'2029-FULL'!L39</f>
        <v>262.92043819740002</v>
      </c>
      <c r="G45" s="77">
        <f>'2029-FULL'!M39</f>
        <v>30.013906859999995</v>
      </c>
      <c r="H45" s="78">
        <f>'2029-FULL'!N39</f>
        <v>292.93434505740004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'2029-FULL'!B40</f>
        <v>3400</v>
      </c>
      <c r="C46" s="19">
        <f>'2029-FULL'!C40</f>
        <v>13000</v>
      </c>
      <c r="D46" s="76">
        <f>'2028-FULL'!J40</f>
        <v>24.577640418000001</v>
      </c>
      <c r="E46" s="77">
        <f>'2029-FULL'!K40</f>
        <v>272.35440621735</v>
      </c>
      <c r="F46" s="77">
        <f>'2029-FULL'!L40</f>
        <v>296.93342083885</v>
      </c>
      <c r="G46" s="77">
        <f>'2029-FULL'!M40</f>
        <v>33.682377015</v>
      </c>
      <c r="H46" s="78">
        <f>'2029-FULL'!N40</f>
        <v>330.61579785384998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'2029-FULL'!B41</f>
        <v>4500</v>
      </c>
      <c r="C47" s="19">
        <f>'2029-FULL'!C41</f>
        <v>18000</v>
      </c>
      <c r="D47" s="76">
        <f>'2028-FULL'!J41</f>
        <v>32.851200347999999</v>
      </c>
      <c r="E47" s="77">
        <f>'2029-FULL'!K41</f>
        <v>361.52762014710004</v>
      </c>
      <c r="F47" s="77">
        <f>'2029-FULL'!L41</f>
        <v>394.38065729610003</v>
      </c>
      <c r="G47" s="77">
        <f>'2029-FULL'!M41</f>
        <v>45.020860289999995</v>
      </c>
      <c r="H47" s="78">
        <f>'2029-FULL'!N41</f>
        <v>439.4015175861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'2029-FULL'!B42</f>
        <v>5400</v>
      </c>
      <c r="C48" s="19">
        <f>'2029-FULL'!C42</f>
        <v>21000</v>
      </c>
      <c r="D48" s="76">
        <f>'2028-FULL'!J42</f>
        <v>39.178173906000005</v>
      </c>
      <c r="E48" s="77">
        <f>'2029-FULL'!K42</f>
        <v>433.03334850495008</v>
      </c>
      <c r="F48" s="77">
        <f>'2029-FULL'!L42</f>
        <v>472.2137129704501</v>
      </c>
      <c r="G48" s="77">
        <f>'2029-FULL'!M42</f>
        <v>53.691648255000004</v>
      </c>
      <c r="H48" s="78">
        <f>'2029-FULL'!N42</f>
        <v>525.90536122545006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'2029-FULL'!B43</f>
        <v>6500</v>
      </c>
      <c r="C49" s="19">
        <f>'2029-FULL'!C43</f>
        <v>25000</v>
      </c>
      <c r="D49" s="76">
        <f>'2028-FULL'!J43</f>
        <v>47.046289649999999</v>
      </c>
      <c r="E49" s="77">
        <f>'2029-FULL'!K43</f>
        <v>520.87356964875005</v>
      </c>
      <c r="F49" s="77">
        <f>'2029-FULL'!L43</f>
        <v>567.92248978625003</v>
      </c>
      <c r="G49" s="77">
        <f>'2029-FULL'!M43</f>
        <v>64.474491374999999</v>
      </c>
      <c r="H49" s="78">
        <f>'2029-FULL'!N43</f>
        <v>632.39698116124998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'2029-FULL'!B44</f>
        <v>7700</v>
      </c>
      <c r="C50" s="19">
        <f>'2029-FULL'!C44</f>
        <v>29000</v>
      </c>
      <c r="D50" s="76">
        <f>'2028-FULL'!J44</f>
        <v>55.482254394000002</v>
      </c>
      <c r="E50" s="77">
        <f>'2029-FULL'!K44</f>
        <v>616.21454079255</v>
      </c>
      <c r="F50" s="77">
        <f>'2029-FULL'!L44</f>
        <v>671.69989735205002</v>
      </c>
      <c r="G50" s="77">
        <f>'2029-FULL'!M44</f>
        <v>76.035541995000003</v>
      </c>
      <c r="H50" s="78">
        <f>'2029-FULL'!N44</f>
        <v>747.73543934705003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'2029-FULL'!B45</f>
        <v>9500</v>
      </c>
      <c r="C51" s="19">
        <f>'2029-FULL'!C45</f>
        <v>35000</v>
      </c>
      <c r="D51" s="76">
        <f>'2028-FULL'!J45</f>
        <v>68.136201510000006</v>
      </c>
      <c r="E51" s="77">
        <f>'2029-FULL'!K45</f>
        <v>759.22599750825009</v>
      </c>
      <c r="F51" s="77">
        <f>'2029-FULL'!L45</f>
        <v>827.36600870075006</v>
      </c>
      <c r="G51" s="77">
        <f>'2029-FULL'!M45</f>
        <v>93.377117924999993</v>
      </c>
      <c r="H51" s="78">
        <f>'2029-FULL'!N45</f>
        <v>920.74312662575005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'2029-FULL'!B46</f>
        <v>11000</v>
      </c>
      <c r="C52" s="19">
        <f>'2029-FULL'!C46</f>
        <v>39000</v>
      </c>
      <c r="D52" s="76">
        <f>'2028-FULL'!J46</f>
        <v>78.275713253999996</v>
      </c>
      <c r="E52" s="77">
        <f>'2029-FULL'!K46</f>
        <v>877.06921865205015</v>
      </c>
      <c r="F52" s="77">
        <f>'2029-FULL'!L46</f>
        <v>955.3493085165502</v>
      </c>
      <c r="G52" s="77">
        <f>'2029-FULL'!M46</f>
        <v>107.27279104499999</v>
      </c>
      <c r="H52" s="78">
        <f>'2029-FULL'!N46</f>
        <v>1062.6220995615502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2026-FULL</vt:lpstr>
      <vt:lpstr>2027-FULL</vt:lpstr>
      <vt:lpstr>2028-FULL</vt:lpstr>
      <vt:lpstr>2029-FULL</vt:lpstr>
      <vt:lpstr>2030-FULL</vt:lpstr>
      <vt:lpstr>2026 PDF</vt:lpstr>
      <vt:lpstr>2027 PDF</vt:lpstr>
      <vt:lpstr>2028 PDF</vt:lpstr>
      <vt:lpstr>2029 PDF</vt:lpstr>
      <vt:lpstr>2030 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modified xsi:type="dcterms:W3CDTF">2025-11-13T17:36:22Z</dcterms:modified>
</cp:coreProperties>
</file>