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alectra-my.sharepoint.com/personal/flora_lin_alectrautilities_com/Documents/Documents/OneDrive_2_11-21-2025/"/>
    </mc:Choice>
  </mc:AlternateContent>
  <xr:revisionPtr revIDLastSave="45" documentId="13_ncr:1_{FFBCEB08-98A6-4B06-B957-827D1060A835}" xr6:coauthVersionLast="47" xr6:coauthVersionMax="47" xr10:uidLastSave="{C7151F96-0A69-4DD6-A03F-AFE5F581343C}"/>
  <bookViews>
    <workbookView xWindow="-120" yWindow="-120" windowWidth="29040" windowHeight="15840" tabRatio="753" xr2:uid="{9703C896-FB09-41A8-9548-9FB7E02BC093}"/>
  </bookViews>
  <sheets>
    <sheet name="Useful Life Changes Impact" sheetId="22" r:id="rId1"/>
    <sheet name="Breakdown by Rate Zone" sheetId="23" r:id="rId2"/>
    <sheet name="Depreciation Impact" sheetId="17" r:id="rId3"/>
    <sheet name="Summary" sheetId="21" r:id="rId4"/>
    <sheet name="2026 (New UL)" sheetId="19" r:id="rId5"/>
    <sheet name="2025 (New UL)" sheetId="20" r:id="rId6"/>
    <sheet name="2025 (Old UL)" sheetId="9" r:id="rId7"/>
    <sheet name="2026 (Old UL)" sheetId="8" r:id="rId8"/>
  </sheets>
  <definedNames>
    <definedName name="\0">#REF!</definedName>
    <definedName name="_______ACT995">#REF!</definedName>
    <definedName name="______ACT995">#REF!</definedName>
    <definedName name="_____ACT995">#REF!</definedName>
    <definedName name="____ACT995">#REF!</definedName>
    <definedName name="___ACT995">#REF!</definedName>
    <definedName name="___fin1" localSheetId="0" hidden="1">{#N/A,#N/A,TRUE,"UKUPNO";#N/A,#N/A,TRUE,"PLASMAN";#N/A,#N/A,TRUE,"REKAP"}</definedName>
    <definedName name="___fin1" hidden="1">{#N/A,#N/A,TRUE,"UKUPNO";#N/A,#N/A,TRUE,"PLASMAN";#N/A,#N/A,TRUE,"REKAP"}</definedName>
    <definedName name="___HKJ1" localSheetId="0" hidden="1">{#N/A,#N/A,TRUE,"UKUPNO";#N/A,#N/A,TRUE,"PLASMAN";#N/A,#N/A,TRUE,"REKAP"}</definedName>
    <definedName name="___HKJ1" hidden="1">{#N/A,#N/A,TRUE,"UKUPNO";#N/A,#N/A,TRUE,"PLASMAN";#N/A,#N/A,TRUE,"REKAP"}</definedName>
    <definedName name="___HR1" localSheetId="0" hidden="1">{#N/A,#N/A,TRUE,"UKUPNO";#N/A,#N/A,TRUE,"PLASMAN";#N/A,#N/A,TRUE,"REKAP"}</definedName>
    <definedName name="___HR1" hidden="1">{#N/A,#N/A,TRUE,"UKUPNO";#N/A,#N/A,TRUE,"PLASMAN";#N/A,#N/A,TRUE,"REKAP"}</definedName>
    <definedName name="___K1" localSheetId="0" hidden="1">{#N/A,#N/A,TRUE,"UKUPNO";#N/A,#N/A,TRUE,"PLASMAN";#N/A,#N/A,TRUE,"REKAP"}</definedName>
    <definedName name="___K1" hidden="1">{#N/A,#N/A,TRUE,"UKUPNO";#N/A,#N/A,TRUE,"PLASMAN";#N/A,#N/A,TRUE,"REKAP"}</definedName>
    <definedName name="___KO1" localSheetId="0" hidden="1">{#N/A,#N/A,TRUE,"UKUPNO";#N/A,#N/A,TRUE,"PLASMAN";#N/A,#N/A,TRUE,"REKAP"}</definedName>
    <definedName name="___KO1" hidden="1">{#N/A,#N/A,TRUE,"UKUPNO";#N/A,#N/A,TRUE,"PLASMAN";#N/A,#N/A,TRUE,"REKAP"}</definedName>
    <definedName name="___SE1" localSheetId="0" hidden="1">{#N/A,#N/A,FALSE,"Aging Summary";#N/A,#N/A,FALSE,"Ratio Analysis";#N/A,#N/A,FALSE,"Test 120 Day Accts";#N/A,#N/A,FALSE,"Tickmarks"}</definedName>
    <definedName name="___SE1" hidden="1">{#N/A,#N/A,FALSE,"Aging Summary";#N/A,#N/A,FALSE,"Ratio Analysis";#N/A,#N/A,FALSE,"Test 120 Day Accts";#N/A,#N/A,FALSE,"Tickmarks"}</definedName>
    <definedName name="___w1" localSheetId="0" hidden="1">{#N/A,#N/A,TRUE,"UKUPNO";#N/A,#N/A,TRUE,"PLASMAN";#N/A,#N/A,TRUE,"REKAP"}</definedName>
    <definedName name="___w1" hidden="1">{#N/A,#N/A,TRUE,"UKUPNO";#N/A,#N/A,TRUE,"PLASMAN";#N/A,#N/A,TRUE,"REKAP"}</definedName>
    <definedName name="___z1" localSheetId="0" hidden="1">{#N/A,#N/A,TRUE,"UKUPNO";#N/A,#N/A,TRUE,"PLASMAN";#N/A,#N/A,TRUE,"REKAP"}</definedName>
    <definedName name="___z1" hidden="1">{#N/A,#N/A,TRUE,"UKUPNO";#N/A,#N/A,TRUE,"PLASMAN";#N/A,#N/A,TRUE,"REKAP"}</definedName>
    <definedName name="__123Graph_A" hidden="1">#REF!</definedName>
    <definedName name="__123Graph_ATRAIN" hidden="1">#REF!</definedName>
    <definedName name="__123Graph_B" hidden="1">#REF!</definedName>
    <definedName name="__123Graph_BTRAIN" hidden="1">#REF!</definedName>
    <definedName name="__123Graph_CTRAIN" hidden="1">#REF!</definedName>
    <definedName name="__123Graph_D" hidden="1">#REF!</definedName>
    <definedName name="__123Graph_DTRAIN" hidden="1">#REF!</definedName>
    <definedName name="__123Graph_E" hidden="1">#REF!</definedName>
    <definedName name="__123Graph_ETRAIN" hidden="1">#REF!</definedName>
    <definedName name="__123Graph_X" hidden="1">#REF!</definedName>
    <definedName name="__123Graph_XTRAIN" hidden="1">#REF!</definedName>
    <definedName name="__a1" localSheetId="0" hidden="1">{#N/A,#N/A,FALSE,"Synth";"parc_DC",#N/A,FALSE,"parc";#N/A,#N/A,FALSE,"CA prest";#N/A,#N/A,FALSE,"Ratio CA";#N/A,#N/A,FALSE,"Trafic";"CR_GSM_acté_DC",#N/A,FALSE,"CR GSM_acté";#N/A,#N/A,FALSE,"Abonnés";#N/A,#N/A,FALSE,"Créances";#N/A,#N/A,FALSE,"Effectifs"}</definedName>
    <definedName name="__a1" hidden="1">{#N/A,#N/A,FALSE,"Synth";"parc_DC",#N/A,FALSE,"parc";#N/A,#N/A,FALSE,"CA prest";#N/A,#N/A,FALSE,"Ratio CA";#N/A,#N/A,FALSE,"Trafic";"CR_GSM_acté_DC",#N/A,FALSE,"CR GSM_acté";#N/A,#N/A,FALSE,"Abonnés";#N/A,#N/A,FALSE,"Créances";#N/A,#N/A,FALSE,"Effectifs"}</definedName>
    <definedName name="__ACT995">#REF!</definedName>
    <definedName name="__d2">#REF!</definedName>
    <definedName name="__FDS_HYPERLINK_TOGGLE_STATE__" hidden="1">"ON"</definedName>
    <definedName name="__FDS_UNIQUE_RANGE_ID_GENERATOR_COUNTER" hidden="1">1</definedName>
    <definedName name="__fin1" localSheetId="0" hidden="1">{#N/A,#N/A,TRUE,"UKUPNO";#N/A,#N/A,TRUE,"PLASMAN";#N/A,#N/A,TRUE,"REKAP"}</definedName>
    <definedName name="__fin1" hidden="1">{#N/A,#N/A,TRUE,"UKUPNO";#N/A,#N/A,TRUE,"PLASMAN";#N/A,#N/A,TRUE,"REKAP"}</definedName>
    <definedName name="__HKJ1" localSheetId="0" hidden="1">{#N/A,#N/A,TRUE,"UKUPNO";#N/A,#N/A,TRUE,"PLASMAN";#N/A,#N/A,TRUE,"REKAP"}</definedName>
    <definedName name="__HKJ1" hidden="1">{#N/A,#N/A,TRUE,"UKUPNO";#N/A,#N/A,TRUE,"PLASMAN";#N/A,#N/A,TRUE,"REKAP"}</definedName>
    <definedName name="__HR1" localSheetId="0" hidden="1">{#N/A,#N/A,TRUE,"UKUPNO";#N/A,#N/A,TRUE,"PLASMAN";#N/A,#N/A,TRUE,"REKAP"}</definedName>
    <definedName name="__HR1" hidden="1">{#N/A,#N/A,TRUE,"UKUPNO";#N/A,#N/A,TRUE,"PLASMAN";#N/A,#N/A,TRUE,"REKAP"}</definedName>
    <definedName name="__K1" localSheetId="0" hidden="1">{#N/A,#N/A,TRUE,"UKUPNO";#N/A,#N/A,TRUE,"PLASMAN";#N/A,#N/A,TRUE,"REKAP"}</definedName>
    <definedName name="__K1" hidden="1">{#N/A,#N/A,TRUE,"UKUPNO";#N/A,#N/A,TRUE,"PLASMAN";#N/A,#N/A,TRUE,"REKAP"}</definedName>
    <definedName name="__Key1" hidden="1">#REF!</definedName>
    <definedName name="__KO1" localSheetId="0" hidden="1">{#N/A,#N/A,TRUE,"UKUPNO";#N/A,#N/A,TRUE,"PLASMAN";#N/A,#N/A,TRUE,"REKAP"}</definedName>
    <definedName name="__KO1" hidden="1">{#N/A,#N/A,TRUE,"UKUPNO";#N/A,#N/A,TRUE,"PLASMAN";#N/A,#N/A,TRUE,"REKAP"}</definedName>
    <definedName name="__r" localSheetId="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SE1" localSheetId="0" hidden="1">{#N/A,#N/A,FALSE,"Aging Summary";#N/A,#N/A,FALSE,"Ratio Analysis";#N/A,#N/A,FALSE,"Test 120 Day Accts";#N/A,#N/A,FALSE,"Tickmarks"}</definedName>
    <definedName name="__SE1" hidden="1">{#N/A,#N/A,FALSE,"Aging Summary";#N/A,#N/A,FALSE,"Ratio Analysis";#N/A,#N/A,FALSE,"Test 120 Day Accts";#N/A,#N/A,FALSE,"Tickmarks"}</definedName>
    <definedName name="__w1" localSheetId="0" hidden="1">{#N/A,#N/A,TRUE,"UKUPNO";#N/A,#N/A,TRUE,"PLASMAN";#N/A,#N/A,TRUE,"REKAP"}</definedName>
    <definedName name="__w1" hidden="1">{#N/A,#N/A,TRUE,"UKUPNO";#N/A,#N/A,TRUE,"PLASMAN";#N/A,#N/A,TRUE,"REKAP"}</definedName>
    <definedName name="__z1" localSheetId="0" hidden="1">{#N/A,#N/A,TRUE,"UKUPNO";#N/A,#N/A,TRUE,"PLASMAN";#N/A,#N/A,TRUE,"REKAP"}</definedName>
    <definedName name="__z1" hidden="1">{#N/A,#N/A,TRUE,"UKUPNO";#N/A,#N/A,TRUE,"PLASMAN";#N/A,#N/A,TRUE,"REKAP"}</definedName>
    <definedName name="_0001">#REF!</definedName>
    <definedName name="_0002">#REF!</definedName>
    <definedName name="_0010">#REF!</definedName>
    <definedName name="_0010AP">#REF!</definedName>
    <definedName name="_0015">#REF!</definedName>
    <definedName name="_0015AP">#REF!</definedName>
    <definedName name="_0020">#REF!</definedName>
    <definedName name="_0020AP">#REF!</definedName>
    <definedName name="_0050">#REF!</definedName>
    <definedName name="_0050AP">#REF!</definedName>
    <definedName name="_0070">#REF!</definedName>
    <definedName name="_0070AP">#REF!</definedName>
    <definedName name="_0071">#REF!</definedName>
    <definedName name="_0071AP">#REF!</definedName>
    <definedName name="_0072">#REF!</definedName>
    <definedName name="_0073">#REF!</definedName>
    <definedName name="_0073AP">#REF!</definedName>
    <definedName name="_0075">#REF!</definedName>
    <definedName name="_0075AP">#REF!</definedName>
    <definedName name="_0076">#REF!</definedName>
    <definedName name="_0077">#REF!</definedName>
    <definedName name="_0077AP">#REF!</definedName>
    <definedName name="_0078">#REF!</definedName>
    <definedName name="_0078AP">#REF!</definedName>
    <definedName name="_0078AP2">#REF!</definedName>
    <definedName name="_0078AP3">#REF!</definedName>
    <definedName name="_0079">#REF!</definedName>
    <definedName name="_0079AP">#REF!</definedName>
    <definedName name="_0080">#REF!</definedName>
    <definedName name="_0080AP">#REF!</definedName>
    <definedName name="_0081">#REF!</definedName>
    <definedName name="_0081AP">#REF!</definedName>
    <definedName name="_0082">#REF!</definedName>
    <definedName name="_0090">#REF!</definedName>
    <definedName name="_0090AP">#REF!</definedName>
    <definedName name="_0110">#REF!</definedName>
    <definedName name="_0110AP">#REF!</definedName>
    <definedName name="_0115">#REF!</definedName>
    <definedName name="_0115AP">#REF!</definedName>
    <definedName name="_0120">#REF!</definedName>
    <definedName name="_0120AP">#REF!</definedName>
    <definedName name="_0130">#REF!</definedName>
    <definedName name="_0130AP">#REF!</definedName>
    <definedName name="_0140">#REF!</definedName>
    <definedName name="_0140AP">#REF!</definedName>
    <definedName name="_0141">#REF!</definedName>
    <definedName name="_0141AP">#REF!</definedName>
    <definedName name="_0150">#REF!</definedName>
    <definedName name="_0150AP">#REF!</definedName>
    <definedName name="_0153">#REF!</definedName>
    <definedName name="_0153AP">#REF!</definedName>
    <definedName name="_1__FDSAUDITLINK__" localSheetId="0"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0_Table2_" hidden="1">#REF!</definedName>
    <definedName name="_10__123Graph_ACHART_29" hidden="1">#REF!</definedName>
    <definedName name="_10__123Graph_AGROWTH_REVS_A" hidden="1">#REF!</definedName>
    <definedName name="_10__FDSAUDITLINK__" localSheetId="0"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0__FDSAUDITLINK__" localSheetId="0"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GJ">#REF!</definedName>
    <definedName name="_11__123Graph_AChart_2A" hidden="1">#REF!</definedName>
    <definedName name="_11__123Graph_AGROWTH_REVS_B" hidden="1">#REF!</definedName>
    <definedName name="_11__FDSAUDITLINK__" localSheetId="0"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1__FDSAUDITLINK__"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10GJ">#REF!</definedName>
    <definedName name="_115GJ">#REF!</definedName>
    <definedName name="_12__123Graph_ACHART_30" hidden="1">#REF!</definedName>
    <definedName name="_12__123Graph_BCHART_111" hidden="1">#REF!</definedName>
    <definedName name="_12__FDSAUDITLINK__" localSheetId="0"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2__FDSAUDITLINK__"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20GJ">#REF!</definedName>
    <definedName name="_13__123Graph_BCHART_112" hidden="1">#REF!</definedName>
    <definedName name="_13__FDSAUDITLINK__" localSheetId="0"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3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30GJ">#REF!</definedName>
    <definedName name="_14__123Graph_BCHART_26" hidden="1">#REF!</definedName>
    <definedName name="_14__FDSAUDITLINK__" localSheetId="0"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4__FDSAUDITLINK__"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40GJ">#REF!</definedName>
    <definedName name="_141GJ">#REF!</definedName>
    <definedName name="_15__123Graph_AGROSS_MARGINS" hidden="1">#REF!</definedName>
    <definedName name="_15__123Graph_BCHART_29" hidden="1">#REF!</definedName>
    <definedName name="_15__FDSAUDITLINK__" localSheetId="0"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5__FDSAUDITLINK__"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50GJ">#REF!</definedName>
    <definedName name="_153GJ">#REF!</definedName>
    <definedName name="_15GJ">#REF!</definedName>
    <definedName name="_16__123Graph_BGROSS_MARGINS" hidden="1">#REF!</definedName>
    <definedName name="_16__FDSAUDITLINK__" localSheetId="0"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6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7__123Graph_BGROWTH_REVS_A" hidden="1">#REF!</definedName>
    <definedName name="_17__FDSAUDITLINK__" localSheetId="0"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7__FDSAUDITLINK__"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8__123Graph_AGROWTH_REVS_A" hidden="1">#REF!</definedName>
    <definedName name="_18__123Graph_BGROWTH_REVS_B" hidden="1">#REF!</definedName>
    <definedName name="_18__FDSAUDITLINK__" localSheetId="0"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8__FDSAUDITLINK__"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9__123Graph_CCHART_111" hidden="1">#REF!</definedName>
    <definedName name="_19__FDSAUDITLINK__" localSheetId="0"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19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1ST_QUARTER">#REF!</definedName>
    <definedName name="_2__123Graph_ACHART_111" hidden="1">#REF!</definedName>
    <definedName name="_2__FDSAUDITLINK__" localSheetId="0"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__FDSAUDITLINK__"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0__123Graph_CCHART_112" hidden="1">#REF!</definedName>
    <definedName name="_20__FDSAUDITLINK__" localSheetId="0"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0__FDSAUDITLINK__"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0GJ">#REF!</definedName>
    <definedName name="_21__123Graph_AGROWTH_REVS_B" hidden="1">#REF!</definedName>
    <definedName name="_21__123Graph_CCHART_26" hidden="1">#REF!</definedName>
    <definedName name="_21__FDSAUDITLINK__" localSheetId="0"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1__FDSAUDITLINK__"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2__123Graph_BCHART_111" hidden="1">#REF!</definedName>
    <definedName name="_22__123Graph_CCHART_30" hidden="1">#REF!</definedName>
    <definedName name="_22__FDSAUDITLINK__" localSheetId="0"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2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2AP">#REF!</definedName>
    <definedName name="_23__123Graph_BCHART_112" hidden="1">#REF!</definedName>
    <definedName name="_23__123Graph_CGROWTH_REVS_A" hidden="1">#REF!</definedName>
    <definedName name="_23__FDSAUDITLINK__" localSheetId="0"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3__FDSAUDITLINK__"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4__123Graph_BCHART_26" hidden="1">#REF!</definedName>
    <definedName name="_24__123Graph_CGROWTH_REVS_B" hidden="1">#REF!</definedName>
    <definedName name="_24__FDSAUDITLINK__" localSheetId="0"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4__FDSAUDITLINK__"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5__123Graph_DCHART_112" hidden="1">#REF!</definedName>
    <definedName name="_25__FDSAUDITLINK__" localSheetId="0"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6__123Graph_DGROWTH_REVS_A" hidden="1">#REF!</definedName>
    <definedName name="_26__FDSAUDITLINK__" localSheetId="0"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6__FDSAUDITLINK__"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7__123Graph_BCHART_29" hidden="1">#REF!</definedName>
    <definedName name="_27__123Graph_DGROWTH_REVS_B" hidden="1">#REF!</definedName>
    <definedName name="_27__FDSAUDITLINK__" localSheetId="0"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7__FDSAUDITLINK__"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8__123Graph_XCHART_112" hidden="1">#REF!</definedName>
    <definedName name="_28__FDSAUDITLINK__" localSheetId="0"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8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9__123Graph_XChart_1A" hidden="1">#REF!</definedName>
    <definedName name="_29__FDSAUDITLINK__" localSheetId="0"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29__FDSAUDITLINK__"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2ND_QUARTER">#REF!</definedName>
    <definedName name="_3__123Graph_ACHART_112" hidden="1">#REF!</definedName>
    <definedName name="_3__FDSAUDITLINK__" localSheetId="0"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_FDSAUDITLINK__"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0_Table2_" hidden="1">#REF!</definedName>
    <definedName name="_30__123Graph_BGROSS_MARGINS" hidden="1">#REF!</definedName>
    <definedName name="_30__123Graph_XChart_2A" hidden="1">#REF!</definedName>
    <definedName name="_30__FDSAUDITLINK__" localSheetId="0"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0__FDSAUDITLINK__"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1__123Graph_XCHART_30" hidden="1">#REF!</definedName>
    <definedName name="_31__FDSAUDITLINK__" localSheetId="0"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1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2__FDSAUDITLINK__" localSheetId="0"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0_S" hidden="1">#REF!</definedName>
    <definedName name="_33__123Graph_BGROWTH_REVS_A" hidden="1">#REF!</definedName>
    <definedName name="_33__FDSAUDITLINK__" localSheetId="0"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0_Table2_" hidden="1">#REF!</definedName>
    <definedName name="_34__FDSAUDITLINK__" localSheetId="0"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0_Table2_" hidden="1">#REF!</definedName>
    <definedName name="_35__FDSAUDITLINK__" localSheetId="0"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5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6__123Graph_BGROWTH_REVS_B" hidden="1">#REF!</definedName>
    <definedName name="_36__FDSAUDITLINK__" localSheetId="0"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6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7__123Graph_CCHART_111" hidden="1">#REF!</definedName>
    <definedName name="_37__FDSAUDITLINK__" localSheetId="0"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7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8__123Graph_CCHART_112" hidden="1">#REF!</definedName>
    <definedName name="_38__FDSAUDITLINK__" localSheetId="0"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8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9__123Graph_CCHART_26" hidden="1">#REF!</definedName>
    <definedName name="_39__FDSAUDITLINK__" localSheetId="0"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39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4__123Graph_ACHART_111" hidden="1">#REF!</definedName>
    <definedName name="_4__123Graph_AChart_1A" hidden="1">#REF!</definedName>
    <definedName name="_4__FDSAUDITLINK__" localSheetId="0"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0__123Graph_CCHART_30" hidden="1">#REF!</definedName>
    <definedName name="_40__FDSAUDITLINK__" localSheetId="0"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0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1__FDSAUDITLINK__" localSheetId="0"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1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2__FDSAUDITLINK__" localSheetId="0"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2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3__123Graph_CGROWTH_REVS_A" hidden="1">#REF!</definedName>
    <definedName name="_43__FDSAUDITLINK__" localSheetId="0"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3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4__FDSAUDITLINK__" localSheetId="0"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4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5__FDSAUDITLINK__" localSheetId="0"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6__123Graph_CGROWTH_REVS_B" hidden="1">#REF!</definedName>
    <definedName name="_46__FDSAUDITLINK__" localSheetId="0"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7__123Graph_DCHART_112" hidden="1">#REF!</definedName>
    <definedName name="_47__FDSAUDITLINK__" localSheetId="0"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8__FDSAUDITLINK__" localSheetId="0"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9__FDSAUDITLINK__" localSheetId="0"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4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5__123Graph_ACHART_112" hidden="1">#REF!</definedName>
    <definedName name="_5__123Graph_ACHART_26" hidden="1">#REF!</definedName>
    <definedName name="_5__FDSAUDITLINK__" localSheetId="0"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__FDSAUDITLINK__"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0__123Graph_DGROWTH_REVS_A" hidden="1">#REF!</definedName>
    <definedName name="_50__FDSAUDITLINK__" localSheetId="0"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0GJ">#REF!</definedName>
    <definedName name="_51__FDSAUDITLINK__" localSheetId="0"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1__FDSAUDITLINK__"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2__FDSAUDITLINK__" localSheetId="0"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2__FDSAUDITLINK__"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3__123Graph_DGROWTH_REVS_B" hidden="1">#REF!</definedName>
    <definedName name="_53__FDSAUDITLINK__" localSheetId="0"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3__FDSAUDITLINK__"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4__123Graph_XCHART_112" hidden="1">#REF!</definedName>
    <definedName name="_54__FDSAUDITLINK__" localSheetId="0"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4__FDSAUDITLINK__"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5__123Graph_XChart_1A" hidden="1">#REF!</definedName>
    <definedName name="_55__FDSAUDITLINK__" localSheetId="0"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5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58AP">#REF!</definedName>
    <definedName name="_56__123Graph_XChart_2A" hidden="1">#REF!</definedName>
    <definedName name="_56__FDSAUDITLINK__" localSheetId="0"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6__FDSAUDITLINK__"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7__123Graph_XCHART_30" hidden="1">#REF!</definedName>
    <definedName name="_57__FDSAUDITLINK__" localSheetId="0"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7__FDSAUDITLINK__"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8__FDSAUDITLINK__" localSheetId="0"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8__FDSAUDITLINK__"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9__FDSAUDITLINK__" localSheetId="0"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59__FDSAUDITLINK__"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6__123Graph_AChart_1A" hidden="1">#REF!</definedName>
    <definedName name="_6__123Graph_ACHART_29" hidden="1">#REF!</definedName>
    <definedName name="_6__FDSAUDITLINK__" localSheetId="0"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__FDSAUDITLINK__"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0__FDSAUDITLINK__" localSheetId="0"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0_S" hidden="1">#REF!</definedName>
    <definedName name="_61__FDSAUDITLINK__" localSheetId="0"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1__FDSAUDITLINK__"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2__FDSAUDITLINK__" localSheetId="0"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2__FDSAUDITLINK__"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3__FDSAUDITLINK__" localSheetId="0"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_FDSAUDITLINK__"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0_Table2_" hidden="1">#REF!</definedName>
    <definedName name="_64__FDSAUDITLINK__" localSheetId="0"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4__FDSAUDITLINK__"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5__FDSAUDITLINK__" localSheetId="0"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5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6__FDSAUDITLINK__" localSheetId="0"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_FDSAUDITLINK__"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0_Table2_" hidden="1">#REF!</definedName>
    <definedName name="_67__FDSAUDITLINK__" localSheetId="0"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7__FDSAUDITLINK__"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8__FDSAUDITLINK__" localSheetId="0"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8__FDSAUDITLINK__"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9__FDSAUDITLINK__" localSheetId="0"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69__FDSAUDITLINK__"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7__123Graph_ACHART_26" hidden="1">#REF!</definedName>
    <definedName name="_7__123Graph_AChart_2A" hidden="1">#REF!</definedName>
    <definedName name="_7__FDSAUDITLINK__" localSheetId="0"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0__FDSAUDITLINK__" localSheetId="0"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ANALY">#REF!</definedName>
    <definedName name="_70GJ">#REF!</definedName>
    <definedName name="_71__FDSAUDITLINK__" localSheetId="0"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1__FDSAUDITLINK__"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2__FDSAUDITLINK__" localSheetId="0"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2__FDSAUDITLINK__"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3__FDSAUDITLINK__" localSheetId="0"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3__FDSAUDITLINK__"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4__FDSAUDITLINK__" localSheetId="0"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4__FDSAUDITLINK__"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5__FDSAUDITLINK__" localSheetId="0"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GJ">#REF!</definedName>
    <definedName name="_76__FDSAUDITLINK__" localSheetId="0"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6__FDSAUDITLINK__"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7__FDSAUDITLINK__" localSheetId="0"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7__FDSAUDITLINK__"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7GJ">#REF!</definedName>
    <definedName name="_78__FDSAUDITLINK__" localSheetId="0"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8__FDSAUDITLINK__"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8GJ">#REF!</definedName>
    <definedName name="_79__FDSAUDITLINK__" localSheetId="0"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79__FDSAUDITLINK__"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8__123Graph_ACHART_30" hidden="1">#REF!</definedName>
    <definedName name="_8__FDSAUDITLINK__" localSheetId="0"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__FDSAUDITLINK__"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0__FDSAUDITLINK__" localSheetId="0"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0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0ANALY">#REF!</definedName>
    <definedName name="_80GJ">#REF!</definedName>
    <definedName name="_81__FDSAUDITLINK__" localSheetId="0"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1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1GJ">#REF!</definedName>
    <definedName name="_82__FDSAUDITLINK__" localSheetId="0"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2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3__FDSAUDITLINK__" localSheetId="0"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3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4__FDSAUDITLINK__" localSheetId="0"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4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5__FDSAUDITLINK__" localSheetId="0"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5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6__FDSAUDITLINK__" localSheetId="0"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6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7__FDSAUDITLINK__" localSheetId="0"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7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8__FDSAUDITLINK__" localSheetId="0"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8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9__FDSAUDITLINK__" localSheetId="0"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89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9__123Graph_AGROSS_MARGINS" hidden="1">#REF!</definedName>
    <definedName name="_9__FDSAUDITLINK__" localSheetId="0"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__FDSAUDITLINK__"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0__FDSAUDITLINK__" localSheetId="0"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0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0GJ">#REF!</definedName>
    <definedName name="_91__FDSAUDITLINK__" localSheetId="0"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1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2__FDSAUDITLINK__" localSheetId="0"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2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3__FDSAUDITLINK__" localSheetId="0"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3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4__FDSAUDITLINK__" localSheetId="0"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4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5__FDSAUDITLINK__" localSheetId="0"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6__FDSAUDITLINK__" localSheetId="0"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7__FDSAUDITLINK__" localSheetId="0"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8__FDSAUDITLINK__" localSheetId="0"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9__FDSAUDITLINK__" localSheetId="0"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9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a1" localSheetId="0" hidden="1">{#N/A,#N/A,FALSE,"Synth";"parc_DC",#N/A,FALSE,"parc";#N/A,#N/A,FALSE,"CA prest";#N/A,#N/A,FALSE,"Ratio CA";#N/A,#N/A,FALSE,"Trafic";"CR_GSM_acté_DC",#N/A,FALSE,"CR GSM_acté";#N/A,#N/A,FALSE,"Abonnés";#N/A,#N/A,FALSE,"Créances";#N/A,#N/A,FALSE,"Effectifs"}</definedName>
    <definedName name="_a1" hidden="1">{#N/A,#N/A,FALSE,"Synth";"parc_DC",#N/A,FALSE,"parc";#N/A,#N/A,FALSE,"CA prest";#N/A,#N/A,FALSE,"Ratio CA";#N/A,#N/A,FALSE,"Trafic";"CR_GSM_acté_DC",#N/A,FALSE,"CR GSM_acté";#N/A,#N/A,FALSE,"Abonnés";#N/A,#N/A,FALSE,"Créances";#N/A,#N/A,FALSE,"Effectifs"}</definedName>
    <definedName name="_Act01">#REF!</definedName>
    <definedName name="_Act02">#REF!</definedName>
    <definedName name="_Act03">#REF!</definedName>
    <definedName name="_Act04">#REF!</definedName>
    <definedName name="_Act05">#REF!</definedName>
    <definedName name="_Act06">#REF!</definedName>
    <definedName name="_Act07">#REF!</definedName>
    <definedName name="_Act08">#REF!</definedName>
    <definedName name="_Act09">#REF!</definedName>
    <definedName name="_Act10">#REF!</definedName>
    <definedName name="_Act11">#REF!</definedName>
    <definedName name="_Act12">#REF!</definedName>
    <definedName name="_ACT995">#REF!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1</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2B754C816B33440CA6B09FCECA363B1C.edm" hidden="1">#REF!</definedName>
    <definedName name="_bdm.4261CBDD64CC43EEAE9367E32A5D9415.edm" hidden="1">#REF!</definedName>
    <definedName name="_bdm.4E36B374656E4111BE06C6AA8593525F.edm" hidden="1">#REF!</definedName>
    <definedName name="_bdm.A2FC9A89D6D74FC893514932B9559E6F.edm" hidden="1">#REF!</definedName>
    <definedName name="_bdm.B6D3C63AED6645D6839BAAA3C46A1B11.edm" hidden="1">#REF!</definedName>
    <definedName name="_bdm.D3D232B0C825487C80B74D42D3DC9229.edm" hidden="1">#REF!</definedName>
    <definedName name="_bdm.EAA026CA20C74B79BA422B16028705A4.edm" hidden="1">#REF!</definedName>
    <definedName name="_bdm.EE4FE38359B54D868B4E6D164382A293.edm" hidden="1">#REF!</definedName>
    <definedName name="_d2">#REF!</definedName>
    <definedName name="_Dist_Bin" hidden="1">#REF!</definedName>
    <definedName name="_Dist_Values" hidden="1">#REF!</definedName>
    <definedName name="_eu_lblSeed1" hidden="1">6648124</definedName>
    <definedName name="_eu_lblSeed2" hidden="1">3105613</definedName>
    <definedName name="_eu_lblSeed3" hidden="1">9092828</definedName>
    <definedName name="_eu_lblSeed4" hidden="1">8231087</definedName>
    <definedName name="_eu_lblSeed5" hidden="1">8045525</definedName>
    <definedName name="_eu_lblSeed6" hidden="1">1463957</definedName>
    <definedName name="_eu_lblSeed7" hidden="1">1146085</definedName>
    <definedName name="_eu_lblSeed8" hidden="1">0</definedName>
    <definedName name="_Fill" hidden="1">#REF!</definedName>
    <definedName name="_xlnm._FilterDatabase" localSheetId="6" hidden="1">'2025 (Old UL)'!$A$39:$N$79</definedName>
    <definedName name="_xlnm._FilterDatabase" localSheetId="7" hidden="1">'2026 (Old UL)'!$A$39:$N$79</definedName>
    <definedName name="_fin1" localSheetId="0" hidden="1">{#N/A,#N/A,TRUE,"UKUPNO";#N/A,#N/A,TRUE,"PLASMAN";#N/A,#N/A,TRUE,"REKAP"}</definedName>
    <definedName name="_fin1" hidden="1">{#N/A,#N/A,TRUE,"UKUPNO";#N/A,#N/A,TRUE,"PLASMAN";#N/A,#N/A,TRUE,"REKAP"}</definedName>
    <definedName name="_HKJ1" localSheetId="0" hidden="1">{#N/A,#N/A,TRUE,"UKUPNO";#N/A,#N/A,TRUE,"PLASMAN";#N/A,#N/A,TRUE,"REKAP"}</definedName>
    <definedName name="_HKJ1" hidden="1">{#N/A,#N/A,TRUE,"UKUPNO";#N/A,#N/A,TRUE,"PLASMAN";#N/A,#N/A,TRUE,"REKAP"}</definedName>
    <definedName name="_HR1" localSheetId="0" hidden="1">{#N/A,#N/A,TRUE,"UKUPNO";#N/A,#N/A,TRUE,"PLASMAN";#N/A,#N/A,TRUE,"REKAP"}</definedName>
    <definedName name="_HR1" hidden="1">{#N/A,#N/A,TRUE,"UKUPNO";#N/A,#N/A,TRUE,"PLASMAN";#N/A,#N/A,TRUE,"REKAP"}</definedName>
    <definedName name="_K1" localSheetId="0" hidden="1">{#N/A,#N/A,TRUE,"UKUPNO";#N/A,#N/A,TRUE,"PLASMAN";#N/A,#N/A,TRUE,"REKAP"}</definedName>
    <definedName name="_K1" hidden="1">{#N/A,#N/A,TRUE,"UKUPNO";#N/A,#N/A,TRUE,"PLASMAN";#N/A,#N/A,TRUE,"REKAP"}</definedName>
    <definedName name="_Key1" hidden="1">#REF!</definedName>
    <definedName name="_Key2" hidden="1">#REF!</definedName>
    <definedName name="_KO1" localSheetId="0" hidden="1">{#N/A,#N/A,TRUE,"UKUPNO";#N/A,#N/A,TRUE,"PLASMAN";#N/A,#N/A,TRUE,"REKAP"}</definedName>
    <definedName name="_KO1" hidden="1">{#N/A,#N/A,TRUE,"UKUPNO";#N/A,#N/A,TRUE,"PLASMAN";#N/A,#N/A,TRUE,"REKAP"}</definedName>
    <definedName name="_MatInverse_Out" hidden="1">#REF!</definedName>
    <definedName name="_MatMult_A" hidden="1">#REF!</definedName>
    <definedName name="_MatMult_AxB" hidden="1">#REF!</definedName>
    <definedName name="_MatMult_B" hidden="1">#REF!</definedName>
    <definedName name="_Order1" hidden="1">255</definedName>
    <definedName name="_Order2" hidden="1">0</definedName>
    <definedName name="_Parse_Out" hidden="1">#REF!</definedName>
    <definedName name="_r" localSheetId="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egression_Out" hidden="1">#REF!</definedName>
    <definedName name="_Regression_X" hidden="1">#REF!</definedName>
    <definedName name="_SE1" localSheetId="0" hidden="1">{#N/A,#N/A,FALSE,"Aging Summary";#N/A,#N/A,FALSE,"Ratio Analysis";#N/A,#N/A,FALSE,"Test 120 Day Accts";#N/A,#N/A,FALSE,"Tickmarks"}</definedName>
    <definedName name="_SE1" hidden="1">{#N/A,#N/A,FALSE,"Aging Summary";#N/A,#N/A,FALSE,"Ratio Analysis";#N/A,#N/A,FALSE,"Test 120 Day Accts";#N/A,#N/A,FALSE,"Tickmarks"}</definedName>
    <definedName name="_Sort" hidden="1">#REF!</definedName>
    <definedName name="_Table1_In1" hidden="1">#REF!</definedName>
    <definedName name="_Table1_Out" hidden="1">#REF!</definedName>
    <definedName name="_Table2_In1" hidden="1">#REF!</definedName>
    <definedName name="_Table2_Out" hidden="1">#REF!</definedName>
    <definedName name="_V1" localSheetId="0" hidden="1">{#N/A,#N/A,FALSE,"Aging Summary";#N/A,#N/A,FALSE,"Ratio Analysis";#N/A,#N/A,FALSE,"Test 120 Day Accts";#N/A,#N/A,FALSE,"Tickmarks"}</definedName>
    <definedName name="_V1" hidden="1">{#N/A,#N/A,FALSE,"Aging Summary";#N/A,#N/A,FALSE,"Ratio Analysis";#N/A,#N/A,FALSE,"Test 120 Day Accts";#N/A,#N/A,FALSE,"Tickmarks"}</definedName>
    <definedName name="_w1" localSheetId="0" hidden="1">{#N/A,#N/A,TRUE,"UKUPNO";#N/A,#N/A,TRUE,"PLASMAN";#N/A,#N/A,TRUE,"REKAP"}</definedName>
    <definedName name="_w1" hidden="1">{#N/A,#N/A,TRUE,"UKUPNO";#N/A,#N/A,TRUE,"PLASMAN";#N/A,#N/A,TRUE,"REKAP"}</definedName>
    <definedName name="_z1" localSheetId="0" hidden="1">{#N/A,#N/A,TRUE,"UKUPNO";#N/A,#N/A,TRUE,"PLASMAN";#N/A,#N/A,TRUE,"REKAP"}</definedName>
    <definedName name="_z1" hidden="1">{#N/A,#N/A,TRUE,"UKUPNO";#N/A,#N/A,TRUE,"PLASMAN";#N/A,#N/A,TRUE,"REKAP"}</definedName>
    <definedName name="a">#REF!</definedName>
    <definedName name="A1B53806">#REF!</definedName>
    <definedName name="A2159244F">#REF!,#REF!</definedName>
    <definedName name="A2159253J">#REF!,#REF!</definedName>
    <definedName name="A2159262K">#REF!,#REF!</definedName>
    <definedName name="A2159263L">#REF!,#REF!</definedName>
    <definedName name="A2159264R">#REF!,#REF!</definedName>
    <definedName name="A2159265T">#REF!,#REF!</definedName>
    <definedName name="A2159266V">#REF!,#REF!</definedName>
    <definedName name="A2159267W">#REF!,#REF!</definedName>
    <definedName name="A2159268X">#REF!,#REF!</definedName>
    <definedName name="A2159269A">#REF!,#REF!</definedName>
    <definedName name="A2159270K">#REF!,#REF!</definedName>
    <definedName name="A2159271L">#REF!,#REF!</definedName>
    <definedName name="A2159272R">#REF!,#REF!</definedName>
    <definedName name="A2159273T">#REF!,#REF!</definedName>
    <definedName name="A2159274V">#REF!,#REF!</definedName>
    <definedName name="A2159275W">#REF!,#REF!</definedName>
    <definedName name="A2159276X">#REF!,#REF!</definedName>
    <definedName name="A2159277A">#REF!,#REF!</definedName>
    <definedName name="A2159278C">#REF!,#REF!</definedName>
    <definedName name="A2159279F">#REF!,#REF!</definedName>
    <definedName name="A2159280R">#REF!,#REF!</definedName>
    <definedName name="A2159281T">#REF!,#REF!</definedName>
    <definedName name="A2159282V">#REF!,#REF!</definedName>
    <definedName name="A2159283W">#REF!,#REF!</definedName>
    <definedName name="A2159284X">#REF!,#REF!</definedName>
    <definedName name="A2159285A">#REF!,#REF!</definedName>
    <definedName name="A2159286C">#REF!,#REF!</definedName>
    <definedName name="A2159287F">#REF!,#REF!</definedName>
    <definedName name="A2159288J">#REF!,#REF!</definedName>
    <definedName name="A2159289K">#REF!,#REF!</definedName>
    <definedName name="A2159290V">#REF!,#REF!</definedName>
    <definedName name="A2159291W">#REF!,#REF!</definedName>
    <definedName name="A2159292X">#REF!,#REF!</definedName>
    <definedName name="A2159293A">#REF!,#REF!</definedName>
    <definedName name="A2159294C">#REF!,#REF!</definedName>
    <definedName name="A2159295F">#REF!,#REF!</definedName>
    <definedName name="A2159296J">#REF!,#REF!</definedName>
    <definedName name="A2159297K">#REF!,#REF!</definedName>
    <definedName name="A2159298L">#REF!,#REF!</definedName>
    <definedName name="A2325806K">#REF!,#REF!</definedName>
    <definedName name="A2325807L">#REF!,#REF!</definedName>
    <definedName name="A2325810A">#REF!,#REF!</definedName>
    <definedName name="A2325811C">#REF!,#REF!</definedName>
    <definedName name="A2325812F">#REF!,#REF!</definedName>
    <definedName name="A2325815L">#REF!,#REF!</definedName>
    <definedName name="A2325816R">#REF!,#REF!</definedName>
    <definedName name="A2325817T">#REF!,#REF!</definedName>
    <definedName name="A2325820F">#REF!,#REF!</definedName>
    <definedName name="A2325821J">#REF!,#REF!</definedName>
    <definedName name="A2325822K">#REF!,#REF!</definedName>
    <definedName name="A2325825T">#REF!,#REF!</definedName>
    <definedName name="A2325826V">#REF!,#REF!</definedName>
    <definedName name="A2325827W">#REF!,#REF!</definedName>
    <definedName name="A2325830K">#REF!,#REF!</definedName>
    <definedName name="A2325831L">#REF!,#REF!</definedName>
    <definedName name="A2325832R">#REF!,#REF!</definedName>
    <definedName name="A2325835W">#REF!,#REF!</definedName>
    <definedName name="A2325836X">#REF!,#REF!</definedName>
    <definedName name="A2325837A">#REF!,#REF!</definedName>
    <definedName name="A2325840R">#REF!,#REF!</definedName>
    <definedName name="A2325841T">#REF!,#REF!</definedName>
    <definedName name="A2325842V">#REF!,#REF!</definedName>
    <definedName name="A2325845A">#REF!,#REF!</definedName>
    <definedName name="A2325846C">#REF!,#REF!</definedName>
    <definedName name="A2325847F">#REF!,#REF!</definedName>
    <definedName name="A2325850V">#REF!,#REF!</definedName>
    <definedName name="aa" localSheetId="0" hidden="1">{#N/A,#N/A,FALSE,"Aging Summary";#N/A,#N/A,FALSE,"Ratio Analysis";#N/A,#N/A,FALSE,"Test 120 Day Accts";#N/A,#N/A,FALSE,"Tickmarks"}</definedName>
    <definedName name="aa" hidden="1">{#N/A,#N/A,FALSE,"Aging Summary";#N/A,#N/A,FALSE,"Ratio Analysis";#N/A,#N/A,FALSE,"Test 120 Day Accts";#N/A,#N/A,FALSE,"Tickmarks"}</definedName>
    <definedName name="AAA_DOCTOPS" hidden="1">"AAA_SET"</definedName>
    <definedName name="AAA_duser" hidden="1">"OFF"</definedName>
    <definedName name="aaaaaaaa" localSheetId="0" hidden="1">{#N/A,#N/A,FALSE,"Aging Summary";#N/A,#N/A,FALSE,"Ratio Analysis";#N/A,#N/A,FALSE,"Test 120 Day Accts";#N/A,#N/A,FALSE,"Tickmarks"}</definedName>
    <definedName name="aaaaaaaa" hidden="1">{#N/A,#N/A,FALSE,"Aging Summary";#N/A,#N/A,FALSE,"Ratio Analysis";#N/A,#N/A,FALSE,"Test 120 Day Accts";#N/A,#N/A,FALSE,"Tickmarks"}</definedName>
    <definedName name="AAB_Addin5" hidden="1">"AAB_Description for addin 5,Description for addin 5,Description for addin 5,Description for addin 5,Description for addin 5,Description for addin 5"</definedName>
    <definedName name="ab" localSheetId="0" hidden="1">{#N/A,#N/A,FALSE,"Aging Summary";#N/A,#N/A,FALSE,"Ratio Analysis";#N/A,#N/A,FALSE,"Test 120 Day Accts";#N/A,#N/A,FALSE,"Tickmarks"}</definedName>
    <definedName name="ab" hidden="1">{#N/A,#N/A,FALSE,"Aging Summary";#N/A,#N/A,FALSE,"Ratio Analysis";#N/A,#N/A,FALSE,"Test 120 Day Accts";#N/A,#N/A,FALSE,"Tickmarks"}</definedName>
    <definedName name="abc" localSheetId="0" hidden="1">{#N/A,#N/A,FALSE,"CLAIMS";#N/A,#N/A,FALSE,"EXPENSE";#N/A,#N/A,FALSE,"CAPITAL"}</definedName>
    <definedName name="abc" hidden="1">{#N/A,#N/A,FALSE,"CLAIMS";#N/A,#N/A,FALSE,"EXPENSE";#N/A,#N/A,FALSE,"CAPITAL"}</definedName>
    <definedName name="AccessDatabase" hidden="1">"C:\My Documents\発注予測.mdb"</definedName>
    <definedName name="ACCOUNT_LIST">#REF!</definedName>
    <definedName name="ACQ.COST">#REF!</definedName>
    <definedName name="adf" localSheetId="0" hidden="1">{#N/A,#N/A,FALSE,"Aging Summary";#N/A,#N/A,FALSE,"Ratio Analysis";#N/A,#N/A,FALSE,"Test 120 Day Accts";#N/A,#N/A,FALSE,"Tickmarks"}</definedName>
    <definedName name="adf" hidden="1">{#N/A,#N/A,FALSE,"Aging Summary";#N/A,#N/A,FALSE,"Ratio Analysis";#N/A,#N/A,FALSE,"Test 120 Day Accts";#N/A,#N/A,FALSE,"Tickmarks"}</definedName>
    <definedName name="administration">#REF!</definedName>
    <definedName name="ads" localSheetId="0" hidden="1">{#N/A,#N/A,FALSE,"Aging Summary";#N/A,#N/A,FALSE,"Ratio Analysis";#N/A,#N/A,FALSE,"Test 120 Day Accts";#N/A,#N/A,FALSE,"Tickmarks"}</definedName>
    <definedName name="ads" hidden="1">{#N/A,#N/A,FALSE,"Aging Summary";#N/A,#N/A,FALSE,"Ratio Analysis";#N/A,#N/A,FALSE,"Test 120 Day Accts";#N/A,#N/A,FALSE,"Tickmarks"}</definedName>
    <definedName name="aj" localSheetId="0"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j"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llHistory">#REF!,#REF!</definedName>
    <definedName name="AllPages">#REF!,#REF!,#REF!,#REF!,#REF!,#REF!,#REF!,#REF!,#REF!,#REF!,#REF!</definedName>
    <definedName name="AllSum98">#REF!,#REF!,#REF!</definedName>
    <definedName name="AMORCOMPLEAS">#REF!</definedName>
    <definedName name="AMORDEFERRED">#REF!</definedName>
    <definedName name="AMORLEASEHOLD">#REF!</definedName>
    <definedName name="AMOROFFLEAS">#REF!</definedName>
    <definedName name="AMORTCC">#REF!</definedName>
    <definedName name="AMORTLEASVEH">#REF!</definedName>
    <definedName name="analysis" localSheetId="0"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localSheetId="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localSheetId="0"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localSheetId="0"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R">#REF!</definedName>
    <definedName name="AR_sales">#REF!</definedName>
    <definedName name="area1">#REF!,#REF!,#REF!,#REF!,#REF!,#REF!</definedName>
    <definedName name="area2">#REF!,#REF!</definedName>
    <definedName name="arsdf" localSheetId="0" hidden="1">{#N/A,#N/A,FALSE,"Aging Summary";#N/A,#N/A,FALSE,"Ratio Analysis";#N/A,#N/A,FALSE,"Test 120 Day Accts";#N/A,#N/A,FALSE,"Tickmarks"}</definedName>
    <definedName name="arsdf" hidden="1">{#N/A,#N/A,FALSE,"Aging Summary";#N/A,#N/A,FALSE,"Ratio Analysis";#N/A,#N/A,FALSE,"Test 120 Day Accts";#N/A,#N/A,FALSE,"Tickmarks"}</definedName>
    <definedName name="AS2DocOpenMode" hidden="1">"AS2DocumentEdit"</definedName>
    <definedName name="AS2HasNoAutoHeaderFooter" hidden="1">" "</definedName>
    <definedName name="asasd">#REF!,#REF!,#REF!</definedName>
    <definedName name="asd" localSheetId="0" hidden="1">{#N/A,#N/A,FALSE,"Aging Summary";#N/A,#N/A,FALSE,"Ratio Analysis";#N/A,#N/A,FALSE,"Test 120 Day Accts";#N/A,#N/A,FALSE,"Tickmarks"}</definedName>
    <definedName name="asd" hidden="1">{#N/A,#N/A,FALSE,"Aging Summary";#N/A,#N/A,FALSE,"Ratio Analysis";#N/A,#N/A,FALSE,"Test 120 Day Accts";#N/A,#N/A,FALSE,"Tickmarks"}</definedName>
    <definedName name="ASSETADJ">#REF!</definedName>
    <definedName name="AssetNum">#REF!</definedName>
    <definedName name="b" localSheetId="0" hidden="1">{#N/A,#N/A,FALSE,"Aging Summary";#N/A,#N/A,FALSE,"Ratio Analysis";#N/A,#N/A,FALSE,"Test 120 Day Accts";#N/A,#N/A,FALSE,"Tickmarks"}</definedName>
    <definedName name="b" hidden="1">{#N/A,#N/A,FALSE,"Aging Summary";#N/A,#N/A,FALSE,"Ratio Analysis";#N/A,#N/A,FALSE,"Test 120 Day Accts";#N/A,#N/A,FALSE,"Tickmarks"}</definedName>
    <definedName name="B6INC">#REF!</definedName>
    <definedName name="B6IVA">#REF!</definedName>
    <definedName name="BAL">#REF!</definedName>
    <definedName name="balan">#REF!</definedName>
    <definedName name="BALANCE">#REF!</definedName>
    <definedName name="BALSHT">#REF!</definedName>
    <definedName name="bb" localSheetId="0"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bb"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BI_LDCLIST">#REF!</definedName>
    <definedName name="Billed">#REF!</definedName>
    <definedName name="BillingCollecting">#REF!</definedName>
    <definedName name="Bk_of_Cda">#REF!</definedName>
    <definedName name="BLDGCAPBUD">#REF!</definedName>
    <definedName name="Bloomberg">#REF!</definedName>
    <definedName name="BLPH1" hidden="1">#REF!</definedName>
    <definedName name="BLPH2" hidden="1">#REF!</definedName>
    <definedName name="BLPH3" hidden="1">#REF!</definedName>
    <definedName name="BridgeYear">#REF!</definedName>
    <definedName name="BTP">#REF!</definedName>
    <definedName name="Budg01">#REF!</definedName>
    <definedName name="Budg02">#REF!</definedName>
    <definedName name="Budg03">#REF!</definedName>
    <definedName name="Budg04">#REF!</definedName>
    <definedName name="Budg05">#REF!</definedName>
    <definedName name="Budg06">#REF!</definedName>
    <definedName name="Budg07">#REF!</definedName>
    <definedName name="Budg08">#REF!</definedName>
    <definedName name="Budg09">#REF!</definedName>
    <definedName name="Budg10">#REF!</definedName>
    <definedName name="Budg11">#REF!</definedName>
    <definedName name="Budg12">#REF!</definedName>
    <definedName name="budget">#REF!</definedName>
    <definedName name="Budget3">#REF!</definedName>
    <definedName name="Budget4">#REF!</definedName>
    <definedName name="Budget5">#REF!</definedName>
    <definedName name="BudgetBook">#REF!,#REF!,#REF!,#REF!</definedName>
    <definedName name="BusinessUnitList">#REF!</definedName>
    <definedName name="C_">#REF!</definedName>
    <definedName name="cafe_validation_temp" hidden="1">#REF!</definedName>
    <definedName name="CALCNWORKSHEET">#REF!</definedName>
    <definedName name="capcosttype">#REF!</definedName>
    <definedName name="CAPEXP">#REF!</definedName>
    <definedName name="CAPITAL">#REF!</definedName>
    <definedName name="CAPITALEXP">#REF!</definedName>
    <definedName name="CapitalProjects">#REF!</definedName>
    <definedName name="CapOEB">#REF!</definedName>
    <definedName name="capsupplier">#REF!</definedName>
    <definedName name="CASH">#REF!</definedName>
    <definedName name="Cash2">#REF!</definedName>
    <definedName name="cashfull">#REF!</definedName>
    <definedName name="CBWorkbookPriority" hidden="1">-844756298</definedName>
    <definedName name="cc">#REF!</definedName>
    <definedName name="CC_LIST">#REF!</definedName>
    <definedName name="CC_MASTER_LIST">#REF!</definedName>
    <definedName name="CC_OEB_LIST">#REF!</definedName>
    <definedName name="CCA_Class">#REF!</definedName>
    <definedName name="CCCA">#REF!</definedName>
    <definedName name="cd" localSheetId="0"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cd"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CDM_2007">#REF!</definedName>
    <definedName name="CFLOW">#REF!</definedName>
    <definedName name="CG_FLEET_BURDEN">#REF!</definedName>
    <definedName name="CG_MAT_BURDEN">#REF!</definedName>
    <definedName name="CHANGES">#REF!</definedName>
    <definedName name="CIQWBGuid" hidden="1">"b2a64c6c-42e0-40ff-84b5-17e326ba1c46"</definedName>
    <definedName name="CITY">#REF!</definedName>
    <definedName name="CIVA">#REF!</definedName>
    <definedName name="CLEAR_ADJ">#REF!</definedName>
    <definedName name="Client_Asset_Code">#REF!</definedName>
    <definedName name="ClientName">#REF!</definedName>
    <definedName name="CLUSTER">#REF!</definedName>
    <definedName name="CLUSTER_LIST">#REF!</definedName>
    <definedName name="CO_LIST">#REF!</definedName>
    <definedName name="Comp">#REF!</definedName>
    <definedName name="COMP_IS">#REF!</definedName>
    <definedName name="Company10">#REF!</definedName>
    <definedName name="Company12">#REF!</definedName>
    <definedName name="CompanyList">#REF!</definedName>
    <definedName name="COMPCAPBUD">#REF!</definedName>
    <definedName name="CompIS">#REF!</definedName>
    <definedName name="COMPLEASCAPBUD">#REF!</definedName>
    <definedName name="CON">#REF!</definedName>
    <definedName name="CONSOL_MOVE">#REF!</definedName>
    <definedName name="CONSOL_MOVE1">#REF!</definedName>
    <definedName name="contactf">#REF!</definedName>
    <definedName name="CONTINUITY">#REF!</definedName>
    <definedName name="CONTINUITY_SCHEDULE_____PLANT">#REF!</definedName>
    <definedName name="CONVALESCENCE_BEREAVEMENTS">#REF!</definedName>
    <definedName name="COP">#REF!</definedName>
    <definedName name="CostCenter">#REF!</definedName>
    <definedName name="costtype">#REF!</definedName>
    <definedName name="COVER">#REF!,#REF!</definedName>
    <definedName name="Crystal_1_1_WEBI_DataGrid" hidden="1">#REF!</definedName>
    <definedName name="Crystal_1_1_WEBI_HHeading" hidden="1">#REF!</definedName>
    <definedName name="Crystal_1_1_WEBI_Table" hidden="1">#REF!</definedName>
    <definedName name="Crystal_10_1_WEBI_DataGrid" hidden="1">#REF!</definedName>
    <definedName name="Crystal_10_1_WEBI_HHeading" hidden="1">#REF!</definedName>
    <definedName name="Crystal_10_1_WEBI_Table" hidden="1">#REF!</definedName>
    <definedName name="Crystal_12_1_WEBI_DataGrid" hidden="1">#REF!</definedName>
    <definedName name="Crystal_12_1_WEBI_HHeading" hidden="1">#REF!</definedName>
    <definedName name="Crystal_12_1_WEBI_Table" hidden="1">#REF!</definedName>
    <definedName name="Crystal_14_1_WEBI_DataGrid" hidden="1">#REF!</definedName>
    <definedName name="Crystal_14_1_WEBI_HHeading" hidden="1">#REF!</definedName>
    <definedName name="Crystal_14_1_WEBI_Table" hidden="1">#REF!</definedName>
    <definedName name="Crystal_16_1_WEBI_DataGrid" hidden="1">#REF!</definedName>
    <definedName name="Crystal_16_1_WEBI_HHeading" hidden="1">#REF!</definedName>
    <definedName name="Crystal_16_1_WEBI_Table" hidden="1">#REF!</definedName>
    <definedName name="Crystal_18_1_WEBI_DataGrid" hidden="1">#REF!</definedName>
    <definedName name="Crystal_18_1_WEBI_HHeading" hidden="1">#REF!</definedName>
    <definedName name="Crystal_18_1_WEBI_Table" hidden="1">#REF!</definedName>
    <definedName name="Crystal_2_1_WEBI_DataGrid" hidden="1">#REF!</definedName>
    <definedName name="Crystal_2_1_WEBI_HHeading" hidden="1">#REF!</definedName>
    <definedName name="Crystal_2_1_WEBI_Table" hidden="1">#REF!</definedName>
    <definedName name="Crystal_5_1_WEBI_DataGrid" hidden="1">#REF!</definedName>
    <definedName name="Crystal_5_1_WEBI_HHeading" hidden="1">#REF!</definedName>
    <definedName name="Crystal_5_1_WEBI_Table" hidden="1">#REF!</definedName>
    <definedName name="Crystal_6_1_WEBI_DataGrid" hidden="1">#REF!</definedName>
    <definedName name="Crystal_6_1_WEBI_HHeading" hidden="1">#REF!</definedName>
    <definedName name="Crystal_6_1_WEBI_Table" hidden="1">#REF!</definedName>
    <definedName name="Crystal_8_1_WEBI_DataGrid" hidden="1">#REF!</definedName>
    <definedName name="Crystal_8_1_WEBI_HHeading" hidden="1">#REF!</definedName>
    <definedName name="Crystal_8_1_WEBI_Table" hidden="1">#REF!</definedName>
    <definedName name="Crystal_9_1_WEBI_DataGrid" hidden="1">#REF!</definedName>
    <definedName name="Crystal_9_1_WEBI_HHeading" hidden="1">#REF!</definedName>
    <definedName name="Crystal_9_1_WEBI_Table" hidden="1">#REF!</definedName>
    <definedName name="CSScenarioDescription">#REF!</definedName>
    <definedName name="CSUnlistedDescription">#REF!</definedName>
    <definedName name="CSUnlistedLabel">#REF!</definedName>
    <definedName name="CSUnlistedProjectID">#REF!</definedName>
    <definedName name="CustomerAdministration">#REF!</definedName>
    <definedName name="CustomerCount">#REF!</definedName>
    <definedName name="DATA">#REF!</definedName>
    <definedName name="data00">#REF!</definedName>
    <definedName name="data01">#REF!</definedName>
    <definedName name="data02">#REF!</definedName>
    <definedName name="data0211">#REF!</definedName>
    <definedName name="data03">#REF!</definedName>
    <definedName name="data04">#REF!</definedName>
    <definedName name="data05">#REF!</definedName>
    <definedName name="data06">#REF!</definedName>
    <definedName name="data07">#REF!</definedName>
    <definedName name="data08">#REF!</definedName>
    <definedName name="data09">#REF!</definedName>
    <definedName name="data10">#REF!</definedName>
    <definedName name="data11">#REF!</definedName>
    <definedName name="_xlnm.Database">#REF!</definedName>
    <definedName name="DATE_LIST">#REF!</definedName>
    <definedName name="Date_Range">#REF!,#REF!</definedName>
    <definedName name="DATES">#N/A</definedName>
    <definedName name="DaysInPreviousYear">#REF!</definedName>
    <definedName name="DaysInYear">#REF!</definedName>
    <definedName name="db">#REF!</definedName>
    <definedName name="dc" localSheetId="0"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c"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C_O_S">#REF!</definedName>
    <definedName name="dd" localSheetId="0" hidden="1">{#N/A,#N/A,FALSE,"Aging Summary";#N/A,#N/A,FALSE,"Ratio Analysis";#N/A,#N/A,FALSE,"Test 120 Day Accts";#N/A,#N/A,FALSE,"Tickmarks"}</definedName>
    <definedName name="dd" hidden="1">{#N/A,#N/A,FALSE,"Aging Summary";#N/A,#N/A,FALSE,"Ratio Analysis";#N/A,#N/A,FALSE,"Test 120 Day Accts";#N/A,#N/A,FALSE,"Tickmarks"}</definedName>
    <definedName name="DEBT">#REF!</definedName>
    <definedName name="deferrals">#REF!</definedName>
    <definedName name="Deloitte_Asset_Code">#REF!</definedName>
    <definedName name="Departments">#REF!</definedName>
    <definedName name="DEPCOMPBILLING">#REF!</definedName>
    <definedName name="DEPCOMPRETAIL">#REF!</definedName>
    <definedName name="DEPCOMPUTER">#REF!</definedName>
    <definedName name="DEPCOMPWATER">#REF!</definedName>
    <definedName name="DEPNCLEARTOT">#REF!</definedName>
    <definedName name="DEPNGRTOTAL">#REF!</definedName>
    <definedName name="DEPOFFEQUIP">#REF!</definedName>
    <definedName name="DEPOFFWATER">#REF!</definedName>
    <definedName name="DEPPLANT">#REF!</definedName>
    <definedName name="DEPRADIO">#REF!</definedName>
    <definedName name="DEPSTORES">#REF!</definedName>
    <definedName name="DEPTELEPHONE">#REF!</definedName>
    <definedName name="DEPTOOLS">#REF!</definedName>
    <definedName name="DEPVEHICLES">#REF!</definedName>
    <definedName name="DEPWATERHT">#REF!</definedName>
    <definedName name="DETAIL">#REF!</definedName>
    <definedName name="DETAILS">#REF!</definedName>
    <definedName name="DISABILITY_MANAGEMENT">#REF!</definedName>
    <definedName name="DiscretionaryCount">#REF!</definedName>
    <definedName name="DISTRIB_ALL">#REF!</definedName>
    <definedName name="Distribution">#REF!</definedName>
    <definedName name="DISTRIBUTOR_NAME">#REF!</definedName>
    <definedName name="distributors">#REF!</definedName>
    <definedName name="DOWNINSTRS">#REF!</definedName>
    <definedName name="Driver">#REF!</definedName>
    <definedName name="DVA">#REF!</definedName>
    <definedName name="dyfhn" localSheetId="0" hidden="1">{#N/A,#N/A,FALSE,"Aging Summary";#N/A,#N/A,FALSE,"Ratio Analysis";#N/A,#N/A,FALSE,"Test 120 Day Accts";#N/A,#N/A,FALSE,"Tickmarks"}</definedName>
    <definedName name="dyfhn" hidden="1">{#N/A,#N/A,FALSE,"Aging Summary";#N/A,#N/A,FALSE,"Ratio Analysis";#N/A,#N/A,FALSE,"Test 120 Day Accts";#N/A,#N/A,FALSE,"Tickmarks"}</definedName>
    <definedName name="e" localSheetId="0" hidden="1">{#N/A,#N/A,FALSE,"Aging Summary";#N/A,#N/A,FALSE,"Ratio Analysis";#N/A,#N/A,FALSE,"Test 120 Day Accts";#N/A,#N/A,FALSE,"Tickmarks"}</definedName>
    <definedName name="e" hidden="1">{#N/A,#N/A,FALSE,"Aging Summary";#N/A,#N/A,FALSE,"Ratio Analysis";#N/A,#N/A,FALSE,"Test 120 Day Accts";#N/A,#N/A,FALSE,"Tickmarks"}</definedName>
    <definedName name="EARLY_RETIREMENTS">#REF!</definedName>
    <definedName name="EBNUMBER">#REF!</definedName>
    <definedName name="EDR_06_OthInfo">#REF!</definedName>
    <definedName name="EDR06Tariffs">#REF!</definedName>
    <definedName name="ee" hidden="1">#REF!</definedName>
    <definedName name="EfficientFrontierStart">#REF!</definedName>
    <definedName name="ELF" localSheetId="2">(((1+[0]!Real_Return)^Probable_Life)-(1+[0]!Real_Return)^#REF!)</definedName>
    <definedName name="ELF" localSheetId="3">(((1+[0]!Real_Return)^Probable_Life)-(1+[0]!Real_Return)^#REF!)</definedName>
    <definedName name="ELF" localSheetId="0">(((1+[0]!Real_Return)^Probable_Life)-(1+[0]!Real_Return)^#REF!)</definedName>
    <definedName name="ELF">(((1+Real_Return)^Probable_Life)-(1+Real_Return)^#REF!)</definedName>
    <definedName name="EMP_LIST">#REF!</definedName>
    <definedName name="EQUITY">#REF!</definedName>
    <definedName name="ERR_INDEX_ACCT">#REF!</definedName>
    <definedName name="etet" hidden="1">#REF!</definedName>
    <definedName name="EV__LASTREFTIME__" hidden="1">39729.3809143519</definedName>
    <definedName name="EXP">#REF!</definedName>
    <definedName name="expense">#REF!</definedName>
    <definedName name="EXPENSES">#REF!</definedName>
    <definedName name="F">#REF!</definedName>
    <definedName name="FA" localSheetId="0" hidden="1">{"datatable",#N/A,FALSE,"Cust.Adds_Volumes"}</definedName>
    <definedName name="FA" hidden="1">{"datatable",#N/A,FALSE,"Cust.Adds_Volumes"}</definedName>
    <definedName name="Fair_Value">#REF!</definedName>
    <definedName name="Fair_Value_Decision">#REF!</definedName>
    <definedName name="FDHDF" hidden="1">#REF!</definedName>
    <definedName name="ff" localSheetId="0"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f"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ff">#REF!</definedName>
    <definedName name="fg" localSheetId="0" hidden="1">{#N/A,#N/A,FALSE,"Aging Summary";#N/A,#N/A,FALSE,"Ratio Analysis";#N/A,#N/A,FALSE,"Test 120 Day Accts";#N/A,#N/A,FALSE,"Tickmarks"}</definedName>
    <definedName name="fg" hidden="1">{#N/A,#N/A,FALSE,"Aging Summary";#N/A,#N/A,FALSE,"Ratio Analysis";#N/A,#N/A,FALSE,"Test 120 Day Accts";#N/A,#N/A,FALSE,"Tickmarks"}</definedName>
    <definedName name="fgngdh">#REF!</definedName>
    <definedName name="fill" hidden="1">#REF!</definedName>
    <definedName name="Fill2" hidden="1">#REF!</definedName>
    <definedName name="Final98">#REF!,#REF!,#REF!,#REF!,#REF!,#REF!,#REF!,#REF!,#REF!,#REF!,#REF!,#REF!</definedName>
    <definedName name="FinalList">#REF!,#REF!,#REF!,#REF!,#REF!,#REF!,#REF!,#REF!,#REF!,#REF!</definedName>
    <definedName name="FinalProjects">#REF!,#REF!,#REF!,#REF!,#REF!,#REF!,#REF!,#REF!,#REF!,#REF!,#REF!</definedName>
    <definedName name="FINMAS">#REF!</definedName>
    <definedName name="FirstForcedCell">#REF!</definedName>
    <definedName name="FirstProjectID">#REF!</definedName>
    <definedName name="FirstSolverCell">#REF!</definedName>
    <definedName name="FirstUnitCell">#REF!</definedName>
    <definedName name="FirstYearConstraintCell">#REF!</definedName>
    <definedName name="five_yr_forecast">#REF!</definedName>
    <definedName name="Fixed_Charges">#REF!</definedName>
    <definedName name="flags_mergeES">#REF!</definedName>
    <definedName name="flags_mergeHOB">#REF!</definedName>
    <definedName name="flags_mergeHZ">#REF!</definedName>
    <definedName name="flags_mergePS">#REF!</definedName>
    <definedName name="fnew" localSheetId="0"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new"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ld" localSheetId="0"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ld"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rcedCount">#REF!</definedName>
    <definedName name="ForcedNames">#REF!</definedName>
    <definedName name="ForcedProjectList">#REF!</definedName>
    <definedName name="Forecast">#REF!</definedName>
    <definedName name="forecast97">#REF!,#REF!</definedName>
    <definedName name="FortyFivePercent">#REF!</definedName>
    <definedName name="FTE">#REF!</definedName>
    <definedName name="FTPT">#REF!</definedName>
    <definedName name="FullYrBudget">#REF!</definedName>
    <definedName name="FVD">#REF!</definedName>
    <definedName name="fvsv">#REF!</definedName>
    <definedName name="g" localSheetId="0" hidden="1">{#N/A,#N/A,FALSE,"Aging Summary";#N/A,#N/A,FALSE,"Ratio Analysis";#N/A,#N/A,FALSE,"Test 120 Day Accts";#N/A,#N/A,FALSE,"Tickmarks"}</definedName>
    <definedName name="g" hidden="1">{#N/A,#N/A,FALSE,"Aging Summary";#N/A,#N/A,FALSE,"Ratio Analysis";#N/A,#N/A,FALSE,"Test 120 Day Accts";#N/A,#N/A,FALSE,"Tickmarks"}</definedName>
    <definedName name="GA">#REF!</definedName>
    <definedName name="gap" localSheetId="0" hidden="1">{"yr1_AOA",#N/A,FALSE,"AOA Effect";"yr2_AOA",#N/A,FALSE,"AOA Effect";"yr3_AOA",#N/A,FALSE,"AOA Effect";"yr4_AOA",#N/A,FALSE,"AOA Effect";"yr5_AOA",#N/A,FALSE,"AOA Effect";"yr6_AOA",#N/A,FALSE,"AOA Effect";"yr7_AOA",#N/A,FALSE,"AOA Effect";"yr8_AOA",#N/A,FALSE,"AOA Effect";"yr9_AOA",#N/A,FALSE,"AOA Effect";"yr10_AOA",#N/A,FALSE,"AOA Effect"}</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CFC">#REF!</definedName>
    <definedName name="GENERAL">#REF!</definedName>
    <definedName name="GENERAL_1">#REF!</definedName>
    <definedName name="GFHDF" hidden="1">#REF!</definedName>
    <definedName name="GG" localSheetId="0" hidden="1">{#N/A,#N/A,FALSE,"Aging Summary";#N/A,#N/A,FALSE,"Ratio Analysis";#N/A,#N/A,FALSE,"Test 120 Day Accts";#N/A,#N/A,FALSE,"Tickmarks"}</definedName>
    <definedName name="GG" hidden="1">{#N/A,#N/A,FALSE,"Aging Summary";#N/A,#N/A,FALSE,"Ratio Analysis";#N/A,#N/A,FALSE,"Test 120 Day Accts";#N/A,#N/A,FALSE,"Tickmarks"}</definedName>
    <definedName name="ggggggg" localSheetId="0" hidden="1">{#N/A,#N/A,FALSE,"Aging Summary";#N/A,#N/A,FALSE,"Ratio Analysis";#N/A,#N/A,FALSE,"Test 120 Day Accts";#N/A,#N/A,FALSE,"Tickmarks"}</definedName>
    <definedName name="ggggggg" hidden="1">{#N/A,#N/A,FALSE,"Aging Summary";#N/A,#N/A,FALSE,"Ratio Analysis";#N/A,#N/A,FALSE,"Test 120 Day Accts";#N/A,#N/A,FALSE,"Tickmarks"}</definedName>
    <definedName name="gggj" localSheetId="0" hidden="1">{#N/A,#N/A,FALSE,"Aging Summary";#N/A,#N/A,FALSE,"Ratio Analysis";#N/A,#N/A,FALSE,"Test 120 Day Accts";#N/A,#N/A,FALSE,"Tickmarks"}</definedName>
    <definedName name="gggj" hidden="1">{#N/A,#N/A,FALSE,"Aging Summary";#N/A,#N/A,FALSE,"Ratio Analysis";#N/A,#N/A,FALSE,"Test 120 Day Accts";#N/A,#N/A,FALSE,"Tickmarks"}</definedName>
    <definedName name="GHJ" hidden="1">#REF!</definedName>
    <definedName name="GJ">#REF!</definedName>
    <definedName name="GJUNDER">#REF!</definedName>
    <definedName name="GLaccount">#REF!</definedName>
    <definedName name="GLlookup">#REF!</definedName>
    <definedName name="GLname">#REF!</definedName>
    <definedName name="GOC">#REF!</definedName>
    <definedName name="GOCWI">#REF!</definedName>
    <definedName name="GOIPD">#REF!</definedName>
    <definedName name="GOX">#REF!</definedName>
    <definedName name="GPO">#REF!</definedName>
    <definedName name="GPOCWI">#REF!</definedName>
    <definedName name="GPOIPD">#REF!</definedName>
    <definedName name="GPOX">#REF!</definedName>
    <definedName name="GPSHR">#REF!</definedName>
    <definedName name="Graph" localSheetId="0"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aph"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aph1" localSheetId="0"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aph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ossplant">#REF!</definedName>
    <definedName name="GROUP_ASSET_ADJ">#REF!</definedName>
    <definedName name="Group1">#REF!,#REF!,#REF!,#REF!</definedName>
    <definedName name="GROUPED_ASSET">#REF!</definedName>
    <definedName name="hello">#REF!</definedName>
    <definedName name="hgjgjgjg"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jhgjh" localSheetId="0" hidden="1">{#N/A,#N/A,FALSE,"Aging Summary";#N/A,#N/A,FALSE,"Ratio Analysis";#N/A,#N/A,FALSE,"Test 120 Day Accts";#N/A,#N/A,FALSE,"Tickmarks"}</definedName>
    <definedName name="hgjhjhgjh" hidden="1">{#N/A,#N/A,FALSE,"Aging Summary";#N/A,#N/A,FALSE,"Ratio Analysis";#N/A,#N/A,FALSE,"Test 120 Day Accts";#N/A,#N/A,FALSE,"Tickmarks"}</definedName>
    <definedName name="HighVoltageTrans">#REF!</definedName>
    <definedName name="histdate">#REF!</definedName>
    <definedName name="HISTORIC.COST">#REF!</definedName>
    <definedName name="hjhgjhgjg" localSheetId="0"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KL" hidden="1">#REF!</definedName>
    <definedName name="HLJKGJKL" hidden="1">#REF!</definedName>
    <definedName name="HOEPApr">#REF!</definedName>
    <definedName name="HOEPAug">#REF!</definedName>
    <definedName name="HOEPDec">#REF!</definedName>
    <definedName name="HOEPFeb">#REF!</definedName>
    <definedName name="HOEPJan">#REF!</definedName>
    <definedName name="HOEPJul">#REF!</definedName>
    <definedName name="HOEPJun">#REF!</definedName>
    <definedName name="HOEPMar">#REF!</definedName>
    <definedName name="HOEPMay">#REF!</definedName>
    <definedName name="HOEPNov">#REF!</definedName>
    <definedName name="HOEPOct">#REF!</definedName>
    <definedName name="HOEPSep">#REF!</definedName>
    <definedName name="HoursAvail">#REF!</definedName>
    <definedName name="HVDS_LOW">#REF!</definedName>
    <definedName name="IBT">#REF!</definedName>
    <definedName name="IIC">#REF!</definedName>
    <definedName name="IICWI">#REF!</definedName>
    <definedName name="IIIPD">#REF!</definedName>
    <definedName name="IIX">#REF!</definedName>
    <definedName name="impactdata">#REF!</definedName>
    <definedName name="IncludeProject">#REF!</definedName>
    <definedName name="INCOME">#REF!</definedName>
    <definedName name="Incr2000">#REF!</definedName>
    <definedName name="increase">#REF!</definedName>
    <definedName name="Input_FW">#REF!,#REF!,#REF!,#REF!</definedName>
    <definedName name="Input_HUC">#REF!,#REF!,#REF!,#REF!,#REF!,#REF!,#REF!,#REF!</definedName>
    <definedName name="INV">#REF!</definedName>
    <definedName name="INV_JRNL">#REF!</definedName>
    <definedName name="Iowa_Depreciation">#REF!</definedName>
    <definedName name="Iowa_UL_array">#REF!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ROWTH_1" hidden="1">"c157"</definedName>
    <definedName name="IQ_EBIT_GROWTH_2" hidden="1">"c161"</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1" hidden="1">"c189"</definedName>
    <definedName name="IQ_EPS_EST_CIQ" hidden="1">"c4994"</definedName>
    <definedName name="IQ_EPS_EST_REUT" hidden="1">"c5453"</definedName>
    <definedName name="IQ_EPS_GW_ACT_OR_EST" hidden="1">"c2223"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BUY_REUT" hidden="1">"c3869"</definedName>
    <definedName name="IQ_EST_NUM_BUY_THOM" hidden="1">"c5165"</definedName>
    <definedName name="IQ_EST_NUM_HOLD" hidden="1">"c1761"</definedName>
    <definedName name="IQ_EST_NUM_HOLD_REUT" hidden="1">"c3871"</definedName>
    <definedName name="IQ_EST_NUM_HOLD_THOM" hidden="1">"c5167"</definedName>
    <definedName name="IQ_EST_NUM_NO_OPINION" hidden="1">"c1758"</definedName>
    <definedName name="IQ_EST_NUM_OUTPERFORM" hidden="1">"c1760"</definedName>
    <definedName name="IQ_EST_NUM_OUTPERFORM_REUT" hidden="1">"c3870"</definedName>
    <definedName name="IQ_EST_NUM_OUTPERFORM_THOM" hidden="1">"c5166"</definedName>
    <definedName name="IQ_EST_NUM_SELL" hidden="1">"c1763"</definedName>
    <definedName name="IQ_EST_NUM_SELL_REUT" hidden="1">"c3873"</definedName>
    <definedName name="IQ_EST_NUM_SELL_THOM" hidden="1">"c5169"</definedName>
    <definedName name="IQ_EST_NUM_UNDERPERFORM" hidden="1">"c1762"</definedName>
    <definedName name="IQ_EST_NUM_UNDERPERFORM_REUT" hidden="1">"c3872"</definedName>
    <definedName name="IQ_EST_NUM_UNDERPERFORM_THOM" hidden="1">"c5168"</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"assign"</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TDDEV_EST" hidden="1">"c422"</definedName>
    <definedName name="IQ_FH">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42443.5659490741</definedName>
    <definedName name="IQ_NAMES_REVISION_DATE__1" hidden="1">41365.714224537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INING_REVENUE_COAL" hidden="1">"c15931"</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FLOAT" hidden="1">"c227"</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EDATETIME" hidden="1">"IQ_PRICEDATETIME"</definedName>
    <definedName name="IQ_PRICING_DATE" hidden="1">"c1613"</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EST" hidden="1">"c1126"</definedName>
    <definedName name="IQ_REVENUE_EST_1" hidden="1">"c190"</definedName>
    <definedName name="IQ_REVENUE_EST_CIQ" hidden="1">"c3616"</definedName>
    <definedName name="IQ_REVENUE_EST_REUT" hidden="1">"c3634"</definedName>
    <definedName name="IQ_REVENUE_GROWTH_1" hidden="1">"c155"</definedName>
    <definedName name="IQ_REVENUE_GROWTH_2" hidden="1">"c159"</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39545.3291782407</definedName>
    <definedName name="IQ_RISK_ADJ_BANK_ASSETS" hidden="1">"c2670"</definedName>
    <definedName name="IQ_RISK_WEIGHTED_ASSETS_FDIC" hidden="1">"c6370"</definedName>
    <definedName name="IQ_ROYALTY_REVENUE_COAL" hidden="1">"c15932"</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B14" hidden="1">"$B$15:$B$518"</definedName>
    <definedName name="IQRB16" hidden="1">"$B$17:$B$520"</definedName>
    <definedName name="IQRB17" hidden="1">"$B$18:$B$122"</definedName>
    <definedName name="IQRB18" hidden="1">"$B$19:$B$522"</definedName>
    <definedName name="IQRBB17" hidden="1">"$BB$18:$BB$1299"</definedName>
    <definedName name="IQRC14" hidden="1">"$C$15:$C$119"</definedName>
    <definedName name="IQRD108" hidden="1">"$D$109:$D$111"</definedName>
    <definedName name="IQRD11" hidden="1">"$D$12:$D$21"</definedName>
    <definedName name="IQRD14" hidden="1">"$D$15:$D$38"</definedName>
    <definedName name="IQRD22" hidden="1">"$D$23:$D$25"</definedName>
    <definedName name="IQRD44" hidden="1">"$D$45:$D$53"</definedName>
    <definedName name="IQRD66" hidden="1">"$D$67:$D$69"</definedName>
    <definedName name="IQRD77" hidden="1">"$D$78:$D$87"</definedName>
    <definedName name="IQRLiquidityO5" hidden="1">#REF!</definedName>
    <definedName name="IQRLiquidityU5" hidden="1">#REF!</definedName>
    <definedName name="IQRLiquidityZ5" hidden="1">#REF!</definedName>
    <definedName name="IQRTKTMRawDataA3" hidden="1">#REF!</definedName>
    <definedName name="IS_CATEGORIES">#REF!</definedName>
    <definedName name="IS_MGMT">#REF!</definedName>
    <definedName name="Italy" hidden="1">#REF!</definedName>
    <definedName name="Items1997">#REF!,#REF!,#REF!,#REF!,#REF!</definedName>
    <definedName name="Items98">#REF!,#REF!,#REF!,#REF!,#REF!,#REF!,#REF!,#REF!,#REF!,#REF!,#REF!</definedName>
    <definedName name="IUE">#REF!</definedName>
    <definedName name="j" localSheetId="0" hidden="1">{#N/A,#N/A,FALSE,"Aging Summary";#N/A,#N/A,FALSE,"Ratio Analysis";#N/A,#N/A,FALSE,"Test 120 Day Accts";#N/A,#N/A,FALSE,"Tickmarks"}</definedName>
    <definedName name="j" hidden="1">{#N/A,#N/A,FALSE,"Aging Summary";#N/A,#N/A,FALSE,"Ratio Analysis";#N/A,#N/A,FALSE,"Test 120 Day Accts";#N/A,#N/A,FALSE,"Tickmarks"}</definedName>
    <definedName name="jgg" localSheetId="0" hidden="1">{#N/A,#N/A,FALSE,"Aging Summary";#N/A,#N/A,FALSE,"Ratio Analysis";#N/A,#N/A,FALSE,"Test 120 Day Accts";#N/A,#N/A,FALSE,"Tickmarks"}</definedName>
    <definedName name="jgg" hidden="1">{#N/A,#N/A,FALSE,"Aging Summary";#N/A,#N/A,FALSE,"Ratio Analysis";#N/A,#N/A,FALSE,"Test 120 Day Accts";#N/A,#N/A,FALSE,"Tickmarks"}</definedName>
    <definedName name="jgjgjgj" localSheetId="0" hidden="1">{#N/A,#N/A,FALSE,"Aging Summary";#N/A,#N/A,FALSE,"Ratio Analysis";#N/A,#N/A,FALSE,"Test 120 Day Accts";#N/A,#N/A,FALSE,"Tickmarks"}</definedName>
    <definedName name="jgjgjgj" hidden="1">{#N/A,#N/A,FALSE,"Aging Summary";#N/A,#N/A,FALSE,"Ratio Analysis";#N/A,#N/A,FALSE,"Test 120 Day Accts";#N/A,#N/A,FALSE,"Tickmarks"}</definedName>
    <definedName name="jgjhgj" localSheetId="0" hidden="1">{#N/A,#N/A,FALSE,"Aging Summary";#N/A,#N/A,FALSE,"Ratio Analysis";#N/A,#N/A,FALSE,"Test 120 Day Accts";#N/A,#N/A,FALSE,"Tickmarks"}</definedName>
    <definedName name="jgjhgj" hidden="1">{#N/A,#N/A,FALSE,"Aging Summary";#N/A,#N/A,FALSE,"Ratio Analysis";#N/A,#N/A,FALSE,"Test 120 Day Accts";#N/A,#N/A,FALSE,"Tickmarks"}</definedName>
    <definedName name="jhgjhgjhgj" localSheetId="0" hidden="1">{#N/A,#N/A,FALSE,"Aging Summary";#N/A,#N/A,FALSE,"Ratio Analysis";#N/A,#N/A,FALSE,"Test 120 Day Accts";#N/A,#N/A,FALSE,"Tickmarks"}</definedName>
    <definedName name="jhgjhgjhgj" hidden="1">{#N/A,#N/A,FALSE,"Aging Summary";#N/A,#N/A,FALSE,"Ratio Analysis";#N/A,#N/A,FALSE,"Test 120 Day Accts";#N/A,#N/A,FALSE,"Tickmarks"}</definedName>
    <definedName name="jhnhgg" localSheetId="0" hidden="1">{#N/A,#N/A,FALSE,"Aging Summary";#N/A,#N/A,FALSE,"Ratio Analysis";#N/A,#N/A,FALSE,"Test 120 Day Accts";#N/A,#N/A,FALSE,"Tickmarks"}</definedName>
    <definedName name="jhnhgg" hidden="1">{#N/A,#N/A,FALSE,"Aging Summary";#N/A,#N/A,FALSE,"Ratio Analysis";#N/A,#N/A,FALSE,"Test 120 Day Accts";#N/A,#N/A,FALSE,"Tickmarks"}</definedName>
    <definedName name="jj" localSheetId="0" hidden="1">{#N/A,#N/A,FALSE,"Aging Summary";#N/A,#N/A,FALSE,"Ratio Analysis";#N/A,#N/A,FALSE,"Test 120 Day Accts";#N/A,#N/A,FALSE,"Tickmarks"}</definedName>
    <definedName name="jj" hidden="1">{#N/A,#N/A,FALSE,"Aging Summary";#N/A,#N/A,FALSE,"Ratio Analysis";#N/A,#N/A,FALSE,"Test 120 Day Accts";#N/A,#N/A,FALSE,"Tickmarks"}</definedName>
    <definedName name="jjj">#REF!</definedName>
    <definedName name="john">#REF!</definedName>
    <definedName name="K" localSheetId="0" hidden="1">{#N/A,#N/A,FALSE,"Aging Summary";#N/A,#N/A,FALSE,"Ratio Analysis";#N/A,#N/A,FALSE,"Test 120 Day Accts";#N/A,#N/A,FALSE,"Tickmarks"}</definedName>
    <definedName name="K" hidden="1">{#N/A,#N/A,FALSE,"Aging Summary";#N/A,#N/A,FALSE,"Ratio Analysis";#N/A,#N/A,FALSE,"Test 120 Day Accts";#N/A,#N/A,FALSE,"Tickmarks"}</definedName>
    <definedName name="KK" localSheetId="0" hidden="1">{#N/A,#N/A,FALSE,"Aging Summary";#N/A,#N/A,FALSE,"Ratio Analysis";#N/A,#N/A,FALSE,"Test 120 Day Accts";#N/A,#N/A,FALSE,"Tickmarks"}</definedName>
    <definedName name="KK" hidden="1">{#N/A,#N/A,FALSE,"Aging Summary";#N/A,#N/A,FALSE,"Ratio Analysis";#N/A,#N/A,FALSE,"Test 120 Day Accts";#N/A,#N/A,FALSE,"Tickmarks"}</definedName>
    <definedName name="Kraft" localSheetId="0" hidden="1">{#N/A,#N/A,FALSE,"changes";#N/A,#N/A,FALSE,"Assumptions";"view1",#N/A,FALSE,"BE Analysis";"view2",#N/A,FALSE,"BE Analysis";#N/A,#N/A,FALSE,"DCF Calculation - Scenario 1";"Dollar",#N/A,FALSE,"Consolidated - Scenario 1";"CS",#N/A,FALSE,"Consolidated - Scenario 1"}</definedName>
    <definedName name="Kraft" hidden="1">{#N/A,#N/A,FALSE,"changes";#N/A,#N/A,FALSE,"Assumptions";"view1",#N/A,FALSE,"BE Analysis";"view2",#N/A,FALSE,"BE Analysis";#N/A,#N/A,FALSE,"DCF Calculation - Scenario 1";"Dollar",#N/A,FALSE,"Consolidated - Scenario 1";"CS",#N/A,FALSE,"Consolidated - Scenario 1"}</definedName>
    <definedName name="l" localSheetId="0" hidden="1">{#N/A,#N/A,FALSE,"Aging Summary";#N/A,#N/A,FALSE,"Ratio Analysis";#N/A,#N/A,FALSE,"Test 120 Day Accts";#N/A,#N/A,FALSE,"Tickmarks"}</definedName>
    <definedName name="l" hidden="1">{#N/A,#N/A,FALSE,"Aging Summary";#N/A,#N/A,FALSE,"Ratio Analysis";#N/A,#N/A,FALSE,"Test 120 Day Accts";#N/A,#N/A,FALSE,"Tickmarks"}</definedName>
    <definedName name="labourlist">#REF!</definedName>
    <definedName name="LARGEUSER">#REF!</definedName>
    <definedName name="LARGEUSER_1">#REF!</definedName>
    <definedName name="LastSheet" hidden="1">"Total Bill Impacts_All Customer"</definedName>
    <definedName name="LASTYR">#REF!</definedName>
    <definedName name="lastyrcap">#REF!</definedName>
    <definedName name="lastyrop">#REF!</definedName>
    <definedName name="LDC_LIST">#REF!</definedName>
    <definedName name="LEAD">#REF!</definedName>
    <definedName name="LEASHOLDIMPROV">#REF!</definedName>
    <definedName name="LHI_UL">#REF!</definedName>
    <definedName name="LIMIT">#REF!</definedName>
    <definedName name="list">#REF!,#REF!,#REF!,#REF!,#REF!,#REF!,#REF!,#REF!,#REF!,#REF!</definedName>
    <definedName name="List2001">#REF!,#REF!,#REF!,#REF!,#REF!,#REF!,#REF!,#REF!,#REF!,#REF!</definedName>
    <definedName name="listlist" hidden="1">#REF!</definedName>
    <definedName name="ListOffset" hidden="1">1</definedName>
    <definedName name="LKASFDH" hidden="1">#REF!</definedName>
    <definedName name="Location">#REF!</definedName>
    <definedName name="LossFactors">#REF!</definedName>
    <definedName name="m" localSheetId="0" hidden="1">{#N/A,#N/A,FALSE,"Aging Summary";#N/A,#N/A,FALSE,"Ratio Analysis";#N/A,#N/A,FALSE,"Test 120 Day Accts";#N/A,#N/A,FALSE,"Tickmarks"}</definedName>
    <definedName name="m" hidden="1">{#N/A,#N/A,FALSE,"Aging Summary";#N/A,#N/A,FALSE,"Ratio Analysis";#N/A,#N/A,FALSE,"Test 120 Day Accts";#N/A,#N/A,FALSE,"Tickmarks"}</definedName>
    <definedName name="Macro1">#REF!</definedName>
    <definedName name="Macro2">#REF!</definedName>
    <definedName name="Macro3">#REF!</definedName>
    <definedName name="Macro4">#REF!</definedName>
    <definedName name="Macro5">#REF!</definedName>
    <definedName name="Macro6">#REF!</definedName>
    <definedName name="Macro7">#REF!</definedName>
    <definedName name="MAIN">#REF!</definedName>
    <definedName name="MAJTOOLCAPBUD">#REF!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datoryTF">#REF!</definedName>
    <definedName name="MANEND">#REF!</definedName>
    <definedName name="manNYbud">#REF!</definedName>
    <definedName name="manpower_costs">#REF!</definedName>
    <definedName name="manPYACT">#REF!</definedName>
    <definedName name="MANSTART">#REF!</definedName>
    <definedName name="Market_Curve_Depreciation">#REF!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BUD">#REF!</definedName>
    <definedName name="MCYR">#REF!</definedName>
    <definedName name="MEAStats">#REF!</definedName>
    <definedName name="METERCAPBUD">#REF!</definedName>
    <definedName name="metricbridge" localSheetId="0"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1" localSheetId="0"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inimum_Percent_Good">#REF!</definedName>
    <definedName name="MM" hidden="1">#N/A</definedName>
    <definedName name="mmm">#REF!</definedName>
    <definedName name="Model_Organization">#REF!</definedName>
    <definedName name="MofF">#REF!</definedName>
    <definedName name="Month">#REF!</definedName>
    <definedName name="MONTH_A">#REF!</definedName>
    <definedName name="MONTH_LONG">#REF!</definedName>
    <definedName name="MPYR">#REF!</definedName>
    <definedName name="MSColorIndexBegin">#REF!</definedName>
    <definedName name="MULT">#REF!</definedName>
    <definedName name="MUNICPCAPBUD">#REF!</definedName>
    <definedName name="n" localSheetId="0" hidden="1">{#N/A,#N/A,FALSE,"Aging Summary";#N/A,#N/A,FALSE,"Ratio Analysis";#N/A,#N/A,FALSE,"Test 120 Day Accts";#N/A,#N/A,FALSE,"Tickmarks"}</definedName>
    <definedName name="n" hidden="1">{#N/A,#N/A,FALSE,"Aging Summary";#N/A,#N/A,FALSE,"Ratio Analysis";#N/A,#N/A,FALSE,"Test 120 Day Accts";#N/A,#N/A,FALSE,"Tickmarks"}</definedName>
    <definedName name="NBV">#REF!</definedName>
    <definedName name="NBV_DISPOSALS">#REF!</definedName>
    <definedName name="NCCA">#REF!</definedName>
    <definedName name="NETINT">#REF!</definedName>
    <definedName name="nnn">#REF!</definedName>
    <definedName name="NONBENF">#REF!</definedName>
    <definedName name="NonPayment">#REF!</definedName>
    <definedName name="nonreg">#REF!</definedName>
    <definedName name="nonregf">#REF!</definedName>
    <definedName name="NorB">#REF!</definedName>
    <definedName name="NOTE">#REF!</definedName>
    <definedName name="note5d">#REF!</definedName>
    <definedName name="NOTETOP">#REF!</definedName>
    <definedName name="NumOfPCs">#REF!</definedName>
    <definedName name="o" localSheetId="0" hidden="1">{#N/A,#N/A,FALSE,"New Depr Sch-150% DB";#N/A,#N/A,FALSE,"Cash Flows RLP";#N/A,#N/A,FALSE,"IRR";#N/A,#N/A,FALSE,"Proforma IS";#N/A,#N/A,FALSE,"Assumptions"}</definedName>
    <definedName name="o" hidden="1">{#N/A,#N/A,FALSE,"New Depr Sch-150% DB";#N/A,#N/A,FALSE,"Cash Flows RLP";#N/A,#N/A,FALSE,"IRR";#N/A,#N/A,FALSE,"Proforma IS";#N/A,#N/A,FALSE,"Assumptions"}</definedName>
    <definedName name="OEB_LIST">#REF!</definedName>
    <definedName name="OEBcodes">#REF!</definedName>
    <definedName name="OEBName">#REF!</definedName>
    <definedName name="OEConstraint10Yr1">#REF!</definedName>
    <definedName name="OEConstraint10Yr10">#REF!</definedName>
    <definedName name="OEConstraint10Yr2">#REF!</definedName>
    <definedName name="OEConstraint10Yr3">#REF!</definedName>
    <definedName name="OEConstraint10Yr4">#REF!</definedName>
    <definedName name="OEConstraint10Yr5">#REF!</definedName>
    <definedName name="OEConstraint10Yr6">#REF!</definedName>
    <definedName name="OEConstraint10Yr7">#REF!</definedName>
    <definedName name="OEConstraint10Yr8">#REF!</definedName>
    <definedName name="OEConstraint10Yr9">#REF!</definedName>
    <definedName name="OEConstraint11Yr1">#REF!</definedName>
    <definedName name="OEConstraint11Yr10">#REF!</definedName>
    <definedName name="OEConstraint11Yr2">#REF!</definedName>
    <definedName name="OEConstraint11Yr3">#REF!</definedName>
    <definedName name="OEConstraint11Yr4">#REF!</definedName>
    <definedName name="OEConstraint11Yr5">#REF!</definedName>
    <definedName name="OEConstraint11Yr6">#REF!</definedName>
    <definedName name="OEConstraint11Yr7">#REF!</definedName>
    <definedName name="OEConstraint11Yr8">#REF!</definedName>
    <definedName name="OEConstraint11Yr9">#REF!</definedName>
    <definedName name="OEConstraint12Yr1">#REF!</definedName>
    <definedName name="OEConstraint12Yr10">#REF!</definedName>
    <definedName name="OEConstraint12Yr2">#REF!</definedName>
    <definedName name="OEConstraint12Yr3">#REF!</definedName>
    <definedName name="OEConstraint12Yr4">#REF!</definedName>
    <definedName name="OEConstraint12Yr5">#REF!</definedName>
    <definedName name="OEConstraint12Yr6">#REF!</definedName>
    <definedName name="OEConstraint12Yr7">#REF!</definedName>
    <definedName name="OEConstraint12Yr8">#REF!</definedName>
    <definedName name="OEConstraint12Yr9">#REF!</definedName>
    <definedName name="OEConstraint13Yr1">#REF!</definedName>
    <definedName name="OEConstraint13Yr10">#REF!</definedName>
    <definedName name="OEConstraint13Yr2">#REF!</definedName>
    <definedName name="OEConstraint13Yr3">#REF!</definedName>
    <definedName name="OEConstraint13Yr4">#REF!</definedName>
    <definedName name="OEConstraint13Yr5">#REF!</definedName>
    <definedName name="OEConstraint13Yr6">#REF!</definedName>
    <definedName name="OEConstraint13Yr7">#REF!</definedName>
    <definedName name="OEConstraint13Yr8">#REF!</definedName>
    <definedName name="OEConstraint13Yr9">#REF!</definedName>
    <definedName name="OEConstraint1Yr1">#REF!</definedName>
    <definedName name="OEConstraint1Yr10">#REF!</definedName>
    <definedName name="OEConstraint1Yr2">#REF!</definedName>
    <definedName name="OEConstraint1Yr3">#REF!</definedName>
    <definedName name="OEConstraint1Yr4">#REF!</definedName>
    <definedName name="OEConstraint1Yr5">#REF!</definedName>
    <definedName name="OEConstraint1Yr6">#REF!</definedName>
    <definedName name="OEConstraint1Yr7">#REF!</definedName>
    <definedName name="OEConstraint1Yr8">#REF!</definedName>
    <definedName name="OEConstraint1Yr9">#REF!</definedName>
    <definedName name="OEConstraint2Yr1">#REF!</definedName>
    <definedName name="OEConstraint2Yr10">#REF!</definedName>
    <definedName name="OEConstraint2Yr2">#REF!</definedName>
    <definedName name="OEConstraint2Yr3">#REF!</definedName>
    <definedName name="OEConstraint2Yr4">#REF!</definedName>
    <definedName name="OEConstraint2Yr5">#REF!</definedName>
    <definedName name="OEConstraint2Yr6">#REF!</definedName>
    <definedName name="OEConstraint2Yr7">#REF!</definedName>
    <definedName name="OEConstraint2Yr8">#REF!</definedName>
    <definedName name="OEConstraint2Yr9">#REF!</definedName>
    <definedName name="OEConstraint3Yr1">#REF!</definedName>
    <definedName name="OEConstraint3Yr10">#REF!</definedName>
    <definedName name="OEConstraint3Yr2">#REF!</definedName>
    <definedName name="OEConstraint3Yr3">#REF!</definedName>
    <definedName name="OEConstraint3Yr4">#REF!</definedName>
    <definedName name="OEConstraint3Yr5">#REF!</definedName>
    <definedName name="OEConstraint3Yr6">#REF!</definedName>
    <definedName name="OEConstraint3Yr7">#REF!</definedName>
    <definedName name="OEConstraint3Yr8">#REF!</definedName>
    <definedName name="OEConstraint3Yr9">#REF!</definedName>
    <definedName name="OEConstraint4Yr1">#REF!</definedName>
    <definedName name="OEConstraint4Yr10">#REF!</definedName>
    <definedName name="OEConstraint4Yr2">#REF!</definedName>
    <definedName name="OEConstraint4Yr3">#REF!</definedName>
    <definedName name="OEConstraint4Yr4">#REF!</definedName>
    <definedName name="OEConstraint4Yr5">#REF!</definedName>
    <definedName name="OEConstraint4Yr6">#REF!</definedName>
    <definedName name="OEConstraint4Yr7">#REF!</definedName>
    <definedName name="OEConstraint4Yr8">#REF!</definedName>
    <definedName name="OEConstraint4Yr9">#REF!</definedName>
    <definedName name="OEConstraint5Yr1">#REF!</definedName>
    <definedName name="OEConstraint5Yr10">#REF!</definedName>
    <definedName name="OEConstraint5Yr2">#REF!</definedName>
    <definedName name="OEConstraint5Yr3">#REF!</definedName>
    <definedName name="OEConstraint5Yr4">#REF!</definedName>
    <definedName name="OEConstraint5Yr5">#REF!</definedName>
    <definedName name="OEConstraint5Yr6">#REF!</definedName>
    <definedName name="OEConstraint5Yr7">#REF!</definedName>
    <definedName name="OEConstraint5Yr8">#REF!</definedName>
    <definedName name="OEConstraint5Yr9">#REF!</definedName>
    <definedName name="OEConstraint6Yr1">#REF!</definedName>
    <definedName name="OEConstraint6Yr10">#REF!</definedName>
    <definedName name="OEConstraint6Yr2">#REF!</definedName>
    <definedName name="OEConstraint6Yr3">#REF!</definedName>
    <definedName name="OEConstraint6Yr4">#REF!</definedName>
    <definedName name="OEConstraint6Yr5">#REF!</definedName>
    <definedName name="OEConstraint6Yr6">#REF!</definedName>
    <definedName name="OEConstraint6Yr7">#REF!</definedName>
    <definedName name="OEConstraint6Yr8">#REF!</definedName>
    <definedName name="OEConstraint6Yr9">#REF!</definedName>
    <definedName name="OEConstraint7Yr1">#REF!</definedName>
    <definedName name="OEConstraint7Yr10">#REF!</definedName>
    <definedName name="OEConstraint7Yr2">#REF!</definedName>
    <definedName name="OEConstraint7Yr3">#REF!</definedName>
    <definedName name="OEConstraint7Yr4">#REF!</definedName>
    <definedName name="OEConstraint7Yr5">#REF!</definedName>
    <definedName name="OEConstraint7Yr6">#REF!</definedName>
    <definedName name="OEConstraint7Yr7">#REF!</definedName>
    <definedName name="OEConstraint7Yr8">#REF!</definedName>
    <definedName name="OEConstraint7Yr9">#REF!</definedName>
    <definedName name="OEConstraint8Yr1">#REF!</definedName>
    <definedName name="OEConstraint8Yr10">#REF!</definedName>
    <definedName name="OEConstraint8Yr2">#REF!</definedName>
    <definedName name="OEConstraint8Yr3">#REF!</definedName>
    <definedName name="OEConstraint8Yr4">#REF!</definedName>
    <definedName name="OEConstraint8Yr5">#REF!</definedName>
    <definedName name="OEConstraint8Yr6">#REF!</definedName>
    <definedName name="OEConstraint8Yr7">#REF!</definedName>
    <definedName name="OEConstraint8Yr8">#REF!</definedName>
    <definedName name="OEConstraint8Yr9">#REF!</definedName>
    <definedName name="OEConstraint9Yr1">#REF!</definedName>
    <definedName name="OEConstraint9Yr10">#REF!</definedName>
    <definedName name="OEConstraint9Yr2">#REF!</definedName>
    <definedName name="OEConstraint9Yr3">#REF!</definedName>
    <definedName name="OEConstraint9Yr4">#REF!</definedName>
    <definedName name="OEConstraint9Yr5">#REF!</definedName>
    <definedName name="OEConstraint9Yr6">#REF!</definedName>
    <definedName name="OEConstraint9Yr7">#REF!</definedName>
    <definedName name="OEConstraint9Yr8">#REF!</definedName>
    <definedName name="OEConstraint9Yr9">#REF!</definedName>
    <definedName name="OEOptimized1">#REF!</definedName>
    <definedName name="OEOptimized10">#REF!</definedName>
    <definedName name="OEOptimized11">#REF!</definedName>
    <definedName name="OEOptimized12">#REF!</definedName>
    <definedName name="OEOptimized13">#REF!</definedName>
    <definedName name="OEOptimized2">#REF!</definedName>
    <definedName name="OEOptimized3">#REF!</definedName>
    <definedName name="OEOptimized4">#REF!</definedName>
    <definedName name="OEOptimized5">#REF!</definedName>
    <definedName name="OEOptimized6">#REF!</definedName>
    <definedName name="OEOptimized7">#REF!</definedName>
    <definedName name="OEOptimized8">#REF!</definedName>
    <definedName name="OEOptimized9">#REF!</definedName>
    <definedName name="OESolverUnitsSelected">#REF!</definedName>
    <definedName name="OFFEQPCAPBUD">#REF!</definedName>
    <definedName name="OFFLEASCAPBUD">#REF!</definedName>
    <definedName name="OHLINCAPBUD">#REF!</definedName>
    <definedName name="oi"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NT_STATS">#REF!</definedName>
    <definedName name="oo" localSheetId="0" hidden="1">{#N/A,#N/A,FALSE,"Aging Summary";#N/A,#N/A,FALSE,"Ratio Analysis";#N/A,#N/A,FALSE,"Test 120 Day Accts";#N/A,#N/A,FALSE,"Tickmarks"}</definedName>
    <definedName name="oo" hidden="1">{#N/A,#N/A,FALSE,"Aging Summary";#N/A,#N/A,FALSE,"Ratio Analysis";#N/A,#N/A,FALSE,"Test 120 Day Accts";#N/A,#N/A,FALSE,"Tickmarks"}</definedName>
    <definedName name="OPERATING">#REF!</definedName>
    <definedName name="OPERATING_TOWN">#REF!</definedName>
    <definedName name="OPERATINGDIRECT">#REF!</definedName>
    <definedName name="OPERST_VARIANCE">#REF!</definedName>
    <definedName name="OpsTrialBalance">#REF!</definedName>
    <definedName name="opsupplier">#REF!</definedName>
    <definedName name="OPtimizationAnalysisStart">#REF!</definedName>
    <definedName name="OptimizedValue">#REF!</definedName>
    <definedName name="Order" hidden="1">255</definedName>
    <definedName name="OrderCoun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erRateCharges">#REF!</definedName>
    <definedName name="othNYbud">#REF!</definedName>
    <definedName name="othPYACT">#REF!</definedName>
    <definedName name="OTHSTART">#REF!</definedName>
    <definedName name="p" localSheetId="0" hidden="1">{#N/A,#N/A,FALSE,"Aging Summary";#N/A,#N/A,FALSE,"Ratio Analysis";#N/A,#N/A,FALSE,"Test 120 Day Accts";#N/A,#N/A,FALSE,"Tickmarks"}</definedName>
    <definedName name="p" hidden="1">{#N/A,#N/A,FALSE,"Aging Summary";#N/A,#N/A,FALSE,"Ratio Analysis";#N/A,#N/A,FALSE,"Test 120 Day Accts";#N/A,#N/A,FALSE,"Tickmarks"}</definedName>
    <definedName name="page3">#REF!</definedName>
    <definedName name="page7a">#REF!</definedName>
    <definedName name="PageAll">#REF!,#REF!,#REF!,#REF!,#REF!,#REF!,#REF!,#REF!,#REF!</definedName>
    <definedName name="PagePart">#REF!,#REF!,#REF!,#REF!</definedName>
    <definedName name="Pages2000a">#REF!,#REF!,#REF!,#REF!,#REF!,#REF!</definedName>
    <definedName name="Pages2000b">#REF!,#REF!,#REF!,#REF!,#REF!,#REF!,#REF!</definedName>
    <definedName name="PagesAll">#REF!,#REF!,#REF!,#REF!,#REF!,#REF!,#REF!,#REF!,#REF!,#REF!,#REF!,#REF!</definedName>
    <definedName name="Pal_Workbook_GUID" hidden="1">"CJIDBG9LAGS8VPF2DQK4XUW3"</definedName>
    <definedName name="PBT">#REF!</definedName>
    <definedName name="PC">#REF!</definedName>
    <definedName name="PeerGroup1">#REF!</definedName>
    <definedName name="PeerGroup2">#REF!</definedName>
    <definedName name="PeerGroup3">#REF!</definedName>
    <definedName name="PeerGroup4">#REF!</definedName>
    <definedName name="PeerGroup5">#REF!</definedName>
    <definedName name="PeerGroup6">#REF!</definedName>
    <definedName name="pemployee">#REF!</definedName>
    <definedName name="PEP">#REF!</definedName>
    <definedName name="Percent_Surviving">INDEX(#REF!,MATCH(ROUND(#REF!/#REF!*100,0),#REF!,0))</definedName>
    <definedName name="PERFORM">#REF!</definedName>
    <definedName name="PERIOD_CUTOFF">#REF!</definedName>
    <definedName name="PG" localSheetId="2">(1+[0]!Real_Return)^Probable_Life-1</definedName>
    <definedName name="PG" localSheetId="3">(1+[0]!Real_Return)^Probable_Life-1</definedName>
    <definedName name="PG" localSheetId="0">(1+[0]!Real_Return)^Probable_Life-1</definedName>
    <definedName name="PG">(1+Real_Return)^Probable_Life-1</definedName>
    <definedName name="PIVA">#REF!</definedName>
    <definedName name="PorW">#REF!</definedName>
    <definedName name="pp" localSheetId="0" hidden="1">{#N/A,#N/A,FALSE,"Aging Summary";#N/A,#N/A,FALSE,"Ratio Analysis";#N/A,#N/A,FALSE,"Test 120 Day Accts";#N/A,#N/A,FALSE,"Tickmarks"}</definedName>
    <definedName name="pp" hidden="1">{#N/A,#N/A,FALSE,"Aging Summary";#N/A,#N/A,FALSE,"Ratio Analysis";#N/A,#N/A,FALSE,"Test 120 Day Accts";#N/A,#N/A,FALSE,"Tickmarks"}</definedName>
    <definedName name="PREPAIDS">#REF!</definedName>
    <definedName name="PriceCapParams">#REF!</definedName>
    <definedName name="primary">#REF!,#REF!,#REF!</definedName>
    <definedName name="prin">#REF!</definedName>
    <definedName name="Print">#REF!</definedName>
    <definedName name="Print_1">#REF!</definedName>
    <definedName name="Print_2">#REF!</definedName>
    <definedName name="_xlnm.Print_Area" localSheetId="2">'Depreciation Impact'!$A$1:$G$11</definedName>
    <definedName name="_xlnm.Print_Area" localSheetId="0">'Useful Life Changes Impact'!$A$1:$G$39</definedName>
    <definedName name="_xlnm.Print_Area">#REF!</definedName>
    <definedName name="print_end">#REF!</definedName>
    <definedName name="_xlnm.Print_Titles">#N/A</definedName>
    <definedName name="Print1" localSheetId="0">'Useful Life Changes Impact'!Print1</definedName>
    <definedName name="Print1">[0]!Print1</definedName>
    <definedName name="Print2" localSheetId="0">'Useful Life Changes Impact'!Print2</definedName>
    <definedName name="Print2">[0]!Print2</definedName>
    <definedName name="PRINT2000">#REF!</definedName>
    <definedName name="Print3" localSheetId="0">'Useful Life Changes Impact'!Print3</definedName>
    <definedName name="Print3">[0]!Print3</definedName>
    <definedName name="Print4" localSheetId="0">'Useful Life Changes Impact'!Print4</definedName>
    <definedName name="Print4">[0]!Print4</definedName>
    <definedName name="Print5" localSheetId="0">'Useful Life Changes Impact'!Print5</definedName>
    <definedName name="Print5">[0]!Print5</definedName>
    <definedName name="Print6" localSheetId="0">'Useful Life Changes Impact'!Print6</definedName>
    <definedName name="Print6">[0]!Print6</definedName>
    <definedName name="PRINT93">#REF!</definedName>
    <definedName name="PRINT94">#REF!</definedName>
    <definedName name="PRINT95">#REF!</definedName>
    <definedName name="PRINT96">#REF!</definedName>
    <definedName name="PRINT97">#REF!</definedName>
    <definedName name="PRINT98">#REF!</definedName>
    <definedName name="PRINT99">#REF!</definedName>
    <definedName name="PrintAP" localSheetId="0">'Useful Life Changes Impact'!PrintAP</definedName>
    <definedName name="PrintAP">[0]!PrintAP</definedName>
    <definedName name="PrintAR" localSheetId="0">'Useful Life Changes Impact'!PrintAR</definedName>
    <definedName name="PrintAR">[0]!PrintAR</definedName>
    <definedName name="PRINTCCAMORTIZN">#REF!</definedName>
    <definedName name="Printpref" localSheetId="0">'Useful Life Changes Impact'!Printpref</definedName>
    <definedName name="Printpref">[0]!Printpref</definedName>
    <definedName name="PRINTPROJN">#REF!</definedName>
    <definedName name="PRINTSCH">#REF!</definedName>
    <definedName name="PRIOR">#REF!</definedName>
    <definedName name="PRNTAREA">#REF!</definedName>
    <definedName name="ProjectCount">#REF!</definedName>
    <definedName name="projectemployee">#REF!</definedName>
    <definedName name="projectname">#REF!</definedName>
    <definedName name="PROPERTYTAX">#REF!</definedName>
    <definedName name="PROPTAX">#REF!</definedName>
    <definedName name="PROTAX">#REF!</definedName>
    <definedName name="PT">#N/A</definedName>
    <definedName name="PTI">#REF!</definedName>
    <definedName name="Qend">#REF!</definedName>
    <definedName name="QEWR" localSheetId="0" hidden="1">{"Network Summary",#N/A,TRUE,"Summary";"Piping Summary",#N/A,TRUE," Piping";"Meters Summary",#N/A,TRUE,"Meters &amp; Connections";"Connections Summary",#N/A,TRUE,"Meters &amp; Connections";"Stations Summary",#N/A,TRUE,"Stations Pivot"}</definedName>
    <definedName name="QEWR" hidden="1">{"Network Summary",#N/A,TRUE,"Summary";"Piping Summary",#N/A,TRUE," Piping";"Meters Summary",#N/A,TRUE,"Meters &amp; Connections";"Connections Summary",#N/A,TRUE,"Meters &amp; Connections";"Stations Summary",#N/A,TRUE,"Stations Pivot"}</definedName>
    <definedName name="QUARTER">#REF!</definedName>
    <definedName name="R_">#REF!</definedName>
    <definedName name="RADIO_PHONE">#REF!</definedName>
    <definedName name="RADIOCAPBUD">#REF!</definedName>
    <definedName name="range1">#REF!</definedName>
    <definedName name="Rate_Class">#REF!</definedName>
    <definedName name="Rate_Riders">#REF!</definedName>
    <definedName name="Ratebase">#REF!</definedName>
    <definedName name="ratedescription">#REF!</definedName>
    <definedName name="RCN">#REF!</definedName>
    <definedName name="RCN_Weighted_Age">#REF!</definedName>
    <definedName name="RCN_Weighted_Book_Life">#REF!</definedName>
    <definedName name="RCN_Weighted_NUL">#REF!</definedName>
    <definedName name="RCN_Weighted_RUL">#REF!</definedName>
    <definedName name="Real_Return">#REF!</definedName>
    <definedName name="rearrange95">#REF!,#REF!,#REF!</definedName>
    <definedName name="REASON_CODES">#REF!</definedName>
    <definedName name="RebaseYear">#REF!</definedName>
    <definedName name="Recover">#REF!</definedName>
    <definedName name="REIMBURSE">#REF!</definedName>
    <definedName name="REIMBURSET">#REF!</definedName>
    <definedName name="res">#REF!</definedName>
    <definedName name="RESIDENT_1">#REF!</definedName>
    <definedName name="RESIDENTIAL">#REF!</definedName>
    <definedName name="RESIDENTIAL_1">#REF!</definedName>
    <definedName name="ret">#REF!</definedName>
    <definedName name="RETAIN">#REF!</definedName>
    <definedName name="REV">#REF!</definedName>
    <definedName name="RIA_ADJ">#REF!</definedName>
    <definedName name="RIP">#REF!</definedName>
    <definedName name="RiskAfterRecalcMacro" hidden="1">""</definedName>
    <definedName name="RiskAfterSimMacro" hidden="1">""</definedName>
    <definedName name="RiskBeforeRecalcMacro" hidden="1">""</definedName>
    <definedName name="RiskBeforeSimMacro" hidden="1">""</definedName>
    <definedName name="RiskChartEquations">#REF!</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H" localSheetId="0"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ROH"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Round">#REF!</definedName>
    <definedName name="RPP_Data">#REF!</definedName>
    <definedName name="rr" localSheetId="0" hidden="1">{#N/A,#N/A,FALSE,"Aging Summary";#N/A,#N/A,FALSE,"Ratio Analysis";#N/A,#N/A,FALSE,"Test 120 Day Accts";#N/A,#N/A,FALSE,"Tickmarks"}</definedName>
    <definedName name="rr" hidden="1">{#N/A,#N/A,FALSE,"Aging Summary";#N/A,#N/A,FALSE,"Ratio Analysis";#N/A,#N/A,FALSE,"Test 120 Day Accts";#N/A,#N/A,FALSE,"Tickmarks"}</definedName>
    <definedName name="rrr">#REF!</definedName>
    <definedName name="rtyr" localSheetId="0" hidden="1">{#N/A,#N/A,FALSE,"Aging Summary";#N/A,#N/A,FALSE,"Ratio Analysis";#N/A,#N/A,FALSE,"Test 120 Day Accts";#N/A,#N/A,FALSE,"Tickmarks"}</definedName>
    <definedName name="rtyr" hidden="1">{#N/A,#N/A,FALSE,"Aging Summary";#N/A,#N/A,FALSE,"Ratio Analysis";#N/A,#N/A,FALSE,"Test 120 Day Accts";#N/A,#N/A,FALSE,"Tickmarks"}</definedName>
    <definedName name="RUL_RANGE">#REF!</definedName>
    <definedName name="sa" hidden="1">#REF!</definedName>
    <definedName name="SALBENF">#REF!</definedName>
    <definedName name="salreg">#REF!</definedName>
    <definedName name="SALREGF">#REF!</definedName>
    <definedName name="SAPBEXrevision" hidden="1">9</definedName>
    <definedName name="SAPBEXsysID" hidden="1">"BWP"</definedName>
    <definedName name="SAPBEXwbID" hidden="1">"451N6G6HNH5M7RVWKXOTIVLAA"</definedName>
    <definedName name="SCADACAPBUD">#REF!</definedName>
    <definedName name="SCHANGES">#REF!</definedName>
    <definedName name="SDF" localSheetId="0" hidden="1">{#N/A,#N/A,FALSE,"Aging Summary";#N/A,#N/A,FALSE,"Ratio Analysis";#N/A,#N/A,FALSE,"Test 120 Day Accts";#N/A,#N/A,FALSE,"Tickmarks"}</definedName>
    <definedName name="SDF" hidden="1">{#N/A,#N/A,FALSE,"Aging Summary";#N/A,#N/A,FALSE,"Ratio Analysis";#N/A,#N/A,FALSE,"Test 120 Day Accts";#N/A,#N/A,FALSE,"Tickmarks"}</definedName>
    <definedName name="sdfasd" localSheetId="0" hidden="1">{"consolidated_costs",#N/A,FALSE,"Cost_Data_Table";"regulatory_adjustments",#N/A,FALSE,"Cost_Data_Table";"adjustment_explanations",#N/A,FALSE,"Cost_Data_Table";"utility_costs",#N/A,FALSE,"Cost_Data_Table";"utility_costs_inflated",#N/A,FALSE,"Cost_Data_Table"}</definedName>
    <definedName name="sdfasd" hidden="1">{"consolidated_costs",#N/A,FALSE,"Cost_Data_Table";"regulatory_adjustments",#N/A,FALSE,"Cost_Data_Table";"adjustment_explanations",#N/A,FALSE,"Cost_Data_Table";"utility_costs",#N/A,FALSE,"Cost_Data_Table";"utility_costs_inflated",#N/A,FALSE,"Cost_Data_Table"}</definedName>
    <definedName name="sdfg" localSheetId="0" hidden="1">{#N/A,#N/A,FALSE,"Aging Summary";#N/A,#N/A,FALSE,"Ratio Analysis";#N/A,#N/A,FALSE,"Test 120 Day Accts";#N/A,#N/A,FALSE,"Tickmarks"}</definedName>
    <definedName name="sdfg" hidden="1">{#N/A,#N/A,FALSE,"Aging Summary";#N/A,#N/A,FALSE,"Ratio Analysis";#N/A,#N/A,FALSE,"Test 120 Day Accts";#N/A,#N/A,FALSE,"Tickmarks"}</definedName>
    <definedName name="sdfvsdfv" localSheetId="0" hidden="1">{#N/A,#N/A,FALSE,"Aging Summary";#N/A,#N/A,FALSE,"Ratio Analysis";#N/A,#N/A,FALSE,"Test 120 Day Accts";#N/A,#N/A,FALSE,"Tickmarks"}</definedName>
    <definedName name="sdfvsdfv" hidden="1">{#N/A,#N/A,FALSE,"Aging Summary";#N/A,#N/A,FALSE,"Ratio Analysis";#N/A,#N/A,FALSE,"Test 120 Day Accts";#N/A,#N/A,FALSE,"Tickmarks"}</definedName>
    <definedName name="Se" localSheetId="0"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n" localSheetId="0"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n"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NTINEL">#REF!</definedName>
    <definedName name="SENTINEL_1">#REF!</definedName>
    <definedName name="Service_Factor" localSheetId="2">(1-[0]!Service_Life)*(Probable_Life-#REF!)/Probable_Life+[0]!Service_Life</definedName>
    <definedName name="Service_Factor" localSheetId="3">(1-[0]!Service_Life)*(Probable_Life-#REF!)/Probable_Life+[0]!Service_Life</definedName>
    <definedName name="Service_Factor" localSheetId="0">(1-[0]!Service_Life)*(Probable_Life-#REF!)/Probable_Life+[0]!Service_Life</definedName>
    <definedName name="Service_Factor">(1-Service_Life)*(Probable_Life-#REF!)/Probable_Life+Service_Life</definedName>
    <definedName name="Service_Life">#REF!</definedName>
    <definedName name="SGDP">#REF!</definedName>
    <definedName name="SheetLockPW">#REF!</definedName>
    <definedName name="siofjej">#REF!</definedName>
    <definedName name="Size1_1_1">#REF!</definedName>
    <definedName name="Size1_1_2">#REF!</definedName>
    <definedName name="Size1_1_3">#REF!</definedName>
    <definedName name="Size1_1_4">#REF!</definedName>
    <definedName name="Size1_2_1">#REF!</definedName>
    <definedName name="Size1_2_2">#REF!</definedName>
    <definedName name="Size1_2_3">#REF!</definedName>
    <definedName name="Size1_2_4">#REF!</definedName>
    <definedName name="Size1_3_1">#REF!</definedName>
    <definedName name="Size1_3_2">#REF!</definedName>
    <definedName name="Size1_3_3">#REF!</definedName>
    <definedName name="Size1_3_4">#REF!</definedName>
    <definedName name="Size1_4_1">#REF!</definedName>
    <definedName name="Size1_4_2">#REF!</definedName>
    <definedName name="Size1_4_3">#REF!</definedName>
    <definedName name="Size1_4_4">#REF!</definedName>
    <definedName name="Size1OneOne">#REF!</definedName>
    <definedName name="Size1OneThree">#REF!</definedName>
    <definedName name="Size1OneTwo">#REF!</definedName>
    <definedName name="Size2_1_1">#REF!</definedName>
    <definedName name="Size2_1_2">#REF!</definedName>
    <definedName name="Size2_1_3">#REF!</definedName>
    <definedName name="Size2_1_4">#REF!</definedName>
    <definedName name="Size2_2_1">#REF!</definedName>
    <definedName name="Size2_2_2">#REF!</definedName>
    <definedName name="Size2_2_3">#REF!</definedName>
    <definedName name="Size2_2_4">#REF!</definedName>
    <definedName name="Size2_3_1">#REF!</definedName>
    <definedName name="Size2_3_2">#REF!</definedName>
    <definedName name="Size2_3_3">#REF!</definedName>
    <definedName name="Size2_3_4">#REF!</definedName>
    <definedName name="Size2_4_1">#REF!</definedName>
    <definedName name="Size2_4_2">#REF!</definedName>
    <definedName name="Size2_4_3">#REF!</definedName>
    <definedName name="Size2_4_4">#REF!</definedName>
    <definedName name="SOPieColorsList">#REF!</definedName>
    <definedName name="SOPW">#REF!</definedName>
    <definedName name="Sort" localSheetId="0"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Sor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SOSO10Weight">#REF!</definedName>
    <definedName name="SOSO1Weight">#REF!</definedName>
    <definedName name="SOSO2Weight">#REF!</definedName>
    <definedName name="SOSO3Weight">#REF!</definedName>
    <definedName name="SOSO4Weight">#REF!</definedName>
    <definedName name="SOSO5Weight">#REF!</definedName>
    <definedName name="SOSO6Weight">#REF!</definedName>
    <definedName name="SOSO7Weight">#REF!</definedName>
    <definedName name="SOSO8Weight">#REF!</definedName>
    <definedName name="SOSO9Weight">#REF!</definedName>
    <definedName name="srdfg" localSheetId="0" hidden="1">{#N/A,#N/A,FALSE,"Aging Summary";#N/A,#N/A,FALSE,"Ratio Analysis";#N/A,#N/A,FALSE,"Test 120 Day Accts";#N/A,#N/A,FALSE,"Tickmarks"}</definedName>
    <definedName name="srdfg" hidden="1">{#N/A,#N/A,FALSE,"Aging Summary";#N/A,#N/A,FALSE,"Ratio Analysis";#N/A,#N/A,FALSE,"Test 120 Day Accts";#N/A,#N/A,FALSE,"Tickmarks"}</definedName>
    <definedName name="sss">#REF!</definedName>
    <definedName name="St._Thomas_Energy_Inc.">#REF!</definedName>
    <definedName name="Start_20">#REF!</definedName>
    <definedName name="Start_31">#REF!</definedName>
    <definedName name="Start_32">#REF!</definedName>
    <definedName name="stdhg" localSheetId="0" hidden="1">{#N/A,#N/A,FALSE,"Aging Summary";#N/A,#N/A,FALSE,"Ratio Analysis";#N/A,#N/A,FALSE,"Test 120 Day Accts";#N/A,#N/A,FALSE,"Tickmarks"}</definedName>
    <definedName name="stdhg" hidden="1">{#N/A,#N/A,FALSE,"Aging Summary";#N/A,#N/A,FALSE,"Ratio Analysis";#N/A,#N/A,FALSE,"Test 120 Day Accts";#N/A,#N/A,FALSE,"Tickmarks"}</definedName>
    <definedName name="STORESCAPBUD">#REF!</definedName>
    <definedName name="STREETLITE">#REF!</definedName>
    <definedName name="STREETLITE_1">#REF!</definedName>
    <definedName name="StrObj10MainOE">#REF!</definedName>
    <definedName name="StrObj10SubList">#REF!</definedName>
    <definedName name="StrObj10SubOE">#REF!</definedName>
    <definedName name="StrObj1MainOE">#REF!</definedName>
    <definedName name="StrObj1SubList">#REF!</definedName>
    <definedName name="StrObj1SubOE">#REF!</definedName>
    <definedName name="StrObj2MainOE">#REF!</definedName>
    <definedName name="StrObj2SubList">#REF!</definedName>
    <definedName name="StrObj2SubOE">#REF!</definedName>
    <definedName name="StrObj3MainOE">#REF!</definedName>
    <definedName name="StrObj3SubList">#REF!</definedName>
    <definedName name="StrObj3SubOE">#REF!</definedName>
    <definedName name="StrObj4MainOE">#REF!</definedName>
    <definedName name="StrObj4SubList">#REF!</definedName>
    <definedName name="StrObj4SubOE">#REF!</definedName>
    <definedName name="StrObj5MainOE">#REF!</definedName>
    <definedName name="StrObj5SubList">#REF!</definedName>
    <definedName name="StrObj5SubOE">#REF!</definedName>
    <definedName name="StrObj6MainOE">#REF!</definedName>
    <definedName name="StrObj6SubList">#REF!</definedName>
    <definedName name="StrObj6SubOE">#REF!</definedName>
    <definedName name="StrObj7MainOE">#REF!</definedName>
    <definedName name="StrObj7SubList">#REF!</definedName>
    <definedName name="StrObj7SubOE">#REF!</definedName>
    <definedName name="StrObj8MainOE">#REF!</definedName>
    <definedName name="StrObj8SubList">#REF!</definedName>
    <definedName name="StrObj8SubOE">#REF!</definedName>
    <definedName name="StrObj9MainOE">#REF!</definedName>
    <definedName name="StrObj9SubList">#REF!</definedName>
    <definedName name="StrObj9SubOE">#REF!</definedName>
    <definedName name="StrObjMaster">#REF!</definedName>
    <definedName name="stsg" localSheetId="0" hidden="1">{"Network Summary",#N/A,TRUE,"Summary";"Piping Summary",#N/A,TRUE," Piping";"Meters Summary",#N/A,TRUE,"Meters &amp; Connections";"Connections Summary",#N/A,TRUE,"Meters &amp; Connections";"Stations Summary",#N/A,TRUE,"Stations Pivot"}</definedName>
    <definedName name="stsg" hidden="1">{"Network Summary",#N/A,TRUE,"Summary";"Piping Summary",#N/A,TRUE," Piping";"Meters Summary",#N/A,TRUE,"Meters &amp; Connections";"Connections Summary",#N/A,TRUE,"Meters &amp; Connections";"Stations Summary",#N/A,TRUE,"Stations Pivot"}</definedName>
    <definedName name="SUB">#REF!</definedName>
    <definedName name="SubacctGrp">#REF!</definedName>
    <definedName name="subtrans">#REF!,#REF!,#REF!,#REF!,#REF!</definedName>
    <definedName name="SUMMARY_IS">#REF!</definedName>
    <definedName name="SUPPLMT">#REF!</definedName>
    <definedName name="SUPPS">#REF!</definedName>
    <definedName name="SUR">#REF!</definedName>
    <definedName name="Surtax">#REF!</definedName>
    <definedName name="switch_mergeES">#REF!</definedName>
    <definedName name="switch_mergeHOB">#REF!</definedName>
    <definedName name="switch_mergeHZ">#REF!</definedName>
    <definedName name="switch_mergePS">#REF!</definedName>
    <definedName name="SysPageAll">#REF!,#REF!,#REF!,#REF!,#REF!,#REF!</definedName>
    <definedName name="SYSTEM">#REF!,#REF!,#REF!,#REF!,#REF!,#REF!,#REF!,#REF!</definedName>
    <definedName name="T">#REF!</definedName>
    <definedName name="TableLarge">#REF!,#REF!,#REF!,#REF!</definedName>
    <definedName name="TableName">"Dummy"</definedName>
    <definedName name="TableReportAll">#REF!,#REF!,#REF!</definedName>
    <definedName name="TaxYear">#REF!</definedName>
    <definedName name="TELECAPBUD">#REF!</definedName>
    <definedName name="temp">#REF!</definedName>
    <definedName name="TEMPA">#REF!</definedName>
    <definedName name="terr_name">#REF!</definedName>
    <definedName name="test" localSheetId="0"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tes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test2" localSheetId="0"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test2"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TestYear">#REF!</definedName>
    <definedName name="TFP_PG_Comp_121307_b">#REF!</definedName>
    <definedName name="TM1REBUILDOPTION">1</definedName>
    <definedName name="TorF">#REF!</definedName>
    <definedName name="total">#REF!,#REF!,#REF!,#REF!,#REF!,#REF!,#REF!,#REF!</definedName>
    <definedName name="total_dept">#REF!</definedName>
    <definedName name="total_manpower">#REF!</definedName>
    <definedName name="total_material">#REF!</definedName>
    <definedName name="total_other">#REF!</definedName>
    <definedName name="total_transportation">#REF!</definedName>
    <definedName name="Totals1">#REF!</definedName>
    <definedName name="Totals2">#REF!</definedName>
    <definedName name="Totals3">#REF!</definedName>
    <definedName name="Totals4">#REF!</definedName>
    <definedName name="Totals5">#REF!</definedName>
    <definedName name="Totals6">#REF!</definedName>
    <definedName name="Totals7">#REF!</definedName>
    <definedName name="TR">#REF!</definedName>
    <definedName name="TRANBUD">#REF!</definedName>
    <definedName name="TRANEND">#REF!</definedName>
    <definedName name="transportation_costs">#REF!</definedName>
    <definedName name="TRANSTART">#REF!</definedName>
    <definedName name="Trend">#REF!</definedName>
    <definedName name="TREND_FACTORS">#REF!</definedName>
    <definedName name="Trend_Index">#REF!</definedName>
    <definedName name="tretert" hidden="1">#REF!</definedName>
    <definedName name="TrialBalance02">#REF!</definedName>
    <definedName name="TrialBalance03">#REF!</definedName>
    <definedName name="TrialBalance04">#REF!</definedName>
    <definedName name="TrialBalance05">#REF!</definedName>
    <definedName name="TrialBalance06">#REF!</definedName>
    <definedName name="TrialBalance07">#REF!</definedName>
    <definedName name="TrialBalance08">#REF!</definedName>
    <definedName name="TrialBalance09">#REF!</definedName>
    <definedName name="TrialBalance10">#REF!</definedName>
    <definedName name="TrialBalance11">#REF!</definedName>
    <definedName name="TrialBalance89">#REF!</definedName>
    <definedName name="TrialBalance90">#REF!</definedName>
    <definedName name="TrialBalance91">#REF!</definedName>
    <definedName name="Trialbalance92">#REF!</definedName>
    <definedName name="TrialBalance93">#REF!</definedName>
    <definedName name="TrialBalance94">#REF!</definedName>
    <definedName name="TrialBalance95">#REF!</definedName>
    <definedName name="TrialBalance96">#REF!</definedName>
    <definedName name="TrialBalance97">#REF!</definedName>
    <definedName name="TrialBalance98">#REF!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TRNSOHCAPBUD">#REF!</definedName>
    <definedName name="TRNSSTNCAPBUD">#REF!</definedName>
    <definedName name="TRNSUGCAPBUD">#REF!</definedName>
    <definedName name="tryytry" localSheetId="0"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T" localSheetId="0" hidden="1">{"yr1_AOA",#N/A,FALSE,"AOA Effect";"yr2_AOA",#N/A,FALSE,"AOA Effect";"yr3_AOA",#N/A,FALSE,"AOA Effect";"yr4_AOA",#N/A,FALSE,"AOA Effect";"yr5_AOA",#N/A,FALSE,"AOA Effect";"yr6_AOA",#N/A,FALSE,"AOA Effect";"yr7_AOA",#N/A,FALSE,"AOA Effect";"yr8_AOA",#N/A,FALSE,"AOA Effect";"yr9_AOA",#N/A,FALSE,"AOA Effect";"yr10_AOA",#N/A,FALSE,"AOA Effect"}</definedName>
    <definedName name="TT" hidden="1">{"yr1_AOA",#N/A,FALSE,"AOA Effect";"yr2_AOA",#N/A,FALSE,"AOA Effect";"yr3_AOA",#N/A,FALSE,"AOA Effect";"yr4_AOA",#N/A,FALSE,"AOA Effect";"yr5_AOA",#N/A,FALSE,"AOA Effect";"yr6_AOA",#N/A,FALSE,"AOA Effect";"yr7_AOA",#N/A,FALSE,"AOA Effect";"yr8_AOA",#N/A,FALSE,"AOA Effect";"yr9_AOA",#N/A,FALSE,"AOA Effect";"yr10_AOA",#N/A,FALSE,"AOA Effect"}</definedName>
    <definedName name="ttt" localSheetId="0" hidden="1">{#N/A,#N/A,FALSE,"Aging Summary";#N/A,#N/A,FALSE,"Ratio Analysis";#N/A,#N/A,FALSE,"Test 120 Day Accts";#N/A,#N/A,FALSE,"Tickmarks"}</definedName>
    <definedName name="ttt" hidden="1">{#N/A,#N/A,FALSE,"Aging Summary";#N/A,#N/A,FALSE,"Ratio Analysis";#N/A,#N/A,FALSE,"Test 120 Day Accts";#N/A,#N/A,FALSE,"Tickmarks"}</definedName>
    <definedName name="tutu" hidden="1">#REF!</definedName>
    <definedName name="TWENTY_FIVE_YEAR_CLUB">#REF!</definedName>
    <definedName name="u" localSheetId="0" hidden="1">{#N/A,#N/A,FALSE,"Aging Summary";#N/A,#N/A,FALSE,"Ratio Analysis";#N/A,#N/A,FALSE,"Test 120 Day Accts";#N/A,#N/A,FALSE,"Tickmarks"}</definedName>
    <definedName name="u" hidden="1">{#N/A,#N/A,FALSE,"Aging Summary";#N/A,#N/A,FALSE,"Ratio Analysis";#N/A,#N/A,FALSE,"Test 120 Day Accts";#N/A,#N/A,FALSE,"Tickmarks"}</definedName>
    <definedName name="UGLINCAPBUD">#REF!</definedName>
    <definedName name="unbuntrans">#REF!</definedName>
    <definedName name="UnionStaff">#REF!</definedName>
    <definedName name="UnionTitles">#REF!</definedName>
    <definedName name="Units">#REF!</definedName>
    <definedName name="Untitled">#REF!</definedName>
    <definedName name="UsefulLife">#REF!</definedName>
    <definedName name="USOA">#REF!</definedName>
    <definedName name="USoATB">#REF!</definedName>
    <definedName name="Utility">#REF!</definedName>
    <definedName name="UtilityInfo">#REF!</definedName>
    <definedName name="Utilization">#REF!</definedName>
    <definedName name="utitliy1">#REF!</definedName>
    <definedName name="uu" localSheetId="0" hidden="1">{#N/A,#N/A,FALSE,"Aging Summary";#N/A,#N/A,FALSE,"Ratio Analysis";#N/A,#N/A,FALSE,"Test 120 Day Accts";#N/A,#N/A,FALSE,"Tickmarks"}</definedName>
    <definedName name="uu" hidden="1">{#N/A,#N/A,FALSE,"Aging Summary";#N/A,#N/A,FALSE,"Ratio Analysis";#N/A,#N/A,FALSE,"Test 120 Day Accts";#N/A,#N/A,FALSE,"Tickmarks"}</definedName>
    <definedName name="uuu" hidden="1">#REF!</definedName>
    <definedName name="uuuu" localSheetId="0" hidden="1">{#N/A,#N/A,FALSE,"Aging Summary";#N/A,#N/A,FALSE,"Ratio Analysis";#N/A,#N/A,FALSE,"Test 120 Day Accts";#N/A,#N/A,FALSE,"Tickmarks"}</definedName>
    <definedName name="uuuu" hidden="1">{#N/A,#N/A,FALSE,"Aging Summary";#N/A,#N/A,FALSE,"Ratio Analysis";#N/A,#N/A,FALSE,"Test 120 Day Accts";#N/A,#N/A,FALSE,"Tickmarks"}</definedName>
    <definedName name="v">#REF!</definedName>
    <definedName name="Valuation_Date">#REF!</definedName>
    <definedName name="ValueAchievedYr1">#REF!</definedName>
    <definedName name="ValueAchievedYr10">#REF!</definedName>
    <definedName name="ValueAchievedYr2">#REF!</definedName>
    <definedName name="ValueAchievedYr3">#REF!</definedName>
    <definedName name="ValueAchievedYr4">#REF!</definedName>
    <definedName name="ValueAchievedYr5">#REF!</definedName>
    <definedName name="ValueAchievedYr6">#REF!</definedName>
    <definedName name="ValueAchievedYr7">#REF!</definedName>
    <definedName name="ValueAchievedYr8">#REF!</definedName>
    <definedName name="ValueAchievedYr9">#REF!</definedName>
    <definedName name="VarSum">#REF!</definedName>
    <definedName name="vbbbbbbbbb" localSheetId="0" hidden="1">{#N/A,#N/A,FALSE,"Aging Summary";#N/A,#N/A,FALSE,"Ratio Analysis";#N/A,#N/A,FALSE,"Test 120 Day Accts";#N/A,#N/A,FALSE,"Tickmarks"}</definedName>
    <definedName name="vbbbbbbbbb" hidden="1">{#N/A,#N/A,FALSE,"Aging Summary";#N/A,#N/A,FALSE,"Ratio Analysis";#N/A,#N/A,FALSE,"Test 120 Day Accts";#N/A,#N/A,FALSE,"Tickmarks"}</definedName>
    <definedName name="VEHCAPBUD">#REF!</definedName>
    <definedName name="vehicle">#REF!</definedName>
    <definedName name="vehiclelookup">#REF!</definedName>
    <definedName name="VEHLEASCAPBUD">#REF!</definedName>
    <definedName name="VV" localSheetId="0" hidden="1">{#N/A,#N/A,FALSE,"Aging Summary";#N/A,#N/A,FALSE,"Ratio Analysis";#N/A,#N/A,FALSE,"Test 120 Day Accts";#N/A,#N/A,FALSE,"Tickmarks"}</definedName>
    <definedName name="VV" hidden="1">{#N/A,#N/A,FALSE,"Aging Summary";#N/A,#N/A,FALSE,"Ratio Analysis";#N/A,#N/A,FALSE,"Test 120 Day Accts";#N/A,#N/A,FALSE,"Tickmarks"}</definedName>
    <definedName name="w" localSheetId="0" hidden="1">{#N/A,#N/A,FALSE,"Aging Summary";#N/A,#N/A,FALSE,"Ratio Analysis";#N/A,#N/A,FALSE,"Test 120 Day Accts";#N/A,#N/A,FALSE,"Tickmarks"}</definedName>
    <definedName name="w" hidden="1">{#N/A,#N/A,FALSE,"Aging Summary";#N/A,#N/A,FALSE,"Ratio Analysis";#N/A,#N/A,FALSE,"Test 120 Day Accts";#N/A,#N/A,FALSE,"Tickmarks"}</definedName>
    <definedName name="WAGBENF">#REF!</definedName>
    <definedName name="wagdob">#REF!</definedName>
    <definedName name="wagdobf">#REF!</definedName>
    <definedName name="wagreg">#REF!</definedName>
    <definedName name="wagregf">#REF!</definedName>
    <definedName name="waresd" localSheetId="0" hidden="1">{#N/A,#N/A,FALSE,"Aging Summary";#N/A,#N/A,FALSE,"Ratio Analysis";#N/A,#N/A,FALSE,"Test 120 Day Accts";#N/A,#N/A,FALSE,"Tickmarks"}</definedName>
    <definedName name="waresd" hidden="1">{#N/A,#N/A,FALSE,"Aging Summary";#N/A,#N/A,FALSE,"Ratio Analysis";#N/A,#N/A,FALSE,"Test 120 Day Accts";#N/A,#N/A,FALSE,"Tickmarks"}</definedName>
    <definedName name="wemployee">#REF!</definedName>
    <definedName name="WHEATCAPBUD">#REF!</definedName>
    <definedName name="wlkednjfc" localSheetId="0" hidden="1">{#N/A,#N/A,FALSE,"Aging Summary";#N/A,#N/A,FALSE,"Ratio Analysis";#N/A,#N/A,FALSE,"Test 120 Day Accts";#N/A,#N/A,FALSE,"Tickmarks"}</definedName>
    <definedName name="wlkednjfc" hidden="1">{#N/A,#N/A,FALSE,"Aging Summary";#N/A,#N/A,FALSE,"Ratio Analysis";#N/A,#N/A,FALSE,"Test 120 Day Accts";#N/A,#N/A,FALSE,"Tickmarks"}</definedName>
    <definedName name="wn.revenue" localSheetId="0" hidden="1">{"Consolidated_revenue",#N/A,FALSE,"Revenue_Data_Table";"regulatory_adjustments",#N/A,FALSE,"Revenue_Data_Table";"adjustment_explanation",#N/A,FALSE,"Revenue_Data_Table";"utility_revenue",#N/A,FALSE,"Revenue_Data_Table";"utility_revenue_inflated",#N/A,FALSE,"Revenue_Data_Table"}</definedName>
    <definedName name="wn.revenue" hidden="1">{"Consolidated_revenue",#N/A,FALSE,"Revenue_Data_Table";"regulatory_adjustments",#N/A,FALSE,"Revenue_Data_Table";"adjustment_explanation",#N/A,FALSE,"Revenue_Data_Table";"utility_revenue",#N/A,FALSE,"Revenue_Data_Table";"utility_revenue_inflated",#N/A,FALSE,"Revenue_Data_Table"}</definedName>
    <definedName name="workemployee">#REF!</definedName>
    <definedName name="workname">#REF!</definedName>
    <definedName name="wrn.1996._.PROPERTY._.AND._.BUSINESS._.INTERRUPTION._.VALUES." localSheetId="0" hidden="1">{#N/A,#N/A,TRUE,"96PROP"}</definedName>
    <definedName name="wrn.1996._.PROPERTY._.AND._.BUSINESS._.INTERRUPTION._.VALUES." hidden="1">{#N/A,#N/A,TRUE,"96PROP"}</definedName>
    <definedName name="wrn.5._.Year._.Plan." localSheetId="0" hidden="1">{#N/A,#N/A,FALSE,"Cover";#N/A,#N/A,FALSE,"Key Assumptions";#N/A,#N/A,FALSE,"Assum1";#N/A,#N/A,FALSE,"Revenue";#N/A,#N/A,FALSE,"Operating Income";#N/A,#N/A,FALSE,"Capital employed";#N/A,#N/A,FALSE,"Cap Emp WS"}</definedName>
    <definedName name="wrn.5._.Year._.Plan." hidden="1">{#N/A,#N/A,FALSE,"Cover";#N/A,#N/A,FALSE,"Key Assumptions";#N/A,#N/A,FALSE,"Assum1";#N/A,#N/A,FALSE,"Revenue";#N/A,#N/A,FALSE,"Operating Income";#N/A,#N/A,FALSE,"Capital employed";#N/A,#N/A,FALSE,"Cap Emp WS"}</definedName>
    <definedName name="wrn.AccumDepr." localSheetId="0"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FE._.REGISTER." localSheetId="0" hidden="1">{#N/A,#N/A,FALSE,"CLAIMS";#N/A,#N/A,FALSE,"EXPENSE";#N/A,#N/A,FALSE,"CAPITAL"}</definedName>
    <definedName name="wrn.AFE._.REGISTER." hidden="1">{#N/A,#N/A,FALSE,"CLAIMS";#N/A,#N/A,FALSE,"EXPENSE";#N/A,#N/A,FALSE,"CAPITAL"}</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_.Exhibits."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STATEMENTS." localSheetId="0" hidden="1">{"BALANCE SHEET",#N/A,FALSE,"Balance Sheet";"INCOME STATEMENT",#N/A,FALSE,"Income Statement";"STMT OF CASH FLOWS",#N/A,FALSE,"Cash Flows Indirect";"PARTNERS CAPITAL STMT",#N/A,FALSE,"Partners Capital"}</definedName>
    <definedName name="wrn.ALL._.STATEMENTS." hidden="1">{"BALANCE SHEET",#N/A,FALSE,"Balance Sheet";"INCOME STATEMENT",#N/A,FALSE,"Income Statement";"STMT OF CASH FLOWS",#N/A,FALSE,"Cash Flows Indirect";"PARTNERS CAPITAL STMT",#N/A,FALSE,"Partners Capital"}</definedName>
    <definedName name="wrn.APCT." localSheetId="0" hidden="1">{"Page1",#N/A,FALSE,"APCT";"Page2",#N/A,FALSE,"APCT"}</definedName>
    <definedName name="wrn.APCT." hidden="1">{"Page1",#N/A,FALSE,"APCT";"Page2",#N/A,FALSE,"APCT"}</definedName>
    <definedName name="wrn.APL." localSheetId="0" hidden="1">{"Page1",#N/A,FALSE,"APL";"Page2",#N/A,FALSE,"APL"}</definedName>
    <definedName name="wrn.APL." hidden="1">{"Page1",#N/A,FALSE,"APL";"Page2",#N/A,FALSE,"APL"}</definedName>
    <definedName name="wrn.Appendixes._.for._.OEB."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assumptions." localSheetId="0" hidden="1">{"assumptions1",#N/A,FALSE,"Valuation Analysis";"assumptions2",#N/A,FALSE,"Valuation Analysis"}</definedName>
    <definedName name="wrn.assumptions." hidden="1">{"assumptions1",#N/A,FALSE,"Valuation Analysis";"assumptions2",#N/A,FALSE,"Valuation Analysis"}</definedName>
    <definedName name="wrn.backups._.for._.appendixes." localSheetId="0"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balance._.sheet." localSheetId="0" hidden="1">{"bs",#N/A,FALSE,"SCF"}</definedName>
    <definedName name="wrn.balance._.sheet." hidden="1">{"bs",#N/A,FALSE,"SCF"}</definedName>
    <definedName name="wrn.Basic._.Report." localSheetId="0" hidden="1">{#N/A,#N/A,FALSE,"New Depr Sch-150% DB";#N/A,#N/A,FALSE,"Cash Flows RLP";#N/A,#N/A,FALSE,"IRR";#N/A,#N/A,FALSE,"Proforma IS";#N/A,#N/A,FALSE,"Assumptions"}</definedName>
    <definedName name="wrn.Basic._.Report." hidden="1">{#N/A,#N/A,FALSE,"New Depr Sch-150% DB";#N/A,#N/A,FALSE,"Cash Flows RLP";#N/A,#N/A,FALSE,"IRR";#N/A,#N/A,FALSE,"Proforma IS";#N/A,#N/A,FALSE,"Assumptions"}</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pare." localSheetId="0" hidden="1">{"year1",#N/A,FALSE,"compare";"year10",#N/A,FALSE,"compare";"year2",#N/A,FALSE,"compare";"year3",#N/A,FALSE,"compare";"year4",#N/A,FALSE,"compare";"year5",#N/A,FALSE,"compare";"year6",#N/A,FALSE,"compare";"year7",#N/A,FALSE,"compare";"year8",#N/A,FALSE,"compare";"year9",#N/A,FALSE,"compare"}</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localSheetId="0" hidden="1">{"year1",#N/A,FALSE,"compare";"year2",#N/A,FALSE,"compare";"year3",#N/A,FALSE,"compare";"year4",#N/A,FALSE,"compare";"year5",#N/A,FALSE,"compare"}</definedName>
    <definedName name="wrn.compare5yrs." hidden="1">{"year1",#N/A,FALSE,"compare";"year2",#N/A,FALSE,"compare";"year3",#N/A,FALSE,"compare";"year4",#N/A,FALSE,"compare";"year5",#N/A,FALSE,"compare"}</definedName>
    <definedName name="wrn.Complete._.Report." localSheetId="0" hidden="1">{#N/A,#N/A,FALSE,"Assumptions";#N/A,#N/A,FALSE,"Proforma IS";#N/A,#N/A,FALSE,"Cash Flows RLP";#N/A,#N/A,FALSE,"IRR";#N/A,#N/A,FALSE,"New Depr Sch-150% DB";#N/A,#N/A,FALSE,"Comments"}</definedName>
    <definedName name="wrn.Complete._.Report." hidden="1">{#N/A,#N/A,FALSE,"Assumptions";#N/A,#N/A,FALSE,"Proforma IS";#N/A,#N/A,FALSE,"Cash Flows RLP";#N/A,#N/A,FALSE,"IRR";#N/A,#N/A,FALSE,"New Depr Sch-150% DB";#N/A,#N/A,FALSE,"Comments"}</definedName>
    <definedName name="wrn.contributory._.asset._.charges." localSheetId="0" hidden="1">{"contributory1",#N/A,FALSE,"Contributory Assets Detail";"contributory2",#N/A,FALSE,"Contributory Assets Detail"}</definedName>
    <definedName name="wrn.contributory._.asset._.charges." hidden="1">{"contributory1",#N/A,FALSE,"Contributory Assets Detail";"contributory2",#N/A,FALSE,"Contributory Assets Detail"}</definedName>
    <definedName name="wrn.Coprorate._.Package." localSheetId="0"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rn.Coprorate._.Package."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rn.COSA._.FS._.국문." localSheetId="0" hidden="1">{#N/A,#N/A,FALSE,"BS";#N/A,#N/A,FALSE,"PL";#N/A,#N/A,FALSE,"처분";#N/A,#N/A,FALSE,"현금";#N/A,#N/A,FALSE,"매출";#N/A,#N/A,FALSE,"원가";#N/A,#N/A,FALSE,"경영"}</definedName>
    <definedName name="wrn.COSA._.FS._.국문." hidden="1">{#N/A,#N/A,FALSE,"BS";#N/A,#N/A,FALSE,"PL";#N/A,#N/A,FALSE,"처분";#N/A,#N/A,FALSE,"현금";#N/A,#N/A,FALSE,"매출";#N/A,#N/A,FALSE,"원가";#N/A,#N/A,FALSE,"경영"}</definedName>
    <definedName name="wrn.costs." localSheetId="0" hidden="1">{"consolidated_costs",#N/A,FALSE,"Cost_Data_Table";"regulatory_adjustments",#N/A,FALSE,"Cost_Data_Table";"adjustment_explanations",#N/A,FALSE,"Cost_Data_Table";"utility_costs",#N/A,FALSE,"Cost_Data_Table";"utility_costs_inflated",#N/A,FALSE,"Cost_Data_Table"}</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urrent._.Year._.Plan._.Only." localSheetId="0"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rn.Current._.Year._.Plan._.Only."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rn.custadds_volumes." localSheetId="0" hidden="1">{"datatable",#N/A,FALSE,"Cust.Adds_Volumes"}</definedName>
    <definedName name="wrn.custadds_volumes." hidden="1">{"datatable",#N/A,FALSE,"Cust.Adds_Volumes"}</definedName>
    <definedName name="wrn.Depreciation._.Expense." localSheetId="0"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documentation." localSheetId="0" hidden="1">{"documentation1",#N/A,FALSE,"Documentation";"documentation2",#N/A,FALSE,"Documentation"}</definedName>
    <definedName name="wrn.documentation." hidden="1">{"documentation1",#N/A,FALSE,"Documentation";"documentation2",#N/A,FALSE,"Documentation"}</definedName>
    <definedName name="wrn.Effective._.Capital._.Expenditures." localSheetId="0"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EntitiesWithReclasses." localSheetId="0" hidden="1">{"page1",#N/A,FALSE,"EntitiesWithReclasses";"page2",#N/A,FALSE,"EntitiesWithReclasses";"page3",#N/A,FALSE,"EntitiesWithReclasses";"page4",#N/A,FALSE,"EntitiesWithReclasses";"page5",#N/A,FALSE,"EntitiesWithReclasses";"page6",#N/A,FALSE,"EntitiesWithReclasses"}</definedName>
    <definedName name="wrn.EntitiesWithReclasses." hidden="1">{"page1",#N/A,FALSE,"EntitiesWithReclasses";"page2",#N/A,FALSE,"EntitiesWithReclasses";"page3",#N/A,FALSE,"EntitiesWithReclasses";"page4",#N/A,FALSE,"EntitiesWithReclasses";"page5",#N/A,FALSE,"EntitiesWithReclasses";"page6",#N/A,FALSE,"EntitiesWithReclasses"}</definedName>
    <definedName name="wrn.Exception._.Report." localSheetId="0" hidden="1">{#N/A,#N/A,FALSE,"Exception Report"}</definedName>
    <definedName name="wrn.Exception._.Report." hidden="1">{#N/A,#N/A,FALSE,"Exception Report"}</definedName>
    <definedName name="wrn.Exhibit_draft_report." localSheetId="0" hidden="1">{"Historic",#N/A,FALSE,"Historic IS";"BS",#N/A,FALSE,"DCF BS conversion";"Market_summary_2",#N/A,FALSE,"Market summary";"GCM_summary",#N/A,FALSE,"Market approach";"DCF",#N/A,FALSE,"DCF Projected IS unlevered";"DCF_value",#N/A,FALSE,"DCF Indications of value"}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ve._.Year._.Plan." localSheetId="0" hidden="1">{#N/A,#N/A,FALSE,"Part B - Five Year Projections";#N/A,#N/A,FALSE,"B.1 Financial Summary";#N/A,#N/A,FALSE,"B.1a Financial Sum wks";#N/A,#N/A,FALSE,"B.2 Five Year Assumptions";#N/A,#N/A,FALSE,"B.3 Five Year Income";#N/A,#N/A,FALSE,"B.4 Five Year Balance Sheets";#N/A,#N/A,FALSE,"B.5 Five Year Cash Flows"}</definedName>
    <definedName name="wrn.Five._.Year._.Plan." hidden="1">{#N/A,#N/A,FALSE,"Part B - Five Year Projections";#N/A,#N/A,FALSE,"B.1 Financial Summary";#N/A,#N/A,FALSE,"B.1a Financial Sum wks";#N/A,#N/A,FALSE,"B.2 Five Year Assumptions";#N/A,#N/A,FALSE,"B.3 Five Year Income";#N/A,#N/A,FALSE,"B.4 Five Year Balance Sheets";#N/A,#N/A,FALSE,"B.5 Five Year Cash Flows"}</definedName>
    <definedName name="wrn.FOOTNOTES." localSheetId="0" hidden="1">{"Footnotespg1",#N/A,FALSE,"Footnotes";"Footnotespg2",#N/A,FALSE,"Footnotes"}</definedName>
    <definedName name="wrn.FOOTNOTES." hidden="1">{"Footnotespg1",#N/A,FALSE,"Footnotes";"Footnotespg2",#N/A,FALSE,"Footnotes"}</definedName>
    <definedName name="wrn.Full._.Business._.Plan._.Package." localSheetId="0"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Full._.Business._.Plan._.Package."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GARNISH." localSheetId="0" hidden="1">{#N/A,#N/A,FALSE,"HIBBARD";#N/A,#N/A,FALSE,"BEATON";#N/A,#N/A,FALSE,"CLARKSON";#N/A,#N/A,FALSE,"HARTMAN";#N/A,#N/A,FALSE,"SAMSON";#N/A,#N/A,FALSE,"VENSKAITIS";#N/A,#N/A,FALSE,"MCNEIL"}</definedName>
    <definedName name="wrn.GARNISH." hidden="1">{#N/A,#N/A,FALSE,"HIBBARD";#N/A,#N/A,FALSE,"BEATON";#N/A,#N/A,FALSE,"CLARKSON";#N/A,#N/A,FALSE,"HARTMAN";#N/A,#N/A,FALSE,"SAMSON";#N/A,#N/A,FALSE,"VENSKAITIS";#N/A,#N/A,FALSE,"MCNEIL"}</definedName>
    <definedName name="wrn.GGR._.Network._.Exhibit." localSheetId="0" hidden="1">{"Network Summary",#N/A,TRUE,"Summary";"Piping Summary",#N/A,TRUE," Piping";"Meters Summary",#N/A,TRUE,"Meters &amp; Connections";"Connections Summary",#N/A,TRUE,"Meters &amp; Connections";"Stations Summary",#N/A,TRUE,"Stations Pivot"}</definedName>
    <definedName name="wrn.GGR._.Network._.Exhibit." hidden="1">{"Network Summary",#N/A,TRUE,"Summary";"Piping Summary",#N/A,TRUE," Piping";"Meters Summary",#N/A,TRUE,"Meters &amp; Connections";"Connections Summary",#N/A,TRUE,"Meters &amp; Connections";"Stations Summary",#N/A,TRUE,"Stations Pivot"}</definedName>
    <definedName name="wrn.gross._.margin._.detail." localSheetId="0" hidden="1">{"gross_margin1",#N/A,FALSE,"Gross Margin Detail";"gross_margin2",#N/A,FALSE,"Gross Margin Detail"}</definedName>
    <definedName name="wrn.gross._.margin._.detail." hidden="1">{"gross_margin1",#N/A,FALSE,"Gross Margin Detail";"gross_margin2",#N/A,FALSE,"Gross Margin Detail"}</definedName>
    <definedName name="wrn.Gross._.PPE." localSheetId="0"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historical._.performance." localSheetId="0" hidden="1">{"historical acquirer",#N/A,FALSE,"Historical Performance";"historical target",#N/A,FALSE,"Historical Performance"}</definedName>
    <definedName name="wrn.historical._.performance." hidden="1">{"historical acquirer",#N/A,FALSE,"Historical Performance";"historical target",#N/A,FALSE,"Historical Performance"}</definedName>
    <definedName name="wrn.income." localSheetId="0" hidden="1">{"income",#N/A,FALSE,"income_statement"}</definedName>
    <definedName name="wrn.income." hidden="1">{"income",#N/A,FALSE,"income_statement"}</definedName>
    <definedName name="wrn.INCOME._.STATEMENT." localSheetId="0" hidden="1">{"INCOME STATEMENT",#N/A,FALSE,"Income Statement"}</definedName>
    <definedName name="wrn.INCOME._.STATEMENT." hidden="1">{"INCOME STATEMENT",#N/A,FALSE,"Income Statement"}</definedName>
    <definedName name="wrn.incomestmt." localSheetId="0"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comestmt."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put._.Items." localSheetId="0"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input._.sheet." localSheetId="0" hidden="1">{#N/A,#N/A,FALSE,"TICKERS INPUT SHEET"}</definedName>
    <definedName name="wrn.input._.sheet." hidden="1">{#N/A,#N/A,FALSE,"TICKERS INPUT SHEET"}</definedName>
    <definedName name="wrn.Lead._.Schedule." localSheetId="0" hidden="1">{#N/A,#N/A,FALSE,"BS";#N/A,#N/A,FALSE,"PL";#N/A,#N/A,FALSE,"A";#N/A,#N/A,FALSE,"B";#N/A,#N/A,FALSE,"B1";#N/A,#N/A,FALSE,"C";#N/A,#N/A,FALSE,"C1";#N/A,#N/A,FALSE,"C2";#N/A,#N/A,FALSE,"D";#N/A,#N/A,FALSE,"E";#N/A,#N/A,FALSE,"F";#N/A,#N/A,FALSE,"AA";#N/A,#N/A,FALSE,"BB";#N/A,#N/A,FALSE,"CC";#N/A,#N/A,FALSE,"DD";#N/A,#N/A,FALSE,"EE";#N/A,#N/A,FALSE,"FF";#N/A,#N/A,FALSE,"PL10";#N/A,#N/A,FALSE,"PL20";#N/A,#N/A,FALSE,"PL30"}</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PNL." localSheetId="0" hidden="1">{"LPNL1",#N/A,FALSE,"EntitiesWithReclasses";"LPNL2",#N/A,FALSE,"EntitiesWithReclasses";"LPNL3",#N/A,FALSE,"EntitiesWithReclasses"}</definedName>
    <definedName name="wrn.LPNL." hidden="1">{"LPNL1",#N/A,FALSE,"EntitiesWithReclasses";"LPNL2",#N/A,FALSE,"EntitiesWithReclasses";"LPNL3",#N/A,FALSE,"EntitiesWithReclasses"}</definedName>
    <definedName name="wrn.Multiples._.Calculation." localSheetId="0" hidden="1">{#N/A,#N/A,FALSE,"GCM Data Sum";#N/A,#N/A,FALSE,"TIC-Calculation";#N/A,#N/A,FALSE,"TIC  Multiples";#N/A,#N/A,FALSE,"P-E &amp; Price to Book Multiples";#N/A,#N/A,FALSE,"Margins-EBITDA-to-Growth"}</definedName>
    <definedName name="wrn.Multiples._.Calculation." hidden="1">{#N/A,#N/A,FALSE,"GCM Data Sum";#N/A,#N/A,FALSE,"TIC-Calculation";#N/A,#N/A,FALSE,"TIC  Multiples";#N/A,#N/A,FALSE,"P-E &amp; Price to Book Multiples";#N/A,#N/A,FALSE,"Margins-EBITDA-to-Growth"}</definedName>
    <definedName name="wrn.OMreport." localSheetId="0" hidden="1">{"OM_data",#N/A,FALSE,"O&amp;M Data Table";"OM_regulatory_adjustments",#N/A,FALSE,"O&amp;M Data Table";"OM_select_data",#N/A,FALSE,"O&amp;M Data Table"}</definedName>
    <definedName name="wrn.OMreport." hidden="1">{"OM_data",#N/A,FALSE,"O&amp;M Data Table";"OM_regulatory_adjustments",#N/A,FALSE,"O&amp;M Data Table";"OM_select_data",#N/A,FALSE,"O&amp;M Data Table"}</definedName>
    <definedName name="wrn.PARTNERS._.CAPITAL._.STMT." localSheetId="0" hidden="1">{"PARTNERS CAPITAL STMT",#N/A,FALSE,"Partners Capital"}</definedName>
    <definedName name="wrn.PARTNERS._.CAPITAL._.STMT." hidden="1">{"PARTNERS CAPITAL STMT",#N/A,FALSE,"Partners Capital"}</definedName>
    <definedName name="wrn.Plan._.Support._.Only." localSheetId="0" hidden="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Plan._.Support._.Only." hidden="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Preliminary._.Plan." localSheetId="0" hidden="1">{#N/A,#N/A,FALSE,"Part E";#N/A,#N/A,FALSE,"E.1 Prelim Earnings Plan"}</definedName>
    <definedName name="wrn.Preliminary._.Plan." hidden="1">{#N/A,#N/A,FALSE,"Part E";#N/A,#N/A,FALSE,"E.1 Prelim Earnings Plan"}</definedName>
    <definedName name="wrn.President._.Report." localSheetId="0" hidden="1">{#N/A,#N/A,FALSE,"President's Cover";#N/A,#N/A,FALSE,"A.1 1998 Objectives";#N/A,#N/A,FALSE,"A.2 President's Measures";#N/A,#N/A,FALSE,"A.3 Commentary"}</definedName>
    <definedName name="wrn.President._.Report." hidden="1">{#N/A,#N/A,FALSE,"President's Cover";#N/A,#N/A,FALSE,"A.1 1998 Objectives";#N/A,#N/A,FALSE,"A.2 President's Measures";#N/A,#N/A,FALSE,"A.3 Commentary"}</definedName>
    <definedName name="wrn.print." localSheetId="0" hidden="1">{#N/A,#N/A,FALSE,"Japan 2003";#N/A,#N/A,FALSE,"Sheet2"}</definedName>
    <definedName name="wrn.print." hidden="1">{#N/A,#N/A,FALSE,"Japan 2003";#N/A,#N/A,FALSE,"Sheet2"}</definedName>
    <definedName name="wrn.Print._.All._.Exhibits." localSheetId="0" hidden="1">{"Inc Stmt Dollar",#N/A,FALSE,"IS";"Inc Stmt CS",#N/A,FALSE,"IS";"BS Dollar",#N/A,FALSE,"BS";"BS CS",#N/A,FALSE,"BS";"CF Dollar",#N/A,FALSE,"CF";"Ratio No.1",#N/A,FALSE,"Ratio";"Ratio No.2",#N/A,FALSE,"Ratio"}</definedName>
    <definedName name="wrn.Print._.All._.Exhibits." hidden="1">{"Inc Stmt Dollar",#N/A,FALSE,"IS";"Inc Stmt CS",#N/A,FALSE,"IS";"BS Dollar",#N/A,FALSE,"BS";"BS CS",#N/A,FALSE,"BS";"CF Dollar",#N/A,FALSE,"CF";"Ratio No.1",#N/A,FALSE,"Ratio";"Ratio No.2",#N/A,FALSE,"Ratio"}</definedName>
    <definedName name="wrn.print._.all._.sheets." localSheetId="0" hidden="1">{"summary",#N/A,FALSE,"Valuation Analysis";"assumptions1",#N/A,FALSE,"Valuation Analysis";"assumptions2",#N/A,FALSE,"Valuation Analysis"}</definedName>
    <definedName name="wrn.print._.all._.sheets." hidden="1">{"summary",#N/A,FALSE,"Valuation Analysis";"assumptions1",#N/A,FALSE,"Valuation Analysis";"assumptions2",#N/A,FALSE,"Valuation Analysis"}</definedName>
    <definedName name="wrn.Print._.Blank._.Exhibit." localSheetId="0" hidden="1">{"Extra 1",#N/A,FALSE,"Blank"}</definedName>
    <definedName name="wrn.Print._.Blank._.Exhibit." hidden="1">{"Extra 1",#N/A,FALSE,"Blank"}</definedName>
    <definedName name="wrn.Print._.BS._.Exhibits." localSheetId="0" hidden="1">{"BS Dollar",#N/A,FALSE,"BS";"BS CS",#N/A,FALSE,"BS"}</definedName>
    <definedName name="wrn.Print._.BS._.Exhibits." hidden="1">{"BS Dollar",#N/A,FALSE,"BS";"BS CS",#N/A,FALSE,"BS"}</definedName>
    <definedName name="wrn.Print._.CF._.Exhibit." localSheetId="0" hidden="1">{"CF Dollar",#N/A,FALSE,"CF"}</definedName>
    <definedName name="wrn.Print._.CF._.Exhibit." hidden="1">{"CF Dollar",#N/A,FALSE,"CF"}</definedName>
    <definedName name="wrn.Print._.Everything." localSheetId="0"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Everything."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IS._.Exhibits." localSheetId="0" hidden="1">{"Inc Stmt Dollar",#N/A,FALSE,"IS";"Inc Stmt CS",#N/A,FALSE,"IS"}</definedName>
    <definedName name="wrn.Print._.IS._.Exhibits." hidden="1">{"Inc Stmt Dollar",#N/A,FALSE,"IS";"Inc Stmt CS",#N/A,FALSE,"IS"}</definedName>
    <definedName name="wrn.Print._.Ratio._.Exhibits." localSheetId="0" hidden="1">{"Ratio No.1",#N/A,FALSE,"Ratio";"Ratio No.2",#N/A,FALSE,"Ratio"}</definedName>
    <definedName name="wrn.Print._.Ratio._.Exhibits." hidden="1">{"Ratio No.1",#N/A,FALSE,"Ratio";"Ratio No.2",#N/A,FALSE,"Ratio"}</definedName>
    <definedName name="wrn.Projected._.Data._.and._.Subject._.Company._.Data." localSheetId="0" hidden="1">{#N/A,#N/A,FALSE,"Projected Data &amp; SUBJECT-INPUTS"}</definedName>
    <definedName name="wrn.Projected._.Data._.and._.Subject._.Company._.Data." hidden="1">{#N/A,#N/A,FALSE,"Projected Data &amp; SUBJECT-INPUTS"}</definedName>
    <definedName name="wrn.Quarter._.1._.Forecast." localSheetId="0" hidden="1">{#N/A,#N/A,FALSE,"Forecast Cover";#N/A,#N/A,FALSE,"D.1 Bal. Sheet";#N/A,#N/A,FALSE,"D.2 Income Statement";#N/A,#N/A,FALSE,"D.3 Quarterly Forecast";#N/A,#N/A,FALSE,"E.3 Monthly Forecast Q1";#N/A,#N/A,FALSE,"E.4 Monthly Plan";#N/A,#N/A,FALSE,"E.6 1997 Monthly";#N/A,#N/A,FALSE,"E.7 Capital";#N/A,#N/A,FALSE,"E.8 Research &amp; Development";#N/A,#N/A,FALSE,"E.9 New Business Development";#N/A,#N/A,FALSE,"E.10 Tax Information"}</definedName>
    <definedName name="wrn.Quarter._.1._.Forecast." hidden="1">{#N/A,#N/A,FALSE,"Forecast Cover";#N/A,#N/A,FALSE,"D.1 Bal. Sheet";#N/A,#N/A,FALSE,"D.2 Income Statement";#N/A,#N/A,FALSE,"D.3 Quarterly Forecast";#N/A,#N/A,FALSE,"E.3 Monthly Forecast Q1";#N/A,#N/A,FALSE,"E.4 Monthly Plan";#N/A,#N/A,FALSE,"E.6 1997 Monthly";#N/A,#N/A,FALSE,"E.7 Capital";#N/A,#N/A,FALSE,"E.8 Research &amp; Development";#N/A,#N/A,FALSE,"E.9 New Business Development";#N/A,#N/A,FALSE,"E.10 Tax Information"}</definedName>
    <definedName name="wrn.Quarter._.2._.Forecast." localSheetId="0" hidden="1">{#N/A,#N/A,FALSE,"Forecast Cover";#N/A,#N/A,FALSE,"D.1 Bal. Sheet";#N/A,#N/A,FALSE,"D.2 Income Statement";#N/A,#N/A,FALSE,"D.3 Quarterly Forecast";#N/A,#N/A,FALSE,"E.2 Monthly Forecast Q2";#N/A,#N/A,FALSE,"E.7 Capital";#N/A,#N/A,FALSE,"E.8 Research &amp; Development";#N/A,#N/A,FALSE,"E.9 New Business Development";#N/A,#N/A,FALSE,"E.10 Tax Information"}</definedName>
    <definedName name="wrn.Quarter._.2._.Forecast." hidden="1">{#N/A,#N/A,FALSE,"Forecast Cover";#N/A,#N/A,FALSE,"D.1 Bal. Sheet";#N/A,#N/A,FALSE,"D.2 Income Statement";#N/A,#N/A,FALSE,"D.3 Quarterly Forecast";#N/A,#N/A,FALSE,"E.2 Monthly Forecast Q2";#N/A,#N/A,FALSE,"E.7 Capital";#N/A,#N/A,FALSE,"E.8 Research &amp; Development";#N/A,#N/A,FALSE,"E.9 New Business Development";#N/A,#N/A,FALSE,"E.10 Tax Information"}</definedName>
    <definedName name="wrn.Quarter._.3._.Forecast." localSheetId="0"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wrn.Quarter._.3._.Forecast."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wrn.Quarterly._.Consolidation._.Report." localSheetId="0" hidden="1">{#N/A,#N/A,FALSE,"Front Cover";#N/A,#N/A,FALSE,"B.1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definedName>
    <definedName name="wrn.Quarterly._.Consolidation._.Report." hidden="1">{#N/A,#N/A,FALSE,"Front Cover";#N/A,#N/A,FALSE,"B.1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definedName>
    <definedName name="wrn.Range._.Values." localSheetId="0" hidden="1">{"page1",#N/A,FALSE,"Range Value - Incl Reclasses";"page2",#N/A,FALSE,"Range Value - Incl Reclasses";"page3",#N/A,FALSE,"Range Value - Incl Reclasses"}</definedName>
    <definedName name="wrn.Range._.Values." hidden="1">{"page1",#N/A,FALSE,"Range Value - Incl Reclasses";"page2",#N/A,FALSE,"Range Value - Incl Reclasses";"page3",#N/A,FALSE,"Range Value - Incl Reclasses"}</definedName>
    <definedName name="wrn.Report._.Exhibits." localSheetId="0" hidden="1">{"Inc Stmt Exhibit",#N/A,FALSE,"IS";"BS Exhibit",#N/A,FALSE,"BS";"Ratio No.1",#N/A,FALSE,"Ratio";"Ratio No.2",#N/A,FALSE,"Ratio"}</definedName>
    <definedName name="wrn.Report._.Exhibits." hidden="1">{"Inc Stmt Exhibit",#N/A,FALSE,"IS";"BS Exhibit",#N/A,FALSE,"BS";"Ratio No.1",#N/A,FALSE,"Ratio";"Ratio No.2",#N/A,FALSE,"Ratio"}</definedName>
    <definedName name="wrn.revenue." localSheetId="0" hidden="1">{"Consolidated_revenue",#N/A,FALSE,"Revenue_Data_Table";"regulatory_adjustments",#N/A,FALSE,"Revenue_Data_Table";"adjustment_explanation",#N/A,FALSE,"Revenue_Data_Table";"utility_revenue",#N/A,FALSE,"Revenue_Data_Table";"utility_revenue_inflated",#N/A,FALSE,"Revenue_Data_Table"}</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wrn.revenue._.detail." localSheetId="0" hidden="1">{"revenue detail 1",#N/A,FALSE,"Revenue Detail";"revenue detail 2",#N/A,FALSE,"Revenue Detail";"revenue detail 3",#N/A,FALSE,"Revenue Detail";"revenue detail 4",#N/A,FALSE,"Revenue Detail"}</definedName>
    <definedName name="wrn.revenue._.detail." hidden="1">{"revenue detail 1",#N/A,FALSE,"Revenue Detail";"revenue detail 2",#N/A,FALSE,"Revenue Detail";"revenue detail 3",#N/A,FALSE,"Revenue Detail";"revenue detail 4",#N/A,FALSE,"Revenue Detail"}</definedName>
    <definedName name="wrn.revenue._.graph." localSheetId="0" hidden="1">{"revenue graph",#N/A,FALSE,"Revenue Graph"}</definedName>
    <definedName name="wrn.revenue._.graph." hidden="1">{"revenue graph",#N/A,FALSE,"Revenue Graph"}</definedName>
    <definedName name="wrn.sample." localSheetId="0" hidden="1">{"sample",#N/A,FALSE,"Client Input Sheet"}</definedName>
    <definedName name="wrn.sample." hidden="1">{"sample",#N/A,FALSE,"Client Input Sheet"}</definedName>
    <definedName name="wrn.Shorten._.Version." localSheetId="0" hidden="1">{#N/A,#N/A,FALSE,"changes";#N/A,#N/A,FALSE,"Assumptions";"view1",#N/A,FALSE,"BE Analysis";"view2",#N/A,FALSE,"BE Analysis";#N/A,#N/A,FALSE,"DCF Calculation - Scenario 1";"Dollar",#N/A,FALSE,"Consolidated - Scenario 1";"CS",#N/A,FALSE,"Consolidated - Scenario 1"}</definedName>
    <definedName name="wrn.Shorten._.Version." hidden="1">{#N/A,#N/A,FALSE,"changes";#N/A,#N/A,FALSE,"Assumptions";"view1",#N/A,FALSE,"BE Analysis";"view2",#N/A,FALSE,"BE Analysis";#N/A,#N/A,FALSE,"DCF Calculation - Scenario 1";"Dollar",#N/A,FALSE,"Consolidated - Scenario 1";"CS",#N/A,FALSE,"Consolidated - Scenario 1"}</definedName>
    <definedName name="wrn.Standard." localSheetId="0" hidden="1">{#N/A,#N/A,FALSE,"IS US";#N/A,#N/A,FALSE,"BS US";#N/A,#N/A,FALSE,"IS LOCAL";#N/A,#N/A,FALSE,"BS INPUT";#N/A,#N/A,FALSE,"EQUITY";#N/A,#N/A,FALSE,"LOCAL ADJ";#N/A,#N/A,FALSE,"GAAP ADJ"}</definedName>
    <definedName name="wrn.Standard." hidden="1">{#N/A,#N/A,FALSE,"IS US";#N/A,#N/A,FALSE,"BS US";#N/A,#N/A,FALSE,"IS LOCAL";#N/A,#N/A,FALSE,"BS INPUT";#N/A,#N/A,FALSE,"EQUITY";#N/A,#N/A,FALSE,"LOCAL ADJ";#N/A,#N/A,FALSE,"GAAP ADJ"}</definedName>
    <definedName name="wrn.STMT._.OF._.CASH._.FLOWS." localSheetId="0" hidden="1">{"STMT OF CASH FLOWS",#N/A,FALSE,"Cash Flows Indirect"}</definedName>
    <definedName name="wrn.STMT._.OF._.CASH._.FLOWS." hidden="1">{"STMT OF CASH FLOWS",#N/A,FALSE,"Cash Flows Indirect"}</definedName>
    <definedName name="wrn.summary." localSheetId="0" hidden="1">{"summary",#N/A,FALSE,"Valuation Analysis"}</definedName>
    <definedName name="wrn.summary." hidden="1">{"summary",#N/A,FALSE,"Valuation Analysis"}</definedName>
    <definedName name="wrn.summary._.schedules." localSheetId="0" hidden="1">{"summary1",#N/A,FALSE,"Summary of Values";"summary2",#N/A,FALSE,"Summary of Values"}</definedName>
    <definedName name="wrn.summary._.schedules." hidden="1">{"summary1",#N/A,FALSE,"Summary of Values";"summary2",#N/A,FALSE,"Summary of Values"}</definedName>
    <definedName name="wrn.Supplemental._.Pkg.." localSheetId="0" hidden="1">{#N/A,#N/A,FALSE,"Cover";#N/A,#N/A,FALSE,"Index";#N/A,#N/A,FALSE,"Supp. A";#N/A,#N/A,FALSE,"Supp. B";#N/A,#N/A,FALSE,"Supp. C";#N/A,#N/A,FALSE,"Supp. D";#N/A,#N/A,FALSE,"Supp. E";#N/A,#N/A,FALSE,"Supp. F";#N/A,#N/A,FALSE,"Supp. G";#N/A,#N/A,FALSE,"Supp. H";#N/A,#N/A,FALSE,"Supp. I";#N/A,#N/A,FALSE,"Supp. J";#N/A,#N/A,FALSE,"Supp. K";#N/A,#N/A,FALSE,"Supp. L"}</definedName>
    <definedName name="wrn.Supplemental._.Pkg.." hidden="1">{#N/A,#N/A,FALSE,"Cover";#N/A,#N/A,FALSE,"Index";#N/A,#N/A,FALSE,"Supp. A";#N/A,#N/A,FALSE,"Supp. B";#N/A,#N/A,FALSE,"Supp. C";#N/A,#N/A,FALSE,"Supp. D";#N/A,#N/A,FALSE,"Supp. E";#N/A,#N/A,FALSE,"Supp. F";#N/A,#N/A,FALSE,"Supp. G";#N/A,#N/A,FALSE,"Supp. H";#N/A,#N/A,FALSE,"Supp. I";#N/A,#N/A,FALSE,"Supp. J";#N/A,#N/A,FALSE,"Supp. K";#N/A,#N/A,FALSE,"Supp. L"}</definedName>
    <definedName name="wrn.TB._.ALL._.ACCTS." localSheetId="0" hidden="1">{"BALANCE SHEET ACCOUNTS",#N/A,TRUE,"Working Trial Balance";"INCOME ACCOUNTS",#N/A,TRUE,"Working Trial Balance"}</definedName>
    <definedName name="wrn.TB._.ALL._.ACCTS." hidden="1">{"BALANCE SHEET ACCOUNTS",#N/A,TRUE,"Working Trial Balance";"INCOME ACCOUNTS",#N/A,TRUE,"Working Trial Balance"}</definedName>
    <definedName name="wrn.TB._.BALANCE._.SHEET." localSheetId="0" hidden="1">{"BALANCE SHEET ACCOUNTS",#N/A,FALSE,"Working Trial Balance"}</definedName>
    <definedName name="wrn.TB._.BALANCE._.SHEET." hidden="1">{"BALANCE SHEET ACCOUNTS",#N/A,FALSE,"Working Trial Balance"}</definedName>
    <definedName name="wrn.TB._.EXPLANATIONS." localSheetId="0" hidden="1">{"EXPLANATIONS",#N/A,FALSE,"Working Trial Balance"}</definedName>
    <definedName name="wrn.TB._.EXPLANATIONS." hidden="1">{"EXPLANATIONS",#N/A,FALSE,"Working Trial Balance"}</definedName>
    <definedName name="wrn.TB._.INCOME._.STMT." localSheetId="0" hidden="1">{"INCOME ACCOUNTS",#N/A,FALSE,"Working Trial Balance"}</definedName>
    <definedName name="wrn.TB._.INCOME._.STMT." hidden="1">{"INCOME ACCOUNTS",#N/A,FALSE,"Working Trial Balance"}</definedName>
    <definedName name="wrn.technology." localSheetId="0" hidden="1">{"developed valuation",#N/A,FALSE,"Valuation Analysis";"developed income statement",#N/A,FALSE,"Abbreviated Income Statement";"inprocess valuation",#N/A,FALSE,"Valuation Analysis";"inprocess income statement",#N/A,FALSE,"Abbreviated Income Statement"}</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rademark._.and._.trade._.name." localSheetId="0" hidden="1">{"trademark1",#N/A,FALSE,"Trademark(s) and Trade Name(s)"}</definedName>
    <definedName name="wrn.trademark._.and._.trade._.name." hidden="1">{"trademark1",#N/A,FALSE,"Trademark(s) and Trade Name(s)"}</definedName>
    <definedName name="wrn.Worcester._.Model._._._.Full." localSheetId="0"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k._.paper._.shcedules." localSheetId="0" hidden="1">{"summary1",#N/A,FALSE,"Summary of Values";"summary2",#N/A,FALSE,"Summary of Values";"weighted average returns",#N/A,FALSE,"WACC and WARA";"fixed asset detail",#N/A,FALSE,"Fixed Asset Detail"}</definedName>
    <definedName name="wrn.work._.paper._.shcedules." hidden="1">{"summary1",#N/A,FALSE,"Summary of Values";"summary2",#N/A,FALSE,"Summary of Values";"weighted average returns",#N/A,FALSE,"WACC and WARA";"fixed asset detail",#N/A,FALSE,"Fixed Asset Detail"}</definedName>
    <definedName name="wrn.X140." localSheetId="0" hidden="1">{"page1",#N/A,FALSE,"X140withReclasses";"page2",#N/A,FALSE,"X140withReclasses";"page3",#N/A,FALSE,"X140withReclasses"}</definedName>
    <definedName name="wrn.X140." hidden="1">{"page1",#N/A,FALSE,"X140withReclasses";"page2",#N/A,FALSE,"X140withReclasses";"page3",#N/A,FALSE,"X140withReclasses"}</definedName>
    <definedName name="wrn.Year._.End._.Reporting._.Pkg.." localSheetId="0"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wrn.Year._.End._.Reporting._.Pkg.."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wrn.土地." localSheetId="0" hidden="1">{"土地",#N/A,FALSE,"土地建物"}</definedName>
    <definedName name="wrn.土地." hidden="1">{"土地",#N/A,FALSE,"土地建物"}</definedName>
    <definedName name="wrn.建物." localSheetId="0" hidden="1">{"建物",#N/A,FALSE,"土地建物"}</definedName>
    <definedName name="wrn.建物." hidden="1">{"建物",#N/A,FALSE,"土地建物"}</definedName>
    <definedName name="WS">#REF!</definedName>
    <definedName name="wwwwww">#REF!</definedName>
    <definedName name="XK_by_Peer_Group">#REF!</definedName>
    <definedName name="xxx">#REF!</definedName>
    <definedName name="xxxxxxx" localSheetId="0" hidden="1">{#N/A,#N/A,FALSE,"Part B - Five Year Projections";#N/A,#N/A,FALSE,"B.1 Financial Summary";#N/A,#N/A,FALSE,"B.1a Financial Sum wks";#N/A,#N/A,FALSE,"B.2 Five Year Assumptions";#N/A,#N/A,FALSE,"B.3 Five Year Income";#N/A,#N/A,FALSE,"B.4 Five Year Balance Sheets";#N/A,#N/A,FALSE,"B.5 Five Year Cash Flows"}</definedName>
    <definedName name="xxxxxxx" hidden="1">{#N/A,#N/A,FALSE,"Part B - Five Year Projections";#N/A,#N/A,FALSE,"B.1 Financial Summary";#N/A,#N/A,FALSE,"B.1a Financial Sum wks";#N/A,#N/A,FALSE,"B.2 Five Year Assumptions";#N/A,#N/A,FALSE,"B.3 Five Year Income";#N/A,#N/A,FALSE,"B.4 Five Year Balance Sheets";#N/A,#N/A,FALSE,"B.5 Five Year Cash Flows"}</definedName>
    <definedName name="Year">#REF!</definedName>
    <definedName name="YEAR_LIST">#REF!</definedName>
    <definedName name="YearList">#REF!</definedName>
    <definedName name="YearTag">#REF!</definedName>
    <definedName name="Yr1Depr">#REF!</definedName>
    <definedName name="yrh" localSheetId="0" hidden="1">{#N/A,#N/A,FALSE,"Aging Summary";#N/A,#N/A,FALSE,"Ratio Analysis";#N/A,#N/A,FALSE,"Test 120 Day Accts";#N/A,#N/A,FALSE,"Tickmarks"}</definedName>
    <definedName name="yrh" hidden="1">{#N/A,#N/A,FALSE,"Aging Summary";#N/A,#N/A,FALSE,"Ratio Analysis";#N/A,#N/A,FALSE,"Test 120 Day Accts";#N/A,#N/A,FALSE,"Tickmarks"}</definedName>
    <definedName name="YTD_LAB">#REF!</definedName>
    <definedName name="YTD_LAB_VA">#REF!</definedName>
    <definedName name="YTD_RNM">#REF!</definedName>
    <definedName name="YTD_RNM_VA">#REF!</definedName>
    <definedName name="YTDAct01">#REF!</definedName>
    <definedName name="YTDAct02">#REF!</definedName>
    <definedName name="YTDAct03">#REF!</definedName>
    <definedName name="YTDAct04">#REF!</definedName>
    <definedName name="YTDAct05">#REF!</definedName>
    <definedName name="YTDAct06">#REF!</definedName>
    <definedName name="YTDAct07">#REF!</definedName>
    <definedName name="YTDAct08">#REF!</definedName>
    <definedName name="YTDAct09">#REF!</definedName>
    <definedName name="YTDAct10">#REF!</definedName>
    <definedName name="YTDAct11">#REF!</definedName>
    <definedName name="YTDAct12">#REF!</definedName>
    <definedName name="YTDActual">#REF!</definedName>
    <definedName name="YTDActualsTiming">#REF!</definedName>
    <definedName name="YTDBudg01">#REF!</definedName>
    <definedName name="YTDBudg02">#REF!</definedName>
    <definedName name="YTDBudg03">#REF!</definedName>
    <definedName name="YTDBudg04">#REF!</definedName>
    <definedName name="YTDBudg05">#REF!</definedName>
    <definedName name="YTDBudg06">#REF!</definedName>
    <definedName name="YTDBudg07">#REF!</definedName>
    <definedName name="YTDBudg08">#REF!</definedName>
    <definedName name="YTDBudg09">#REF!</definedName>
    <definedName name="YTDBudg10">#REF!</definedName>
    <definedName name="YTDBudg11">#REF!</definedName>
    <definedName name="YTDBudg12">#REF!</definedName>
    <definedName name="YTDBudget">#REF!</definedName>
    <definedName name="YTDBudgetTiming">#REF!</definedName>
    <definedName name="YTDvar">#REF!</definedName>
    <definedName name="ytrytry" localSheetId="0" hidden="1">{#N/A,#N/A,FALSE,"Aging Summary";#N/A,#N/A,FALSE,"Ratio Analysis";#N/A,#N/A,FALSE,"Test 120 Day Accts";#N/A,#N/A,FALSE,"Tickmarks"}</definedName>
    <definedName name="ytrytry" hidden="1">{#N/A,#N/A,FALSE,"Aging Summary";#N/A,#N/A,FALSE,"Ratio Analysis";#N/A,#N/A,FALSE,"Test 120 Day Accts";#N/A,#N/A,FALSE,"Tickmarks"}</definedName>
    <definedName name="yy" localSheetId="0" hidden="1">{#N/A,#N/A,FALSE,"Aging Summary";#N/A,#N/A,FALSE,"Ratio Analysis";#N/A,#N/A,FALSE,"Test 120 Day Accts";#N/A,#N/A,FALSE,"Tickmarks"}</definedName>
    <definedName name="yy" hidden="1">{#N/A,#N/A,FALSE,"Aging Summary";#N/A,#N/A,FALSE,"Ratio Analysis";#N/A,#N/A,FALSE,"Test 120 Day Accts";#N/A,#N/A,FALSE,"Tickmarks"}</definedName>
    <definedName name="yytr"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#REF!</definedName>
    <definedName name="Z_Factor_Analysis">#REF!</definedName>
    <definedName name="zzz" localSheetId="0" hidden="1">{#N/A,#N/A,FALSE,"Aging Summary";#N/A,#N/A,FALSE,"Ratio Analysis";#N/A,#N/A,FALSE,"Test 120 Day Accts";#N/A,#N/A,FALSE,"Tickmarks"}</definedName>
    <definedName name="zzz" hidden="1">{#N/A,#N/A,FALSE,"Aging Summary";#N/A,#N/A,FALSE,"Ratio Analysis";#N/A,#N/A,FALSE,"Test 120 Day Accts";#N/A,#N/A,FALSE,"Tickmarks"}</definedName>
    <definedName name="건가new" localSheetId="0" hidden="1">{#N/A,#N/A,FALSE,"BS";#N/A,#N/A,FALSE,"PL";#N/A,#N/A,FALSE,"처분";#N/A,#N/A,FALSE,"현금";#N/A,#N/A,FALSE,"매출";#N/A,#N/A,FALSE,"원가";#N/A,#N/A,FALSE,"경영"}</definedName>
    <definedName name="건가new" hidden="1">{#N/A,#N/A,FALSE,"BS";#N/A,#N/A,FALSE,"PL";#N/A,#N/A,FALSE,"처분";#N/A,#N/A,FALSE,"현금";#N/A,#N/A,FALSE,"매출";#N/A,#N/A,FALSE,"원가";#N/A,#N/A,FALSE,"경영"}</definedName>
    <definedName name="결맹" localSheetId="0" hidden="1">{#N/A,#N/A,FALSE,"BS";#N/A,#N/A,FALSE,"PL";#N/A,#N/A,FALSE,"A";#N/A,#N/A,FALSE,"B";#N/A,#N/A,FALSE,"B1";#N/A,#N/A,FALSE,"C";#N/A,#N/A,FALSE,"C1";#N/A,#N/A,FALSE,"C2";#N/A,#N/A,FALSE,"D";#N/A,#N/A,FALSE,"E";#N/A,#N/A,FALSE,"F";#N/A,#N/A,FALSE,"AA";#N/A,#N/A,FALSE,"BB";#N/A,#N/A,FALSE,"CC";#N/A,#N/A,FALSE,"DD";#N/A,#N/A,FALSE,"EE";#N/A,#N/A,FALSE,"FF";#N/A,#N/A,FALSE,"PL10";#N/A,#N/A,FALSE,"PL20";#N/A,#N/A,FALSE,"PL30"}</definedName>
    <definedName name="결맹" hidden="1">{#N/A,#N/A,FALSE,"BS";#N/A,#N/A,FALSE,"PL";#N/A,#N/A,FALSE,"A";#N/A,#N/A,FALSE,"B";#N/A,#N/A,FALSE,"B1";#N/A,#N/A,FALSE,"C";#N/A,#N/A,FALSE,"C1";#N/A,#N/A,FALSE,"C2";#N/A,#N/A,FALSE,"D";#N/A,#N/A,FALSE,"E";#N/A,#N/A,FALSE,"F";#N/A,#N/A,FALSE,"AA";#N/A,#N/A,FALSE,"BB";#N/A,#N/A,FALSE,"CC";#N/A,#N/A,FALSE,"DD";#N/A,#N/A,FALSE,"EE";#N/A,#N/A,FALSE,"FF";#N/A,#N/A,FALSE,"PL10";#N/A,#N/A,FALSE,"PL20";#N/A,#N/A,FALSE,"PL30"}</definedName>
    <definedName name="결산공고" localSheetId="0" hidden="1">{#N/A,#N/A,FALSE,"BS";#N/A,#N/A,FALSE,"PL";#N/A,#N/A,FALSE,"처분";#N/A,#N/A,FALSE,"현금";#N/A,#N/A,FALSE,"매출";#N/A,#N/A,FALSE,"원가";#N/A,#N/A,FALSE,"경영"}</definedName>
    <definedName name="결산공고" hidden="1">{#N/A,#N/A,FALSE,"BS";#N/A,#N/A,FALSE,"PL";#N/A,#N/A,FALSE,"처분";#N/A,#N/A,FALSE,"현금";#N/A,#N/A,FALSE,"매출";#N/A,#N/A,FALSE,"원가";#N/A,#N/A,FALSE,"경영"}</definedName>
    <definedName name="결손" localSheetId="0" hidden="1">{#N/A,#N/A,FALSE,"BS";#N/A,#N/A,FALSE,"PL";#N/A,#N/A,FALSE,"A";#N/A,#N/A,FALSE,"B";#N/A,#N/A,FALSE,"B1";#N/A,#N/A,FALSE,"C";#N/A,#N/A,FALSE,"C1";#N/A,#N/A,FALSE,"C2";#N/A,#N/A,FALSE,"D";#N/A,#N/A,FALSE,"E";#N/A,#N/A,FALSE,"F";#N/A,#N/A,FALSE,"AA";#N/A,#N/A,FALSE,"BB";#N/A,#N/A,FALSE,"CC";#N/A,#N/A,FALSE,"DD";#N/A,#N/A,FALSE,"EE";#N/A,#N/A,FALSE,"FF";#N/A,#N/A,FALSE,"PL10";#N/A,#N/A,FALSE,"PL20";#N/A,#N/A,FALSE,"PL30"}</definedName>
    <definedName name="결손" hidden="1">{#N/A,#N/A,FALSE,"BS";#N/A,#N/A,FALSE,"PL";#N/A,#N/A,FALSE,"A";#N/A,#N/A,FALSE,"B";#N/A,#N/A,FALSE,"B1";#N/A,#N/A,FALSE,"C";#N/A,#N/A,FALSE,"C1";#N/A,#N/A,FALSE,"C2";#N/A,#N/A,FALSE,"D";#N/A,#N/A,FALSE,"E";#N/A,#N/A,FALSE,"F";#N/A,#N/A,FALSE,"AA";#N/A,#N/A,FALSE,"BB";#N/A,#N/A,FALSE,"CC";#N/A,#N/A,FALSE,"DD";#N/A,#N/A,FALSE,"EE";#N/A,#N/A,FALSE,"FF";#N/A,#N/A,FALSE,"PL10";#N/A,#N/A,FALSE,"PL20";#N/A,#N/A,FALSE,"PL30"}</definedName>
    <definedName name="결손금" localSheetId="0" hidden="1">{#N/A,#N/A,FALSE,"BS";#N/A,#N/A,FALSE,"PL";#N/A,#N/A,FALSE,"처분";#N/A,#N/A,FALSE,"현금";#N/A,#N/A,FALSE,"매출";#N/A,#N/A,FALSE,"원가";#N/A,#N/A,FALSE,"경영"}</definedName>
    <definedName name="결손금" hidden="1">{#N/A,#N/A,FALSE,"BS";#N/A,#N/A,FALSE,"PL";#N/A,#N/A,FALSE,"처분";#N/A,#N/A,FALSE,"현금";#N/A,#N/A,FALSE,"매출";#N/A,#N/A,FALSE,"원가";#N/A,#N/A,FALSE,"경영"}</definedName>
    <definedName name="ㄴㅇ" localSheetId="0" hidden="1">{#N/A,#N/A,FALSE,"BS";#N/A,#N/A,FALSE,"PL";#N/A,#N/A,FALSE,"A";#N/A,#N/A,FALSE,"B";#N/A,#N/A,FALSE,"B1";#N/A,#N/A,FALSE,"C";#N/A,#N/A,FALSE,"C1";#N/A,#N/A,FALSE,"C2";#N/A,#N/A,FALSE,"D";#N/A,#N/A,FALSE,"E";#N/A,#N/A,FALSE,"F";#N/A,#N/A,FALSE,"AA";#N/A,#N/A,FALSE,"BB";#N/A,#N/A,FALSE,"CC";#N/A,#N/A,FALSE,"DD";#N/A,#N/A,FALSE,"EE";#N/A,#N/A,FALSE,"FF";#N/A,#N/A,FALSE,"PL10";#N/A,#N/A,FALSE,"PL20";#N/A,#N/A,FALSE,"PL30"}</definedName>
    <definedName name="ㄴㅇ" hidden="1">{#N/A,#N/A,FALSE,"BS";#N/A,#N/A,FALSE,"PL";#N/A,#N/A,FALSE,"A";#N/A,#N/A,FALSE,"B";#N/A,#N/A,FALSE,"B1";#N/A,#N/A,FALSE,"C";#N/A,#N/A,FALSE,"C1";#N/A,#N/A,FALSE,"C2";#N/A,#N/A,FALSE,"D";#N/A,#N/A,FALSE,"E";#N/A,#N/A,FALSE,"F";#N/A,#N/A,FALSE,"AA";#N/A,#N/A,FALSE,"BB";#N/A,#N/A,FALSE,"CC";#N/A,#N/A,FALSE,"DD";#N/A,#N/A,FALSE,"EE";#N/A,#N/A,FALSE,"FF";#N/A,#N/A,FALSE,"PL10";#N/A,#N/A,FALSE,"PL20";#N/A,#N/A,FALSE,"PL30"}</definedName>
    <definedName name="ㅇㄴ" localSheetId="0" hidden="1">{#N/A,#N/A,FALSE,"BS";#N/A,#N/A,FALSE,"PL";#N/A,#N/A,FALSE,"A";#N/A,#N/A,FALSE,"B";#N/A,#N/A,FALSE,"B1";#N/A,#N/A,FALSE,"C";#N/A,#N/A,FALSE,"C1";#N/A,#N/A,FALSE,"C2";#N/A,#N/A,FALSE,"D";#N/A,#N/A,FALSE,"E";#N/A,#N/A,FALSE,"F";#N/A,#N/A,FALSE,"AA";#N/A,#N/A,FALSE,"BB";#N/A,#N/A,FALSE,"CC";#N/A,#N/A,FALSE,"DD";#N/A,#N/A,FALSE,"EE";#N/A,#N/A,FALSE,"FF";#N/A,#N/A,FALSE,"PL10";#N/A,#N/A,FALSE,"PL20";#N/A,#N/A,FALSE,"PL30"}</definedName>
    <definedName name="ㅇㄴ" hidden="1">{#N/A,#N/A,FALSE,"BS";#N/A,#N/A,FALSE,"PL";#N/A,#N/A,FALSE,"A";#N/A,#N/A,FALSE,"B";#N/A,#N/A,FALSE,"B1";#N/A,#N/A,FALSE,"C";#N/A,#N/A,FALSE,"C1";#N/A,#N/A,FALSE,"C2";#N/A,#N/A,FALSE,"D";#N/A,#N/A,FALSE,"E";#N/A,#N/A,FALSE,"F";#N/A,#N/A,FALSE,"AA";#N/A,#N/A,FALSE,"BB";#N/A,#N/A,FALSE,"CC";#N/A,#N/A,FALSE,"DD";#N/A,#N/A,FALSE,"EE";#N/A,#N/A,FALSE,"FF";#N/A,#N/A,FALSE,"PL10";#N/A,#N/A,FALSE,"PL20";#N/A,#N/A,FALSE,"PL30"}</definedName>
    <definedName name="편집" localSheetId="0" hidden="1">{#N/A,#N/A,FALSE,"BS";#N/A,#N/A,FALSE,"PL";#N/A,#N/A,FALSE,"처분";#N/A,#N/A,FALSE,"현금";#N/A,#N/A,FALSE,"매출";#N/A,#N/A,FALSE,"원가";#N/A,#N/A,FALSE,"경영"}</definedName>
    <definedName name="편집" hidden="1">{#N/A,#N/A,FALSE,"BS";#N/A,#N/A,FALSE,"PL";#N/A,#N/A,FALSE,"처분";#N/A,#N/A,FALSE,"현금";#N/A,#N/A,FALSE,"매출";#N/A,#N/A,FALSE,"원가";#N/A,#N/A,FALSE,"경영"}</definedName>
    <definedName name="현금및등가물" localSheetId="0" hidden="1">{#N/A,#N/A,FALSE,"BS";#N/A,#N/A,FALSE,"PL";#N/A,#N/A,FALSE,"A";#N/A,#N/A,FALSE,"B";#N/A,#N/A,FALSE,"B1";#N/A,#N/A,FALSE,"C";#N/A,#N/A,FALSE,"C1";#N/A,#N/A,FALSE,"C2";#N/A,#N/A,FALSE,"D";#N/A,#N/A,FALSE,"E";#N/A,#N/A,FALSE,"F";#N/A,#N/A,FALSE,"AA";#N/A,#N/A,FALSE,"BB";#N/A,#N/A,FALSE,"CC";#N/A,#N/A,FALSE,"DD";#N/A,#N/A,FALSE,"EE";#N/A,#N/A,FALSE,"FF";#N/A,#N/A,FALSE,"PL10";#N/A,#N/A,FALSE,"PL20";#N/A,#N/A,FALSE,"PL30"}</definedName>
    <definedName name="현금및등가물" hidden="1">{#N/A,#N/A,FALSE,"BS";#N/A,#N/A,FALSE,"PL";#N/A,#N/A,FALSE,"A";#N/A,#N/A,FALSE,"B";#N/A,#N/A,FALSE,"B1";#N/A,#N/A,FALSE,"C";#N/A,#N/A,FALSE,"C1";#N/A,#N/A,FALSE,"C2";#N/A,#N/A,FALSE,"D";#N/A,#N/A,FALSE,"E";#N/A,#N/A,FALSE,"F";#N/A,#N/A,FALSE,"AA";#N/A,#N/A,FALSE,"BB";#N/A,#N/A,FALSE,"CC";#N/A,#N/A,FALSE,"DD";#N/A,#N/A,FALSE,"EE";#N/A,#N/A,FALSE,"FF";#N/A,#N/A,FALSE,"PL10";#N/A,#N/A,FALSE,"PL20";#N/A,#N/A,FALSE,"PL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23" l="1"/>
  <c r="C9" i="23"/>
  <c r="B9" i="23"/>
  <c r="G35" i="21" l="1"/>
  <c r="G32" i="21"/>
  <c r="G33" i="21"/>
  <c r="G34" i="21"/>
  <c r="G15" i="21" l="1"/>
  <c r="G16" i="21"/>
  <c r="G17" i="21"/>
  <c r="G18" i="21"/>
  <c r="G19" i="21"/>
  <c r="G20" i="21"/>
  <c r="G21" i="21"/>
  <c r="G22" i="21"/>
  <c r="G23" i="21"/>
  <c r="G24" i="21"/>
  <c r="G25" i="21"/>
  <c r="G26" i="21"/>
  <c r="G27" i="21"/>
  <c r="G28" i="21"/>
  <c r="G29" i="21"/>
  <c r="G30" i="21"/>
  <c r="G31" i="21"/>
  <c r="G14" i="21"/>
  <c r="D32" i="21"/>
  <c r="D33" i="21"/>
  <c r="D34" i="21"/>
  <c r="D35" i="21"/>
  <c r="D15" i="21"/>
  <c r="D16" i="21"/>
  <c r="D17" i="21"/>
  <c r="D18" i="21"/>
  <c r="D19" i="21"/>
  <c r="D20" i="21"/>
  <c r="D21" i="21"/>
  <c r="D22" i="21"/>
  <c r="D23" i="21"/>
  <c r="D24" i="21"/>
  <c r="D25" i="21"/>
  <c r="D26" i="21"/>
  <c r="D27" i="21"/>
  <c r="D28" i="21"/>
  <c r="D29" i="21"/>
  <c r="D30" i="21"/>
  <c r="D31" i="21"/>
  <c r="D13" i="21"/>
  <c r="D14" i="21"/>
  <c r="G13" i="21"/>
  <c r="G12" i="21"/>
  <c r="F13" i="21"/>
  <c r="F14" i="21"/>
  <c r="F15" i="21"/>
  <c r="F16" i="21"/>
  <c r="F17" i="21"/>
  <c r="F18" i="21"/>
  <c r="F19" i="21"/>
  <c r="F20" i="21"/>
  <c r="F21" i="21"/>
  <c r="F22" i="21"/>
  <c r="F23" i="21"/>
  <c r="F24" i="21"/>
  <c r="F25" i="21"/>
  <c r="F26" i="21"/>
  <c r="F27" i="21"/>
  <c r="F28" i="21"/>
  <c r="F29" i="21"/>
  <c r="F30" i="21"/>
  <c r="F31" i="21"/>
  <c r="F32" i="21"/>
  <c r="F33" i="21"/>
  <c r="H33" i="21" s="1"/>
  <c r="F34" i="21"/>
  <c r="F35" i="21"/>
  <c r="F12" i="21"/>
  <c r="D12" i="21"/>
  <c r="C13" i="21"/>
  <c r="C14" i="21"/>
  <c r="C15" i="21"/>
  <c r="C16" i="21"/>
  <c r="C17" i="21"/>
  <c r="C18" i="21"/>
  <c r="C19" i="21"/>
  <c r="C20" i="21"/>
  <c r="C21" i="21"/>
  <c r="C22" i="21"/>
  <c r="C23" i="21"/>
  <c r="C24" i="21"/>
  <c r="C25" i="21"/>
  <c r="C26" i="21"/>
  <c r="C27" i="21"/>
  <c r="C28" i="21"/>
  <c r="C29" i="21"/>
  <c r="C30" i="21"/>
  <c r="C31" i="21"/>
  <c r="C32" i="21"/>
  <c r="C33" i="21"/>
  <c r="C34" i="21"/>
  <c r="C35" i="21"/>
  <c r="C12" i="21"/>
  <c r="H22" i="21" l="1"/>
  <c r="H21" i="21"/>
  <c r="F36" i="21"/>
  <c r="E26" i="21"/>
  <c r="H30" i="21"/>
  <c r="E25" i="21"/>
  <c r="E19" i="21"/>
  <c r="H32" i="21"/>
  <c r="E17" i="21"/>
  <c r="E27" i="21"/>
  <c r="E28" i="21"/>
  <c r="H31" i="21"/>
  <c r="H20" i="21"/>
  <c r="H35" i="21"/>
  <c r="H34" i="21"/>
  <c r="H23" i="21"/>
  <c r="E33" i="21"/>
  <c r="H18" i="21"/>
  <c r="H27" i="21"/>
  <c r="H17" i="21"/>
  <c r="E35" i="21"/>
  <c r="H26" i="21"/>
  <c r="H16" i="21"/>
  <c r="E15" i="21"/>
  <c r="E24" i="21"/>
  <c r="H28" i="21"/>
  <c r="H25" i="21"/>
  <c r="H15" i="21"/>
  <c r="H24" i="21"/>
  <c r="H14" i="21"/>
  <c r="E18" i="21"/>
  <c r="H29" i="21"/>
  <c r="H19" i="21"/>
  <c r="E16" i="21"/>
  <c r="E23" i="21"/>
  <c r="E22" i="21"/>
  <c r="E14" i="21"/>
  <c r="E31" i="21"/>
  <c r="E21" i="21"/>
  <c r="E34" i="21"/>
  <c r="E30" i="21"/>
  <c r="E20" i="21"/>
  <c r="E29" i="21"/>
  <c r="E32" i="21"/>
  <c r="H12" i="21"/>
  <c r="E12" i="21"/>
  <c r="E13" i="21"/>
  <c r="H13" i="21"/>
  <c r="G36" i="21"/>
  <c r="D36" i="21"/>
  <c r="C36" i="21"/>
  <c r="H36" i="21" l="1"/>
  <c r="E36" i="21"/>
  <c r="L67" i="20" l="1"/>
  <c r="I67" i="19" s="1"/>
  <c r="L66" i="20"/>
  <c r="I66" i="19" s="1"/>
  <c r="G60" i="20" l="1"/>
  <c r="D60" i="19" s="1"/>
  <c r="G60" i="19" s="1"/>
  <c r="L69" i="20"/>
  <c r="I69" i="19" s="1"/>
  <c r="L69" i="19" s="1"/>
  <c r="G57" i="20"/>
  <c r="D57" i="19" s="1"/>
  <c r="G57" i="19" s="1"/>
  <c r="L51" i="20"/>
  <c r="I51" i="19" s="1"/>
  <c r="L51" i="19" s="1"/>
  <c r="L63" i="20"/>
  <c r="I63" i="19" s="1"/>
  <c r="L63" i="19" s="1"/>
  <c r="L44" i="20"/>
  <c r="I44" i="19" s="1"/>
  <c r="L44" i="19" s="1"/>
  <c r="G59" i="20"/>
  <c r="D59" i="19" s="1"/>
  <c r="G59" i="19" s="1"/>
  <c r="G42" i="20"/>
  <c r="D42" i="19" s="1"/>
  <c r="G42" i="19" s="1"/>
  <c r="L78" i="20"/>
  <c r="I78" i="19" s="1"/>
  <c r="L78" i="19" s="1"/>
  <c r="L41" i="20"/>
  <c r="I41" i="19" s="1"/>
  <c r="L41" i="19" s="1"/>
  <c r="L45" i="20"/>
  <c r="I45" i="19" s="1"/>
  <c r="L45" i="19" s="1"/>
  <c r="L57" i="20"/>
  <c r="I57" i="19" s="1"/>
  <c r="L57" i="19" s="1"/>
  <c r="G52" i="20"/>
  <c r="D52" i="19" s="1"/>
  <c r="G52" i="19" s="1"/>
  <c r="L55" i="20"/>
  <c r="I55" i="19" s="1"/>
  <c r="L55" i="19" s="1"/>
  <c r="L73" i="20"/>
  <c r="I73" i="19" s="1"/>
  <c r="L73" i="19" s="1"/>
  <c r="G47" i="20"/>
  <c r="D47" i="19" s="1"/>
  <c r="G47" i="19" s="1"/>
  <c r="G62" i="20"/>
  <c r="D62" i="19" s="1"/>
  <c r="G62" i="19" s="1"/>
  <c r="L64" i="20"/>
  <c r="I64" i="19" s="1"/>
  <c r="L64" i="19" s="1"/>
  <c r="L56" i="20"/>
  <c r="I56" i="19" s="1"/>
  <c r="L56" i="19" s="1"/>
  <c r="L75" i="20"/>
  <c r="I75" i="19" s="1"/>
  <c r="L75" i="19" s="1"/>
  <c r="G58" i="20"/>
  <c r="D58" i="19" s="1"/>
  <c r="G58" i="19" s="1"/>
  <c r="L65" i="20"/>
  <c r="I65" i="19" s="1"/>
  <c r="L65" i="19" s="1"/>
  <c r="L71" i="20"/>
  <c r="I71" i="19" s="1"/>
  <c r="L71" i="19" s="1"/>
  <c r="L74" i="20"/>
  <c r="I74" i="19" s="1"/>
  <c r="L74" i="19" s="1"/>
  <c r="G67" i="20"/>
  <c r="K72" i="20"/>
  <c r="K79" i="20" s="1"/>
  <c r="G68" i="20"/>
  <c r="D68" i="19" s="1"/>
  <c r="G68" i="19" s="1"/>
  <c r="G46" i="20"/>
  <c r="D46" i="19" s="1"/>
  <c r="G46" i="19" s="1"/>
  <c r="G61" i="20"/>
  <c r="D61" i="19" s="1"/>
  <c r="G61" i="19" s="1"/>
  <c r="G41" i="20"/>
  <c r="D41" i="19" s="1"/>
  <c r="G41" i="19" s="1"/>
  <c r="L49" i="20"/>
  <c r="I49" i="19" s="1"/>
  <c r="L49" i="19" s="1"/>
  <c r="L58" i="20"/>
  <c r="I58" i="19" s="1"/>
  <c r="L58" i="19" s="1"/>
  <c r="L67" i="19"/>
  <c r="G66" i="20"/>
  <c r="E72" i="19"/>
  <c r="L46" i="20"/>
  <c r="I46" i="19" s="1"/>
  <c r="L46" i="19" s="1"/>
  <c r="L77" i="20"/>
  <c r="I77" i="19" s="1"/>
  <c r="L77" i="19" s="1"/>
  <c r="F72" i="19"/>
  <c r="F79" i="19" s="1"/>
  <c r="L48" i="20"/>
  <c r="I48" i="19" s="1"/>
  <c r="L48" i="19" s="1"/>
  <c r="G51" i="20"/>
  <c r="D51" i="19" s="1"/>
  <c r="G51" i="19" s="1"/>
  <c r="L66" i="19"/>
  <c r="G63" i="20"/>
  <c r="G53" i="20"/>
  <c r="D53" i="19" s="1"/>
  <c r="G53" i="19" s="1"/>
  <c r="L59" i="20"/>
  <c r="I59" i="19" s="1"/>
  <c r="L59" i="19" s="1"/>
  <c r="J72" i="19"/>
  <c r="J79" i="19" s="1"/>
  <c r="E72" i="20"/>
  <c r="G50" i="20"/>
  <c r="D50" i="19" s="1"/>
  <c r="G50" i="19" s="1"/>
  <c r="K72" i="19"/>
  <c r="F72" i="20"/>
  <c r="F79" i="20" s="1"/>
  <c r="L76" i="20"/>
  <c r="I76" i="19" s="1"/>
  <c r="L76" i="19" s="1"/>
  <c r="L40" i="20"/>
  <c r="I40" i="19" s="1"/>
  <c r="L40" i="19" s="1"/>
  <c r="J72" i="20"/>
  <c r="J79" i="20" s="1"/>
  <c r="G43" i="20"/>
  <c r="D43" i="19" s="1"/>
  <c r="G43" i="19" s="1"/>
  <c r="G45" i="20"/>
  <c r="L50" i="20"/>
  <c r="I50" i="19" s="1"/>
  <c r="L50" i="19" s="1"/>
  <c r="L54" i="20"/>
  <c r="I54" i="19" s="1"/>
  <c r="L54" i="19" s="1"/>
  <c r="L68" i="20"/>
  <c r="I68" i="19" s="1"/>
  <c r="L68" i="19" s="1"/>
  <c r="L70" i="20"/>
  <c r="I70" i="19" s="1"/>
  <c r="L70" i="19" s="1"/>
  <c r="G69" i="20"/>
  <c r="D72" i="20"/>
  <c r="G70" i="20"/>
  <c r="D70" i="19" s="1"/>
  <c r="G70" i="19" s="1"/>
  <c r="L42" i="20"/>
  <c r="I42" i="19" s="1"/>
  <c r="G44" i="20"/>
  <c r="D44" i="19" s="1"/>
  <c r="G44" i="19" s="1"/>
  <c r="G48" i="20"/>
  <c r="D48" i="19" s="1"/>
  <c r="G48" i="19" s="1"/>
  <c r="L52" i="20"/>
  <c r="I52" i="19" s="1"/>
  <c r="L52" i="19" s="1"/>
  <c r="G54" i="20"/>
  <c r="D54" i="19" s="1"/>
  <c r="G54" i="19" s="1"/>
  <c r="L60" i="20"/>
  <c r="G71" i="20"/>
  <c r="D71" i="19" s="1"/>
  <c r="G71" i="19" s="1"/>
  <c r="G73" i="20"/>
  <c r="L53" i="20"/>
  <c r="G55" i="20"/>
  <c r="L61" i="20"/>
  <c r="I61" i="19" s="1"/>
  <c r="L61" i="19" s="1"/>
  <c r="G40" i="20"/>
  <c r="D40" i="19" s="1"/>
  <c r="L43" i="20"/>
  <c r="I43" i="19" s="1"/>
  <c r="L43" i="19" s="1"/>
  <c r="L47" i="20"/>
  <c r="I47" i="19" s="1"/>
  <c r="L47" i="19" s="1"/>
  <c r="G49" i="20"/>
  <c r="D49" i="19" s="1"/>
  <c r="G49" i="19" s="1"/>
  <c r="L62" i="20"/>
  <c r="I62" i="19" s="1"/>
  <c r="L62" i="19" s="1"/>
  <c r="G64" i="20"/>
  <c r="D64" i="19" s="1"/>
  <c r="G64" i="19" s="1"/>
  <c r="G74" i="20"/>
  <c r="D74" i="19" s="1"/>
  <c r="G74" i="19" s="1"/>
  <c r="G75" i="20"/>
  <c r="G76" i="20"/>
  <c r="D76" i="19" s="1"/>
  <c r="G76" i="19" s="1"/>
  <c r="G77" i="20"/>
  <c r="D77" i="19" s="1"/>
  <c r="G77" i="19" s="1"/>
  <c r="G78" i="20"/>
  <c r="D78" i="19" s="1"/>
  <c r="G78" i="19" s="1"/>
  <c r="I72" i="20"/>
  <c r="G56" i="20"/>
  <c r="D56" i="19" s="1"/>
  <c r="G56" i="19" s="1"/>
  <c r="G65" i="20"/>
  <c r="D65" i="19" s="1"/>
  <c r="G65" i="19" s="1"/>
  <c r="B8" i="17" l="1"/>
  <c r="B29" i="22"/>
  <c r="C8" i="17"/>
  <c r="C29" i="22"/>
  <c r="M43" i="19"/>
  <c r="M67" i="20"/>
  <c r="D67" i="19"/>
  <c r="G67" i="19" s="1"/>
  <c r="M67" i="19" s="1"/>
  <c r="M66" i="20"/>
  <c r="D66" i="19"/>
  <c r="G66" i="19" s="1"/>
  <c r="M66" i="19" s="1"/>
  <c r="M55" i="20"/>
  <c r="D55" i="19"/>
  <c r="G55" i="19" s="1"/>
  <c r="M55" i="19" s="1"/>
  <c r="M51" i="19"/>
  <c r="M63" i="20"/>
  <c r="D63" i="19"/>
  <c r="G63" i="19" s="1"/>
  <c r="M63" i="19" s="1"/>
  <c r="M75" i="20"/>
  <c r="D75" i="19"/>
  <c r="G75" i="19" s="1"/>
  <c r="M75" i="19" s="1"/>
  <c r="M53" i="20"/>
  <c r="I53" i="19"/>
  <c r="L53" i="19" s="1"/>
  <c r="M53" i="19" s="1"/>
  <c r="M69" i="20"/>
  <c r="D69" i="19"/>
  <c r="G69" i="19" s="1"/>
  <c r="M69" i="19" s="1"/>
  <c r="G40" i="19"/>
  <c r="M40" i="19" s="1"/>
  <c r="M46" i="19"/>
  <c r="M73" i="20"/>
  <c r="D73" i="19"/>
  <c r="G73" i="19" s="1"/>
  <c r="M73" i="19" s="1"/>
  <c r="L42" i="19"/>
  <c r="M45" i="20"/>
  <c r="D45" i="19"/>
  <c r="G45" i="19" s="1"/>
  <c r="M45" i="19" s="1"/>
  <c r="M60" i="20"/>
  <c r="I60" i="19"/>
  <c r="L60" i="19" s="1"/>
  <c r="M60" i="19" s="1"/>
  <c r="M70" i="19"/>
  <c r="M78" i="20"/>
  <c r="M62" i="20"/>
  <c r="M74" i="20"/>
  <c r="M77" i="19"/>
  <c r="M64" i="20"/>
  <c r="M61" i="20"/>
  <c r="M50" i="19"/>
  <c r="M54" i="19"/>
  <c r="M57" i="20"/>
  <c r="M68" i="19"/>
  <c r="M41" i="19"/>
  <c r="M76" i="19"/>
  <c r="M65" i="19"/>
  <c r="M48" i="19"/>
  <c r="M47" i="20"/>
  <c r="M59" i="20"/>
  <c r="M44" i="20"/>
  <c r="M54" i="20"/>
  <c r="M51" i="20"/>
  <c r="M61" i="19"/>
  <c r="M49" i="20"/>
  <c r="M58" i="19"/>
  <c r="M56" i="20"/>
  <c r="M65" i="20"/>
  <c r="M46" i="20"/>
  <c r="M74" i="19"/>
  <c r="M78" i="19"/>
  <c r="M47" i="19"/>
  <c r="M52" i="19"/>
  <c r="M58" i="20"/>
  <c r="M77" i="20"/>
  <c r="K79" i="19"/>
  <c r="M52" i="20"/>
  <c r="M62" i="19"/>
  <c r="M43" i="20"/>
  <c r="M48" i="20"/>
  <c r="M49" i="19"/>
  <c r="M68" i="20"/>
  <c r="E79" i="19"/>
  <c r="C28" i="22" s="1"/>
  <c r="E79" i="20"/>
  <c r="B28" i="22" s="1"/>
  <c r="M41" i="20"/>
  <c r="M71" i="20"/>
  <c r="M64" i="19"/>
  <c r="M56" i="19"/>
  <c r="M59" i="19"/>
  <c r="M71" i="19"/>
  <c r="L72" i="20"/>
  <c r="L79" i="20" s="1"/>
  <c r="M50" i="20"/>
  <c r="M57" i="19"/>
  <c r="M70" i="20"/>
  <c r="M44" i="19"/>
  <c r="M76" i="20"/>
  <c r="M40" i="20"/>
  <c r="G72" i="20"/>
  <c r="I79" i="20"/>
  <c r="M42" i="20"/>
  <c r="D79" i="20"/>
  <c r="B27" i="22" s="1"/>
  <c r="B30" i="22" s="1"/>
  <c r="C27" i="22" l="1"/>
  <c r="C30" i="22"/>
  <c r="L72" i="19"/>
  <c r="L79" i="19" s="1"/>
  <c r="M42" i="19"/>
  <c r="M72" i="19" s="1"/>
  <c r="G72" i="19"/>
  <c r="G79" i="19" s="1"/>
  <c r="D72" i="19"/>
  <c r="D79" i="19" s="1"/>
  <c r="I72" i="19"/>
  <c r="I79" i="19" s="1"/>
  <c r="G79" i="20"/>
  <c r="M72" i="20"/>
  <c r="M79" i="19" l="1"/>
  <c r="M79" i="20"/>
  <c r="L71" i="9" l="1"/>
  <c r="L78" i="9" s="1"/>
  <c r="I78" i="8" s="1"/>
  <c r="G61" i="9"/>
  <c r="L60" i="9"/>
  <c r="I60" i="8" s="1"/>
  <c r="L43" i="9"/>
  <c r="I43" i="8" s="1"/>
  <c r="L62" i="9"/>
  <c r="I62" i="8" s="1"/>
  <c r="L61" i="9"/>
  <c r="I61" i="8" s="1"/>
  <c r="L70" i="9"/>
  <c r="L77" i="9" s="1"/>
  <c r="I77" i="8" s="1"/>
  <c r="L57" i="9"/>
  <c r="I57" i="8" s="1"/>
  <c r="E72" i="8"/>
  <c r="E79" i="8" s="1"/>
  <c r="C22" i="22" s="1"/>
  <c r="G71" i="9"/>
  <c r="G63" i="9"/>
  <c r="G60" i="9" l="1"/>
  <c r="D60" i="8" s="1"/>
  <c r="G60" i="8" s="1"/>
  <c r="G57" i="9"/>
  <c r="M57" i="9" s="1"/>
  <c r="G75" i="9"/>
  <c r="D75" i="8" s="1"/>
  <c r="G62" i="9"/>
  <c r="D62" i="8" s="1"/>
  <c r="G42" i="9"/>
  <c r="D42" i="8" s="1"/>
  <c r="G42" i="8" s="1"/>
  <c r="L61" i="8"/>
  <c r="G69" i="9"/>
  <c r="L69" i="9"/>
  <c r="I69" i="8" s="1"/>
  <c r="G43" i="9"/>
  <c r="M43" i="9" s="1"/>
  <c r="G49" i="9"/>
  <c r="D49" i="8" s="1"/>
  <c r="G49" i="8" s="1"/>
  <c r="G47" i="9"/>
  <c r="L57" i="8"/>
  <c r="G48" i="9"/>
  <c r="D48" i="8" s="1"/>
  <c r="G48" i="8" s="1"/>
  <c r="G68" i="9"/>
  <c r="G52" i="9"/>
  <c r="D52" i="8" s="1"/>
  <c r="L43" i="8"/>
  <c r="G44" i="9"/>
  <c r="D44" i="8" s="1"/>
  <c r="L60" i="8"/>
  <c r="G70" i="9"/>
  <c r="M70" i="9" s="1"/>
  <c r="L54" i="9"/>
  <c r="I54" i="8" s="1"/>
  <c r="G40" i="9"/>
  <c r="D40" i="8" s="1"/>
  <c r="G40" i="8" s="1"/>
  <c r="L73" i="9"/>
  <c r="I73" i="8" s="1"/>
  <c r="G59" i="9"/>
  <c r="D59" i="8" s="1"/>
  <c r="G59" i="8" s="1"/>
  <c r="L64" i="9"/>
  <c r="I64" i="8" s="1"/>
  <c r="G55" i="9"/>
  <c r="G73" i="9"/>
  <c r="D73" i="8" s="1"/>
  <c r="G45" i="9"/>
  <c r="G58" i="9"/>
  <c r="G54" i="9"/>
  <c r="G65" i="9"/>
  <c r="G74" i="9"/>
  <c r="D74" i="8" s="1"/>
  <c r="G74" i="8" s="1"/>
  <c r="G66" i="9"/>
  <c r="G41" i="9"/>
  <c r="J72" i="9"/>
  <c r="J79" i="9" s="1"/>
  <c r="L63" i="9"/>
  <c r="I63" i="8" s="1"/>
  <c r="L63" i="8" s="1"/>
  <c r="F72" i="8"/>
  <c r="F79" i="8" s="1"/>
  <c r="G56" i="9"/>
  <c r="G46" i="9"/>
  <c r="G64" i="9"/>
  <c r="D64" i="8" s="1"/>
  <c r="G64" i="8" s="1"/>
  <c r="L51" i="9"/>
  <c r="I51" i="8" s="1"/>
  <c r="G51" i="9"/>
  <c r="L56" i="9"/>
  <c r="I56" i="8" s="1"/>
  <c r="G76" i="9"/>
  <c r="D76" i="8" s="1"/>
  <c r="G76" i="8" s="1"/>
  <c r="G53" i="9"/>
  <c r="L45" i="9"/>
  <c r="I45" i="8" s="1"/>
  <c r="G67" i="9"/>
  <c r="I72" i="9"/>
  <c r="I79" i="9" s="1"/>
  <c r="I70" i="8"/>
  <c r="L70" i="8" s="1"/>
  <c r="L77" i="8" s="1"/>
  <c r="J72" i="8"/>
  <c r="J79" i="8" s="1"/>
  <c r="D57" i="8"/>
  <c r="G57" i="8" s="1"/>
  <c r="L46" i="9"/>
  <c r="I46" i="8" s="1"/>
  <c r="L48" i="9"/>
  <c r="F72" i="9"/>
  <c r="F79" i="9" s="1"/>
  <c r="L52" i="9"/>
  <c r="I52" i="8" s="1"/>
  <c r="G50" i="9"/>
  <c r="D50" i="8" s="1"/>
  <c r="I71" i="8"/>
  <c r="L71" i="8" s="1"/>
  <c r="L78" i="8" s="1"/>
  <c r="L47" i="9"/>
  <c r="I47" i="8" s="1"/>
  <c r="D72" i="9"/>
  <c r="D79" i="9" s="1"/>
  <c r="G78" i="9"/>
  <c r="M78" i="9" s="1"/>
  <c r="L58" i="9"/>
  <c r="I58" i="8" s="1"/>
  <c r="L62" i="8"/>
  <c r="D71" i="8"/>
  <c r="G71" i="8" s="1"/>
  <c r="M71" i="9"/>
  <c r="L53" i="9"/>
  <c r="D61" i="8"/>
  <c r="G61" i="8" s="1"/>
  <c r="M61" i="9"/>
  <c r="D63" i="8"/>
  <c r="G63" i="8" s="1"/>
  <c r="E72" i="9"/>
  <c r="E79" i="9" s="1"/>
  <c r="B22" i="22" s="1"/>
  <c r="B21" i="22" l="1"/>
  <c r="C9" i="17"/>
  <c r="C10" i="17" s="1"/>
  <c r="B9" i="17"/>
  <c r="B10" i="17" s="1"/>
  <c r="M60" i="9"/>
  <c r="M62" i="9"/>
  <c r="L65" i="9"/>
  <c r="I65" i="8" s="1"/>
  <c r="L65" i="8" s="1"/>
  <c r="D69" i="8"/>
  <c r="G69" i="8" s="1"/>
  <c r="D43" i="8"/>
  <c r="G43" i="8" s="1"/>
  <c r="D55" i="8"/>
  <c r="G55" i="8" s="1"/>
  <c r="L69" i="8"/>
  <c r="M69" i="9"/>
  <c r="D56" i="8"/>
  <c r="G56" i="8" s="1"/>
  <c r="D47" i="8"/>
  <c r="G47" i="8" s="1"/>
  <c r="D65" i="8"/>
  <c r="G65" i="8" s="1"/>
  <c r="D68" i="8"/>
  <c r="G68" i="8" s="1"/>
  <c r="L67" i="9"/>
  <c r="I67" i="8" s="1"/>
  <c r="L67" i="8" s="1"/>
  <c r="L64" i="8"/>
  <c r="M64" i="8" s="1"/>
  <c r="L73" i="8"/>
  <c r="M56" i="9"/>
  <c r="G77" i="9"/>
  <c r="D77" i="8" s="1"/>
  <c r="M48" i="9"/>
  <c r="L52" i="8"/>
  <c r="M73" i="9"/>
  <c r="D70" i="8"/>
  <c r="G70" i="8" s="1"/>
  <c r="M70" i="8" s="1"/>
  <c r="D67" i="8"/>
  <c r="G67" i="8" s="1"/>
  <c r="M64" i="9"/>
  <c r="M54" i="9"/>
  <c r="L54" i="8"/>
  <c r="L74" i="9"/>
  <c r="L76" i="9"/>
  <c r="I76" i="8" s="1"/>
  <c r="L76" i="8" s="1"/>
  <c r="M76" i="8" s="1"/>
  <c r="D58" i="8"/>
  <c r="G58" i="8" s="1"/>
  <c r="D45" i="8"/>
  <c r="G45" i="8" s="1"/>
  <c r="M52" i="9"/>
  <c r="M63" i="9"/>
  <c r="D54" i="8"/>
  <c r="G54" i="8" s="1"/>
  <c r="L40" i="9"/>
  <c r="I40" i="8" s="1"/>
  <c r="L46" i="8"/>
  <c r="D66" i="8"/>
  <c r="G66" i="8" s="1"/>
  <c r="L51" i="8"/>
  <c r="I48" i="8"/>
  <c r="L48" i="8" s="1"/>
  <c r="M48" i="8" s="1"/>
  <c r="D46" i="8"/>
  <c r="G46" i="8" s="1"/>
  <c r="M53" i="9"/>
  <c r="D41" i="8"/>
  <c r="G41" i="8" s="1"/>
  <c r="L56" i="8"/>
  <c r="L50" i="9"/>
  <c r="M58" i="9"/>
  <c r="L59" i="9"/>
  <c r="I59" i="8" s="1"/>
  <c r="L59" i="8" s="1"/>
  <c r="M59" i="8" s="1"/>
  <c r="L45" i="8"/>
  <c r="L55" i="9"/>
  <c r="L75" i="9"/>
  <c r="D51" i="8"/>
  <c r="M45" i="9"/>
  <c r="D53" i="8"/>
  <c r="G53" i="8" s="1"/>
  <c r="D78" i="8"/>
  <c r="L49" i="9"/>
  <c r="M46" i="9"/>
  <c r="G72" i="9"/>
  <c r="M47" i="9"/>
  <c r="L58" i="8"/>
  <c r="L44" i="9"/>
  <c r="I53" i="8"/>
  <c r="M51" i="9"/>
  <c r="K72" i="8"/>
  <c r="K79" i="8" s="1"/>
  <c r="C23" i="22" s="1"/>
  <c r="L42" i="9"/>
  <c r="M42" i="9" s="1"/>
  <c r="L68" i="9"/>
  <c r="I68" i="8" s="1"/>
  <c r="L68" i="8" s="1"/>
  <c r="L41" i="9"/>
  <c r="I41" i="8" s="1"/>
  <c r="L66" i="9"/>
  <c r="I66" i="8" s="1"/>
  <c r="G75" i="8"/>
  <c r="L47" i="8"/>
  <c r="M61" i="8"/>
  <c r="M60" i="8"/>
  <c r="M63" i="8"/>
  <c r="G73" i="8"/>
  <c r="G62" i="8"/>
  <c r="K72" i="9"/>
  <c r="G44" i="8"/>
  <c r="G50" i="8"/>
  <c r="M57" i="8"/>
  <c r="G78" i="8"/>
  <c r="M71" i="8"/>
  <c r="G52" i="8"/>
  <c r="M65" i="9" l="1"/>
  <c r="M69" i="8"/>
  <c r="M73" i="8"/>
  <c r="M47" i="8"/>
  <c r="M67" i="9"/>
  <c r="M77" i="9"/>
  <c r="G79" i="9"/>
  <c r="G77" i="8"/>
  <c r="M77" i="8" s="1"/>
  <c r="M54" i="8"/>
  <c r="M40" i="9"/>
  <c r="I74" i="8"/>
  <c r="L74" i="8" s="1"/>
  <c r="M74" i="8" s="1"/>
  <c r="M74" i="9"/>
  <c r="M68" i="9"/>
  <c r="M76" i="9"/>
  <c r="M46" i="8"/>
  <c r="G51" i="8"/>
  <c r="G72" i="8" s="1"/>
  <c r="I50" i="8"/>
  <c r="M50" i="9"/>
  <c r="M41" i="9"/>
  <c r="I49" i="8"/>
  <c r="L49" i="8" s="1"/>
  <c r="M49" i="8" s="1"/>
  <c r="M49" i="9"/>
  <c r="I75" i="8"/>
  <c r="M75" i="9"/>
  <c r="D72" i="8"/>
  <c r="D79" i="8" s="1"/>
  <c r="M59" i="9"/>
  <c r="I55" i="8"/>
  <c r="M55" i="9"/>
  <c r="I44" i="8"/>
  <c r="M44" i="9"/>
  <c r="I42" i="8"/>
  <c r="L42" i="8" s="1"/>
  <c r="M42" i="8" s="1"/>
  <c r="L72" i="9"/>
  <c r="L79" i="9" s="1"/>
  <c r="M66" i="9"/>
  <c r="L53" i="8"/>
  <c r="M53" i="8" s="1"/>
  <c r="K79" i="9"/>
  <c r="B23" i="22" s="1"/>
  <c r="B24" i="22" s="1"/>
  <c r="M56" i="8"/>
  <c r="L41" i="8"/>
  <c r="M41" i="8" s="1"/>
  <c r="M58" i="8"/>
  <c r="M62" i="8"/>
  <c r="M65" i="8"/>
  <c r="L40" i="8"/>
  <c r="M67" i="8"/>
  <c r="M68" i="8"/>
  <c r="M45" i="8"/>
  <c r="M43" i="8"/>
  <c r="L66" i="8"/>
  <c r="M66" i="8" s="1"/>
  <c r="M52" i="8"/>
  <c r="M78" i="8"/>
  <c r="C21" i="22" l="1"/>
  <c r="C24" i="22" s="1"/>
  <c r="C32" i="22" s="1"/>
  <c r="B32" i="22"/>
  <c r="G17" i="22" s="1"/>
  <c r="G79" i="8"/>
  <c r="M51" i="8"/>
  <c r="L50" i="8"/>
  <c r="M50" i="8" s="1"/>
  <c r="L75" i="8"/>
  <c r="M75" i="8" s="1"/>
  <c r="L55" i="8"/>
  <c r="M55" i="8" s="1"/>
  <c r="M72" i="9"/>
  <c r="M79" i="9" s="1"/>
  <c r="I72" i="8"/>
  <c r="I79" i="8" s="1"/>
  <c r="L44" i="8"/>
  <c r="M44" i="8" s="1"/>
  <c r="M40" i="8"/>
  <c r="G18" i="22" l="1"/>
  <c r="G19" i="22"/>
  <c r="C35" i="22"/>
  <c r="C37" i="22" s="1"/>
  <c r="C36" i="22"/>
  <c r="H17" i="22"/>
  <c r="M72" i="8"/>
  <c r="M79" i="8" s="1"/>
  <c r="L72" i="8"/>
  <c r="G20" i="22" l="1"/>
  <c r="H19" i="22"/>
  <c r="I19" i="22" s="1"/>
  <c r="H18" i="22"/>
  <c r="H20" i="22" s="1"/>
  <c r="I17" i="22"/>
  <c r="L79" i="8"/>
  <c r="I18" i="22" l="1"/>
  <c r="I20" i="22" s="1"/>
</calcChain>
</file>

<file path=xl/sharedStrings.xml><?xml version="1.0" encoding="utf-8"?>
<sst xmlns="http://schemas.openxmlformats.org/spreadsheetml/2006/main" count="393" uniqueCount="123">
  <si>
    <t>Appendix</t>
  </si>
  <si>
    <t>Account 1508 Sub-account - Useful Life Changes</t>
  </si>
  <si>
    <t xml:space="preserve">Impact resulting from useful life changes </t>
  </si>
  <si>
    <t>Total</t>
  </si>
  <si>
    <t>Reporting Basis</t>
  </si>
  <si>
    <t>MIFRS</t>
  </si>
  <si>
    <t>Principal Balance</t>
  </si>
  <si>
    <t>Forecast</t>
  </si>
  <si>
    <t>Return on Rate Base - 6.1%</t>
  </si>
  <si>
    <t>$</t>
  </si>
  <si>
    <t>Carrying Charges –  2.91%</t>
  </si>
  <si>
    <r>
      <t xml:space="preserve">PP&amp;E Values under former </t>
    </r>
    <r>
      <rPr>
        <b/>
        <strike/>
        <sz val="10"/>
        <color rgb="FF000000"/>
        <rFont val="Arial"/>
        <family val="2"/>
      </rPr>
      <t xml:space="preserve"> </t>
    </r>
    <r>
      <rPr>
        <b/>
        <sz val="10"/>
        <color indexed="8"/>
        <rFont val="Arial"/>
        <family val="2"/>
      </rPr>
      <t>useful lives</t>
    </r>
  </si>
  <si>
    <t>Difference</t>
  </si>
  <si>
    <t xml:space="preserve">            Opening net PP&amp;E</t>
  </si>
  <si>
    <t xml:space="preserve">            Net Additions</t>
  </si>
  <si>
    <r>
      <t xml:space="preserve">            Net Depreciation</t>
    </r>
    <r>
      <rPr>
        <sz val="10"/>
        <rFont val="Arial"/>
        <family val="2"/>
      </rPr>
      <t xml:space="preserve"> (includes derecognition)</t>
    </r>
  </si>
  <si>
    <t xml:space="preserve">            Closing net PP&amp;E</t>
  </si>
  <si>
    <t>PP&amp;E Values under revised useful lives (Starts from 2025)</t>
  </si>
  <si>
    <t xml:space="preserve">            Net Depreciation (includes derecognition)</t>
  </si>
  <si>
    <t>Difference in Closing net PP&amp;E</t>
  </si>
  <si>
    <t>Effect on Deferral and Variance Account Rate Riders</t>
  </si>
  <si>
    <t>Closing balance in Account 1508 Sub-account - Useful Life Changes</t>
  </si>
  <si>
    <t>Return on capital</t>
  </si>
  <si>
    <t>Return on Rate Base Associated with Account 1508 Sub-account - Useful Life Changes balance at return on capital of 6.1%</t>
  </si>
  <si>
    <t># of years of rate rider disposition period</t>
  </si>
  <si>
    <t>Amount included in Deferral and Variance Account Rate Rider Calculation</t>
  </si>
  <si>
    <t>Rate Zone</t>
  </si>
  <si>
    <t>Closing Principal Balance as of Dec-31-25</t>
  </si>
  <si>
    <t>Principal-Projected Transactions during 2026</t>
  </si>
  <si>
    <t>Closing Principal Balance as of Dec-31-26</t>
  </si>
  <si>
    <t>BRZ</t>
  </si>
  <si>
    <t>ERZ</t>
  </si>
  <si>
    <t>GRZ</t>
  </si>
  <si>
    <t>HRZ</t>
  </si>
  <si>
    <t>PRZ</t>
  </si>
  <si>
    <t xml:space="preserve">Summary Impact resulting from the useful life changes </t>
  </si>
  <si>
    <t>Depreciation expense under new useful lives</t>
  </si>
  <si>
    <t>Depreciation expense under former  useful lives</t>
  </si>
  <si>
    <t>Difference in Depreciation Expense</t>
  </si>
  <si>
    <t>OEB Account</t>
  </si>
  <si>
    <t xml:space="preserve">Description </t>
  </si>
  <si>
    <t>Depreciation 
New UL</t>
  </si>
  <si>
    <t>Depreciation 
old UL</t>
  </si>
  <si>
    <t>Capital Contributions Paid</t>
  </si>
  <si>
    <t>Computer Software</t>
  </si>
  <si>
    <t>Buildings</t>
  </si>
  <si>
    <t>Transformer Station Equipment &gt;50 kV</t>
  </si>
  <si>
    <t>Distribution Station Equipment &lt;50 kV</t>
  </si>
  <si>
    <t>Poles, Towers &amp; Fixtures</t>
  </si>
  <si>
    <t>Overhead Conductors &amp; Devices</t>
  </si>
  <si>
    <t>Underground Conduit</t>
  </si>
  <si>
    <t>Underground Conductors &amp; Devices</t>
  </si>
  <si>
    <t>Line Transformers</t>
  </si>
  <si>
    <t>Services (Overhead &amp; Underground)</t>
  </si>
  <si>
    <t>Meters</t>
  </si>
  <si>
    <t>Buildings &amp; Fixtures</t>
  </si>
  <si>
    <t>Office Furniture &amp; Equipment</t>
  </si>
  <si>
    <t>Computer Equipment - Hardware</t>
  </si>
  <si>
    <t>Transportation Equipment</t>
  </si>
  <si>
    <t>Stores Equipment</t>
  </si>
  <si>
    <t>Tools, Shop &amp; Garage Equipment</t>
  </si>
  <si>
    <t>Measurement &amp; Testing Equipment</t>
  </si>
  <si>
    <t>Communications Equipment</t>
  </si>
  <si>
    <t xml:space="preserve">Miscellaneous Equipment </t>
  </si>
  <si>
    <t>System Supervisor Equipment</t>
  </si>
  <si>
    <t>Deferred Revenue</t>
  </si>
  <si>
    <t>Property Under Finance Lease</t>
  </si>
  <si>
    <t>MIFRS Depreciation Expense</t>
  </si>
  <si>
    <t>File Number:</t>
  </si>
  <si>
    <t>Exhibit:</t>
  </si>
  <si>
    <t>Tab:</t>
  </si>
  <si>
    <t>Schedule:</t>
  </si>
  <si>
    <t>Page:</t>
  </si>
  <si>
    <t>Date:</t>
  </si>
  <si>
    <t>Appendix 2-BA</t>
  </si>
  <si>
    <r>
      <t xml:space="preserve">Fixed Asset Continuity Schedule </t>
    </r>
    <r>
      <rPr>
        <b/>
        <vertAlign val="superscript"/>
        <sz val="14"/>
        <rFont val="Arial"/>
        <family val="2"/>
      </rPr>
      <t>1</t>
    </r>
    <r>
      <rPr>
        <b/>
        <sz val="14"/>
        <rFont val="Arial"/>
        <family val="2"/>
      </rPr>
      <t xml:space="preserve"> </t>
    </r>
  </si>
  <si>
    <t>New Useful Lives</t>
  </si>
  <si>
    <t>Notes:</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</si>
  <si>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 If this is the first application where the applicant is rebasing under MIFRS, contact OEB staff for further guidance on the appropriate fixed asset continuity schedules to complete (i.e. applicable years and accounting standard for each schedule).</t>
  </si>
  <si>
    <t>The "CCA Class" for fixed assets should generally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t>
  </si>
  <si>
    <t>The table may need to be customized for a utility's asset categories or for any new asset accounts announced or authorized by the OEB.</t>
  </si>
  <si>
    <t>The additions in column (E) must not include construction work in progress (CWIP).</t>
  </si>
  <si>
    <t>Effective on the date of IFRS adoption, customer contributions will no longer be recorded in Account 1995 Contributions &amp; Grants, but will be recorded in Account 2440, Deferred Revenues.
Amortization of deferred revenue will be removed from the depreciation expense shown on this fixed asset continuity schedule as it should be included as income in Appendix 2-H Other Revenues.</t>
  </si>
  <si>
    <t>The applicant must ensure that all asset disposals have been clearly identified in the Chapter 2 Appendices for all historic, bridge and test years.  Where a distributor for general financial reporting purposes under IFRS has accounted for the amount of gain or loss on the retirement of assets in a pool of like assets as a charge or credit to income, for reporting and rate application filings, the distributor shall reclassify such gains and losses as depreciation expense, and disclose the amount separately.</t>
  </si>
  <si>
    <t>This account includes the amount recorded under finance leases for plant leased from others and used by the utility in its utility operations.</t>
  </si>
  <si>
    <t>The applicant must establish the continuity of historical cost for gross assets and accumulated depreciation by asset class by ensuring that the opening balance in the year agrees to the closing balance in the prior year.</t>
  </si>
  <si>
    <t>Accounting Standard</t>
  </si>
  <si>
    <t xml:space="preserve">Year </t>
  </si>
  <si>
    <t>Cost</t>
  </si>
  <si>
    <t>Accumulated Depreciation</t>
  </si>
  <si>
    <r>
      <t xml:space="preserve">OEB Account </t>
    </r>
    <r>
      <rPr>
        <b/>
        <vertAlign val="superscript"/>
        <sz val="10"/>
        <rFont val="Arial"/>
        <family val="2"/>
      </rPr>
      <t>3</t>
    </r>
  </si>
  <si>
    <r>
      <t xml:space="preserve">Description </t>
    </r>
    <r>
      <rPr>
        <b/>
        <vertAlign val="superscript"/>
        <sz val="10"/>
        <rFont val="Arial"/>
        <family val="2"/>
      </rPr>
      <t>3</t>
    </r>
  </si>
  <si>
    <r>
      <t xml:space="preserve">Opening Balance </t>
    </r>
    <r>
      <rPr>
        <b/>
        <vertAlign val="superscript"/>
        <sz val="10"/>
        <rFont val="Arial"/>
        <family val="2"/>
      </rPr>
      <t>8</t>
    </r>
  </si>
  <si>
    <r>
      <t xml:space="preserve">Additions </t>
    </r>
    <r>
      <rPr>
        <b/>
        <vertAlign val="superscript"/>
        <sz val="10"/>
        <rFont val="Arial"/>
        <family val="2"/>
      </rPr>
      <t>4</t>
    </r>
  </si>
  <si>
    <r>
      <t xml:space="preserve">Disposals </t>
    </r>
    <r>
      <rPr>
        <b/>
        <vertAlign val="superscript"/>
        <sz val="10"/>
        <rFont val="Arial"/>
        <family val="2"/>
      </rPr>
      <t>6</t>
    </r>
  </si>
  <si>
    <t>Closing Balance</t>
  </si>
  <si>
    <t>Additions</t>
  </si>
  <si>
    <t>Net Book Value</t>
  </si>
  <si>
    <t>Computer Software (Formally known as Account 1925)</t>
  </si>
  <si>
    <t>Land Rights (Formally known as Account 1906)</t>
  </si>
  <si>
    <t>Land</t>
  </si>
  <si>
    <t>Other Installations on Customer's Premises</t>
  </si>
  <si>
    <t>Street Lighting and Signal Systems</t>
  </si>
  <si>
    <t>Office Furniture &amp; Equipment (10 years)</t>
  </si>
  <si>
    <r>
      <t>Deferred Revenue</t>
    </r>
    <r>
      <rPr>
        <vertAlign val="superscript"/>
        <sz val="10"/>
        <rFont val="Arial"/>
        <family val="2"/>
      </rPr>
      <t>5</t>
    </r>
  </si>
  <si>
    <t>2440.NDA</t>
  </si>
  <si>
    <t>Deferred Revenue-Non Distribution Assets</t>
  </si>
  <si>
    <r>
      <t>Property Under Finance Lease</t>
    </r>
    <r>
      <rPr>
        <vertAlign val="superscript"/>
        <sz val="10"/>
        <rFont val="Arial"/>
        <family val="2"/>
      </rPr>
      <t>7</t>
    </r>
  </si>
  <si>
    <t xml:space="preserve">Non-Utility Property Owned </t>
  </si>
  <si>
    <t>Construction Work In Progress</t>
  </si>
  <si>
    <t>2055.CIAC</t>
  </si>
  <si>
    <t>Construction Work In Progress - CIAC</t>
  </si>
  <si>
    <t>Sub-Total</t>
  </si>
  <si>
    <t>Less Other Non Rate-Regulated Utility Assets</t>
  </si>
  <si>
    <t>Less Other Installations on Customer's Premises</t>
  </si>
  <si>
    <t>Less Street Lighting and Signal Systems</t>
  </si>
  <si>
    <t>Less Deferred Revenue-non distribution assets</t>
  </si>
  <si>
    <t>Less Construction Work In Progress</t>
  </si>
  <si>
    <t>Less Construction Work In Progress - CIAC</t>
  </si>
  <si>
    <t>Total PP&amp;E for Rate Base Purposes</t>
  </si>
  <si>
    <t>Old Useful Lives</t>
  </si>
  <si>
    <r>
      <t xml:space="preserve">Less Other Non Rate-Regulated Utility Assets </t>
    </r>
    <r>
      <rPr>
        <i/>
        <sz val="9"/>
        <rFont val="Arial"/>
        <family val="2"/>
      </rPr>
      <t>(input as negative)</t>
    </r>
  </si>
  <si>
    <t>EB-2025-0252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</si>
</sst>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quot;$&quot;* #,##0.00_-;\-&quot;$&quot;* #,##0.00_-;_-&quot;$&quot;* &quot;-&quot;??_-;_-@_-"/>
    <numFmt numFmtId="165" formatCode="_-&quot;$&quot;* #,##0_-;\-&quot;$&quot;* #,##0_-;_-&quot;$&quot;* &quot;-&quot;??_-;_-@_-"/>
    <numFmt numFmtId="166" formatCode="_-* #,##0.00_-;\-* #,##0.00_-;_-* &quot;-&quot;??_-;_-@_-"/>
    <numFmt numFmtId="167" formatCode="_-* #,##0_-;\-* #,##0_-;_-* &quot;-&quot;??_-;_-@_-"/>
    <numFmt numFmtId="168" formatCode="_(* #,##0.0_);_(* \(#,##0.0\);_(* &quot;-&quot;??_);_(@_)"/>
  </numFmts>
  <fonts count="26" x14ac:knownFonts="1">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4"/>
      <name val="Arial"/>
      <family val="2"/>
    </font>
    <font>
      <sz val="11"/>
      <color indexed="8"/>
      <name val="Calibri"/>
      <family val="2"/>
    </font>
    <font>
      <sz val="10"/>
      <color indexed="8"/>
      <name val="Arial"/>
      <family val="2"/>
    </font>
    <font>
      <b/>
      <sz val="10"/>
      <color indexed="8"/>
      <name val="Arial"/>
      <family val="2"/>
    </font>
    <font>
      <sz val="10"/>
      <color indexed="8"/>
      <name val="Calibri"/>
      <family val="2"/>
    </font>
    <font>
      <b/>
      <vertAlign val="superscript"/>
      <sz val="14"/>
      <name val="Arial"/>
      <family val="2"/>
    </font>
    <font>
      <b/>
      <i/>
      <sz val="10"/>
      <name val="Arial"/>
      <family val="2"/>
    </font>
    <font>
      <b/>
      <sz val="11"/>
      <name val="Arial"/>
      <family val="2"/>
    </font>
    <font>
      <b/>
      <u/>
      <sz val="11"/>
      <name val="Arial"/>
      <family val="2"/>
    </font>
    <font>
      <b/>
      <vertAlign val="superscript"/>
      <sz val="10"/>
      <name val="Arial"/>
      <family val="2"/>
    </font>
    <font>
      <vertAlign val="superscript"/>
      <sz val="10"/>
      <name val="Arial"/>
      <family val="2"/>
    </font>
    <font>
      <i/>
      <sz val="10"/>
      <name val="Arial"/>
      <family val="2"/>
    </font>
    <font>
      <b/>
      <i/>
      <sz val="10"/>
      <color indexed="8"/>
      <name val="Arial"/>
      <family val="2"/>
    </font>
    <font>
      <i/>
      <sz val="9"/>
      <name val="Arial"/>
      <family val="2"/>
    </font>
    <font>
      <b/>
      <sz val="10"/>
      <color rgb="FFFF0000"/>
      <name val="Arial"/>
      <family val="2"/>
    </font>
    <font>
      <b/>
      <sz val="10"/>
      <color theme="0"/>
      <name val="Arial"/>
      <family val="2"/>
    </font>
    <font>
      <sz val="11"/>
      <color rgb="FFFFFFFF"/>
      <name val="Arial"/>
      <family val="2"/>
    </font>
    <font>
      <sz val="11"/>
      <color rgb="FF000000"/>
      <name val="Arial"/>
      <family val="2"/>
    </font>
    <font>
      <sz val="10"/>
      <color theme="0"/>
      <name val="Arial"/>
      <family val="2"/>
    </font>
    <font>
      <b/>
      <strike/>
      <sz val="10"/>
      <color rgb="FF000000"/>
      <name val="Arial"/>
      <family val="2"/>
    </font>
    <font>
      <i/>
      <sz val="11"/>
      <color theme="1"/>
      <name val="Calibri"/>
      <family val="2"/>
      <scheme val="minor"/>
    </font>
  </fonts>
  <fills count="7">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indexed="9"/>
        <bgColor indexed="64"/>
      </patternFill>
    </fill>
    <fill>
      <patternFill patternType="solid">
        <fgColor theme="1"/>
        <bgColor indexed="64"/>
      </patternFill>
    </fill>
    <fill>
      <patternFill patternType="solid">
        <fgColor rgb="FF000000"/>
        <bgColor indexed="64"/>
      </patternFill>
    </fill>
  </fills>
  <borders count="16">
    <border>
      <left/>
      <right/>
      <top/>
      <bottom/>
      <diagonal/>
    </border>
    <border>
      <left/>
      <right/>
      <top/>
      <bottom style="thin">
        <color theme="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theme="0"/>
      </top>
      <bottom/>
      <diagonal/>
    </border>
    <border>
      <left/>
      <right/>
      <top style="thin">
        <color indexed="64"/>
      </top>
      <bottom style="double">
        <color indexed="64"/>
      </bottom>
      <diagonal/>
    </border>
  </borders>
  <cellStyleXfs count="17">
    <xf numFmtId="0" fontId="0" fillId="0" borderId="0"/>
    <xf numFmtId="0" fontId="2" fillId="0" borderId="0"/>
    <xf numFmtId="0" fontId="6" fillId="0" borderId="0"/>
    <xf numFmtId="0" fontId="2"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2" fillId="0" borderId="0" applyFont="0" applyFill="0" applyBorder="0" applyAlignment="0" applyProtection="0"/>
    <xf numFmtId="0" fontId="1" fillId="0" borderId="0"/>
    <xf numFmtId="0" fontId="2" fillId="0" borderId="0"/>
    <xf numFmtId="43" fontId="1" fillId="0" borderId="0" applyFont="0" applyFill="0" applyBorder="0" applyAlignment="0" applyProtection="0"/>
    <xf numFmtId="164" fontId="2"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cellStyleXfs>
  <cellXfs count="147">
    <xf numFmtId="0" fontId="0" fillId="0" borderId="0" xfId="0"/>
    <xf numFmtId="0" fontId="3" fillId="0" borderId="0" xfId="1" applyFont="1" applyProtection="1">
      <protection locked="0"/>
    </xf>
    <xf numFmtId="0" fontId="4" fillId="0" borderId="0" xfId="1" applyFont="1" applyAlignment="1" applyProtection="1">
      <alignment horizontal="right" vertical="top"/>
      <protection locked="0"/>
    </xf>
    <xf numFmtId="0" fontId="4" fillId="2" borderId="1" xfId="1" applyFont="1" applyFill="1" applyBorder="1" applyAlignment="1" applyProtection="1">
      <alignment horizontal="right" vertical="top"/>
      <protection locked="0"/>
    </xf>
    <xf numFmtId="0" fontId="4" fillId="2" borderId="0" xfId="1" applyFont="1" applyFill="1" applyAlignment="1" applyProtection="1">
      <alignment horizontal="right" vertical="top"/>
      <protection locked="0"/>
    </xf>
    <xf numFmtId="0" fontId="2" fillId="0" borderId="0" xfId="1" applyProtection="1">
      <protection locked="0"/>
    </xf>
    <xf numFmtId="0" fontId="7" fillId="0" borderId="0" xfId="2" applyFont="1" applyProtection="1">
      <protection locked="0"/>
    </xf>
    <xf numFmtId="0" fontId="9" fillId="0" borderId="0" xfId="2" applyFont="1" applyProtection="1">
      <protection locked="0"/>
    </xf>
    <xf numFmtId="0" fontId="6" fillId="0" borderId="0" xfId="2" applyProtection="1">
      <protection locked="0"/>
    </xf>
    <xf numFmtId="3" fontId="7" fillId="0" borderId="5" xfId="2" applyNumberFormat="1" applyFont="1" applyBorder="1" applyProtection="1">
      <protection locked="0"/>
    </xf>
    <xf numFmtId="0" fontId="8" fillId="0" borderId="5" xfId="2" applyFont="1" applyBorder="1" applyProtection="1">
      <protection locked="0"/>
    </xf>
    <xf numFmtId="0" fontId="2" fillId="0" borderId="0" xfId="1" applyAlignment="1" applyProtection="1">
      <alignment horizontal="center"/>
      <protection locked="0"/>
    </xf>
    <xf numFmtId="0" fontId="4" fillId="0" borderId="0" xfId="0" applyFont="1" applyAlignment="1">
      <alignment horizontal="right" vertical="top"/>
    </xf>
    <xf numFmtId="0" fontId="11" fillId="0" borderId="0" xfId="1" applyFont="1" applyAlignment="1" applyProtection="1">
      <alignment horizontal="center"/>
      <protection locked="0"/>
    </xf>
    <xf numFmtId="15" fontId="2" fillId="0" borderId="0" xfId="1" applyNumberFormat="1" applyProtection="1">
      <protection locked="0"/>
    </xf>
    <xf numFmtId="0" fontId="2" fillId="0" borderId="0" xfId="1" applyAlignment="1" applyProtection="1">
      <alignment horizontal="left" wrapText="1"/>
      <protection locked="0"/>
    </xf>
    <xf numFmtId="0" fontId="2" fillId="0" borderId="0" xfId="1" applyAlignment="1" applyProtection="1">
      <alignment horizontal="left"/>
      <protection locked="0"/>
    </xf>
    <xf numFmtId="0" fontId="3" fillId="0" borderId="0" xfId="1" applyFont="1" applyAlignment="1" applyProtection="1">
      <alignment horizontal="right"/>
      <protection locked="0"/>
    </xf>
    <xf numFmtId="0" fontId="0" fillId="3" borderId="0" xfId="0" applyFill="1" applyAlignment="1" applyProtection="1">
      <alignment horizontal="center" vertical="center"/>
      <protection locked="0"/>
    </xf>
    <xf numFmtId="0" fontId="12" fillId="0" borderId="7" xfId="1" applyFont="1" applyBorder="1" applyAlignment="1">
      <alignment horizontal="center"/>
    </xf>
    <xf numFmtId="0" fontId="13" fillId="0" borderId="0" xfId="1" applyFont="1" applyAlignment="1" applyProtection="1">
      <alignment horizontal="center"/>
      <protection locked="0"/>
    </xf>
    <xf numFmtId="0" fontId="2" fillId="4" borderId="2" xfId="1" applyFill="1" applyBorder="1" applyProtection="1">
      <protection locked="0"/>
    </xf>
    <xf numFmtId="0" fontId="3" fillId="4" borderId="6" xfId="1" applyFont="1" applyFill="1" applyBorder="1" applyProtection="1">
      <protection locked="0"/>
    </xf>
    <xf numFmtId="0" fontId="3" fillId="4" borderId="3" xfId="1" applyFont="1" applyFill="1" applyBorder="1" applyProtection="1">
      <protection locked="0"/>
    </xf>
    <xf numFmtId="0" fontId="3" fillId="4" borderId="5" xfId="1" applyFont="1" applyFill="1" applyBorder="1" applyAlignment="1" applyProtection="1">
      <alignment horizontal="center" wrapText="1"/>
      <protection locked="0"/>
    </xf>
    <xf numFmtId="0" fontId="3" fillId="4" borderId="5" xfId="1" applyFont="1" applyFill="1" applyBorder="1" applyProtection="1">
      <protection locked="0"/>
    </xf>
    <xf numFmtId="0" fontId="3" fillId="4" borderId="5" xfId="1" applyFont="1" applyFill="1" applyBorder="1" applyAlignment="1" applyProtection="1">
      <alignment horizontal="center"/>
      <protection locked="0"/>
    </xf>
    <xf numFmtId="0" fontId="2" fillId="4" borderId="8" xfId="1" applyFill="1" applyBorder="1" applyProtection="1">
      <protection locked="0"/>
    </xf>
    <xf numFmtId="0" fontId="3" fillId="4" borderId="4" xfId="1" applyFont="1" applyFill="1" applyBorder="1" applyAlignment="1" applyProtection="1">
      <alignment horizontal="center"/>
      <protection locked="0"/>
    </xf>
    <xf numFmtId="0" fontId="3" fillId="4" borderId="4" xfId="1" applyFont="1" applyFill="1" applyBorder="1" applyAlignment="1" applyProtection="1">
      <alignment horizontal="center" wrapText="1"/>
      <protection locked="0"/>
    </xf>
    <xf numFmtId="0" fontId="2" fillId="0" borderId="5" xfId="1" applyBorder="1" applyAlignment="1" applyProtection="1">
      <alignment horizontal="center" vertical="center"/>
      <protection locked="0"/>
    </xf>
    <xf numFmtId="0" fontId="2" fillId="0" borderId="5" xfId="1" applyBorder="1" applyAlignment="1" applyProtection="1">
      <alignment vertical="center" wrapText="1"/>
      <protection locked="0"/>
    </xf>
    <xf numFmtId="165" fontId="0" fillId="0" borderId="5" xfId="4" applyNumberFormat="1" applyFont="1" applyFill="1" applyBorder="1" applyProtection="1">
      <protection locked="0"/>
    </xf>
    <xf numFmtId="165" fontId="0" fillId="2" borderId="5" xfId="4" applyNumberFormat="1" applyFont="1" applyFill="1" applyBorder="1" applyProtection="1">
      <protection locked="0"/>
    </xf>
    <xf numFmtId="165" fontId="0" fillId="0" borderId="5" xfId="4" applyNumberFormat="1" applyFont="1" applyBorder="1" applyProtection="1"/>
    <xf numFmtId="165" fontId="2" fillId="0" borderId="5" xfId="1" applyNumberFormat="1" applyBorder="1"/>
    <xf numFmtId="0" fontId="2" fillId="0" borderId="5" xfId="3" applyBorder="1" applyAlignment="1" applyProtection="1">
      <alignment horizontal="center"/>
      <protection locked="0"/>
    </xf>
    <xf numFmtId="0" fontId="2" fillId="0" borderId="5" xfId="1" applyBorder="1" applyAlignment="1" applyProtection="1">
      <alignment horizontal="center"/>
      <protection locked="0"/>
    </xf>
    <xf numFmtId="0" fontId="2" fillId="0" borderId="5" xfId="1" applyBorder="1" applyProtection="1">
      <protection locked="0"/>
    </xf>
    <xf numFmtId="0" fontId="3" fillId="0" borderId="5" xfId="1" applyFont="1" applyBorder="1" applyProtection="1">
      <protection locked="0"/>
    </xf>
    <xf numFmtId="165" fontId="3" fillId="0" borderId="5" xfId="1" applyNumberFormat="1" applyFont="1" applyBorder="1"/>
    <xf numFmtId="165" fontId="2" fillId="0" borderId="0" xfId="1" applyNumberFormat="1" applyProtection="1">
      <protection locked="0"/>
    </xf>
    <xf numFmtId="0" fontId="2" fillId="0" borderId="0" xfId="3" applyProtection="1">
      <protection locked="0"/>
    </xf>
    <xf numFmtId="0" fontId="17" fillId="0" borderId="0" xfId="2" applyFont="1" applyProtection="1">
      <protection locked="0"/>
    </xf>
    <xf numFmtId="0" fontId="2" fillId="0" borderId="0" xfId="3" applyAlignment="1" applyProtection="1">
      <alignment horizontal="center"/>
      <protection locked="0"/>
    </xf>
    <xf numFmtId="0" fontId="3" fillId="0" borderId="0" xfId="3" applyFont="1" applyProtection="1">
      <protection locked="0"/>
    </xf>
    <xf numFmtId="0" fontId="4" fillId="2" borderId="1" xfId="3" applyFont="1" applyFill="1" applyBorder="1" applyAlignment="1" applyProtection="1">
      <alignment horizontal="right" vertical="top"/>
      <protection locked="0"/>
    </xf>
    <xf numFmtId="0" fontId="4" fillId="2" borderId="0" xfId="3" applyFont="1" applyFill="1" applyAlignment="1" applyProtection="1">
      <alignment horizontal="right" vertical="top"/>
      <protection locked="0"/>
    </xf>
    <xf numFmtId="0" fontId="4" fillId="0" borderId="0" xfId="3" applyFont="1" applyAlignment="1" applyProtection="1">
      <alignment horizontal="right" vertical="top"/>
      <protection locked="0"/>
    </xf>
    <xf numFmtId="0" fontId="11" fillId="0" borderId="0" xfId="3" applyFont="1" applyAlignment="1" applyProtection="1">
      <alignment horizontal="center"/>
      <protection locked="0"/>
    </xf>
    <xf numFmtId="0" fontId="2" fillId="0" borderId="0" xfId="3" applyAlignment="1" applyProtection="1">
      <alignment horizontal="left" wrapText="1"/>
      <protection locked="0"/>
    </xf>
    <xf numFmtId="0" fontId="2" fillId="0" borderId="0" xfId="3" applyAlignment="1" applyProtection="1">
      <alignment horizontal="left"/>
      <protection locked="0"/>
    </xf>
    <xf numFmtId="0" fontId="3" fillId="0" borderId="0" xfId="3" applyFont="1" applyAlignment="1" applyProtection="1">
      <alignment horizontal="right"/>
      <protection locked="0"/>
    </xf>
    <xf numFmtId="0" fontId="1" fillId="3" borderId="0" xfId="10" applyFill="1" applyAlignment="1" applyProtection="1">
      <alignment horizontal="center" vertical="center"/>
      <protection locked="0"/>
    </xf>
    <xf numFmtId="0" fontId="12" fillId="0" borderId="7" xfId="3" applyFont="1" applyBorder="1" applyAlignment="1">
      <alignment horizontal="center"/>
    </xf>
    <xf numFmtId="0" fontId="13" fillId="0" borderId="0" xfId="3" applyFont="1" applyAlignment="1" applyProtection="1">
      <alignment horizontal="center"/>
      <protection locked="0"/>
    </xf>
    <xf numFmtId="0" fontId="2" fillId="4" borderId="2" xfId="3" applyFill="1" applyBorder="1" applyProtection="1">
      <protection locked="0"/>
    </xf>
    <xf numFmtId="0" fontId="3" fillId="4" borderId="6" xfId="3" applyFont="1" applyFill="1" applyBorder="1" applyProtection="1">
      <protection locked="0"/>
    </xf>
    <xf numFmtId="0" fontId="3" fillId="4" borderId="3" xfId="3" applyFont="1" applyFill="1" applyBorder="1" applyProtection="1">
      <protection locked="0"/>
    </xf>
    <xf numFmtId="0" fontId="3" fillId="4" borderId="5" xfId="11" applyFont="1" applyFill="1" applyBorder="1" applyAlignment="1" applyProtection="1">
      <alignment horizontal="center" wrapText="1"/>
      <protection locked="0"/>
    </xf>
    <xf numFmtId="0" fontId="3" fillId="4" borderId="5" xfId="11" applyFont="1" applyFill="1" applyBorder="1" applyProtection="1">
      <protection locked="0"/>
    </xf>
    <xf numFmtId="0" fontId="3" fillId="4" borderId="5" xfId="11" applyFont="1" applyFill="1" applyBorder="1" applyAlignment="1" applyProtection="1">
      <alignment horizontal="center"/>
      <protection locked="0"/>
    </xf>
    <xf numFmtId="0" fontId="2" fillId="4" borderId="8" xfId="11" applyFill="1" applyBorder="1" applyProtection="1">
      <protection locked="0"/>
    </xf>
    <xf numFmtId="0" fontId="3" fillId="4" borderId="4" xfId="11" applyFont="1" applyFill="1" applyBorder="1" applyAlignment="1" applyProtection="1">
      <alignment horizontal="center"/>
      <protection locked="0"/>
    </xf>
    <xf numFmtId="0" fontId="3" fillId="4" borderId="4" xfId="11" applyFont="1" applyFill="1" applyBorder="1" applyAlignment="1" applyProtection="1">
      <alignment horizontal="center" wrapText="1"/>
      <protection locked="0"/>
    </xf>
    <xf numFmtId="0" fontId="3" fillId="0" borderId="5" xfId="11" applyFont="1" applyBorder="1" applyAlignment="1" applyProtection="1">
      <alignment horizontal="center" wrapText="1"/>
      <protection locked="0"/>
    </xf>
    <xf numFmtId="0" fontId="2" fillId="0" borderId="5" xfId="11" applyBorder="1" applyAlignment="1" applyProtection="1">
      <alignment horizontal="center" vertical="center"/>
      <protection locked="0"/>
    </xf>
    <xf numFmtId="0" fontId="2" fillId="0" borderId="5" xfId="11" applyBorder="1" applyAlignment="1" applyProtection="1">
      <alignment vertical="center" wrapText="1"/>
      <protection locked="0"/>
    </xf>
    <xf numFmtId="165" fontId="0" fillId="0" borderId="5" xfId="4" applyNumberFormat="1" applyFont="1" applyFill="1" applyBorder="1" applyProtection="1"/>
    <xf numFmtId="0" fontId="2" fillId="0" borderId="8" xfId="11" applyBorder="1" applyProtection="1">
      <protection locked="0"/>
    </xf>
    <xf numFmtId="165" fontId="2" fillId="0" borderId="5" xfId="11" applyNumberFormat="1" applyBorder="1"/>
    <xf numFmtId="0" fontId="2" fillId="0" borderId="0" xfId="11" applyAlignment="1" applyProtection="1">
      <alignment horizontal="center"/>
      <protection locked="0"/>
    </xf>
    <xf numFmtId="0" fontId="2" fillId="0" borderId="5" xfId="11" applyBorder="1" applyAlignment="1" applyProtection="1">
      <alignment horizontal="center"/>
      <protection locked="0"/>
    </xf>
    <xf numFmtId="0" fontId="2" fillId="0" borderId="5" xfId="11" applyBorder="1" applyProtection="1">
      <protection locked="0"/>
    </xf>
    <xf numFmtId="0" fontId="2" fillId="0" borderId="2" xfId="11" applyBorder="1" applyProtection="1">
      <protection locked="0"/>
    </xf>
    <xf numFmtId="0" fontId="2" fillId="0" borderId="2" xfId="3" applyBorder="1" applyProtection="1">
      <protection locked="0"/>
    </xf>
    <xf numFmtId="0" fontId="3" fillId="0" borderId="5" xfId="11" applyFont="1" applyBorder="1" applyProtection="1">
      <protection locked="0"/>
    </xf>
    <xf numFmtId="165" fontId="3" fillId="0" borderId="5" xfId="11" applyNumberFormat="1" applyFont="1" applyBorder="1"/>
    <xf numFmtId="0" fontId="16" fillId="0" borderId="5" xfId="11" applyFont="1" applyBorder="1" applyAlignment="1" applyProtection="1">
      <alignment vertical="top" wrapText="1"/>
      <protection locked="0"/>
    </xf>
    <xf numFmtId="0" fontId="2" fillId="0" borderId="0" xfId="11" applyProtection="1">
      <protection locked="0"/>
    </xf>
    <xf numFmtId="0" fontId="19" fillId="0" borderId="0" xfId="1" applyFont="1" applyProtection="1">
      <protection locked="0"/>
    </xf>
    <xf numFmtId="0" fontId="7" fillId="0" borderId="5" xfId="2" applyFont="1" applyBorder="1" applyAlignment="1" applyProtection="1">
      <alignment horizontal="left" indent="2"/>
      <protection locked="0"/>
    </xf>
    <xf numFmtId="3" fontId="8" fillId="0" borderId="5" xfId="2" applyNumberFormat="1" applyFont="1" applyBorder="1" applyProtection="1">
      <protection locked="0"/>
    </xf>
    <xf numFmtId="0" fontId="5" fillId="0" borderId="0" xfId="1" applyFont="1" applyAlignment="1" applyProtection="1">
      <alignment horizontal="left"/>
      <protection locked="0"/>
    </xf>
    <xf numFmtId="0" fontId="7" fillId="5" borderId="0" xfId="2" applyFont="1" applyFill="1" applyProtection="1">
      <protection locked="0"/>
    </xf>
    <xf numFmtId="0" fontId="20" fillId="5" borderId="5" xfId="2" applyFont="1" applyFill="1" applyBorder="1" applyAlignment="1" applyProtection="1">
      <alignment horizontal="center" wrapText="1"/>
      <protection locked="0"/>
    </xf>
    <xf numFmtId="0" fontId="16" fillId="0" borderId="5" xfId="1" applyFont="1" applyBorder="1" applyAlignment="1" applyProtection="1">
      <alignment vertical="top" wrapText="1"/>
      <protection locked="0"/>
    </xf>
    <xf numFmtId="0" fontId="2" fillId="0" borderId="2" xfId="1" applyBorder="1" applyProtection="1">
      <protection locked="0"/>
    </xf>
    <xf numFmtId="0" fontId="20" fillId="5" borderId="5" xfId="11" applyFont="1" applyFill="1" applyBorder="1" applyAlignment="1" applyProtection="1">
      <alignment horizontal="center" wrapText="1"/>
      <protection locked="0"/>
    </xf>
    <xf numFmtId="0" fontId="20" fillId="5" borderId="5" xfId="11" applyFont="1" applyFill="1" applyBorder="1" applyProtection="1">
      <protection locked="0"/>
    </xf>
    <xf numFmtId="0" fontId="20" fillId="5" borderId="4" xfId="11" applyFont="1" applyFill="1" applyBorder="1" applyAlignment="1" applyProtection="1">
      <alignment horizontal="center" wrapText="1"/>
      <protection locked="0"/>
    </xf>
    <xf numFmtId="165" fontId="2" fillId="0" borderId="0" xfId="3" applyNumberFormat="1" applyProtection="1">
      <protection locked="0"/>
    </xf>
    <xf numFmtId="0" fontId="21" fillId="6" borderId="11" xfId="0" applyFont="1" applyFill="1" applyBorder="1" applyAlignment="1">
      <alignment horizontal="center" vertical="center"/>
    </xf>
    <xf numFmtId="0" fontId="8" fillId="0" borderId="0" xfId="2" applyFont="1" applyProtection="1">
      <protection locked="0"/>
    </xf>
    <xf numFmtId="0" fontId="20" fillId="5" borderId="5" xfId="2" applyFont="1" applyFill="1" applyBorder="1" applyAlignment="1" applyProtection="1">
      <alignment horizontal="center" vertical="center"/>
      <protection locked="0"/>
    </xf>
    <xf numFmtId="0" fontId="22" fillId="0" borderId="12" xfId="0" applyFont="1" applyBorder="1" applyAlignment="1">
      <alignment vertical="center"/>
    </xf>
    <xf numFmtId="37" fontId="22" fillId="0" borderId="13" xfId="0" applyNumberFormat="1" applyFont="1" applyBorder="1" applyAlignment="1">
      <alignment horizontal="center" vertical="center"/>
    </xf>
    <xf numFmtId="0" fontId="23" fillId="5" borderId="5" xfId="2" applyFont="1" applyFill="1" applyBorder="1" applyAlignment="1" applyProtection="1">
      <alignment horizontal="center"/>
      <protection locked="0"/>
    </xf>
    <xf numFmtId="0" fontId="7" fillId="0" borderId="5" xfId="2" applyFont="1" applyBorder="1" applyProtection="1">
      <protection locked="0"/>
    </xf>
    <xf numFmtId="37" fontId="7" fillId="0" borderId="5" xfId="2" applyNumberFormat="1" applyFont="1" applyBorder="1" applyProtection="1">
      <protection locked="0"/>
    </xf>
    <xf numFmtId="37" fontId="9" fillId="0" borderId="0" xfId="2" applyNumberFormat="1" applyFont="1" applyProtection="1">
      <protection locked="0"/>
    </xf>
    <xf numFmtId="0" fontId="8" fillId="0" borderId="0" xfId="2" applyFont="1" applyAlignment="1" applyProtection="1">
      <alignment wrapText="1"/>
      <protection locked="0"/>
    </xf>
    <xf numFmtId="3" fontId="6" fillId="0" borderId="0" xfId="2" applyNumberFormat="1" applyProtection="1">
      <protection locked="0"/>
    </xf>
    <xf numFmtId="0" fontId="8" fillId="0" borderId="5" xfId="2" applyFont="1" applyBorder="1" applyAlignment="1" applyProtection="1">
      <alignment wrapText="1"/>
      <protection locked="0"/>
    </xf>
    <xf numFmtId="3" fontId="9" fillId="0" borderId="0" xfId="2" applyNumberFormat="1" applyFont="1" applyProtection="1">
      <protection locked="0"/>
    </xf>
    <xf numFmtId="37" fontId="7" fillId="0" borderId="0" xfId="2" applyNumberFormat="1" applyFont="1" applyProtection="1">
      <protection locked="0"/>
    </xf>
    <xf numFmtId="3" fontId="7" fillId="0" borderId="0" xfId="2" applyNumberFormat="1" applyFont="1" applyProtection="1">
      <protection locked="0"/>
    </xf>
    <xf numFmtId="0" fontId="7" fillId="0" borderId="5" xfId="2" applyFont="1" applyBorder="1" applyAlignment="1" applyProtection="1">
      <alignment horizontal="left" wrapText="1" indent="4"/>
      <protection locked="0"/>
    </xf>
    <xf numFmtId="37" fontId="7" fillId="0" borderId="5" xfId="15" applyNumberFormat="1" applyFont="1" applyBorder="1" applyProtection="1">
      <protection locked="0"/>
    </xf>
    <xf numFmtId="0" fontId="8" fillId="0" borderId="0" xfId="2" applyFont="1" applyAlignment="1" applyProtection="1">
      <alignment horizontal="right"/>
      <protection locked="0"/>
    </xf>
    <xf numFmtId="10" fontId="7" fillId="0" borderId="1" xfId="2" applyNumberFormat="1" applyFont="1" applyBorder="1" applyProtection="1">
      <protection locked="0"/>
    </xf>
    <xf numFmtId="37" fontId="7" fillId="0" borderId="5" xfId="15" applyNumberFormat="1" applyFont="1" applyBorder="1" applyProtection="1"/>
    <xf numFmtId="0" fontId="0" fillId="0" borderId="0" xfId="0" applyAlignment="1">
      <alignment vertical="center" wrapText="1"/>
    </xf>
    <xf numFmtId="43" fontId="0" fillId="0" borderId="0" xfId="14" applyFont="1"/>
    <xf numFmtId="43" fontId="17" fillId="0" borderId="0" xfId="14" applyFont="1" applyProtection="1">
      <protection locked="0"/>
    </xf>
    <xf numFmtId="43" fontId="0" fillId="0" borderId="0" xfId="0" applyNumberFormat="1"/>
    <xf numFmtId="0" fontId="25" fillId="0" borderId="0" xfId="0" applyFont="1"/>
    <xf numFmtId="10" fontId="0" fillId="0" borderId="0" xfId="16" applyNumberFormat="1" applyFont="1"/>
    <xf numFmtId="0" fontId="20" fillId="5" borderId="5" xfId="2" applyFont="1" applyFill="1" applyBorder="1" applyAlignment="1" applyProtection="1">
      <alignment horizontal="center" vertical="center" wrapText="1"/>
      <protection locked="0"/>
    </xf>
    <xf numFmtId="168" fontId="25" fillId="0" borderId="0" xfId="0" applyNumberFormat="1" applyFont="1"/>
    <xf numFmtId="168" fontId="0" fillId="0" borderId="0" xfId="5" applyNumberFormat="1" applyFont="1"/>
    <xf numFmtId="168" fontId="0" fillId="0" borderId="15" xfId="5" applyNumberFormat="1" applyFont="1" applyBorder="1"/>
    <xf numFmtId="0" fontId="5" fillId="0" borderId="0" xfId="1" applyFont="1" applyAlignment="1" applyProtection="1">
      <alignment horizontal="center"/>
      <protection locked="0"/>
    </xf>
    <xf numFmtId="0" fontId="2" fillId="0" borderId="0" xfId="1" applyAlignment="1" applyProtection="1">
      <alignment horizontal="center"/>
      <protection locked="0"/>
    </xf>
    <xf numFmtId="0" fontId="2" fillId="0" borderId="0" xfId="1" applyProtection="1">
      <protection locked="0"/>
    </xf>
    <xf numFmtId="0" fontId="8" fillId="0" borderId="0" xfId="2" applyFont="1" applyAlignment="1" applyProtection="1">
      <alignment horizontal="center" vertical="center"/>
      <protection locked="0"/>
    </xf>
    <xf numFmtId="0" fontId="8" fillId="0" borderId="0" xfId="2" applyFont="1" applyAlignment="1" applyProtection="1">
      <alignment horizontal="right" wrapText="1"/>
      <protection locked="0"/>
    </xf>
    <xf numFmtId="167" fontId="7" fillId="0" borderId="14" xfId="15" applyNumberFormat="1" applyFont="1" applyFill="1" applyBorder="1" applyAlignment="1" applyProtection="1">
      <alignment horizontal="center"/>
      <protection locked="0"/>
    </xf>
    <xf numFmtId="167" fontId="7" fillId="0" borderId="1" xfId="15" applyNumberFormat="1" applyFont="1" applyFill="1" applyBorder="1" applyAlignment="1" applyProtection="1">
      <alignment horizontal="center"/>
      <protection locked="0"/>
    </xf>
    <xf numFmtId="0" fontId="5" fillId="0" borderId="0" xfId="1" applyFont="1" applyAlignment="1" applyProtection="1">
      <alignment horizontal="left"/>
      <protection locked="0"/>
    </xf>
    <xf numFmtId="0" fontId="2" fillId="0" borderId="0" xfId="1" applyAlignment="1" applyProtection="1">
      <alignment horizontal="left"/>
      <protection locked="0"/>
    </xf>
    <xf numFmtId="0" fontId="3" fillId="4" borderId="9" xfId="3" applyFont="1" applyFill="1" applyBorder="1" applyAlignment="1" applyProtection="1">
      <alignment horizontal="center"/>
      <protection locked="0"/>
    </xf>
    <xf numFmtId="0" fontId="3" fillId="4" borderId="10" xfId="3" applyFont="1" applyFill="1" applyBorder="1" applyAlignment="1" applyProtection="1">
      <alignment horizontal="center"/>
      <protection locked="0"/>
    </xf>
    <xf numFmtId="0" fontId="0" fillId="0" borderId="10" xfId="0" applyBorder="1" applyAlignment="1">
      <alignment horizontal="center"/>
    </xf>
    <xf numFmtId="0" fontId="0" fillId="0" borderId="11" xfId="0" applyBorder="1" applyAlignment="1">
      <alignment horizontal="center"/>
    </xf>
    <xf numFmtId="0" fontId="2" fillId="0" borderId="0" xfId="3" applyAlignment="1" applyProtection="1">
      <alignment horizontal="left" wrapText="1"/>
      <protection locked="0"/>
    </xf>
    <xf numFmtId="0" fontId="3" fillId="4" borderId="2" xfId="3" applyFont="1" applyFill="1" applyBorder="1" applyAlignment="1" applyProtection="1">
      <alignment horizontal="center"/>
      <protection locked="0"/>
    </xf>
    <xf numFmtId="0" fontId="3" fillId="4" borderId="6" xfId="3" applyFont="1" applyFill="1" applyBorder="1" applyAlignment="1" applyProtection="1">
      <alignment horizontal="center"/>
      <protection locked="0"/>
    </xf>
    <xf numFmtId="0" fontId="3" fillId="4" borderId="3" xfId="3" applyFont="1" applyFill="1" applyBorder="1" applyAlignment="1" applyProtection="1">
      <alignment horizontal="center"/>
      <protection locked="0"/>
    </xf>
    <xf numFmtId="0" fontId="5" fillId="0" borderId="0" xfId="3" applyFont="1" applyAlignment="1" applyProtection="1">
      <alignment horizontal="center" vertical="top"/>
      <protection locked="0"/>
    </xf>
    <xf numFmtId="0" fontId="2" fillId="0" borderId="0" xfId="3" applyAlignment="1" applyProtection="1">
      <alignment horizontal="left" vertical="top" wrapText="1"/>
      <protection locked="0"/>
    </xf>
    <xf numFmtId="0" fontId="2" fillId="0" borderId="0" xfId="1" applyAlignment="1" applyProtection="1">
      <alignment horizontal="left" wrapText="1"/>
      <protection locked="0"/>
    </xf>
    <xf numFmtId="0" fontId="3" fillId="4" borderId="2" xfId="1" applyFont="1" applyFill="1" applyBorder="1" applyAlignment="1" applyProtection="1">
      <alignment horizontal="center"/>
      <protection locked="0"/>
    </xf>
    <xf numFmtId="0" fontId="3" fillId="4" borderId="6" xfId="1" applyFont="1" applyFill="1" applyBorder="1" applyAlignment="1" applyProtection="1">
      <alignment horizontal="center"/>
      <protection locked="0"/>
    </xf>
    <xf numFmtId="0" fontId="3" fillId="4" borderId="3" xfId="1" applyFont="1" applyFill="1" applyBorder="1" applyAlignment="1" applyProtection="1">
      <alignment horizontal="center"/>
      <protection locked="0"/>
    </xf>
    <xf numFmtId="0" fontId="5" fillId="0" borderId="0" xfId="1" applyFont="1" applyAlignment="1" applyProtection="1">
      <alignment horizontal="center" vertical="top"/>
      <protection locked="0"/>
    </xf>
    <xf numFmtId="0" fontId="2" fillId="0" borderId="0" xfId="1" applyAlignment="1" applyProtection="1">
      <alignment horizontal="left" vertical="top" wrapText="1"/>
      <protection locked="0"/>
    </xf>
  </cellXfs>
  <cellStyles count="17">
    <cellStyle name="Comma" xfId="14" builtinId="3"/>
    <cellStyle name="Comma 2" xfId="5" xr:uid="{07DFEE1D-6494-4DCE-A1FC-FB0C6E942751}"/>
    <cellStyle name="Comma 2 2" xfId="6" xr:uid="{1454DF8E-447D-4311-87FC-9AD7D9FD1B47}"/>
    <cellStyle name="Comma 3" xfId="15" xr:uid="{0133B0AE-E74B-4B55-AC74-1E01C806B94B}"/>
    <cellStyle name="Comma 3 2" xfId="12" xr:uid="{F82DDEB4-3653-4073-A870-BD04CF3224E0}"/>
    <cellStyle name="Currency 2" xfId="4" xr:uid="{4D23A15D-1BAE-478F-B926-8F2F6C10457F}"/>
    <cellStyle name="Currency 5 5" xfId="13" xr:uid="{A39B58BF-133D-4618-8351-15CCB897F451}"/>
    <cellStyle name="Normal" xfId="0" builtinId="0"/>
    <cellStyle name="Normal 10 10" xfId="8" xr:uid="{6FD75F2D-9C5A-4CF3-8842-F2138CD140CA}"/>
    <cellStyle name="Normal 2" xfId="1" xr:uid="{BC4C0EDC-4CBC-4407-9D2C-26FD72981A63}"/>
    <cellStyle name="Normal 2 15" xfId="11" xr:uid="{6C7579FE-9459-4688-A95B-B6E3D7F90CE5}"/>
    <cellStyle name="Normal 2 2 2" xfId="10" xr:uid="{D0B1986D-C4C3-429D-8566-B6544EF15435}"/>
    <cellStyle name="Normal 2 2 2 2" xfId="3" xr:uid="{B0135DCF-7D24-426A-8104-A35F79B2CE9B}"/>
    <cellStyle name="Normal 5" xfId="7" xr:uid="{79D1C3AB-9B12-4368-8E9D-B8FDC7A2746E}"/>
    <cellStyle name="Normal_PPE Deferral Account Schedule for 2013 MIFRS CoS applications (2)" xfId="2" xr:uid="{A5CB611C-C55C-46C8-AA14-5447522E7F58}"/>
    <cellStyle name="Percent" xfId="16" builtinId="5"/>
    <cellStyle name="Percent 2" xfId="9" xr:uid="{B6513EEB-0EDA-40B7-84A7-371A4C286B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DB7FC-B7A9-4DEC-92C4-8F07597F4E79}">
  <sheetPr>
    <tabColor rgb="FF92D050"/>
    <pageSetUpPr fitToPage="1"/>
  </sheetPr>
  <dimension ref="A1:K46"/>
  <sheetViews>
    <sheetView showGridLines="0" tabSelected="1" workbookViewId="0">
      <selection activeCell="G29" sqref="G29"/>
    </sheetView>
  </sheetViews>
  <sheetFormatPr defaultRowHeight="15" x14ac:dyDescent="0.25"/>
  <cols>
    <col min="1" max="1" width="51.7109375" style="8" customWidth="1"/>
    <col min="2" max="2" width="14.42578125" style="8" bestFit="1" customWidth="1"/>
    <col min="3" max="3" width="14.140625" style="8" bestFit="1" customWidth="1"/>
    <col min="4" max="4" width="14.42578125" style="8" customWidth="1"/>
    <col min="5" max="5" width="10.42578125" style="8" bestFit="1" customWidth="1"/>
    <col min="6" max="6" width="27.7109375" style="8" bestFit="1" customWidth="1"/>
    <col min="7" max="7" width="21.140625" style="8" customWidth="1"/>
    <col min="8" max="8" width="24.7109375" bestFit="1" customWidth="1"/>
    <col min="9" max="9" width="16.140625" customWidth="1"/>
    <col min="10" max="11" width="16.140625" style="113" bestFit="1" customWidth="1"/>
    <col min="12" max="12" width="11.5703125" customWidth="1"/>
  </cols>
  <sheetData>
    <row r="1" spans="1:9" x14ac:dyDescent="0.25">
      <c r="A1" s="5"/>
      <c r="B1" s="5"/>
      <c r="C1" s="5"/>
      <c r="D1" s="5"/>
      <c r="E1" s="5"/>
      <c r="F1" s="1"/>
      <c r="G1" s="2"/>
    </row>
    <row r="2" spans="1:9" x14ac:dyDescent="0.25">
      <c r="A2" s="5"/>
      <c r="B2" s="5"/>
      <c r="C2" s="5"/>
      <c r="D2" s="5"/>
      <c r="E2" s="5"/>
      <c r="F2" s="1"/>
      <c r="G2"/>
    </row>
    <row r="3" spans="1:9" x14ac:dyDescent="0.25">
      <c r="A3" s="5"/>
      <c r="B3" s="5"/>
      <c r="C3" s="5"/>
      <c r="D3" s="5"/>
      <c r="E3" s="5"/>
      <c r="F3" s="1"/>
      <c r="G3"/>
    </row>
    <row r="4" spans="1:9" x14ac:dyDescent="0.25">
      <c r="A4" s="5"/>
      <c r="B4" s="5"/>
      <c r="C4" s="5"/>
      <c r="D4" s="5"/>
      <c r="E4" s="5"/>
      <c r="F4" s="1"/>
      <c r="G4"/>
    </row>
    <row r="5" spans="1:9" x14ac:dyDescent="0.25">
      <c r="A5" s="5"/>
      <c r="B5" s="5"/>
      <c r="C5" s="5"/>
      <c r="D5" s="5"/>
      <c r="E5" s="5"/>
      <c r="F5" s="1"/>
      <c r="G5"/>
    </row>
    <row r="6" spans="1:9" x14ac:dyDescent="0.25">
      <c r="A6" s="5"/>
      <c r="B6" s="5"/>
      <c r="C6" s="5"/>
      <c r="D6" s="5"/>
      <c r="E6" s="5"/>
      <c r="F6" s="1"/>
      <c r="G6"/>
    </row>
    <row r="7" spans="1:9" x14ac:dyDescent="0.25">
      <c r="A7" s="5"/>
      <c r="B7" s="5"/>
      <c r="C7" s="5"/>
      <c r="D7" s="5"/>
      <c r="E7" s="5"/>
      <c r="F7" s="1"/>
      <c r="G7"/>
    </row>
    <row r="8" spans="1:9" x14ac:dyDescent="0.25">
      <c r="A8" s="5"/>
      <c r="B8" s="5"/>
      <c r="C8" s="5"/>
      <c r="D8" s="5"/>
      <c r="E8" s="5"/>
      <c r="F8" s="5"/>
      <c r="G8"/>
    </row>
    <row r="9" spans="1:9" ht="18" x14ac:dyDescent="0.25">
      <c r="A9" s="122" t="s">
        <v>0</v>
      </c>
      <c r="B9" s="123"/>
      <c r="C9" s="123"/>
      <c r="D9" s="123"/>
      <c r="E9" s="123"/>
      <c r="F9" s="123"/>
      <c r="G9" s="123"/>
    </row>
    <row r="10" spans="1:9" ht="18" x14ac:dyDescent="0.25">
      <c r="A10" s="122" t="s">
        <v>1</v>
      </c>
      <c r="B10" s="124"/>
      <c r="C10" s="124"/>
      <c r="D10" s="124"/>
      <c r="E10" s="124"/>
      <c r="F10" s="124"/>
      <c r="G10" s="124"/>
    </row>
    <row r="11" spans="1:9" ht="18" x14ac:dyDescent="0.25">
      <c r="A11" s="122" t="s">
        <v>2</v>
      </c>
      <c r="B11" s="124"/>
      <c r="C11" s="124"/>
      <c r="D11" s="124"/>
      <c r="E11" s="124"/>
      <c r="F11" s="124"/>
      <c r="G11" s="124"/>
    </row>
    <row r="12" spans="1:9" x14ac:dyDescent="0.25">
      <c r="A12" s="5"/>
      <c r="B12" s="5"/>
      <c r="C12" s="5"/>
      <c r="D12" s="5"/>
      <c r="E12" s="5"/>
      <c r="F12" s="5"/>
      <c r="G12" s="5"/>
    </row>
    <row r="13" spans="1:9" x14ac:dyDescent="0.25">
      <c r="A13" s="6"/>
      <c r="B13" s="6"/>
      <c r="C13" s="6"/>
      <c r="D13" s="6"/>
      <c r="E13" s="6"/>
      <c r="F13" s="6"/>
      <c r="G13" s="6"/>
    </row>
    <row r="14" spans="1:9" x14ac:dyDescent="0.25">
      <c r="A14" s="125"/>
      <c r="B14" s="125"/>
      <c r="C14" s="125"/>
      <c r="D14" s="125"/>
      <c r="E14" s="125"/>
      <c r="F14" s="125"/>
      <c r="G14" s="125"/>
    </row>
    <row r="15" spans="1:9" ht="15.75" thickBot="1" x14ac:dyDescent="0.3">
      <c r="A15" s="6"/>
      <c r="B15" s="6"/>
      <c r="C15" s="6"/>
      <c r="D15" s="6"/>
      <c r="E15" s="6"/>
      <c r="F15" s="6"/>
      <c r="G15" s="6"/>
    </row>
    <row r="16" spans="1:9" ht="15.75" thickBot="1" x14ac:dyDescent="0.3">
      <c r="A16" s="6"/>
      <c r="B16" s="85">
        <v>2025</v>
      </c>
      <c r="C16" s="85">
        <v>2026</v>
      </c>
      <c r="E16" s="7"/>
      <c r="F16" s="92"/>
      <c r="G16" s="92">
        <v>2025</v>
      </c>
      <c r="H16" s="92">
        <v>2026</v>
      </c>
      <c r="I16" s="92" t="s">
        <v>3</v>
      </c>
    </row>
    <row r="17" spans="1:9" ht="15.75" thickBot="1" x14ac:dyDescent="0.3">
      <c r="A17" s="93" t="s">
        <v>4</v>
      </c>
      <c r="B17" s="94" t="s">
        <v>5</v>
      </c>
      <c r="C17" s="94" t="s">
        <v>5</v>
      </c>
      <c r="E17" s="7"/>
      <c r="F17" s="95" t="s">
        <v>6</v>
      </c>
      <c r="G17" s="96">
        <f>B32</f>
        <v>-16621718.065063953</v>
      </c>
      <c r="H17" s="96">
        <f>C32-B32</f>
        <v>-21239166.758738041</v>
      </c>
      <c r="I17" s="96">
        <f>G17+H17</f>
        <v>-37860884.823801994</v>
      </c>
    </row>
    <row r="18" spans="1:9" ht="15.75" thickBot="1" x14ac:dyDescent="0.3">
      <c r="A18" s="93"/>
      <c r="B18" s="94" t="s">
        <v>7</v>
      </c>
      <c r="C18" s="94" t="s">
        <v>7</v>
      </c>
      <c r="E18" s="7"/>
      <c r="F18" s="95" t="s">
        <v>8</v>
      </c>
      <c r="G18" s="96">
        <f>G17*6.1%</f>
        <v>-1013924.8019689012</v>
      </c>
      <c r="H18" s="96">
        <f>H17*6.1%</f>
        <v>-1295589.1722830206</v>
      </c>
      <c r="I18" s="96">
        <f>G18+H18</f>
        <v>-2309513.9742519218</v>
      </c>
    </row>
    <row r="19" spans="1:9" ht="15.75" thickBot="1" x14ac:dyDescent="0.3">
      <c r="A19" s="6"/>
      <c r="B19" s="97" t="s">
        <v>9</v>
      </c>
      <c r="C19" s="97" t="s">
        <v>9</v>
      </c>
      <c r="E19" s="7"/>
      <c r="F19" s="95" t="s">
        <v>10</v>
      </c>
      <c r="G19" s="96">
        <f>G17*2.91%</f>
        <v>-483691.99569336104</v>
      </c>
      <c r="H19" s="96">
        <f>H17*2.91%</f>
        <v>-618059.75267927698</v>
      </c>
      <c r="I19" s="96">
        <f>G19+H19</f>
        <v>-1101751.7483726381</v>
      </c>
    </row>
    <row r="20" spans="1:9" ht="15.75" thickBot="1" x14ac:dyDescent="0.3">
      <c r="A20" s="93" t="s">
        <v>11</v>
      </c>
      <c r="E20" s="7"/>
      <c r="F20" s="95" t="s">
        <v>12</v>
      </c>
      <c r="G20" s="96">
        <f>G18-G19</f>
        <v>-530232.80627554015</v>
      </c>
      <c r="H20" s="96">
        <f>H18-H19</f>
        <v>-677529.41960374359</v>
      </c>
      <c r="I20" s="96">
        <f>I18-I19</f>
        <v>-1207762.2258792836</v>
      </c>
    </row>
    <row r="21" spans="1:9" x14ac:dyDescent="0.25">
      <c r="A21" s="98" t="s">
        <v>13</v>
      </c>
      <c r="B21" s="99">
        <f>+'2025 (Old UL)'!D79+'2025 (Old UL)'!I79</f>
        <v>3670770322.0400009</v>
      </c>
      <c r="C21" s="99">
        <f>B24</f>
        <v>3830595427.1206045</v>
      </c>
      <c r="E21" s="7"/>
    </row>
    <row r="22" spans="1:9" x14ac:dyDescent="0.25">
      <c r="A22" s="98" t="s">
        <v>14</v>
      </c>
      <c r="B22" s="99">
        <f>+'2025 (Old UL)'!E79</f>
        <v>346696346.61443424</v>
      </c>
      <c r="C22" s="99">
        <f>+'2026 (Old UL)'!E79</f>
        <v>335859634.74735707</v>
      </c>
      <c r="D22" s="7"/>
      <c r="E22" s="7"/>
    </row>
    <row r="23" spans="1:9" x14ac:dyDescent="0.25">
      <c r="A23" s="98" t="s">
        <v>15</v>
      </c>
      <c r="B23" s="99">
        <f>+'2025 (Old UL)'!J79+'2025 (Old UL)'!F79+'2025 (Old UL)'!K79</f>
        <v>-186871241.53383079</v>
      </c>
      <c r="C23" s="99">
        <f>+'2026 (Old UL)'!J79+'2026 (Old UL)'!F79+'2026 (Old UL)'!K79</f>
        <v>-199360869.76408997</v>
      </c>
      <c r="D23" s="7"/>
      <c r="E23" s="7"/>
    </row>
    <row r="24" spans="1:9" x14ac:dyDescent="0.25">
      <c r="A24" s="10" t="s">
        <v>16</v>
      </c>
      <c r="B24" s="99">
        <f>B21+B22+B23</f>
        <v>3830595427.1206045</v>
      </c>
      <c r="C24" s="99">
        <f>C21+C22+C23</f>
        <v>3967094192.1038713</v>
      </c>
      <c r="D24" s="7"/>
      <c r="E24" s="7"/>
    </row>
    <row r="25" spans="1:9" x14ac:dyDescent="0.25">
      <c r="A25" s="6"/>
      <c r="B25" s="100"/>
      <c r="C25" s="100"/>
      <c r="D25" s="7"/>
      <c r="E25" s="7"/>
    </row>
    <row r="26" spans="1:9" ht="26.25" x14ac:dyDescent="0.25">
      <c r="A26" s="101" t="s">
        <v>17</v>
      </c>
      <c r="B26" s="100"/>
      <c r="C26" s="100"/>
      <c r="D26" s="7"/>
      <c r="E26" s="7"/>
    </row>
    <row r="27" spans="1:9" x14ac:dyDescent="0.25">
      <c r="A27" s="98" t="s">
        <v>13</v>
      </c>
      <c r="B27" s="99">
        <f>+'2025 (New UL)'!D79+'2025 (New UL)'!I79</f>
        <v>3670770322.04</v>
      </c>
      <c r="C27" s="99">
        <f>B30</f>
        <v>3847217145.1856685</v>
      </c>
      <c r="D27" s="7"/>
      <c r="E27" s="7"/>
    </row>
    <row r="28" spans="1:9" x14ac:dyDescent="0.25">
      <c r="A28" s="98" t="s">
        <v>14</v>
      </c>
      <c r="B28" s="99">
        <f>+'2025 (New UL)'!E79</f>
        <v>346696346.61443424</v>
      </c>
      <c r="C28" s="99">
        <f>+'2026 (New UL)'!E79</f>
        <v>335859634.74735695</v>
      </c>
      <c r="D28" s="7"/>
      <c r="E28" s="7"/>
    </row>
    <row r="29" spans="1:9" x14ac:dyDescent="0.25">
      <c r="A29" s="98" t="s">
        <v>18</v>
      </c>
      <c r="B29" s="99">
        <f>+'2025 (New UL)'!J79+'2025 (New UL)'!F79+'2025 (New UL)'!K79</f>
        <v>-170249523.46876594</v>
      </c>
      <c r="C29" s="99">
        <f>+'2026 (New UL)'!J79+'2026 (New UL)'!F79+'2026 (New UL)'!K79</f>
        <v>-178121703.00535184</v>
      </c>
      <c r="D29" s="7"/>
      <c r="E29" s="7"/>
    </row>
    <row r="30" spans="1:9" x14ac:dyDescent="0.25">
      <c r="A30" s="10" t="s">
        <v>16</v>
      </c>
      <c r="B30" s="99">
        <f t="shared" ref="B30:C30" si="0">SUM(B27:B29)</f>
        <v>3847217145.1856685</v>
      </c>
      <c r="C30" s="99">
        <f t="shared" si="0"/>
        <v>4004955076.9276733</v>
      </c>
      <c r="D30" s="7"/>
      <c r="E30" s="7"/>
    </row>
    <row r="31" spans="1:9" x14ac:dyDescent="0.25">
      <c r="A31" s="6"/>
      <c r="B31" s="100"/>
      <c r="C31" s="100"/>
      <c r="D31" s="7"/>
      <c r="E31" s="7"/>
      <c r="F31" s="102"/>
    </row>
    <row r="32" spans="1:9" x14ac:dyDescent="0.25">
      <c r="A32" s="103" t="s">
        <v>19</v>
      </c>
      <c r="B32" s="99">
        <f>B24-B30</f>
        <v>-16621718.065063953</v>
      </c>
      <c r="C32" s="99">
        <f>C24-C30</f>
        <v>-37860884.823801994</v>
      </c>
      <c r="D32" s="7"/>
      <c r="E32" s="104"/>
      <c r="F32" s="102"/>
    </row>
    <row r="33" spans="1:11" x14ac:dyDescent="0.25">
      <c r="A33" s="93"/>
      <c r="B33" s="105"/>
      <c r="C33" s="105"/>
      <c r="D33" s="106"/>
      <c r="E33" s="106"/>
      <c r="F33" s="106"/>
      <c r="G33" s="6"/>
    </row>
    <row r="34" spans="1:11" x14ac:dyDescent="0.25">
      <c r="A34" s="10" t="s">
        <v>20</v>
      </c>
      <c r="B34" s="99"/>
      <c r="C34" s="99"/>
      <c r="D34" s="106"/>
      <c r="E34" s="106"/>
      <c r="F34" s="106"/>
      <c r="G34" s="6"/>
    </row>
    <row r="35" spans="1:11" ht="26.25" x14ac:dyDescent="0.25">
      <c r="A35" s="107" t="s">
        <v>21</v>
      </c>
      <c r="B35" s="99"/>
      <c r="C35" s="108">
        <f>IF(ISERROR(C32), 0, C32)</f>
        <v>-37860884.823801994</v>
      </c>
      <c r="E35" s="6"/>
      <c r="F35" s="109" t="s">
        <v>22</v>
      </c>
      <c r="G35" s="110">
        <v>6.0999999999999999E-2</v>
      </c>
    </row>
    <row r="36" spans="1:11" ht="39" x14ac:dyDescent="0.25">
      <c r="A36" s="107" t="s">
        <v>23</v>
      </c>
      <c r="B36" s="99"/>
      <c r="C36" s="111">
        <f>C32*G35*G36</f>
        <v>-2309513.9742519218</v>
      </c>
      <c r="E36" s="126" t="s">
        <v>24</v>
      </c>
      <c r="F36" s="126"/>
      <c r="G36" s="127">
        <v>1</v>
      </c>
    </row>
    <row r="37" spans="1:11" x14ac:dyDescent="0.25">
      <c r="A37" s="10" t="s">
        <v>25</v>
      </c>
      <c r="B37" s="99"/>
      <c r="C37" s="108">
        <f>C35+C36</f>
        <v>-40170398.798053913</v>
      </c>
      <c r="E37" s="126"/>
      <c r="F37" s="126"/>
      <c r="G37" s="128"/>
    </row>
    <row r="38" spans="1:11" ht="15" customHeight="1" x14ac:dyDescent="0.25">
      <c r="A38"/>
      <c r="B38"/>
      <c r="C38"/>
      <c r="D38" s="112"/>
      <c r="E38"/>
      <c r="F38"/>
      <c r="G38"/>
    </row>
    <row r="39" spans="1:11" x14ac:dyDescent="0.25">
      <c r="A39"/>
      <c r="B39"/>
      <c r="C39"/>
      <c r="D39"/>
      <c r="E39"/>
      <c r="F39"/>
      <c r="G39"/>
    </row>
    <row r="40" spans="1:11" x14ac:dyDescent="0.25">
      <c r="A40"/>
      <c r="B40"/>
      <c r="C40"/>
      <c r="D40"/>
      <c r="E40"/>
      <c r="F40"/>
      <c r="G40"/>
    </row>
    <row r="41" spans="1:11" x14ac:dyDescent="0.25">
      <c r="A41"/>
      <c r="B41"/>
      <c r="C41"/>
      <c r="D41"/>
      <c r="E41"/>
      <c r="F41"/>
      <c r="G41"/>
    </row>
    <row r="42" spans="1:11" x14ac:dyDescent="0.25">
      <c r="A42"/>
      <c r="B42"/>
      <c r="C42"/>
      <c r="D42"/>
      <c r="E42"/>
      <c r="F42"/>
      <c r="G42"/>
    </row>
    <row r="43" spans="1:11" x14ac:dyDescent="0.25">
      <c r="A43"/>
      <c r="B43"/>
      <c r="C43"/>
      <c r="D43"/>
      <c r="E43"/>
      <c r="F43"/>
      <c r="G43"/>
      <c r="K43" s="114"/>
    </row>
    <row r="44" spans="1:11" x14ac:dyDescent="0.25">
      <c r="A44"/>
      <c r="B44"/>
      <c r="C44"/>
      <c r="D44"/>
      <c r="E44"/>
      <c r="F44"/>
      <c r="G44"/>
    </row>
    <row r="45" spans="1:11" x14ac:dyDescent="0.25">
      <c r="A45" s="6"/>
      <c r="B45" s="6"/>
      <c r="C45" s="6"/>
      <c r="D45" s="6"/>
      <c r="E45" s="6"/>
      <c r="F45" s="6"/>
      <c r="G45" s="6"/>
    </row>
    <row r="46" spans="1:11" x14ac:dyDescent="0.25">
      <c r="A46" s="6"/>
      <c r="B46" s="7"/>
      <c r="C46" s="7"/>
      <c r="D46" s="7"/>
      <c r="E46" s="7"/>
      <c r="F46" s="7"/>
      <c r="G46" s="7"/>
    </row>
  </sheetData>
  <mergeCells count="6">
    <mergeCell ref="A9:G9"/>
    <mergeCell ref="A10:G10"/>
    <mergeCell ref="A11:G11"/>
    <mergeCell ref="A14:G14"/>
    <mergeCell ref="E36:F37"/>
    <mergeCell ref="G36:G37"/>
  </mergeCells>
  <pageMargins left="0.7" right="0.7" top="0.75" bottom="0.75" header="0.3" footer="0.3"/>
  <pageSetup scale="69" orientation="portrait" r:id="rId1"/>
  <ignoredErrors>
    <ignoredError sqref="B21:C37"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D3DBF-1FCA-43DC-90B0-FD747B666CCA}">
  <dimension ref="A1:E11"/>
  <sheetViews>
    <sheetView workbookViewId="0">
      <selection activeCell="C26" sqref="C26"/>
    </sheetView>
  </sheetViews>
  <sheetFormatPr defaultRowHeight="15" x14ac:dyDescent="0.25"/>
  <cols>
    <col min="1" max="1" width="14.85546875" customWidth="1"/>
    <col min="2" max="3" width="16" customWidth="1"/>
    <col min="4" max="4" width="15" customWidth="1"/>
    <col min="5" max="5" width="11.42578125" customWidth="1"/>
  </cols>
  <sheetData>
    <row r="1" spans="1:5" x14ac:dyDescent="0.25">
      <c r="A1" t="s">
        <v>21</v>
      </c>
    </row>
    <row r="3" spans="1:5" ht="53.25" customHeight="1" x14ac:dyDescent="0.25">
      <c r="A3" s="94" t="s">
        <v>26</v>
      </c>
      <c r="B3" s="118" t="s">
        <v>27</v>
      </c>
      <c r="C3" s="118" t="s">
        <v>28</v>
      </c>
      <c r="D3" s="85" t="s">
        <v>29</v>
      </c>
    </row>
    <row r="4" spans="1:5" x14ac:dyDescent="0.25">
      <c r="A4" t="s">
        <v>30</v>
      </c>
      <c r="B4" s="120">
        <v>-2.5693886778549508</v>
      </c>
      <c r="C4" s="120">
        <v>-3.6370690994625727</v>
      </c>
      <c r="D4" s="120">
        <v>-6.2064577773175236</v>
      </c>
    </row>
    <row r="5" spans="1:5" x14ac:dyDescent="0.25">
      <c r="A5" t="s">
        <v>31</v>
      </c>
      <c r="B5" s="120">
        <v>-4.2512712005240383</v>
      </c>
      <c r="C5" s="120">
        <v>-6.0178388930123612</v>
      </c>
      <c r="D5" s="120">
        <v>-10.269110093536399</v>
      </c>
    </row>
    <row r="6" spans="1:5" x14ac:dyDescent="0.25">
      <c r="A6" t="s">
        <v>32</v>
      </c>
      <c r="B6" s="120">
        <v>-0.99772844350824186</v>
      </c>
      <c r="C6" s="120">
        <v>-1.4123232202331559</v>
      </c>
      <c r="D6" s="120">
        <v>-2.4100516637413976</v>
      </c>
    </row>
    <row r="7" spans="1:5" x14ac:dyDescent="0.25">
      <c r="A7" t="s">
        <v>33</v>
      </c>
      <c r="B7" s="120">
        <v>-3.2147285105795143</v>
      </c>
      <c r="C7" s="120">
        <v>-4.5505726049790542</v>
      </c>
      <c r="D7" s="120">
        <v>-7.7653011155585681</v>
      </c>
    </row>
    <row r="8" spans="1:5" x14ac:dyDescent="0.25">
      <c r="A8" t="s">
        <v>34</v>
      </c>
      <c r="B8" s="120">
        <v>-5.6033631675332529</v>
      </c>
      <c r="C8" s="120">
        <v>-7.9314740965512538</v>
      </c>
      <c r="D8" s="120">
        <v>-13.534837264084507</v>
      </c>
    </row>
    <row r="9" spans="1:5" ht="15.75" thickBot="1" x14ac:dyDescent="0.3">
      <c r="B9" s="121">
        <f>SUM(B4:B8)</f>
        <v>-16.636479999999999</v>
      </c>
      <c r="C9" s="121">
        <f>SUM(C4:C8)</f>
        <v>-23.549277914238399</v>
      </c>
      <c r="D9" s="121">
        <f>SUM(D4:D8)</f>
        <v>-40.185757914238394</v>
      </c>
    </row>
    <row r="10" spans="1:5" ht="15.75" thickTop="1" x14ac:dyDescent="0.25">
      <c r="A10" s="116"/>
      <c r="B10" s="119"/>
      <c r="C10" s="119"/>
      <c r="D10" s="119"/>
      <c r="E10" s="115"/>
    </row>
    <row r="11" spans="1:5" x14ac:dyDescent="0.25">
      <c r="E11" s="117"/>
    </row>
  </sheetData>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A08BF-416E-4411-940E-1C97CB6CBB04}">
  <sheetPr>
    <pageSetUpPr fitToPage="1"/>
  </sheetPr>
  <dimension ref="A1:K18"/>
  <sheetViews>
    <sheetView showGridLines="0" workbookViewId="0">
      <selection activeCell="B27" sqref="B27"/>
    </sheetView>
  </sheetViews>
  <sheetFormatPr defaultRowHeight="15" x14ac:dyDescent="0.25"/>
  <cols>
    <col min="1" max="1" width="46.85546875" style="8" customWidth="1"/>
    <col min="2" max="2" width="14.42578125" style="8" bestFit="1" customWidth="1"/>
    <col min="3" max="3" width="14.140625" style="8" bestFit="1" customWidth="1"/>
    <col min="4" max="4" width="14.42578125" style="8" customWidth="1"/>
    <col min="5" max="5" width="15.28515625" style="8" bestFit="1" customWidth="1"/>
    <col min="6" max="6" width="16.140625" style="8" bestFit="1" customWidth="1"/>
    <col min="7" max="7" width="12.42578125" style="8" customWidth="1"/>
    <col min="8" max="8" width="24.7109375" bestFit="1" customWidth="1"/>
  </cols>
  <sheetData>
    <row r="1" spans="1:11" ht="18" x14ac:dyDescent="0.25">
      <c r="A1" s="129" t="s">
        <v>35</v>
      </c>
      <c r="B1" s="130"/>
      <c r="C1" s="130"/>
      <c r="D1" s="130"/>
      <c r="E1" s="130"/>
      <c r="F1" s="130"/>
      <c r="G1" s="130"/>
    </row>
    <row r="2" spans="1:11" ht="18" x14ac:dyDescent="0.25">
      <c r="A2" s="83"/>
      <c r="B2" s="16"/>
      <c r="C2" s="16"/>
      <c r="D2" s="16"/>
      <c r="E2" s="16"/>
      <c r="F2" s="16"/>
      <c r="G2" s="16"/>
    </row>
    <row r="3" spans="1:11" ht="18" x14ac:dyDescent="0.25">
      <c r="A3" s="83"/>
      <c r="B3" s="16"/>
      <c r="C3" s="16"/>
      <c r="D3" s="16"/>
      <c r="E3" s="16"/>
      <c r="F3" s="16"/>
      <c r="G3" s="16"/>
    </row>
    <row r="4" spans="1:11" ht="18" x14ac:dyDescent="0.25">
      <c r="A4" s="83"/>
      <c r="B4" s="16"/>
      <c r="C4" s="16"/>
      <c r="D4" s="16"/>
      <c r="E4" s="16"/>
      <c r="F4" s="16"/>
      <c r="G4" s="16"/>
    </row>
    <row r="5" spans="1:11" ht="18" x14ac:dyDescent="0.25">
      <c r="A5" s="83"/>
      <c r="B5" s="16"/>
      <c r="C5" s="16"/>
      <c r="D5" s="16"/>
      <c r="E5" s="16"/>
      <c r="F5" s="16"/>
      <c r="G5" s="16"/>
    </row>
    <row r="6" spans="1:11" x14ac:dyDescent="0.25">
      <c r="A6" s="6"/>
      <c r="B6" s="6"/>
      <c r="C6" s="6"/>
      <c r="D6" s="6"/>
      <c r="E6" s="6"/>
      <c r="F6" s="6"/>
      <c r="G6" s="6"/>
    </row>
    <row r="7" spans="1:11" x14ac:dyDescent="0.25">
      <c r="A7" s="84"/>
      <c r="B7" s="85">
        <v>2025</v>
      </c>
      <c r="C7" s="85">
        <v>2026</v>
      </c>
      <c r="E7" s="7"/>
    </row>
    <row r="8" spans="1:11" x14ac:dyDescent="0.25">
      <c r="A8" s="81" t="s">
        <v>36</v>
      </c>
      <c r="B8" s="9">
        <f>-'2025 (New UL)'!J79</f>
        <v>162935878.70700729</v>
      </c>
      <c r="C8" s="9">
        <f>-'2026 (New UL)'!J79</f>
        <v>171057221.1564036</v>
      </c>
      <c r="D8" s="7"/>
      <c r="E8" s="7"/>
    </row>
    <row r="9" spans="1:11" x14ac:dyDescent="0.25">
      <c r="A9" s="81" t="s">
        <v>37</v>
      </c>
      <c r="B9" s="9">
        <f>-'2025 (Old UL)'!J79</f>
        <v>179557596.77401009</v>
      </c>
      <c r="C9" s="9">
        <f>-'2026 (Old UL)'!J79</f>
        <v>192296387.91514176</v>
      </c>
      <c r="D9" s="7"/>
      <c r="E9" s="7"/>
    </row>
    <row r="10" spans="1:11" x14ac:dyDescent="0.25">
      <c r="A10" s="10" t="s">
        <v>38</v>
      </c>
      <c r="B10" s="82">
        <f>B8-B9</f>
        <v>-16621718.067002803</v>
      </c>
      <c r="C10" s="82">
        <f>C8-C9</f>
        <v>-21239166.75873816</v>
      </c>
      <c r="D10" s="7"/>
      <c r="E10" s="7"/>
    </row>
    <row r="11" spans="1:11" x14ac:dyDescent="0.25">
      <c r="A11"/>
      <c r="B11"/>
      <c r="C11"/>
      <c r="D11"/>
      <c r="E11"/>
      <c r="F11"/>
      <c r="G11"/>
    </row>
    <row r="12" spans="1:11" x14ac:dyDescent="0.25">
      <c r="A12"/>
      <c r="B12"/>
      <c r="C12"/>
      <c r="D12"/>
      <c r="E12"/>
      <c r="F12"/>
      <c r="G12"/>
    </row>
    <row r="13" spans="1:11" x14ac:dyDescent="0.25">
      <c r="A13"/>
      <c r="B13"/>
      <c r="C13"/>
      <c r="D13"/>
      <c r="E13"/>
      <c r="F13"/>
      <c r="G13"/>
    </row>
    <row r="14" spans="1:11" x14ac:dyDescent="0.25">
      <c r="A14"/>
      <c r="B14"/>
      <c r="C14"/>
      <c r="D14"/>
      <c r="E14"/>
      <c r="F14"/>
      <c r="G14"/>
    </row>
    <row r="15" spans="1:11" x14ac:dyDescent="0.25">
      <c r="A15"/>
      <c r="B15"/>
      <c r="C15"/>
      <c r="D15"/>
      <c r="E15"/>
      <c r="F15"/>
      <c r="G15"/>
      <c r="K15" s="43"/>
    </row>
    <row r="16" spans="1:11" x14ac:dyDescent="0.25">
      <c r="A16"/>
      <c r="B16"/>
      <c r="C16"/>
      <c r="D16"/>
      <c r="E16"/>
      <c r="F16"/>
      <c r="G16"/>
    </row>
    <row r="17" spans="1:7" x14ac:dyDescent="0.25">
      <c r="A17" s="6"/>
      <c r="B17" s="6"/>
      <c r="C17" s="6"/>
      <c r="D17" s="6"/>
      <c r="E17" s="6"/>
      <c r="F17" s="6"/>
      <c r="G17" s="6"/>
    </row>
    <row r="18" spans="1:7" x14ac:dyDescent="0.25">
      <c r="A18" s="6"/>
      <c r="B18" s="7"/>
      <c r="C18" s="7"/>
      <c r="D18" s="7"/>
      <c r="E18" s="7"/>
      <c r="F18" s="7"/>
      <c r="G18" s="7"/>
    </row>
  </sheetData>
  <mergeCells count="1">
    <mergeCell ref="A1:G1"/>
  </mergeCells>
  <pageMargins left="0.7" right="0.7" top="0.75" bottom="0.75" header="0.3" footer="0.3"/>
  <pageSetup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D0480-11AD-45BC-AC31-101B3D43DFDF}">
  <dimension ref="A6:H36"/>
  <sheetViews>
    <sheetView zoomScale="90" zoomScaleNormal="90" workbookViewId="0">
      <selection activeCell="S18" sqref="S18"/>
    </sheetView>
  </sheetViews>
  <sheetFormatPr defaultColWidth="9" defaultRowHeight="12.75" x14ac:dyDescent="0.2"/>
  <cols>
    <col min="1" max="1" width="11.28515625" style="44" customWidth="1"/>
    <col min="2" max="2" width="35.5703125" style="42" customWidth="1"/>
    <col min="3" max="3" width="16.5703125" style="42" bestFit="1" customWidth="1"/>
    <col min="4" max="4" width="18.5703125" style="42" bestFit="1" customWidth="1"/>
    <col min="5" max="5" width="15.5703125" style="42" bestFit="1" customWidth="1"/>
    <col min="6" max="6" width="16.5703125" style="42" bestFit="1" customWidth="1"/>
    <col min="7" max="7" width="18.5703125" style="42" bestFit="1" customWidth="1"/>
    <col min="8" max="8" width="15.5703125" style="42" bestFit="1" customWidth="1"/>
    <col min="9" max="16384" width="9" style="42"/>
  </cols>
  <sheetData>
    <row r="6" spans="1:8" ht="9" customHeight="1" x14ac:dyDescent="0.2"/>
    <row r="8" spans="1:8" ht="9" customHeight="1" x14ac:dyDescent="0.2"/>
    <row r="9" spans="1:8" ht="13.5" thickBot="1" x14ac:dyDescent="0.25"/>
    <row r="10" spans="1:8" ht="15.75" thickBot="1" x14ac:dyDescent="0.3">
      <c r="C10" s="131">
        <v>2025</v>
      </c>
      <c r="D10" s="132"/>
      <c r="E10" s="132"/>
      <c r="F10" s="131">
        <v>2026</v>
      </c>
      <c r="G10" s="133"/>
      <c r="H10" s="134"/>
    </row>
    <row r="11" spans="1:8" ht="30" customHeight="1" x14ac:dyDescent="0.2">
      <c r="A11" s="88" t="s">
        <v>39</v>
      </c>
      <c r="B11" s="89" t="s">
        <v>40</v>
      </c>
      <c r="C11" s="90" t="s">
        <v>41</v>
      </c>
      <c r="D11" s="90" t="s">
        <v>42</v>
      </c>
      <c r="E11" s="90" t="s">
        <v>12</v>
      </c>
      <c r="F11" s="90" t="s">
        <v>41</v>
      </c>
      <c r="G11" s="90" t="s">
        <v>42</v>
      </c>
      <c r="H11" s="90" t="s">
        <v>12</v>
      </c>
    </row>
    <row r="12" spans="1:8" ht="26.1" customHeight="1" x14ac:dyDescent="0.25">
      <c r="A12" s="66">
        <v>1609</v>
      </c>
      <c r="B12" s="67" t="s">
        <v>43</v>
      </c>
      <c r="C12" s="32">
        <f>-'2025 (New UL)'!J40</f>
        <v>3415875.890347179</v>
      </c>
      <c r="D12" s="32">
        <f>-'2025 (Old UL)'!J40</f>
        <v>3415875.890347179</v>
      </c>
      <c r="E12" s="32">
        <f>C12-D12</f>
        <v>0</v>
      </c>
      <c r="F12" s="32">
        <f>-'2026 (New UL)'!J40</f>
        <v>3486570.7792454702</v>
      </c>
      <c r="G12" s="32">
        <f>-'2026 (Old UL)'!J40</f>
        <v>3486570.7792454702</v>
      </c>
      <c r="H12" s="32">
        <f>F12-G12</f>
        <v>0</v>
      </c>
    </row>
    <row r="13" spans="1:8" ht="15" x14ac:dyDescent="0.25">
      <c r="A13" s="66">
        <v>1611</v>
      </c>
      <c r="B13" s="67" t="s">
        <v>44</v>
      </c>
      <c r="C13" s="32">
        <f>-'2025 (New UL)'!J41</f>
        <v>16707797.152705491</v>
      </c>
      <c r="D13" s="32">
        <f>-'2025 (Old UL)'!J41</f>
        <v>27216659.666075375</v>
      </c>
      <c r="E13" s="32">
        <f t="shared" ref="E13:E35" si="0">C13-D13</f>
        <v>-10508862.513369884</v>
      </c>
      <c r="F13" s="32">
        <f>-'2026 (New UL)'!J41</f>
        <v>22323094.029258184</v>
      </c>
      <c r="G13" s="32">
        <f>-'2026 (Old UL)'!J41</f>
        <v>32831955.812628068</v>
      </c>
      <c r="H13" s="32">
        <f t="shared" ref="H13:H35" si="1">F13-G13</f>
        <v>-10508861.783369884</v>
      </c>
    </row>
    <row r="14" spans="1:8" ht="15" x14ac:dyDescent="0.25">
      <c r="A14" s="66">
        <v>1808</v>
      </c>
      <c r="B14" s="67" t="s">
        <v>45</v>
      </c>
      <c r="C14" s="32">
        <f>-'2025 (New UL)'!J44</f>
        <v>1532657.942421647</v>
      </c>
      <c r="D14" s="32">
        <f>-'2025 (Old UL)'!J44</f>
        <v>1708601.8370952934</v>
      </c>
      <c r="E14" s="32">
        <f t="shared" si="0"/>
        <v>-175943.89467364643</v>
      </c>
      <c r="F14" s="32">
        <f>-'2026 (New UL)'!J44</f>
        <v>1554712.5408491138</v>
      </c>
      <c r="G14" s="32">
        <f>-'2026 (Old UL)'!J44</f>
        <v>1735042.4822211594</v>
      </c>
      <c r="H14" s="32">
        <f t="shared" si="1"/>
        <v>-180329.94137204555</v>
      </c>
    </row>
    <row r="15" spans="1:8" ht="15" x14ac:dyDescent="0.25">
      <c r="A15" s="66">
        <v>1815</v>
      </c>
      <c r="B15" s="67" t="s">
        <v>46</v>
      </c>
      <c r="C15" s="32">
        <f>-'2025 (New UL)'!J45</f>
        <v>5599045.1842202758</v>
      </c>
      <c r="D15" s="32">
        <f>-'2025 (Old UL)'!J45</f>
        <v>4853987.5219383184</v>
      </c>
      <c r="E15" s="32">
        <f t="shared" si="0"/>
        <v>745057.66228195745</v>
      </c>
      <c r="F15" s="32">
        <f>-'2026 (New UL)'!J45</f>
        <v>4466472.8066304494</v>
      </c>
      <c r="G15" s="32">
        <f>-'2026 (Old UL)'!J45</f>
        <v>4888532.9605804365</v>
      </c>
      <c r="H15" s="32">
        <f t="shared" si="1"/>
        <v>-422060.15394998714</v>
      </c>
    </row>
    <row r="16" spans="1:8" ht="15" x14ac:dyDescent="0.25">
      <c r="A16" s="66">
        <v>1820</v>
      </c>
      <c r="B16" s="67" t="s">
        <v>47</v>
      </c>
      <c r="C16" s="32">
        <f>-'2025 (New UL)'!J46</f>
        <v>6389875.8646494336</v>
      </c>
      <c r="D16" s="32">
        <f>-'2025 (Old UL)'!J46</f>
        <v>6311275.372395969</v>
      </c>
      <c r="E16" s="32">
        <f t="shared" si="0"/>
        <v>78600.492253464647</v>
      </c>
      <c r="F16" s="32">
        <f>-'2026 (New UL)'!J46</f>
        <v>5935970.7378000505</v>
      </c>
      <c r="G16" s="32">
        <f>-'2026 (Old UL)'!J46</f>
        <v>6459309.2381082261</v>
      </c>
      <c r="H16" s="32">
        <f t="shared" si="1"/>
        <v>-523338.50030817557</v>
      </c>
    </row>
    <row r="17" spans="1:8" ht="15" x14ac:dyDescent="0.25">
      <c r="A17" s="66">
        <v>1830</v>
      </c>
      <c r="B17" s="67" t="s">
        <v>48</v>
      </c>
      <c r="C17" s="32">
        <f>-'2025 (New UL)'!J47</f>
        <v>16204817.735650925</v>
      </c>
      <c r="D17" s="32">
        <f>-'2025 (Old UL)'!J47</f>
        <v>17358468.17965633</v>
      </c>
      <c r="E17" s="32">
        <f t="shared" si="0"/>
        <v>-1153650.4440054055</v>
      </c>
      <c r="F17" s="32">
        <f>-'2026 (New UL)'!J47</f>
        <v>17259176.01205809</v>
      </c>
      <c r="G17" s="32">
        <f>-'2026 (Old UL)'!J47</f>
        <v>18461718.310396232</v>
      </c>
      <c r="H17" s="32">
        <f t="shared" si="1"/>
        <v>-1202542.2983381413</v>
      </c>
    </row>
    <row r="18" spans="1:8" ht="15" x14ac:dyDescent="0.25">
      <c r="A18" s="66">
        <v>1835</v>
      </c>
      <c r="B18" s="67" t="s">
        <v>49</v>
      </c>
      <c r="C18" s="32">
        <f>-'2025 (New UL)'!J48</f>
        <v>15253533.423721004</v>
      </c>
      <c r="D18" s="32">
        <f>-'2025 (Old UL)'!J48</f>
        <v>15792238.947703928</v>
      </c>
      <c r="E18" s="32">
        <f t="shared" si="0"/>
        <v>-538705.52398292348</v>
      </c>
      <c r="F18" s="32">
        <f>-'2026 (New UL)'!J48</f>
        <v>16223350.180677207</v>
      </c>
      <c r="G18" s="32">
        <f>-'2026 (Old UL)'!J48</f>
        <v>16893102.299460448</v>
      </c>
      <c r="H18" s="32">
        <f t="shared" si="1"/>
        <v>-669752.11878324114</v>
      </c>
    </row>
    <row r="19" spans="1:8" ht="15" x14ac:dyDescent="0.25">
      <c r="A19" s="66">
        <v>1840</v>
      </c>
      <c r="B19" s="67" t="s">
        <v>50</v>
      </c>
      <c r="C19" s="32">
        <f>-'2025 (New UL)'!J49</f>
        <v>9711820.1267609522</v>
      </c>
      <c r="D19" s="32">
        <f>-'2025 (Old UL)'!J49</f>
        <v>11798356.855679903</v>
      </c>
      <c r="E19" s="32">
        <f t="shared" si="0"/>
        <v>-2086536.728918951</v>
      </c>
      <c r="F19" s="32">
        <f>-'2026 (New UL)'!J49</f>
        <v>10880668.733636267</v>
      </c>
      <c r="G19" s="32">
        <f>-'2026 (Old UL)'!J49</f>
        <v>13146670.964344647</v>
      </c>
      <c r="H19" s="32">
        <f t="shared" si="1"/>
        <v>-2266002.2307083793</v>
      </c>
    </row>
    <row r="20" spans="1:8" ht="15" x14ac:dyDescent="0.25">
      <c r="A20" s="66">
        <v>1845</v>
      </c>
      <c r="B20" s="67" t="s">
        <v>51</v>
      </c>
      <c r="C20" s="32">
        <f>-'2025 (New UL)'!J50</f>
        <v>47305051.843543291</v>
      </c>
      <c r="D20" s="32">
        <f>-'2025 (Old UL)'!J50</f>
        <v>49264009.340685382</v>
      </c>
      <c r="E20" s="32">
        <f t="shared" si="0"/>
        <v>-1958957.4971420914</v>
      </c>
      <c r="F20" s="32">
        <f>-'2026 (New UL)'!J50</f>
        <v>50073707.771127358</v>
      </c>
      <c r="G20" s="32">
        <f>-'2026 (Old UL)'!J50</f>
        <v>54000937.765716642</v>
      </c>
      <c r="H20" s="32">
        <f t="shared" si="1"/>
        <v>-3927229.9945892841</v>
      </c>
    </row>
    <row r="21" spans="1:8" ht="15" x14ac:dyDescent="0.25">
      <c r="A21" s="66">
        <v>1850</v>
      </c>
      <c r="B21" s="67" t="s">
        <v>52</v>
      </c>
      <c r="C21" s="32">
        <f>-'2025 (New UL)'!J51</f>
        <v>24844534.630902804</v>
      </c>
      <c r="D21" s="32">
        <f>-'2025 (Old UL)'!J51</f>
        <v>23720800.200454835</v>
      </c>
      <c r="E21" s="32">
        <f t="shared" si="0"/>
        <v>1123734.4304479696</v>
      </c>
      <c r="F21" s="32">
        <f>-'2026 (New UL)'!J51</f>
        <v>25886661.028418172</v>
      </c>
      <c r="G21" s="32">
        <f>-'2026 (Old UL)'!J51</f>
        <v>25334011.169662885</v>
      </c>
      <c r="H21" s="32">
        <f t="shared" si="1"/>
        <v>552649.85875528678</v>
      </c>
    </row>
    <row r="22" spans="1:8" ht="15" x14ac:dyDescent="0.25">
      <c r="A22" s="66">
        <v>1855</v>
      </c>
      <c r="B22" s="67" t="s">
        <v>53</v>
      </c>
      <c r="C22" s="32">
        <f>-'2025 (New UL)'!J52</f>
        <v>2791185.8617231776</v>
      </c>
      <c r="D22" s="32">
        <f>-'2025 (Old UL)'!J52</f>
        <v>2975595.8492148956</v>
      </c>
      <c r="E22" s="32">
        <f t="shared" si="0"/>
        <v>-184409.98749171803</v>
      </c>
      <c r="F22" s="32">
        <f>-'2026 (New UL)'!J52</f>
        <v>3000841.3052593903</v>
      </c>
      <c r="G22" s="32">
        <f>-'2026 (Old UL)'!J52</f>
        <v>3191085.4080380714</v>
      </c>
      <c r="H22" s="32">
        <f t="shared" si="1"/>
        <v>-190244.10277868109</v>
      </c>
    </row>
    <row r="23" spans="1:8" ht="15" x14ac:dyDescent="0.25">
      <c r="A23" s="66">
        <v>1860</v>
      </c>
      <c r="B23" s="67" t="s">
        <v>54</v>
      </c>
      <c r="C23" s="32">
        <f>-'2025 (New UL)'!J53</f>
        <v>13629724.695579311</v>
      </c>
      <c r="D23" s="32">
        <f>-'2025 (Old UL)'!J53</f>
        <v>15934393.003705602</v>
      </c>
      <c r="E23" s="32">
        <f t="shared" si="0"/>
        <v>-2304668.3081262913</v>
      </c>
      <c r="F23" s="32">
        <f>-'2026 (New UL)'!J53</f>
        <v>14279693.902629159</v>
      </c>
      <c r="G23" s="32">
        <f>-'2026 (Old UL)'!J53</f>
        <v>16818207.832991023</v>
      </c>
      <c r="H23" s="32">
        <f t="shared" si="1"/>
        <v>-2538513.9303618632</v>
      </c>
    </row>
    <row r="24" spans="1:8" ht="15" x14ac:dyDescent="0.25">
      <c r="A24" s="66">
        <v>1908</v>
      </c>
      <c r="B24" s="67" t="s">
        <v>55</v>
      </c>
      <c r="C24" s="32">
        <f>-'2025 (New UL)'!J56</f>
        <v>5820296.6870059557</v>
      </c>
      <c r="D24" s="32">
        <f>-'2025 (Old UL)'!J56</f>
        <v>5375138.5023385696</v>
      </c>
      <c r="E24" s="32">
        <f t="shared" si="0"/>
        <v>445158.18466738611</v>
      </c>
      <c r="F24" s="32">
        <f>-'2026 (New UL)'!J56</f>
        <v>5864210.3999594776</v>
      </c>
      <c r="G24" s="32">
        <f>-'2026 (Old UL)'!J56</f>
        <v>5415803.3113990091</v>
      </c>
      <c r="H24" s="32">
        <f t="shared" si="1"/>
        <v>448407.08856046852</v>
      </c>
    </row>
    <row r="25" spans="1:8" ht="15" x14ac:dyDescent="0.25">
      <c r="A25" s="66">
        <v>1915</v>
      </c>
      <c r="B25" s="67" t="s">
        <v>56</v>
      </c>
      <c r="C25" s="32">
        <f>-'2025 (New UL)'!J57</f>
        <v>276991.64803169237</v>
      </c>
      <c r="D25" s="32">
        <f>-'2025 (Old UL)'!J57</f>
        <v>517115.59891169763</v>
      </c>
      <c r="E25" s="32">
        <f t="shared" si="0"/>
        <v>-240123.95088000526</v>
      </c>
      <c r="F25" s="32">
        <f>-'2026 (New UL)'!J57</f>
        <v>276991.64803169237</v>
      </c>
      <c r="G25" s="32">
        <f>-'2026 (Old UL)'!J57</f>
        <v>471603.85154574557</v>
      </c>
      <c r="H25" s="32">
        <f t="shared" si="1"/>
        <v>-194612.2035140532</v>
      </c>
    </row>
    <row r="26" spans="1:8" ht="15" x14ac:dyDescent="0.25">
      <c r="A26" s="66">
        <v>1920</v>
      </c>
      <c r="B26" s="67" t="s">
        <v>57</v>
      </c>
      <c r="C26" s="32">
        <f>-'2025 (New UL)'!J58</f>
        <v>5219333.1766844001</v>
      </c>
      <c r="D26" s="32">
        <f>-'2025 (Old UL)'!J58</f>
        <v>5219333.1766844001</v>
      </c>
      <c r="E26" s="32">
        <f t="shared" si="0"/>
        <v>0</v>
      </c>
      <c r="F26" s="32">
        <f>-'2026 (New UL)'!J58</f>
        <v>4837264.1954310145</v>
      </c>
      <c r="G26" s="32">
        <f>-'2026 (Old UL)'!J58</f>
        <v>4837264.1954310145</v>
      </c>
      <c r="H26" s="32">
        <f t="shared" si="1"/>
        <v>0</v>
      </c>
    </row>
    <row r="27" spans="1:8" ht="15" x14ac:dyDescent="0.25">
      <c r="A27" s="66">
        <v>1930</v>
      </c>
      <c r="B27" s="67" t="s">
        <v>58</v>
      </c>
      <c r="C27" s="32">
        <f>-'2025 (New UL)'!J59</f>
        <v>5247105.2360907262</v>
      </c>
      <c r="D27" s="32">
        <f>-'2025 (Old UL)'!J59</f>
        <v>6389446.0562189426</v>
      </c>
      <c r="E27" s="32">
        <f t="shared" si="0"/>
        <v>-1142340.8201282164</v>
      </c>
      <c r="F27" s="32">
        <f>-'2026 (New UL)'!J59</f>
        <v>5329318.7757300567</v>
      </c>
      <c r="G27" s="32">
        <f>-'2026 (Old UL)'!J59</f>
        <v>6538635.9075573822</v>
      </c>
      <c r="H27" s="32">
        <f t="shared" si="1"/>
        <v>-1209317.1318273256</v>
      </c>
    </row>
    <row r="28" spans="1:8" ht="15" x14ac:dyDescent="0.25">
      <c r="A28" s="66">
        <v>1935</v>
      </c>
      <c r="B28" s="67" t="s">
        <v>59</v>
      </c>
      <c r="C28" s="32">
        <f>-'2025 (New UL)'!J60</f>
        <v>84165.749605780322</v>
      </c>
      <c r="D28" s="32">
        <f>-'2025 (Old UL)'!J60</f>
        <v>84165.749605780322</v>
      </c>
      <c r="E28" s="32">
        <f t="shared" si="0"/>
        <v>0</v>
      </c>
      <c r="F28" s="32">
        <f>-'2026 (New UL)'!J60</f>
        <v>80756.127888571704</v>
      </c>
      <c r="G28" s="32">
        <f>-'2026 (Old UL)'!J60</f>
        <v>80756.127888571704</v>
      </c>
      <c r="H28" s="32">
        <f t="shared" si="1"/>
        <v>0</v>
      </c>
    </row>
    <row r="29" spans="1:8" ht="15" x14ac:dyDescent="0.25">
      <c r="A29" s="66">
        <v>1940</v>
      </c>
      <c r="B29" s="67" t="s">
        <v>60</v>
      </c>
      <c r="C29" s="32">
        <f>-'2025 (New UL)'!J61</f>
        <v>466134.80050367047</v>
      </c>
      <c r="D29" s="32">
        <f>-'2025 (Old UL)'!J61</f>
        <v>466134.80050367047</v>
      </c>
      <c r="E29" s="32">
        <f t="shared" si="0"/>
        <v>0</v>
      </c>
      <c r="F29" s="32">
        <f>-'2026 (New UL)'!J61</f>
        <v>481523.2000821887</v>
      </c>
      <c r="G29" s="32">
        <f>-'2026 (Old UL)'!J61</f>
        <v>481523.2000821887</v>
      </c>
      <c r="H29" s="32">
        <f t="shared" si="1"/>
        <v>0</v>
      </c>
    </row>
    <row r="30" spans="1:8" ht="15" x14ac:dyDescent="0.25">
      <c r="A30" s="66">
        <v>1945</v>
      </c>
      <c r="B30" s="67" t="s">
        <v>61</v>
      </c>
      <c r="C30" s="32">
        <f>-'2025 (New UL)'!J62</f>
        <v>412962.27643038391</v>
      </c>
      <c r="D30" s="32">
        <f>-'2025 (Old UL)'!J62</f>
        <v>412962.27643038391</v>
      </c>
      <c r="E30" s="32">
        <f t="shared" si="0"/>
        <v>0</v>
      </c>
      <c r="F30" s="32">
        <f>-'2026 (New UL)'!J62</f>
        <v>446978.52819778508</v>
      </c>
      <c r="G30" s="32">
        <f>-'2026 (Old UL)'!J62</f>
        <v>446978.52819778508</v>
      </c>
      <c r="H30" s="32">
        <f t="shared" si="1"/>
        <v>0</v>
      </c>
    </row>
    <row r="31" spans="1:8" ht="15" x14ac:dyDescent="0.25">
      <c r="A31" s="66">
        <v>1955</v>
      </c>
      <c r="B31" s="67" t="s">
        <v>62</v>
      </c>
      <c r="C31" s="32">
        <f>-'2025 (New UL)'!J63</f>
        <v>597846.76043014205</v>
      </c>
      <c r="D31" s="32">
        <f>-'2025 (Old UL)'!J63</f>
        <v>833222.88179499842</v>
      </c>
      <c r="E31" s="32">
        <f t="shared" si="0"/>
        <v>-235376.12136485637</v>
      </c>
      <c r="F31" s="32">
        <f>-'2026 (New UL)'!J63</f>
        <v>663367.74258816266</v>
      </c>
      <c r="G31" s="32">
        <f>-'2026 (Old UL)'!J63</f>
        <v>881626.3560164005</v>
      </c>
      <c r="H31" s="32">
        <f t="shared" si="1"/>
        <v>-218258.61342823785</v>
      </c>
    </row>
    <row r="32" spans="1:8" ht="15" x14ac:dyDescent="0.25">
      <c r="A32" s="66">
        <v>1960</v>
      </c>
      <c r="B32" s="67" t="s">
        <v>63</v>
      </c>
      <c r="C32" s="32">
        <f>-'2025 (New UL)'!J64</f>
        <v>1096198.3465128972</v>
      </c>
      <c r="D32" s="32">
        <f>-'2025 (Old UL)'!J64</f>
        <v>1096198.3465128972</v>
      </c>
      <c r="E32" s="32">
        <f t="shared" si="0"/>
        <v>0</v>
      </c>
      <c r="F32" s="32">
        <f>-'2026 (New UL)'!J64</f>
        <v>538343.69402469031</v>
      </c>
      <c r="G32" s="32">
        <f>-'2026 (Old UL)'!J64</f>
        <v>538343.69402469031</v>
      </c>
      <c r="H32" s="32">
        <f t="shared" si="1"/>
        <v>0</v>
      </c>
    </row>
    <row r="33" spans="1:8" ht="15" x14ac:dyDescent="0.25">
      <c r="A33" s="66">
        <v>1980</v>
      </c>
      <c r="B33" s="67" t="s">
        <v>64</v>
      </c>
      <c r="C33" s="32">
        <f>-'2025 (New UL)'!J65</f>
        <v>2258436.3720821426</v>
      </c>
      <c r="D33" s="32">
        <f>-'2025 (Old UL)'!J65</f>
        <v>2258436.3720821426</v>
      </c>
      <c r="E33" s="32">
        <f t="shared" si="0"/>
        <v>0</v>
      </c>
      <c r="F33" s="32">
        <f>-'2026 (New UL)'!J65</f>
        <v>2476989.3063069154</v>
      </c>
      <c r="G33" s="32">
        <f>-'2026 (Old UL)'!J65</f>
        <v>2476989.3063069154</v>
      </c>
      <c r="H33" s="32">
        <f t="shared" si="1"/>
        <v>0</v>
      </c>
    </row>
    <row r="34" spans="1:8" ht="15" x14ac:dyDescent="0.25">
      <c r="A34" s="66">
        <v>2440</v>
      </c>
      <c r="B34" s="67" t="s">
        <v>65</v>
      </c>
      <c r="C34" s="32">
        <f>-'2025 (New UL)'!J66</f>
        <v>-22660704.678595979</v>
      </c>
      <c r="D34" s="32">
        <f>-'2025 (Old UL)'!J66</f>
        <v>-24184981.936641794</v>
      </c>
      <c r="E34" s="32">
        <f t="shared" si="0"/>
        <v>1524277.2580458149</v>
      </c>
      <c r="F34" s="32">
        <f>-'2026 (New UL)'!J66</f>
        <v>-26040634.26942585</v>
      </c>
      <c r="G34" s="32">
        <f>-'2026 (Old UL)'!J66</f>
        <v>-27860443.871316683</v>
      </c>
      <c r="H34" s="32">
        <f t="shared" si="1"/>
        <v>1819809.6018908322</v>
      </c>
    </row>
    <row r="35" spans="1:8" ht="15" x14ac:dyDescent="0.25">
      <c r="A35" s="72">
        <v>2005</v>
      </c>
      <c r="B35" s="73" t="s">
        <v>66</v>
      </c>
      <c r="C35" s="32">
        <f>-'2025 (New UL)'!J68</f>
        <v>731191.98</v>
      </c>
      <c r="D35" s="32">
        <f>-'2025 (Old UL)'!J68</f>
        <v>740162.28461538465</v>
      </c>
      <c r="E35" s="32">
        <f t="shared" si="0"/>
        <v>-8970.3046153846662</v>
      </c>
      <c r="F35" s="32">
        <f>-'2026 (New UL)'!J68</f>
        <v>731191.98</v>
      </c>
      <c r="G35" s="32">
        <f>-'2026 (Old UL)'!J68</f>
        <v>740162.28461538465</v>
      </c>
      <c r="H35" s="32">
        <f t="shared" si="1"/>
        <v>-8970.3046153846662</v>
      </c>
    </row>
    <row r="36" spans="1:8" x14ac:dyDescent="0.2">
      <c r="A36" s="72"/>
      <c r="B36" s="76" t="s">
        <v>67</v>
      </c>
      <c r="C36" s="77">
        <f t="shared" ref="C36:H36" si="2">SUM(C12:C35)</f>
        <v>162935878.70700729</v>
      </c>
      <c r="D36" s="77">
        <f t="shared" si="2"/>
        <v>179557596.77401009</v>
      </c>
      <c r="E36" s="77">
        <f t="shared" si="2"/>
        <v>-16621718.067002783</v>
      </c>
      <c r="F36" s="77">
        <f t="shared" si="2"/>
        <v>171057221.1564036</v>
      </c>
      <c r="G36" s="77">
        <f t="shared" si="2"/>
        <v>192296387.91514176</v>
      </c>
      <c r="H36" s="77">
        <f t="shared" si="2"/>
        <v>-21239166.758738097</v>
      </c>
    </row>
  </sheetData>
  <mergeCells count="2">
    <mergeCell ref="C10:E10"/>
    <mergeCell ref="F10:H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ADD3E-682D-4018-8551-83930D89BF52}">
  <dimension ref="A1:M81"/>
  <sheetViews>
    <sheetView zoomScale="90" zoomScaleNormal="90" workbookViewId="0">
      <selection activeCell="S33" sqref="S33"/>
    </sheetView>
  </sheetViews>
  <sheetFormatPr defaultColWidth="9" defaultRowHeight="12.75" x14ac:dyDescent="0.2"/>
  <cols>
    <col min="1" max="1" width="7.140625" style="44" customWidth="1"/>
    <col min="2" max="2" width="11.28515625" style="44" customWidth="1"/>
    <col min="3" max="3" width="35.5703125" style="42" customWidth="1"/>
    <col min="4" max="4" width="16.5703125" style="42" bestFit="1" customWidth="1"/>
    <col min="5" max="5" width="18.5703125" style="42" bestFit="1" customWidth="1"/>
    <col min="6" max="6" width="15.5703125" style="42" bestFit="1" customWidth="1"/>
    <col min="7" max="7" width="16.5703125" style="42" bestFit="1" customWidth="1"/>
    <col min="8" max="8" width="1.42578125" style="42" customWidth="1"/>
    <col min="9" max="9" width="15.85546875" style="42" customWidth="1"/>
    <col min="10" max="10" width="15.5703125" style="42" customWidth="1"/>
    <col min="11" max="11" width="14.28515625" style="42" bestFit="1" customWidth="1"/>
    <col min="12" max="12" width="16.140625" style="42" bestFit="1" customWidth="1"/>
    <col min="13" max="13" width="16.85546875" style="42" bestFit="1" customWidth="1"/>
    <col min="14" max="16384" width="9" style="42"/>
  </cols>
  <sheetData>
    <row r="1" spans="1:13" x14ac:dyDescent="0.2">
      <c r="L1" s="45" t="s">
        <v>68</v>
      </c>
      <c r="M1" s="12" t="s">
        <v>122</v>
      </c>
    </row>
    <row r="2" spans="1:13" x14ac:dyDescent="0.2">
      <c r="L2" s="45" t="s">
        <v>69</v>
      </c>
      <c r="M2" s="46"/>
    </row>
    <row r="3" spans="1:13" x14ac:dyDescent="0.2">
      <c r="L3" s="45" t="s">
        <v>70</v>
      </c>
      <c r="M3" s="46"/>
    </row>
    <row r="4" spans="1:13" x14ac:dyDescent="0.2">
      <c r="L4" s="45" t="s">
        <v>71</v>
      </c>
      <c r="M4" s="46"/>
    </row>
    <row r="5" spans="1:13" x14ac:dyDescent="0.2">
      <c r="L5" s="45" t="s">
        <v>72</v>
      </c>
      <c r="M5" s="47"/>
    </row>
    <row r="6" spans="1:13" ht="9" customHeight="1" x14ac:dyDescent="0.2">
      <c r="L6" s="45"/>
      <c r="M6" s="48"/>
    </row>
    <row r="7" spans="1:13" x14ac:dyDescent="0.2">
      <c r="L7" s="45" t="s">
        <v>73</v>
      </c>
      <c r="M7" s="47"/>
    </row>
    <row r="8" spans="1:13" ht="9" customHeight="1" x14ac:dyDescent="0.2"/>
    <row r="9" spans="1:13" ht="20.25" customHeight="1" x14ac:dyDescent="0.2">
      <c r="A9" s="139" t="s">
        <v>74</v>
      </c>
      <c r="B9" s="139"/>
      <c r="C9" s="139"/>
      <c r="D9" s="139"/>
      <c r="E9" s="139"/>
      <c r="F9" s="139"/>
      <c r="G9" s="139"/>
      <c r="H9" s="139"/>
      <c r="I9" s="139"/>
      <c r="J9" s="139"/>
      <c r="K9" s="139"/>
      <c r="L9" s="139"/>
      <c r="M9" s="139"/>
    </row>
    <row r="10" spans="1:13" ht="21" x14ac:dyDescent="0.2">
      <c r="A10" s="139" t="s">
        <v>75</v>
      </c>
      <c r="B10" s="139"/>
      <c r="C10" s="139"/>
      <c r="D10" s="139"/>
      <c r="E10" s="139"/>
      <c r="F10" s="139"/>
      <c r="G10" s="139"/>
      <c r="H10" s="139"/>
      <c r="I10" s="139"/>
      <c r="J10" s="139"/>
      <c r="K10" s="139"/>
      <c r="L10" s="139"/>
      <c r="M10" s="139"/>
    </row>
    <row r="11" spans="1:13" x14ac:dyDescent="0.2">
      <c r="E11" s="80" t="s">
        <v>76</v>
      </c>
    </row>
    <row r="12" spans="1:13" x14ac:dyDescent="0.2">
      <c r="A12" s="49" t="s">
        <v>77</v>
      </c>
    </row>
    <row r="14" spans="1:13" ht="12.6" customHeight="1" x14ac:dyDescent="0.2">
      <c r="A14" s="44">
        <v>1</v>
      </c>
      <c r="B14" s="140" t="s">
        <v>78</v>
      </c>
      <c r="C14" s="140"/>
      <c r="D14" s="140"/>
      <c r="E14" s="140"/>
      <c r="F14" s="140"/>
      <c r="G14" s="140"/>
      <c r="H14" s="140"/>
      <c r="I14" s="140"/>
      <c r="J14" s="140"/>
      <c r="K14" s="140"/>
      <c r="L14" s="140"/>
      <c r="M14" s="140"/>
    </row>
    <row r="15" spans="1:13" ht="29.25" customHeight="1" x14ac:dyDescent="0.2">
      <c r="B15" s="140"/>
      <c r="C15" s="140"/>
      <c r="D15" s="140"/>
      <c r="E15" s="140"/>
      <c r="F15" s="140"/>
      <c r="G15" s="140"/>
      <c r="H15" s="140"/>
      <c r="I15" s="140"/>
      <c r="J15" s="140"/>
      <c r="K15" s="140"/>
      <c r="L15" s="140"/>
      <c r="M15" s="140"/>
    </row>
    <row r="16" spans="1:13" ht="12.75" customHeight="1" x14ac:dyDescent="0.2"/>
    <row r="17" spans="1:13" ht="12.6" customHeight="1" x14ac:dyDescent="0.2">
      <c r="A17" s="44">
        <v>2</v>
      </c>
      <c r="B17" s="140" t="s">
        <v>79</v>
      </c>
      <c r="C17" s="140"/>
      <c r="D17" s="140"/>
      <c r="E17" s="140"/>
      <c r="F17" s="140"/>
      <c r="G17" s="140"/>
      <c r="H17" s="140"/>
      <c r="I17" s="140"/>
      <c r="J17" s="140"/>
      <c r="K17" s="140"/>
      <c r="L17" s="140"/>
      <c r="M17" s="140"/>
    </row>
    <row r="18" spans="1:13" x14ac:dyDescent="0.2">
      <c r="B18" s="140"/>
      <c r="C18" s="140"/>
      <c r="D18" s="140"/>
      <c r="E18" s="140"/>
      <c r="F18" s="140"/>
      <c r="G18" s="140"/>
      <c r="H18" s="140"/>
      <c r="I18" s="140"/>
      <c r="J18" s="140"/>
      <c r="K18" s="140"/>
      <c r="L18" s="140"/>
      <c r="M18" s="140"/>
    </row>
    <row r="20" spans="1:13" ht="12.6" customHeight="1" x14ac:dyDescent="0.2">
      <c r="A20" s="44">
        <v>3</v>
      </c>
      <c r="B20" s="135" t="s">
        <v>80</v>
      </c>
      <c r="C20" s="135"/>
      <c r="D20" s="135"/>
      <c r="E20" s="135"/>
      <c r="F20" s="135"/>
      <c r="G20" s="135"/>
      <c r="H20" s="135"/>
      <c r="I20" s="135"/>
      <c r="J20" s="135"/>
      <c r="K20" s="135"/>
      <c r="L20" s="135"/>
      <c r="M20" s="135"/>
    </row>
    <row r="22" spans="1:13" x14ac:dyDescent="0.2">
      <c r="A22" s="44">
        <v>4</v>
      </c>
      <c r="B22" s="51" t="s">
        <v>81</v>
      </c>
    </row>
    <row r="24" spans="1:13" ht="30.75" customHeight="1" x14ac:dyDescent="0.2">
      <c r="A24" s="44">
        <v>5</v>
      </c>
      <c r="B24" s="135" t="s">
        <v>82</v>
      </c>
      <c r="C24" s="135"/>
      <c r="D24" s="135"/>
      <c r="E24" s="135"/>
      <c r="F24" s="135"/>
      <c r="G24" s="135"/>
      <c r="H24" s="135"/>
      <c r="I24" s="135"/>
      <c r="J24" s="135"/>
      <c r="K24" s="135"/>
      <c r="L24" s="135"/>
      <c r="M24" s="135"/>
    </row>
    <row r="26" spans="1:13" ht="12.6" customHeight="1" x14ac:dyDescent="0.2">
      <c r="A26" s="44">
        <v>6</v>
      </c>
      <c r="B26" s="135" t="s">
        <v>83</v>
      </c>
      <c r="C26" s="135"/>
      <c r="D26" s="135"/>
      <c r="E26" s="135"/>
      <c r="F26" s="135"/>
      <c r="G26" s="135"/>
      <c r="H26" s="135"/>
      <c r="I26" s="135"/>
      <c r="J26" s="135"/>
      <c r="K26" s="135"/>
      <c r="L26" s="135"/>
      <c r="M26" s="135"/>
    </row>
    <row r="27" spans="1:13" x14ac:dyDescent="0.2">
      <c r="B27" s="135"/>
      <c r="C27" s="135"/>
      <c r="D27" s="135"/>
      <c r="E27" s="135"/>
      <c r="F27" s="135"/>
      <c r="G27" s="135"/>
      <c r="H27" s="135"/>
      <c r="I27" s="135"/>
      <c r="J27" s="135"/>
      <c r="K27" s="135"/>
      <c r="L27" s="135"/>
      <c r="M27" s="135"/>
    </row>
    <row r="28" spans="1:13" x14ac:dyDescent="0.2">
      <c r="B28" s="135"/>
      <c r="C28" s="135"/>
      <c r="D28" s="135"/>
      <c r="E28" s="135"/>
      <c r="F28" s="135"/>
      <c r="G28" s="135"/>
      <c r="H28" s="135"/>
      <c r="I28" s="135"/>
      <c r="J28" s="135"/>
      <c r="K28" s="135"/>
      <c r="L28" s="135"/>
      <c r="M28" s="135"/>
    </row>
    <row r="30" spans="1:13" ht="12.75" customHeight="1" x14ac:dyDescent="0.2">
      <c r="A30" s="44">
        <v>7</v>
      </c>
      <c r="B30" s="51" t="s">
        <v>84</v>
      </c>
      <c r="C30" s="50"/>
      <c r="D30" s="50"/>
      <c r="E30" s="50"/>
      <c r="F30" s="50"/>
      <c r="G30" s="50"/>
      <c r="H30" s="50"/>
      <c r="I30" s="50"/>
      <c r="J30" s="50"/>
      <c r="K30" s="50"/>
      <c r="L30" s="50"/>
      <c r="M30" s="50"/>
    </row>
    <row r="31" spans="1:13" x14ac:dyDescent="0.2">
      <c r="B31" s="50"/>
      <c r="C31" s="50"/>
      <c r="D31" s="50"/>
      <c r="E31" s="50"/>
      <c r="F31" s="50"/>
      <c r="G31" s="50"/>
      <c r="H31" s="50"/>
      <c r="I31" s="50"/>
      <c r="J31" s="50"/>
      <c r="K31" s="50"/>
      <c r="L31" s="50"/>
      <c r="M31" s="50"/>
    </row>
    <row r="32" spans="1:13" x14ac:dyDescent="0.2">
      <c r="A32" s="44">
        <v>8</v>
      </c>
      <c r="B32" s="51" t="s">
        <v>85</v>
      </c>
      <c r="C32" s="50"/>
      <c r="D32" s="50"/>
      <c r="E32" s="50"/>
      <c r="F32" s="50"/>
      <c r="G32" s="50"/>
      <c r="H32" s="50"/>
      <c r="I32" s="50"/>
      <c r="J32" s="50"/>
      <c r="K32" s="50"/>
      <c r="L32" s="50"/>
      <c r="M32" s="50"/>
    </row>
    <row r="33" spans="1:13" customFormat="1" ht="15" x14ac:dyDescent="0.25">
      <c r="A33" s="44"/>
      <c r="B33" s="44"/>
      <c r="C33" s="42"/>
      <c r="D33" s="42"/>
      <c r="E33" s="42"/>
      <c r="F33" s="42"/>
      <c r="G33" s="42"/>
      <c r="H33" s="42"/>
      <c r="I33" s="42"/>
      <c r="J33" s="42"/>
      <c r="K33" s="42"/>
      <c r="L33" s="42"/>
      <c r="M33" s="42"/>
    </row>
    <row r="34" spans="1:13" customFormat="1" ht="15" x14ac:dyDescent="0.25">
      <c r="A34" s="44"/>
      <c r="B34" s="44"/>
      <c r="C34" s="42"/>
      <c r="D34" s="42"/>
      <c r="E34" s="42"/>
      <c r="F34" s="42"/>
      <c r="G34" s="42"/>
      <c r="H34" s="42"/>
      <c r="I34" s="42"/>
      <c r="J34" s="42"/>
      <c r="K34" s="42"/>
      <c r="L34" s="42"/>
      <c r="M34" s="42"/>
    </row>
    <row r="35" spans="1:13" ht="15.75" thickBot="1" x14ac:dyDescent="0.25">
      <c r="E35" s="52" t="s">
        <v>86</v>
      </c>
      <c r="F35" s="53" t="s">
        <v>5</v>
      </c>
    </row>
    <row r="36" spans="1:13" ht="15.75" thickBot="1" x14ac:dyDescent="0.3">
      <c r="E36" s="52" t="s">
        <v>87</v>
      </c>
      <c r="F36" s="54">
        <v>2026</v>
      </c>
      <c r="G36" s="55"/>
    </row>
    <row r="38" spans="1:13" x14ac:dyDescent="0.2">
      <c r="D38" s="136" t="s">
        <v>88</v>
      </c>
      <c r="E38" s="137"/>
      <c r="F38" s="137"/>
      <c r="G38" s="138"/>
      <c r="I38" s="56"/>
      <c r="J38" s="57" t="s">
        <v>89</v>
      </c>
      <c r="K38" s="57"/>
      <c r="L38" s="58"/>
    </row>
    <row r="39" spans="1:13" ht="30" customHeight="1" x14ac:dyDescent="0.2">
      <c r="A39" s="59"/>
      <c r="B39" s="59" t="s">
        <v>90</v>
      </c>
      <c r="C39" s="60" t="s">
        <v>91</v>
      </c>
      <c r="D39" s="59" t="s">
        <v>92</v>
      </c>
      <c r="E39" s="61" t="s">
        <v>93</v>
      </c>
      <c r="F39" s="61" t="s">
        <v>94</v>
      </c>
      <c r="G39" s="59" t="s">
        <v>95</v>
      </c>
      <c r="H39" s="62"/>
      <c r="I39" s="59" t="s">
        <v>92</v>
      </c>
      <c r="J39" s="63" t="s">
        <v>96</v>
      </c>
      <c r="K39" s="63" t="s">
        <v>94</v>
      </c>
      <c r="L39" s="64" t="s">
        <v>95</v>
      </c>
      <c r="M39" s="59" t="s">
        <v>97</v>
      </c>
    </row>
    <row r="40" spans="1:13" ht="25.5" customHeight="1" x14ac:dyDescent="0.25">
      <c r="A40" s="65"/>
      <c r="B40" s="66">
        <v>1609</v>
      </c>
      <c r="C40" s="67" t="s">
        <v>43</v>
      </c>
      <c r="D40" s="32">
        <f>'2025 (New UL)'!G40</f>
        <v>98789549.156599998</v>
      </c>
      <c r="E40" s="32">
        <v>7894473.1502</v>
      </c>
      <c r="F40" s="32">
        <v>0</v>
      </c>
      <c r="G40" s="68">
        <f t="shared" ref="G40:G71" si="0">D40+E40+F40</f>
        <v>106684022.30679999</v>
      </c>
      <c r="H40" s="69"/>
      <c r="I40" s="32">
        <f>'2025 (New UL)'!L40</f>
        <v>-32252382.190347176</v>
      </c>
      <c r="J40" s="32">
        <v>-3486570.7792454702</v>
      </c>
      <c r="K40" s="32">
        <v>0</v>
      </c>
      <c r="L40" s="68">
        <f>I40+J40+K40</f>
        <v>-35738952.969592646</v>
      </c>
      <c r="M40" s="70">
        <f t="shared" ref="M40:M71" si="1">G40+L40</f>
        <v>70945069.337207347</v>
      </c>
    </row>
    <row r="41" spans="1:13" ht="25.5" x14ac:dyDescent="0.25">
      <c r="A41" s="66"/>
      <c r="B41" s="66">
        <v>1611</v>
      </c>
      <c r="C41" s="67" t="s">
        <v>98</v>
      </c>
      <c r="D41" s="32">
        <f>'2025 (New UL)'!G41</f>
        <v>240173514.36056152</v>
      </c>
      <c r="E41" s="32">
        <v>32931535.781099997</v>
      </c>
      <c r="F41" s="32">
        <v>-607738.8600000001</v>
      </c>
      <c r="G41" s="68">
        <f t="shared" si="0"/>
        <v>272497311.28166151</v>
      </c>
      <c r="H41" s="69"/>
      <c r="I41" s="32">
        <f>'2025 (New UL)'!L41</f>
        <v>-131884978.8627055</v>
      </c>
      <c r="J41" s="32">
        <v>-22323094.029258184</v>
      </c>
      <c r="K41" s="32">
        <v>607738.8600000001</v>
      </c>
      <c r="L41" s="68">
        <f t="shared" ref="L41:L71" si="2">I41+J41+K41</f>
        <v>-153600334.03196368</v>
      </c>
      <c r="M41" s="70">
        <f t="shared" si="1"/>
        <v>118896977.24969783</v>
      </c>
    </row>
    <row r="42" spans="1:13" ht="25.5" x14ac:dyDescent="0.25">
      <c r="A42" s="66"/>
      <c r="B42" s="66">
        <v>1612</v>
      </c>
      <c r="C42" s="67" t="s">
        <v>99</v>
      </c>
      <c r="D42" s="32">
        <f>'2025 (New UL)'!G42</f>
        <v>4264599.7194000017</v>
      </c>
      <c r="E42" s="32">
        <v>138131.85570000001</v>
      </c>
      <c r="F42" s="32">
        <v>0</v>
      </c>
      <c r="G42" s="68">
        <f t="shared" si="0"/>
        <v>4402731.5751000019</v>
      </c>
      <c r="H42" s="69"/>
      <c r="I42" s="32">
        <f>'2025 (New UL)'!L42</f>
        <v>0</v>
      </c>
      <c r="J42" s="32">
        <v>0</v>
      </c>
      <c r="K42" s="32">
        <v>0</v>
      </c>
      <c r="L42" s="68">
        <f t="shared" si="2"/>
        <v>0</v>
      </c>
      <c r="M42" s="70">
        <f t="shared" si="1"/>
        <v>4402731.5751000019</v>
      </c>
    </row>
    <row r="43" spans="1:13" ht="15" x14ac:dyDescent="0.25">
      <c r="A43" s="66"/>
      <c r="B43" s="66">
        <v>1805</v>
      </c>
      <c r="C43" s="67" t="s">
        <v>100</v>
      </c>
      <c r="D43" s="32">
        <f>'2025 (New UL)'!G43</f>
        <v>84610153.680000007</v>
      </c>
      <c r="E43" s="32">
        <v>0</v>
      </c>
      <c r="F43" s="32">
        <v>0</v>
      </c>
      <c r="G43" s="68">
        <f t="shared" si="0"/>
        <v>84610153.680000007</v>
      </c>
      <c r="H43" s="69"/>
      <c r="I43" s="32">
        <f>'2025 (New UL)'!L43</f>
        <v>0</v>
      </c>
      <c r="J43" s="32">
        <v>0</v>
      </c>
      <c r="K43" s="32">
        <v>0</v>
      </c>
      <c r="L43" s="68">
        <f t="shared" si="2"/>
        <v>0</v>
      </c>
      <c r="M43" s="70">
        <f t="shared" si="1"/>
        <v>84610153.680000007</v>
      </c>
    </row>
    <row r="44" spans="1:13" ht="15" x14ac:dyDescent="0.25">
      <c r="A44" s="66"/>
      <c r="B44" s="66">
        <v>1808</v>
      </c>
      <c r="C44" s="67" t="s">
        <v>45</v>
      </c>
      <c r="D44" s="32">
        <f>'2025 (New UL)'!G44</f>
        <v>45357741.890715204</v>
      </c>
      <c r="E44" s="32">
        <v>86195.317374783379</v>
      </c>
      <c r="F44" s="32">
        <v>0</v>
      </c>
      <c r="G44" s="68">
        <f t="shared" si="0"/>
        <v>45443937.208089985</v>
      </c>
      <c r="H44" s="69"/>
      <c r="I44" s="32">
        <f>'2025 (New UL)'!L44</f>
        <v>-13419453.222421648</v>
      </c>
      <c r="J44" s="32">
        <v>-1554712.5408491138</v>
      </c>
      <c r="K44" s="32">
        <v>0</v>
      </c>
      <c r="L44" s="68">
        <f t="shared" si="2"/>
        <v>-14974165.763270762</v>
      </c>
      <c r="M44" s="70">
        <f t="shared" si="1"/>
        <v>30469771.444819223</v>
      </c>
    </row>
    <row r="45" spans="1:13" ht="15" x14ac:dyDescent="0.25">
      <c r="A45" s="66"/>
      <c r="B45" s="66">
        <v>1815</v>
      </c>
      <c r="C45" s="67" t="s">
        <v>46</v>
      </c>
      <c r="D45" s="32">
        <f>'2025 (New UL)'!G45</f>
        <v>146185698.38954473</v>
      </c>
      <c r="E45" s="32">
        <v>1944683.7720452158</v>
      </c>
      <c r="F45" s="32">
        <v>-23123.141879999996</v>
      </c>
      <c r="G45" s="68">
        <f t="shared" si="0"/>
        <v>148107259.01970994</v>
      </c>
      <c r="H45" s="69"/>
      <c r="I45" s="32">
        <f>'2025 (New UL)'!L45</f>
        <v>-63017080.302341409</v>
      </c>
      <c r="J45" s="32">
        <v>-4466472.8066304494</v>
      </c>
      <c r="K45" s="32">
        <v>6729.101878800001</v>
      </c>
      <c r="L45" s="68">
        <f t="shared" si="2"/>
        <v>-67476824.007093057</v>
      </c>
      <c r="M45" s="70">
        <f t="shared" si="1"/>
        <v>80630435.012616888</v>
      </c>
    </row>
    <row r="46" spans="1:13" ht="15" x14ac:dyDescent="0.25">
      <c r="A46" s="66"/>
      <c r="B46" s="66">
        <v>1820</v>
      </c>
      <c r="C46" s="67" t="s">
        <v>47</v>
      </c>
      <c r="D46" s="32">
        <f>'2025 (New UL)'!G46</f>
        <v>190015624.7142742</v>
      </c>
      <c r="E46" s="32">
        <v>2572037.9513800004</v>
      </c>
      <c r="F46" s="32">
        <v>-156496.98468599998</v>
      </c>
      <c r="G46" s="68">
        <f t="shared" si="0"/>
        <v>192431165.68096823</v>
      </c>
      <c r="H46" s="69"/>
      <c r="I46" s="32">
        <f>'2025 (New UL)'!L46</f>
        <v>-61790466.949962959</v>
      </c>
      <c r="J46" s="32">
        <v>-5935970.7378000505</v>
      </c>
      <c r="K46" s="32">
        <v>41215.264686480012</v>
      </c>
      <c r="L46" s="68">
        <f t="shared" si="2"/>
        <v>-67685222.423076525</v>
      </c>
      <c r="M46" s="70">
        <f t="shared" si="1"/>
        <v>124745943.2578917</v>
      </c>
    </row>
    <row r="47" spans="1:13" ht="15" x14ac:dyDescent="0.25">
      <c r="A47" s="66"/>
      <c r="B47" s="66">
        <v>1830</v>
      </c>
      <c r="C47" s="67" t="s">
        <v>48</v>
      </c>
      <c r="D47" s="32">
        <f>'2025 (New UL)'!G47</f>
        <v>775138263.12783194</v>
      </c>
      <c r="E47" s="32">
        <v>46893795.661329478</v>
      </c>
      <c r="F47" s="32">
        <v>-2122651.5000000005</v>
      </c>
      <c r="G47" s="68">
        <f t="shared" si="0"/>
        <v>819909407.28916144</v>
      </c>
      <c r="H47" s="69"/>
      <c r="I47" s="32">
        <f>'2025 (New UL)'!L47</f>
        <v>-126750174.09529093</v>
      </c>
      <c r="J47" s="32">
        <v>-17259176.01205809</v>
      </c>
      <c r="K47" s="32">
        <v>424530.30036000011</v>
      </c>
      <c r="L47" s="68">
        <f t="shared" si="2"/>
        <v>-143584819.80698901</v>
      </c>
      <c r="M47" s="70">
        <f t="shared" si="1"/>
        <v>676324587.48217249</v>
      </c>
    </row>
    <row r="48" spans="1:13" ht="15" x14ac:dyDescent="0.25">
      <c r="A48" s="66"/>
      <c r="B48" s="66">
        <v>1835</v>
      </c>
      <c r="C48" s="67" t="s">
        <v>49</v>
      </c>
      <c r="D48" s="32">
        <f>'2025 (New UL)'!G48</f>
        <v>632792812.34189582</v>
      </c>
      <c r="E48" s="32">
        <v>43893361.554142244</v>
      </c>
      <c r="F48" s="32">
        <v>-2086359.4512</v>
      </c>
      <c r="G48" s="68">
        <f t="shared" si="0"/>
        <v>674599814.44483805</v>
      </c>
      <c r="H48" s="69"/>
      <c r="I48" s="32">
        <f>'2025 (New UL)'!L48</f>
        <v>-119448537.03300104</v>
      </c>
      <c r="J48" s="32">
        <v>-16223350.180677207</v>
      </c>
      <c r="K48" s="32">
        <v>417271.89072000002</v>
      </c>
      <c r="L48" s="68">
        <f t="shared" si="2"/>
        <v>-135254615.32295823</v>
      </c>
      <c r="M48" s="70">
        <f t="shared" si="1"/>
        <v>539345199.12187982</v>
      </c>
    </row>
    <row r="49" spans="1:13" ht="15" x14ac:dyDescent="0.25">
      <c r="A49" s="66"/>
      <c r="B49" s="66">
        <v>1840</v>
      </c>
      <c r="C49" s="67" t="s">
        <v>50</v>
      </c>
      <c r="D49" s="32">
        <f>'2025 (New UL)'!G49</f>
        <v>599757305.49693048</v>
      </c>
      <c r="E49" s="32">
        <v>67652582.924978316</v>
      </c>
      <c r="F49" s="32">
        <v>-426183.00276</v>
      </c>
      <c r="G49" s="68">
        <f t="shared" si="0"/>
        <v>666983705.4191488</v>
      </c>
      <c r="H49" s="69"/>
      <c r="I49" s="32">
        <f>'2025 (New UL)'!L49</f>
        <v>-87536214.533964887</v>
      </c>
      <c r="J49" s="32">
        <v>-10880668.733636267</v>
      </c>
      <c r="K49" s="32">
        <v>85236.602796000006</v>
      </c>
      <c r="L49" s="68">
        <f t="shared" si="2"/>
        <v>-98331646.664805159</v>
      </c>
      <c r="M49" s="70">
        <f t="shared" si="1"/>
        <v>568652058.75434363</v>
      </c>
    </row>
    <row r="50" spans="1:13" ht="15" x14ac:dyDescent="0.25">
      <c r="A50" s="66"/>
      <c r="B50" s="66">
        <v>1845</v>
      </c>
      <c r="C50" s="67" t="s">
        <v>51</v>
      </c>
      <c r="D50" s="32">
        <f>'2025 (New UL)'!G50</f>
        <v>1728924789.5925243</v>
      </c>
      <c r="E50" s="32">
        <v>163827490.4502598</v>
      </c>
      <c r="F50" s="32">
        <v>-1888347.0002891996</v>
      </c>
      <c r="G50" s="68">
        <f t="shared" si="0"/>
        <v>1890863933.042495</v>
      </c>
      <c r="H50" s="69"/>
      <c r="I50" s="32">
        <f>'2025 (New UL)'!L50</f>
        <v>-366985010.51320654</v>
      </c>
      <c r="J50" s="32">
        <v>-50073707.771127358</v>
      </c>
      <c r="K50" s="32">
        <v>377669.40033672005</v>
      </c>
      <c r="L50" s="68">
        <f t="shared" si="2"/>
        <v>-416681048.88399714</v>
      </c>
      <c r="M50" s="70">
        <f t="shared" si="1"/>
        <v>1474182884.1584978</v>
      </c>
    </row>
    <row r="51" spans="1:13" ht="15" x14ac:dyDescent="0.25">
      <c r="A51" s="66"/>
      <c r="B51" s="66">
        <v>1850</v>
      </c>
      <c r="C51" s="67" t="s">
        <v>52</v>
      </c>
      <c r="D51" s="32">
        <f>'2025 (New UL)'!G51</f>
        <v>871144480.25788653</v>
      </c>
      <c r="E51" s="32">
        <v>61316109.164764538</v>
      </c>
      <c r="F51" s="32">
        <v>-2602740.1500000004</v>
      </c>
      <c r="G51" s="68">
        <f t="shared" si="0"/>
        <v>929857849.27265108</v>
      </c>
      <c r="H51" s="69"/>
      <c r="I51" s="32">
        <f>'2025 (New UL)'!L51</f>
        <v>-178982163.9013828</v>
      </c>
      <c r="J51" s="32">
        <v>-25886661.028418172</v>
      </c>
      <c r="K51" s="32">
        <v>520548.0295200001</v>
      </c>
      <c r="L51" s="68">
        <f t="shared" si="2"/>
        <v>-204348276.90028098</v>
      </c>
      <c r="M51" s="70">
        <f t="shared" si="1"/>
        <v>725509572.37237012</v>
      </c>
    </row>
    <row r="52" spans="1:13" ht="15" x14ac:dyDescent="0.25">
      <c r="A52" s="66"/>
      <c r="B52" s="66">
        <v>1855</v>
      </c>
      <c r="C52" s="67" t="s">
        <v>53</v>
      </c>
      <c r="D52" s="32">
        <f>'2025 (New UL)'!G52</f>
        <v>131250954.35373616</v>
      </c>
      <c r="E52" s="32">
        <v>8865554.8402079288</v>
      </c>
      <c r="F52" s="32">
        <v>-445887.90023999993</v>
      </c>
      <c r="G52" s="68">
        <f t="shared" si="0"/>
        <v>139670621.29370409</v>
      </c>
      <c r="H52" s="69"/>
      <c r="I52" s="32">
        <f>'2025 (New UL)'!L52</f>
        <v>-23039819.121447172</v>
      </c>
      <c r="J52" s="32">
        <v>-3000841.3052593903</v>
      </c>
      <c r="K52" s="32">
        <v>89177.580275999979</v>
      </c>
      <c r="L52" s="68">
        <f t="shared" si="2"/>
        <v>-25951482.846430562</v>
      </c>
      <c r="M52" s="70">
        <f t="shared" si="1"/>
        <v>113719138.44727352</v>
      </c>
    </row>
    <row r="53" spans="1:13" ht="15" x14ac:dyDescent="0.25">
      <c r="A53" s="66"/>
      <c r="B53" s="66">
        <v>1860</v>
      </c>
      <c r="C53" s="67" t="s">
        <v>54</v>
      </c>
      <c r="D53" s="32">
        <f>'2025 (New UL)'!G53</f>
        <v>313404999.7505033</v>
      </c>
      <c r="E53" s="32">
        <v>27524361.992283173</v>
      </c>
      <c r="F53" s="32">
        <v>-1304507.6813384332</v>
      </c>
      <c r="G53" s="68">
        <f t="shared" si="0"/>
        <v>339624854.06144804</v>
      </c>
      <c r="H53" s="69"/>
      <c r="I53" s="32">
        <f>'2025 (New UL)'!L53</f>
        <v>-164479715.24658513</v>
      </c>
      <c r="J53" s="32">
        <v>-14279693.902629159</v>
      </c>
      <c r="K53" s="32">
        <v>847929.9928699818</v>
      </c>
      <c r="L53" s="68">
        <f t="shared" si="2"/>
        <v>-177911479.15634432</v>
      </c>
      <c r="M53" s="70">
        <f t="shared" si="1"/>
        <v>161713374.90510371</v>
      </c>
    </row>
    <row r="54" spans="1:13" ht="25.5" x14ac:dyDescent="0.25">
      <c r="A54" s="66"/>
      <c r="B54" s="66">
        <v>1865</v>
      </c>
      <c r="C54" s="67" t="s">
        <v>101</v>
      </c>
      <c r="D54" s="32">
        <f>'2025 (New UL)'!G54</f>
        <v>800186</v>
      </c>
      <c r="E54" s="32">
        <v>0</v>
      </c>
      <c r="F54" s="32">
        <v>0</v>
      </c>
      <c r="G54" s="68">
        <f t="shared" si="0"/>
        <v>800186</v>
      </c>
      <c r="H54" s="69"/>
      <c r="I54" s="32">
        <f>'2025 (New UL)'!L54</f>
        <v>-208595.4696551724</v>
      </c>
      <c r="J54" s="32">
        <v>-80018.599655172409</v>
      </c>
      <c r="K54" s="32">
        <v>0</v>
      </c>
      <c r="L54" s="68">
        <f t="shared" si="2"/>
        <v>-288614.06931034481</v>
      </c>
      <c r="M54" s="70">
        <f t="shared" si="1"/>
        <v>511571.93068965519</v>
      </c>
    </row>
    <row r="55" spans="1:13" ht="15" x14ac:dyDescent="0.25">
      <c r="A55" s="66"/>
      <c r="B55" s="66">
        <v>1875</v>
      </c>
      <c r="C55" s="67" t="s">
        <v>102</v>
      </c>
      <c r="D55" s="32">
        <f>'2025 (New UL)'!G55</f>
        <v>1091911.0800000005</v>
      </c>
      <c r="E55" s="32">
        <v>0</v>
      </c>
      <c r="F55" s="32">
        <v>0</v>
      </c>
      <c r="G55" s="68">
        <f t="shared" si="0"/>
        <v>1091911.0800000005</v>
      </c>
      <c r="H55" s="69"/>
      <c r="I55" s="32">
        <f>'2025 (New UL)'!L55</f>
        <v>-627312.89137535449</v>
      </c>
      <c r="J55" s="32">
        <v>-40420.192514211965</v>
      </c>
      <c r="K55" s="32">
        <v>0</v>
      </c>
      <c r="L55" s="68">
        <f t="shared" si="2"/>
        <v>-667733.08388956648</v>
      </c>
      <c r="M55" s="70">
        <f t="shared" si="1"/>
        <v>424177.99611043406</v>
      </c>
    </row>
    <row r="56" spans="1:13" ht="15" x14ac:dyDescent="0.25">
      <c r="A56" s="66"/>
      <c r="B56" s="66">
        <v>1908</v>
      </c>
      <c r="C56" s="67" t="s">
        <v>55</v>
      </c>
      <c r="D56" s="32">
        <f>'2025 (New UL)'!G56</f>
        <v>203929904.22889999</v>
      </c>
      <c r="E56" s="32">
        <v>1152239.5538999997</v>
      </c>
      <c r="F56" s="32">
        <v>0</v>
      </c>
      <c r="G56" s="68">
        <f t="shared" si="0"/>
        <v>205082143.78279999</v>
      </c>
      <c r="H56" s="69"/>
      <c r="I56" s="32">
        <f>'2025 (New UL)'!L56</f>
        <v>-41313534.187005967</v>
      </c>
      <c r="J56" s="32">
        <v>-5864210.3999594776</v>
      </c>
      <c r="K56" s="32">
        <v>0</v>
      </c>
      <c r="L56" s="68">
        <f t="shared" si="2"/>
        <v>-47177744.586965442</v>
      </c>
      <c r="M56" s="70">
        <f t="shared" si="1"/>
        <v>157904399.19583455</v>
      </c>
    </row>
    <row r="57" spans="1:13" ht="15" x14ac:dyDescent="0.25">
      <c r="A57" s="66"/>
      <c r="B57" s="66">
        <v>1915</v>
      </c>
      <c r="C57" s="67" t="s">
        <v>103</v>
      </c>
      <c r="D57" s="32">
        <f>'2025 (New UL)'!G57</f>
        <v>5340222.01</v>
      </c>
      <c r="E57" s="32">
        <v>0</v>
      </c>
      <c r="F57" s="32">
        <v>0</v>
      </c>
      <c r="G57" s="68">
        <f t="shared" si="0"/>
        <v>5340222.01</v>
      </c>
      <c r="H57" s="69"/>
      <c r="I57" s="32">
        <f>'2025 (New UL)'!L57</f>
        <v>-2131006.2480316926</v>
      </c>
      <c r="J57" s="32">
        <v>-276991.64803169237</v>
      </c>
      <c r="K57" s="32">
        <v>0</v>
      </c>
      <c r="L57" s="68">
        <f t="shared" si="2"/>
        <v>-2407997.8960633851</v>
      </c>
      <c r="M57" s="70">
        <f t="shared" si="1"/>
        <v>2932224.1139366147</v>
      </c>
    </row>
    <row r="58" spans="1:13" ht="15" x14ac:dyDescent="0.25">
      <c r="A58" s="66"/>
      <c r="B58" s="66">
        <v>1920</v>
      </c>
      <c r="C58" s="67" t="s">
        <v>57</v>
      </c>
      <c r="D58" s="32">
        <f>'2025 (New UL)'!G58</f>
        <v>24644833.899169266</v>
      </c>
      <c r="E58" s="32">
        <v>3801635.4004000002</v>
      </c>
      <c r="F58" s="32">
        <v>-4428501.3699999992</v>
      </c>
      <c r="G58" s="68">
        <f t="shared" si="0"/>
        <v>24017967.929569267</v>
      </c>
      <c r="H58" s="69"/>
      <c r="I58" s="32">
        <f>'2025 (New UL)'!L58</f>
        <v>-14029205.2566844</v>
      </c>
      <c r="J58" s="32">
        <v>-4837264.1954310145</v>
      </c>
      <c r="K58" s="32">
        <v>4428501.3699999992</v>
      </c>
      <c r="L58" s="68">
        <f t="shared" si="2"/>
        <v>-14437968.082115417</v>
      </c>
      <c r="M58" s="70">
        <f t="shared" si="1"/>
        <v>9579999.8474538494</v>
      </c>
    </row>
    <row r="59" spans="1:13" ht="15" x14ac:dyDescent="0.25">
      <c r="A59" s="66"/>
      <c r="B59" s="66">
        <v>1930</v>
      </c>
      <c r="C59" s="67" t="s">
        <v>58</v>
      </c>
      <c r="D59" s="32">
        <f>'2025 (New UL)'!G59</f>
        <v>82915299.7332872</v>
      </c>
      <c r="E59" s="32">
        <v>12033312.001199998</v>
      </c>
      <c r="F59" s="32">
        <v>-174205.86671279999</v>
      </c>
      <c r="G59" s="68">
        <f t="shared" si="0"/>
        <v>94774405.867774412</v>
      </c>
      <c r="H59" s="69"/>
      <c r="I59" s="32">
        <f>'2025 (New UL)'!L59</f>
        <v>-49445921.079378285</v>
      </c>
      <c r="J59" s="32">
        <v>-5329318.7757300567</v>
      </c>
      <c r="K59" s="32">
        <v>125533.62671244</v>
      </c>
      <c r="L59" s="68">
        <f t="shared" si="2"/>
        <v>-54649706.228395902</v>
      </c>
      <c r="M59" s="70">
        <f t="shared" si="1"/>
        <v>40124699.63937851</v>
      </c>
    </row>
    <row r="60" spans="1:13" ht="15" x14ac:dyDescent="0.25">
      <c r="A60" s="66"/>
      <c r="B60" s="66">
        <v>1935</v>
      </c>
      <c r="C60" s="67" t="s">
        <v>59</v>
      </c>
      <c r="D60" s="32">
        <f>'2025 (New UL)'!G60</f>
        <v>839346.80999999994</v>
      </c>
      <c r="E60" s="32">
        <v>0</v>
      </c>
      <c r="F60" s="32">
        <v>-161188.02000000002</v>
      </c>
      <c r="G60" s="68">
        <f t="shared" si="0"/>
        <v>678158.78999999992</v>
      </c>
      <c r="H60" s="69"/>
      <c r="I60" s="32">
        <f>'2025 (New UL)'!L60</f>
        <v>-297030.68960578035</v>
      </c>
      <c r="J60" s="32">
        <v>-80756.127888571704</v>
      </c>
      <c r="K60" s="32">
        <v>161188.02000000002</v>
      </c>
      <c r="L60" s="68">
        <f t="shared" si="2"/>
        <v>-216598.79749435204</v>
      </c>
      <c r="M60" s="70">
        <f t="shared" si="1"/>
        <v>461559.99250564788</v>
      </c>
    </row>
    <row r="61" spans="1:13" ht="15" x14ac:dyDescent="0.25">
      <c r="A61" s="66"/>
      <c r="B61" s="66">
        <v>1940</v>
      </c>
      <c r="C61" s="67" t="s">
        <v>60</v>
      </c>
      <c r="D61" s="32">
        <f>'2025 (New UL)'!G61</f>
        <v>4295354.6333999988</v>
      </c>
      <c r="E61" s="32">
        <v>1853596.1236999999</v>
      </c>
      <c r="F61" s="32">
        <v>-1185466.2299999997</v>
      </c>
      <c r="G61" s="68">
        <f t="shared" si="0"/>
        <v>4963484.5270999996</v>
      </c>
      <c r="H61" s="69"/>
      <c r="I61" s="32">
        <f>'2025 (New UL)'!L61</f>
        <v>-2740023.7905036719</v>
      </c>
      <c r="J61" s="32">
        <v>-481523.2000821887</v>
      </c>
      <c r="K61" s="32">
        <v>1185466.2299999997</v>
      </c>
      <c r="L61" s="68">
        <f t="shared" si="2"/>
        <v>-2036080.760585861</v>
      </c>
      <c r="M61" s="70">
        <f t="shared" si="1"/>
        <v>2927403.7665141383</v>
      </c>
    </row>
    <row r="62" spans="1:13" ht="15" x14ac:dyDescent="0.25">
      <c r="A62" s="66"/>
      <c r="B62" s="66">
        <v>1945</v>
      </c>
      <c r="C62" s="67" t="s">
        <v>61</v>
      </c>
      <c r="D62" s="32">
        <f>'2025 (New UL)'!G62</f>
        <v>4478941.1705</v>
      </c>
      <c r="E62" s="32">
        <v>65317.465600000003</v>
      </c>
      <c r="F62" s="32">
        <v>-68196.759999999995</v>
      </c>
      <c r="G62" s="68">
        <f t="shared" si="0"/>
        <v>4476061.8761</v>
      </c>
      <c r="H62" s="69"/>
      <c r="I62" s="32">
        <f>'2025 (New UL)'!L62</f>
        <v>-1652205.2264303835</v>
      </c>
      <c r="J62" s="32">
        <v>-446978.52819778508</v>
      </c>
      <c r="K62" s="32">
        <v>68196.759999999995</v>
      </c>
      <c r="L62" s="68">
        <f t="shared" si="2"/>
        <v>-2030986.9946281684</v>
      </c>
      <c r="M62" s="70">
        <f t="shared" si="1"/>
        <v>2445074.8814718314</v>
      </c>
    </row>
    <row r="63" spans="1:13" ht="15" x14ac:dyDescent="0.25">
      <c r="A63" s="66"/>
      <c r="B63" s="66">
        <v>1955</v>
      </c>
      <c r="C63" s="67" t="s">
        <v>62</v>
      </c>
      <c r="D63" s="32">
        <f>'2025 (New UL)'!G63</f>
        <v>7166237.3675999986</v>
      </c>
      <c r="E63" s="32">
        <v>284994.25460000004</v>
      </c>
      <c r="F63" s="32">
        <v>-826.8</v>
      </c>
      <c r="G63" s="68">
        <f t="shared" si="0"/>
        <v>7450404.8221999984</v>
      </c>
      <c r="H63" s="69"/>
      <c r="I63" s="32">
        <f>'2025 (New UL)'!L63</f>
        <v>-2937749.7404301418</v>
      </c>
      <c r="J63" s="32">
        <v>-663367.74258816266</v>
      </c>
      <c r="K63" s="32">
        <v>826.8</v>
      </c>
      <c r="L63" s="68">
        <f t="shared" si="2"/>
        <v>-3600290.6830183044</v>
      </c>
      <c r="M63" s="70">
        <f t="shared" si="1"/>
        <v>3850114.139181694</v>
      </c>
    </row>
    <row r="64" spans="1:13" ht="15" x14ac:dyDescent="0.25">
      <c r="A64" s="66"/>
      <c r="B64" s="66">
        <v>1960</v>
      </c>
      <c r="C64" s="67" t="s">
        <v>63</v>
      </c>
      <c r="D64" s="32">
        <f>'2025 (New UL)'!G64</f>
        <v>8952643.3835228011</v>
      </c>
      <c r="E64" s="32">
        <v>216371.86559999999</v>
      </c>
      <c r="F64" s="32">
        <v>-42274.456477199994</v>
      </c>
      <c r="G64" s="68">
        <f t="shared" si="0"/>
        <v>9126740.7926455997</v>
      </c>
      <c r="H64" s="69"/>
      <c r="I64" s="32">
        <f>'2025 (New UL)'!L64</f>
        <v>-5665409.030040497</v>
      </c>
      <c r="J64" s="32">
        <v>-538343.69402469031</v>
      </c>
      <c r="K64" s="32">
        <v>6823.4564724000011</v>
      </c>
      <c r="L64" s="68">
        <f t="shared" si="2"/>
        <v>-6196929.2675927877</v>
      </c>
      <c r="M64" s="70">
        <f t="shared" si="1"/>
        <v>2929811.525052812</v>
      </c>
    </row>
    <row r="65" spans="1:13" ht="15" x14ac:dyDescent="0.25">
      <c r="A65" s="66"/>
      <c r="B65" s="66">
        <v>1980</v>
      </c>
      <c r="C65" s="67" t="s">
        <v>64</v>
      </c>
      <c r="D65" s="32">
        <f>'2025 (New UL)'!G65</f>
        <v>44138717.427308202</v>
      </c>
      <c r="E65" s="32">
        <v>3130386.9402463827</v>
      </c>
      <c r="F65" s="32">
        <v>-141451.70071999999</v>
      </c>
      <c r="G65" s="68">
        <f t="shared" si="0"/>
        <v>47127652.666834585</v>
      </c>
      <c r="H65" s="69"/>
      <c r="I65" s="32">
        <f>'2025 (New UL)'!L65</f>
        <v>-24013021.891314145</v>
      </c>
      <c r="J65" s="32">
        <v>-2476989.3063069154</v>
      </c>
      <c r="K65" s="32">
        <v>29289.86076800001</v>
      </c>
      <c r="L65" s="68">
        <f t="shared" si="2"/>
        <v>-26460721.336853061</v>
      </c>
      <c r="M65" s="70">
        <f t="shared" si="1"/>
        <v>20666931.329981524</v>
      </c>
    </row>
    <row r="66" spans="1:13" ht="15" x14ac:dyDescent="0.25">
      <c r="A66" s="66"/>
      <c r="B66" s="66">
        <v>2440</v>
      </c>
      <c r="C66" s="67" t="s">
        <v>104</v>
      </c>
      <c r="D66" s="32">
        <f>'2025 (New UL)'!G66</f>
        <v>-1035366539.9534216</v>
      </c>
      <c r="E66" s="32">
        <v>-152218533.27365494</v>
      </c>
      <c r="F66" s="32">
        <v>1722239.8434731998</v>
      </c>
      <c r="G66" s="68">
        <f t="shared" si="0"/>
        <v>-1185862833.3836033</v>
      </c>
      <c r="H66" s="69"/>
      <c r="I66" s="32">
        <f>'2025 (New UL)'!L66</f>
        <v>141302072.93508148</v>
      </c>
      <c r="J66" s="32">
        <v>26040634.26942585</v>
      </c>
      <c r="K66" s="32">
        <v>-344447.96351460007</v>
      </c>
      <c r="L66" s="68">
        <f t="shared" si="2"/>
        <v>166998259.24099272</v>
      </c>
      <c r="M66" s="70">
        <f t="shared" si="1"/>
        <v>-1018864574.1426105</v>
      </c>
    </row>
    <row r="67" spans="1:13" ht="25.5" x14ac:dyDescent="0.25">
      <c r="A67" s="66"/>
      <c r="B67" s="72" t="s">
        <v>105</v>
      </c>
      <c r="C67" s="67" t="s">
        <v>106</v>
      </c>
      <c r="D67" s="32">
        <f>'2025 (New UL)'!G67</f>
        <v>-1892097.0799999998</v>
      </c>
      <c r="E67" s="32">
        <v>0</v>
      </c>
      <c r="F67" s="32">
        <v>0</v>
      </c>
      <c r="G67" s="68">
        <f t="shared" si="0"/>
        <v>-1892097.0799999998</v>
      </c>
      <c r="H67" s="69"/>
      <c r="I67" s="32">
        <f>'2025 (New UL)'!L67</f>
        <v>847581.58457494457</v>
      </c>
      <c r="J67" s="32">
        <v>123834.16507494469</v>
      </c>
      <c r="K67" s="32">
        <v>0</v>
      </c>
      <c r="L67" s="68">
        <f t="shared" si="2"/>
        <v>971415.7496498893</v>
      </c>
      <c r="M67" s="70">
        <f t="shared" si="1"/>
        <v>-920681.33035011054</v>
      </c>
    </row>
    <row r="68" spans="1:13" ht="15" x14ac:dyDescent="0.25">
      <c r="A68" s="72"/>
      <c r="B68" s="72">
        <v>2005</v>
      </c>
      <c r="C68" s="73" t="s">
        <v>107</v>
      </c>
      <c r="D68" s="32">
        <f>'2025 (New UL)'!G68</f>
        <v>11699071.99</v>
      </c>
      <c r="E68" s="32">
        <v>0</v>
      </c>
      <c r="F68" s="32">
        <v>0</v>
      </c>
      <c r="G68" s="68">
        <f t="shared" si="0"/>
        <v>11699071.99</v>
      </c>
      <c r="H68" s="69"/>
      <c r="I68" s="32">
        <f>'2025 (New UL)'!L68</f>
        <v>-5118344.17</v>
      </c>
      <c r="J68" s="32">
        <v>-731191.98</v>
      </c>
      <c r="K68" s="32">
        <v>0</v>
      </c>
      <c r="L68" s="68">
        <f t="shared" si="2"/>
        <v>-5849536.1500000004</v>
      </c>
      <c r="M68" s="70">
        <f t="shared" si="1"/>
        <v>5849535.8399999999</v>
      </c>
    </row>
    <row r="69" spans="1:13" ht="15" x14ac:dyDescent="0.25">
      <c r="A69" s="72"/>
      <c r="B69" s="72">
        <v>2075</v>
      </c>
      <c r="C69" s="73" t="s">
        <v>108</v>
      </c>
      <c r="D69" s="32">
        <f>'2025 (New UL)'!G69</f>
        <v>191039.66999999998</v>
      </c>
      <c r="E69" s="32">
        <v>0</v>
      </c>
      <c r="F69" s="32">
        <v>0</v>
      </c>
      <c r="G69" s="68">
        <f t="shared" si="0"/>
        <v>191039.66999999998</v>
      </c>
      <c r="H69" s="69"/>
      <c r="I69" s="32">
        <f>'2025 (New UL)'!L69</f>
        <v>-191039.66999999998</v>
      </c>
      <c r="J69" s="32">
        <v>0</v>
      </c>
      <c r="K69" s="32">
        <v>0</v>
      </c>
      <c r="L69" s="68">
        <f t="shared" si="2"/>
        <v>-191039.66999999998</v>
      </c>
      <c r="M69" s="70">
        <f t="shared" si="1"/>
        <v>0</v>
      </c>
    </row>
    <row r="70" spans="1:13" ht="15" x14ac:dyDescent="0.25">
      <c r="A70" s="72"/>
      <c r="B70" s="72">
        <v>2055</v>
      </c>
      <c r="C70" s="74" t="s">
        <v>109</v>
      </c>
      <c r="D70" s="32">
        <f>'2025 (New UL)'!G70</f>
        <v>169593621.45882151</v>
      </c>
      <c r="E70" s="32">
        <v>41340175.904128999</v>
      </c>
      <c r="F70" s="32">
        <v>0</v>
      </c>
      <c r="G70" s="68">
        <f t="shared" si="0"/>
        <v>210933797.3629505</v>
      </c>
      <c r="H70" s="69"/>
      <c r="I70" s="32">
        <f>'2025 (New UL)'!L70</f>
        <v>0</v>
      </c>
      <c r="J70" s="32">
        <v>0</v>
      </c>
      <c r="K70" s="32">
        <v>0</v>
      </c>
      <c r="L70" s="68">
        <f t="shared" si="2"/>
        <v>0</v>
      </c>
      <c r="M70" s="70">
        <f t="shared" si="1"/>
        <v>210933797.3629505</v>
      </c>
    </row>
    <row r="71" spans="1:13" ht="15" x14ac:dyDescent="0.25">
      <c r="A71" s="72"/>
      <c r="B71" s="36" t="s">
        <v>110</v>
      </c>
      <c r="C71" s="75" t="s">
        <v>111</v>
      </c>
      <c r="D71" s="32">
        <f>'2025 (New UL)'!G71</f>
        <v>-98799279.982804835</v>
      </c>
      <c r="E71" s="32">
        <v>-19228819.055945005</v>
      </c>
      <c r="F71" s="32">
        <v>0</v>
      </c>
      <c r="G71" s="68">
        <f t="shared" si="0"/>
        <v>-118028099.03874984</v>
      </c>
      <c r="H71" s="69"/>
      <c r="I71" s="32">
        <f>'2025 (New UL)'!L71</f>
        <v>0</v>
      </c>
      <c r="J71" s="32">
        <v>0</v>
      </c>
      <c r="K71" s="32">
        <v>0</v>
      </c>
      <c r="L71" s="68">
        <f t="shared" si="2"/>
        <v>0</v>
      </c>
      <c r="M71" s="70">
        <f t="shared" si="1"/>
        <v>-118028099.03874984</v>
      </c>
    </row>
    <row r="72" spans="1:13" x14ac:dyDescent="0.2">
      <c r="A72" s="72"/>
      <c r="B72" s="72"/>
      <c r="C72" s="76" t="s">
        <v>112</v>
      </c>
      <c r="D72" s="77">
        <f>SUM(D40:D71)</f>
        <v>5295829900.6786861</v>
      </c>
      <c r="E72" s="77">
        <f>SUM(E40:E71)</f>
        <v>357970991.59554094</v>
      </c>
      <c r="F72" s="77">
        <f>SUM(F40:F71)</f>
        <v>-16143907.032830436</v>
      </c>
      <c r="G72" s="77">
        <f>SUM(G40:G71)</f>
        <v>5637656985.241396</v>
      </c>
      <c r="H72" s="69"/>
      <c r="I72" s="77">
        <f>SUM(I40:I71)</f>
        <v>-1377806740.7934561</v>
      </c>
      <c r="J72" s="77">
        <f>SUM(J40:J71)</f>
        <v>-171053825.78349805</v>
      </c>
      <c r="K72" s="77">
        <f>SUM(K40:K71)</f>
        <v>9079425.1838822216</v>
      </c>
      <c r="L72" s="77">
        <f>SUM(L40:L71)</f>
        <v>-1539781141.3930719</v>
      </c>
      <c r="M72" s="77">
        <f>SUM(M40:M71)</f>
        <v>4097875843.8483257</v>
      </c>
    </row>
    <row r="73" spans="1:13" ht="25.5" x14ac:dyDescent="0.25">
      <c r="A73" s="72"/>
      <c r="B73" s="72">
        <v>2075</v>
      </c>
      <c r="C73" s="78" t="s">
        <v>113</v>
      </c>
      <c r="D73" s="32">
        <f>'2025 (New UL)'!G73</f>
        <v>-191039.66999999998</v>
      </c>
      <c r="E73" s="32">
        <v>0</v>
      </c>
      <c r="F73" s="32">
        <v>0</v>
      </c>
      <c r="G73" s="68">
        <f t="shared" ref="G73:G78" si="3">D73+E73+F73</f>
        <v>-191039.66999999998</v>
      </c>
      <c r="H73" s="69"/>
      <c r="I73" s="32">
        <f>'2025 (New UL)'!L73</f>
        <v>191039.66999999998</v>
      </c>
      <c r="J73" s="32">
        <v>0</v>
      </c>
      <c r="K73" s="32">
        <v>0</v>
      </c>
      <c r="L73" s="68">
        <f t="shared" ref="L73:L77" si="4">I73+J73+K73</f>
        <v>191039.66999999998</v>
      </c>
      <c r="M73" s="70">
        <f t="shared" ref="M73:M78" si="5">G73+L73</f>
        <v>0</v>
      </c>
    </row>
    <row r="74" spans="1:13" ht="25.5" x14ac:dyDescent="0.25">
      <c r="A74" s="72"/>
      <c r="B74" s="72">
        <v>1865</v>
      </c>
      <c r="C74" s="78" t="s">
        <v>114</v>
      </c>
      <c r="D74" s="32">
        <f>'2025 (New UL)'!G74</f>
        <v>-800186</v>
      </c>
      <c r="E74" s="32">
        <v>0</v>
      </c>
      <c r="F74" s="32">
        <v>0</v>
      </c>
      <c r="G74" s="68">
        <f t="shared" si="3"/>
        <v>-800186</v>
      </c>
      <c r="H74" s="69"/>
      <c r="I74" s="32">
        <f>'2025 (New UL)'!L74</f>
        <v>208595.4696551724</v>
      </c>
      <c r="J74" s="32">
        <v>80018.599655172409</v>
      </c>
      <c r="K74" s="32">
        <v>0</v>
      </c>
      <c r="L74" s="68">
        <f t="shared" si="4"/>
        <v>288614.06931034481</v>
      </c>
      <c r="M74" s="70">
        <f t="shared" si="5"/>
        <v>-511571.93068965519</v>
      </c>
    </row>
    <row r="75" spans="1:13" ht="15.95" customHeight="1" x14ac:dyDescent="0.25">
      <c r="A75" s="72"/>
      <c r="B75" s="72">
        <v>1875</v>
      </c>
      <c r="C75" s="78" t="s">
        <v>115</v>
      </c>
      <c r="D75" s="32">
        <f>'2025 (New UL)'!G75</f>
        <v>-1091911.0800000005</v>
      </c>
      <c r="E75" s="32">
        <v>0</v>
      </c>
      <c r="F75" s="32">
        <v>0</v>
      </c>
      <c r="G75" s="68">
        <f t="shared" si="3"/>
        <v>-1091911.0800000005</v>
      </c>
      <c r="H75" s="69"/>
      <c r="I75" s="32">
        <f>'2025 (New UL)'!L75</f>
        <v>627312.89137535449</v>
      </c>
      <c r="J75" s="32">
        <v>40420.192514211965</v>
      </c>
      <c r="K75" s="32">
        <v>0</v>
      </c>
      <c r="L75" s="68">
        <f t="shared" si="4"/>
        <v>667733.08388956648</v>
      </c>
      <c r="M75" s="70">
        <f t="shared" si="5"/>
        <v>-424177.99611043406</v>
      </c>
    </row>
    <row r="76" spans="1:13" ht="25.5" x14ac:dyDescent="0.25">
      <c r="A76" s="72"/>
      <c r="B76" s="72" t="s">
        <v>105</v>
      </c>
      <c r="C76" s="78" t="s">
        <v>116</v>
      </c>
      <c r="D76" s="32">
        <f>'2025 (New UL)'!G76</f>
        <v>1892097.0799999998</v>
      </c>
      <c r="E76" s="32">
        <v>0</v>
      </c>
      <c r="F76" s="32">
        <v>0</v>
      </c>
      <c r="G76" s="68">
        <f t="shared" si="3"/>
        <v>1892097.0799999998</v>
      </c>
      <c r="H76" s="69"/>
      <c r="I76" s="32">
        <f>'2025 (New UL)'!L76</f>
        <v>-847581.58457494457</v>
      </c>
      <c r="J76" s="32">
        <v>-123834.16507494469</v>
      </c>
      <c r="K76" s="32">
        <v>0</v>
      </c>
      <c r="L76" s="68">
        <f t="shared" si="4"/>
        <v>-971415.7496498893</v>
      </c>
      <c r="M76" s="70">
        <f t="shared" si="5"/>
        <v>920681.33035011054</v>
      </c>
    </row>
    <row r="77" spans="1:13" ht="15" x14ac:dyDescent="0.25">
      <c r="A77" s="72"/>
      <c r="B77" s="72">
        <v>2055</v>
      </c>
      <c r="C77" s="74" t="s">
        <v>117</v>
      </c>
      <c r="D77" s="32">
        <f>'2025 (New UL)'!G77</f>
        <v>-169593621.45882151</v>
      </c>
      <c r="E77" s="32">
        <v>-41340175.904128999</v>
      </c>
      <c r="F77" s="32">
        <v>0</v>
      </c>
      <c r="G77" s="68">
        <f t="shared" si="3"/>
        <v>-210933797.3629505</v>
      </c>
      <c r="H77" s="69"/>
      <c r="I77" s="32">
        <f>'2025 (New UL)'!L77</f>
        <v>0</v>
      </c>
      <c r="J77" s="32">
        <v>0</v>
      </c>
      <c r="K77" s="32">
        <v>0</v>
      </c>
      <c r="L77" s="68">
        <f t="shared" si="4"/>
        <v>0</v>
      </c>
      <c r="M77" s="70">
        <f t="shared" si="5"/>
        <v>-210933797.3629505</v>
      </c>
    </row>
    <row r="78" spans="1:13" ht="15" x14ac:dyDescent="0.25">
      <c r="A78" s="72"/>
      <c r="B78" s="36" t="s">
        <v>110</v>
      </c>
      <c r="C78" s="75" t="s">
        <v>118</v>
      </c>
      <c r="D78" s="32">
        <f>'2025 (New UL)'!G78</f>
        <v>98799279.982804835</v>
      </c>
      <c r="E78" s="32">
        <v>19228819.055945005</v>
      </c>
      <c r="F78" s="32">
        <v>0</v>
      </c>
      <c r="G78" s="68">
        <f t="shared" si="3"/>
        <v>118028099.03874984</v>
      </c>
      <c r="H78" s="69"/>
      <c r="I78" s="32">
        <f>'2025 (New UL)'!L78</f>
        <v>0</v>
      </c>
      <c r="J78" s="32">
        <v>0</v>
      </c>
      <c r="K78" s="32">
        <v>0</v>
      </c>
      <c r="L78" s="68">
        <f t="shared" ref="L78" si="6">I78+J78+K78</f>
        <v>0</v>
      </c>
      <c r="M78" s="70">
        <f t="shared" si="5"/>
        <v>118028099.03874984</v>
      </c>
    </row>
    <row r="79" spans="1:13" x14ac:dyDescent="0.2">
      <c r="A79" s="72"/>
      <c r="B79" s="72"/>
      <c r="C79" s="76" t="s">
        <v>119</v>
      </c>
      <c r="D79" s="77">
        <f>SUM(D72:D78)</f>
        <v>5224844519.53267</v>
      </c>
      <c r="E79" s="77">
        <f>SUM(E72:E78)</f>
        <v>335859634.74735695</v>
      </c>
      <c r="F79" s="77">
        <f>SUM(F72:F78)</f>
        <v>-16143907.032830436</v>
      </c>
      <c r="G79" s="77">
        <f>SUM(G72:G78)</f>
        <v>5544560247.2471952</v>
      </c>
      <c r="H79" s="69"/>
      <c r="I79" s="77">
        <f t="shared" ref="I79:M79" si="7">SUM(I72:I78)</f>
        <v>-1377627374.3470004</v>
      </c>
      <c r="J79" s="77">
        <f t="shared" si="7"/>
        <v>-171057221.1564036</v>
      </c>
      <c r="K79" s="77">
        <f t="shared" si="7"/>
        <v>9079425.1838822216</v>
      </c>
      <c r="L79" s="77">
        <f t="shared" si="7"/>
        <v>-1539605170.3195219</v>
      </c>
      <c r="M79" s="77">
        <f t="shared" si="7"/>
        <v>4004955076.9276748</v>
      </c>
    </row>
    <row r="81" spans="4:4" x14ac:dyDescent="0.2">
      <c r="D81" s="91"/>
    </row>
  </sheetData>
  <mergeCells count="8">
    <mergeCell ref="B24:M24"/>
    <mergeCell ref="B26:M28"/>
    <mergeCell ref="D38:G38"/>
    <mergeCell ref="A9:M9"/>
    <mergeCell ref="A10:M10"/>
    <mergeCell ref="B14:M15"/>
    <mergeCell ref="B17:M18"/>
    <mergeCell ref="B20:M20"/>
  </mergeCells>
  <dataValidations count="1">
    <dataValidation type="list" allowBlank="1" showErrorMessage="1" error="Use the following date format when inserting a date:_x000a__x000a_Eg:  &quot;January 1, 2013&quot;" prompt="Use the following format eg: January 1, 2013" sqref="F35" xr:uid="{804C3853-7CD9-4A85-BA62-6B87CC841A34}">
      <formula1>"CGAAP, MIFRS,USGAAP, ASPE"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5FC26-912B-464E-8325-B952DBBE77F7}">
  <dimension ref="A1:M80"/>
  <sheetViews>
    <sheetView workbookViewId="0">
      <selection activeCell="M1" sqref="M1"/>
    </sheetView>
  </sheetViews>
  <sheetFormatPr defaultColWidth="9" defaultRowHeight="12.75" x14ac:dyDescent="0.2"/>
  <cols>
    <col min="1" max="1" width="7.140625" style="44" customWidth="1"/>
    <col min="2" max="2" width="11.28515625" style="44" customWidth="1"/>
    <col min="3" max="3" width="43.7109375" style="42" customWidth="1"/>
    <col min="4" max="4" width="16.5703125" style="42" bestFit="1" customWidth="1"/>
    <col min="5" max="5" width="18.5703125" style="42" bestFit="1" customWidth="1"/>
    <col min="6" max="6" width="15.5703125" style="42" bestFit="1" customWidth="1"/>
    <col min="7" max="7" width="16.5703125" style="42" bestFit="1" customWidth="1"/>
    <col min="8" max="8" width="1.42578125" style="42" customWidth="1"/>
    <col min="9" max="9" width="15.85546875" style="42" customWidth="1"/>
    <col min="10" max="10" width="15.5703125" style="42" customWidth="1"/>
    <col min="11" max="11" width="14.28515625" style="42" bestFit="1" customWidth="1"/>
    <col min="12" max="12" width="15.5703125" style="42" bestFit="1" customWidth="1"/>
    <col min="13" max="13" width="16.85546875" style="42" bestFit="1" customWidth="1"/>
    <col min="14" max="16384" width="9" style="42"/>
  </cols>
  <sheetData>
    <row r="1" spans="1:13" x14ac:dyDescent="0.2">
      <c r="L1" s="45" t="s">
        <v>68</v>
      </c>
      <c r="M1" s="12" t="s">
        <v>122</v>
      </c>
    </row>
    <row r="2" spans="1:13" x14ac:dyDescent="0.2">
      <c r="L2" s="45" t="s">
        <v>69</v>
      </c>
      <c r="M2" s="46"/>
    </row>
    <row r="3" spans="1:13" x14ac:dyDescent="0.2">
      <c r="L3" s="45" t="s">
        <v>70</v>
      </c>
      <c r="M3" s="46"/>
    </row>
    <row r="4" spans="1:13" x14ac:dyDescent="0.2">
      <c r="L4" s="45" t="s">
        <v>71</v>
      </c>
      <c r="M4" s="46"/>
    </row>
    <row r="5" spans="1:13" x14ac:dyDescent="0.2">
      <c r="L5" s="45" t="s">
        <v>72</v>
      </c>
      <c r="M5" s="47"/>
    </row>
    <row r="6" spans="1:13" ht="9" customHeight="1" x14ac:dyDescent="0.2">
      <c r="L6" s="45"/>
      <c r="M6" s="48"/>
    </row>
    <row r="7" spans="1:13" x14ac:dyDescent="0.2">
      <c r="L7" s="45" t="s">
        <v>73</v>
      </c>
      <c r="M7" s="47"/>
    </row>
    <row r="8" spans="1:13" ht="9" customHeight="1" x14ac:dyDescent="0.2"/>
    <row r="9" spans="1:13" ht="20.25" customHeight="1" x14ac:dyDescent="0.2">
      <c r="A9" s="139" t="s">
        <v>74</v>
      </c>
      <c r="B9" s="139"/>
      <c r="C9" s="139"/>
      <c r="D9" s="139"/>
      <c r="E9" s="139"/>
      <c r="F9" s="139"/>
      <c r="G9" s="139"/>
      <c r="H9" s="139"/>
      <c r="I9" s="139"/>
      <c r="J9" s="139"/>
      <c r="K9" s="139"/>
      <c r="L9" s="139"/>
      <c r="M9" s="139"/>
    </row>
    <row r="10" spans="1:13" ht="21" x14ac:dyDescent="0.2">
      <c r="A10" s="139" t="s">
        <v>75</v>
      </c>
      <c r="B10" s="139"/>
      <c r="C10" s="139"/>
      <c r="D10" s="139"/>
      <c r="E10" s="139"/>
      <c r="F10" s="139"/>
      <c r="G10" s="139"/>
      <c r="H10" s="139"/>
      <c r="I10" s="139"/>
      <c r="J10" s="139"/>
      <c r="K10" s="139"/>
      <c r="L10" s="139"/>
      <c r="M10" s="139"/>
    </row>
    <row r="11" spans="1:13" x14ac:dyDescent="0.2">
      <c r="E11" s="80" t="s">
        <v>76</v>
      </c>
    </row>
    <row r="12" spans="1:13" x14ac:dyDescent="0.2">
      <c r="A12" s="49" t="s">
        <v>77</v>
      </c>
    </row>
    <row r="14" spans="1:13" ht="12.6" customHeight="1" x14ac:dyDescent="0.2">
      <c r="A14" s="44">
        <v>1</v>
      </c>
      <c r="B14" s="140" t="s">
        <v>78</v>
      </c>
      <c r="C14" s="140"/>
      <c r="D14" s="140"/>
      <c r="E14" s="140"/>
      <c r="F14" s="140"/>
      <c r="G14" s="140"/>
      <c r="H14" s="140"/>
      <c r="I14" s="140"/>
      <c r="J14" s="140"/>
      <c r="K14" s="140"/>
      <c r="L14" s="140"/>
      <c r="M14" s="140"/>
    </row>
    <row r="15" spans="1:13" ht="29.25" customHeight="1" x14ac:dyDescent="0.2">
      <c r="B15" s="140"/>
      <c r="C15" s="140"/>
      <c r="D15" s="140"/>
      <c r="E15" s="140"/>
      <c r="F15" s="140"/>
      <c r="G15" s="140"/>
      <c r="H15" s="140"/>
      <c r="I15" s="140"/>
      <c r="J15" s="140"/>
      <c r="K15" s="140"/>
      <c r="L15" s="140"/>
      <c r="M15" s="140"/>
    </row>
    <row r="16" spans="1:13" ht="12.75" customHeight="1" x14ac:dyDescent="0.2"/>
    <row r="17" spans="1:13" ht="12.6" customHeight="1" x14ac:dyDescent="0.2">
      <c r="A17" s="44">
        <v>2</v>
      </c>
      <c r="B17" s="140" t="s">
        <v>79</v>
      </c>
      <c r="C17" s="140"/>
      <c r="D17" s="140"/>
      <c r="E17" s="140"/>
      <c r="F17" s="140"/>
      <c r="G17" s="140"/>
      <c r="H17" s="140"/>
      <c r="I17" s="140"/>
      <c r="J17" s="140"/>
      <c r="K17" s="140"/>
      <c r="L17" s="140"/>
      <c r="M17" s="140"/>
    </row>
    <row r="18" spans="1:13" x14ac:dyDescent="0.2">
      <c r="B18" s="140"/>
      <c r="C18" s="140"/>
      <c r="D18" s="140"/>
      <c r="E18" s="140"/>
      <c r="F18" s="140"/>
      <c r="G18" s="140"/>
      <c r="H18" s="140"/>
      <c r="I18" s="140"/>
      <c r="J18" s="140"/>
      <c r="K18" s="140"/>
      <c r="L18" s="140"/>
      <c r="M18" s="140"/>
    </row>
    <row r="20" spans="1:13" ht="12.6" customHeight="1" x14ac:dyDescent="0.2">
      <c r="A20" s="44">
        <v>3</v>
      </c>
      <c r="B20" s="135" t="s">
        <v>80</v>
      </c>
      <c r="C20" s="135"/>
      <c r="D20" s="135"/>
      <c r="E20" s="135"/>
      <c r="F20" s="135"/>
      <c r="G20" s="135"/>
      <c r="H20" s="135"/>
      <c r="I20" s="135"/>
      <c r="J20" s="135"/>
      <c r="K20" s="135"/>
      <c r="L20" s="135"/>
      <c r="M20" s="135"/>
    </row>
    <row r="22" spans="1:13" x14ac:dyDescent="0.2">
      <c r="A22" s="44">
        <v>4</v>
      </c>
      <c r="B22" s="51" t="s">
        <v>81</v>
      </c>
    </row>
    <row r="24" spans="1:13" ht="30.75" customHeight="1" x14ac:dyDescent="0.2">
      <c r="A24" s="44">
        <v>5</v>
      </c>
      <c r="B24" s="135" t="s">
        <v>82</v>
      </c>
      <c r="C24" s="135"/>
      <c r="D24" s="135"/>
      <c r="E24" s="135"/>
      <c r="F24" s="135"/>
      <c r="G24" s="135"/>
      <c r="H24" s="135"/>
      <c r="I24" s="135"/>
      <c r="J24" s="135"/>
      <c r="K24" s="135"/>
      <c r="L24" s="135"/>
      <c r="M24" s="135"/>
    </row>
    <row r="26" spans="1:13" ht="12.6" customHeight="1" x14ac:dyDescent="0.2">
      <c r="A26" s="44">
        <v>6</v>
      </c>
      <c r="B26" s="135" t="s">
        <v>83</v>
      </c>
      <c r="C26" s="135"/>
      <c r="D26" s="135"/>
      <c r="E26" s="135"/>
      <c r="F26" s="135"/>
      <c r="G26" s="135"/>
      <c r="H26" s="135"/>
      <c r="I26" s="135"/>
      <c r="J26" s="135"/>
      <c r="K26" s="135"/>
      <c r="L26" s="135"/>
      <c r="M26" s="135"/>
    </row>
    <row r="27" spans="1:13" x14ac:dyDescent="0.2">
      <c r="B27" s="135"/>
      <c r="C27" s="135"/>
      <c r="D27" s="135"/>
      <c r="E27" s="135"/>
      <c r="F27" s="135"/>
      <c r="G27" s="135"/>
      <c r="H27" s="135"/>
      <c r="I27" s="135"/>
      <c r="J27" s="135"/>
      <c r="K27" s="135"/>
      <c r="L27" s="135"/>
      <c r="M27" s="135"/>
    </row>
    <row r="28" spans="1:13" x14ac:dyDescent="0.2">
      <c r="B28" s="135"/>
      <c r="C28" s="135"/>
      <c r="D28" s="135"/>
      <c r="E28" s="135"/>
      <c r="F28" s="135"/>
      <c r="G28" s="135"/>
      <c r="H28" s="135"/>
      <c r="I28" s="135"/>
      <c r="J28" s="135"/>
      <c r="K28" s="135"/>
      <c r="L28" s="135"/>
      <c r="M28" s="135"/>
    </row>
    <row r="30" spans="1:13" ht="12.75" customHeight="1" x14ac:dyDescent="0.2">
      <c r="A30" s="44">
        <v>7</v>
      </c>
      <c r="B30" s="51" t="s">
        <v>84</v>
      </c>
      <c r="C30" s="50"/>
      <c r="D30" s="50"/>
      <c r="E30" s="50"/>
      <c r="F30" s="50"/>
      <c r="G30" s="50"/>
      <c r="H30" s="50"/>
      <c r="I30" s="50"/>
      <c r="J30" s="50"/>
      <c r="K30" s="50"/>
      <c r="L30" s="50"/>
      <c r="M30" s="50"/>
    </row>
    <row r="31" spans="1:13" x14ac:dyDescent="0.2">
      <c r="B31" s="50"/>
      <c r="C31" s="50"/>
      <c r="D31" s="50"/>
      <c r="E31" s="50"/>
      <c r="F31" s="50"/>
      <c r="G31" s="50"/>
      <c r="H31" s="50"/>
      <c r="I31" s="50"/>
      <c r="J31" s="50"/>
      <c r="K31" s="50"/>
      <c r="L31" s="50"/>
      <c r="M31" s="50"/>
    </row>
    <row r="32" spans="1:13" x14ac:dyDescent="0.2">
      <c r="A32" s="44">
        <v>8</v>
      </c>
      <c r="B32" s="51" t="s">
        <v>85</v>
      </c>
      <c r="C32" s="50"/>
      <c r="D32" s="50"/>
      <c r="E32" s="50"/>
      <c r="F32" s="50"/>
      <c r="G32" s="50"/>
      <c r="H32" s="50"/>
      <c r="I32" s="50"/>
      <c r="J32" s="50"/>
      <c r="K32" s="50"/>
      <c r="L32" s="50"/>
      <c r="M32" s="50"/>
    </row>
    <row r="33" spans="1:13" customFormat="1" ht="15" x14ac:dyDescent="0.25">
      <c r="A33" s="44"/>
      <c r="B33" s="44"/>
      <c r="C33" s="42"/>
      <c r="D33" s="42"/>
      <c r="E33" s="42"/>
      <c r="F33" s="42"/>
      <c r="G33" s="42"/>
      <c r="H33" s="42"/>
      <c r="I33" s="42"/>
      <c r="J33" s="42"/>
      <c r="K33" s="42"/>
      <c r="L33" s="42"/>
      <c r="M33" s="42"/>
    </row>
    <row r="34" spans="1:13" customFormat="1" ht="15" x14ac:dyDescent="0.25">
      <c r="A34" s="44"/>
      <c r="B34" s="44"/>
      <c r="C34" s="42"/>
      <c r="D34" s="42"/>
      <c r="E34" s="42"/>
      <c r="F34" s="42"/>
      <c r="G34" s="42"/>
      <c r="H34" s="42"/>
      <c r="I34" s="42"/>
      <c r="J34" s="42"/>
      <c r="K34" s="42"/>
      <c r="L34" s="42"/>
      <c r="M34" s="42"/>
    </row>
    <row r="35" spans="1:13" ht="15.75" thickBot="1" x14ac:dyDescent="0.25">
      <c r="E35" s="52" t="s">
        <v>86</v>
      </c>
      <c r="F35" s="53" t="s">
        <v>5</v>
      </c>
    </row>
    <row r="36" spans="1:13" ht="15.75" thickBot="1" x14ac:dyDescent="0.3">
      <c r="E36" s="52" t="s">
        <v>87</v>
      </c>
      <c r="F36" s="54">
        <v>2025</v>
      </c>
      <c r="G36" s="55"/>
    </row>
    <row r="38" spans="1:13" x14ac:dyDescent="0.2">
      <c r="D38" s="136" t="s">
        <v>88</v>
      </c>
      <c r="E38" s="137"/>
      <c r="F38" s="137"/>
      <c r="G38" s="138"/>
      <c r="I38" s="56"/>
      <c r="J38" s="57" t="s">
        <v>89</v>
      </c>
      <c r="K38" s="57"/>
      <c r="L38" s="58"/>
    </row>
    <row r="39" spans="1:13" ht="30" customHeight="1" x14ac:dyDescent="0.2">
      <c r="A39" s="59"/>
      <c r="B39" s="59" t="s">
        <v>90</v>
      </c>
      <c r="C39" s="60" t="s">
        <v>91</v>
      </c>
      <c r="D39" s="59" t="s">
        <v>92</v>
      </c>
      <c r="E39" s="61" t="s">
        <v>93</v>
      </c>
      <c r="F39" s="61" t="s">
        <v>94</v>
      </c>
      <c r="G39" s="59" t="s">
        <v>95</v>
      </c>
      <c r="H39" s="62"/>
      <c r="I39" s="59" t="s">
        <v>92</v>
      </c>
      <c r="J39" s="63" t="s">
        <v>96</v>
      </c>
      <c r="K39" s="63" t="s">
        <v>94</v>
      </c>
      <c r="L39" s="64" t="s">
        <v>95</v>
      </c>
      <c r="M39" s="59" t="s">
        <v>97</v>
      </c>
    </row>
    <row r="40" spans="1:13" ht="25.5" customHeight="1" x14ac:dyDescent="0.25">
      <c r="A40" s="65"/>
      <c r="B40" s="66">
        <v>1609</v>
      </c>
      <c r="C40" s="67" t="s">
        <v>43</v>
      </c>
      <c r="D40" s="32">
        <v>97012005.039999992</v>
      </c>
      <c r="E40" s="32">
        <v>1777544.1165999998</v>
      </c>
      <c r="F40" s="32">
        <v>0</v>
      </c>
      <c r="G40" s="68">
        <f t="shared" ref="G40:G71" si="0">D40+E40+F40</f>
        <v>98789549.156599998</v>
      </c>
      <c r="H40" s="69"/>
      <c r="I40" s="32">
        <v>-28836506.299999997</v>
      </c>
      <c r="J40" s="32">
        <v>-3415875.890347179</v>
      </c>
      <c r="K40" s="32">
        <v>0</v>
      </c>
      <c r="L40" s="68">
        <f>I40+J40+K40</f>
        <v>-32252382.190347176</v>
      </c>
      <c r="M40" s="70">
        <f t="shared" ref="M40:M71" si="1">G40+L40</f>
        <v>66537166.966252819</v>
      </c>
    </row>
    <row r="41" spans="1:13" ht="25.5" x14ac:dyDescent="0.25">
      <c r="A41" s="66"/>
      <c r="B41" s="66">
        <v>1611</v>
      </c>
      <c r="C41" s="67" t="s">
        <v>98</v>
      </c>
      <c r="D41" s="32">
        <v>219657683.83000004</v>
      </c>
      <c r="E41" s="32">
        <v>21814830.910561472</v>
      </c>
      <c r="F41" s="32">
        <v>-1299000.3799999999</v>
      </c>
      <c r="G41" s="68">
        <f t="shared" si="0"/>
        <v>240173514.36056152</v>
      </c>
      <c r="H41" s="69"/>
      <c r="I41" s="32">
        <v>-116247279.07000001</v>
      </c>
      <c r="J41" s="32">
        <v>-16707797.152705491</v>
      </c>
      <c r="K41" s="32">
        <v>1070097.3599999999</v>
      </c>
      <c r="L41" s="68">
        <f t="shared" ref="L41:L71" si="2">I41+J41+K41</f>
        <v>-131884978.8627055</v>
      </c>
      <c r="M41" s="70">
        <f t="shared" si="1"/>
        <v>108288535.49785602</v>
      </c>
    </row>
    <row r="42" spans="1:13" ht="15" x14ac:dyDescent="0.25">
      <c r="A42" s="66"/>
      <c r="B42" s="66">
        <v>1612</v>
      </c>
      <c r="C42" s="67" t="s">
        <v>99</v>
      </c>
      <c r="D42" s="32">
        <v>4127503.6600000015</v>
      </c>
      <c r="E42" s="32">
        <v>137096.05940000003</v>
      </c>
      <c r="F42" s="32">
        <v>0</v>
      </c>
      <c r="G42" s="68">
        <f t="shared" si="0"/>
        <v>4264599.7194000017</v>
      </c>
      <c r="H42" s="69"/>
      <c r="I42" s="32">
        <v>0</v>
      </c>
      <c r="J42" s="32">
        <v>0</v>
      </c>
      <c r="K42" s="32">
        <v>0</v>
      </c>
      <c r="L42" s="68">
        <f t="shared" si="2"/>
        <v>0</v>
      </c>
      <c r="M42" s="70">
        <f t="shared" si="1"/>
        <v>4264599.7194000017</v>
      </c>
    </row>
    <row r="43" spans="1:13" ht="15" x14ac:dyDescent="0.25">
      <c r="A43" s="66"/>
      <c r="B43" s="66">
        <v>1805</v>
      </c>
      <c r="C43" s="67" t="s">
        <v>100</v>
      </c>
      <c r="D43" s="32">
        <v>84610153.680000007</v>
      </c>
      <c r="E43" s="32">
        <v>0</v>
      </c>
      <c r="F43" s="32">
        <v>0</v>
      </c>
      <c r="G43" s="68">
        <f t="shared" si="0"/>
        <v>84610153.680000007</v>
      </c>
      <c r="H43" s="69"/>
      <c r="I43" s="32">
        <v>0</v>
      </c>
      <c r="J43" s="32">
        <v>0</v>
      </c>
      <c r="K43" s="32">
        <v>0</v>
      </c>
      <c r="L43" s="68">
        <f t="shared" si="2"/>
        <v>0</v>
      </c>
      <c r="M43" s="70">
        <f t="shared" si="1"/>
        <v>84610153.680000007</v>
      </c>
    </row>
    <row r="44" spans="1:13" ht="15" x14ac:dyDescent="0.25">
      <c r="A44" s="66"/>
      <c r="B44" s="66">
        <v>1808</v>
      </c>
      <c r="C44" s="67" t="s">
        <v>45</v>
      </c>
      <c r="D44" s="32">
        <v>44558040.68</v>
      </c>
      <c r="E44" s="32">
        <v>799701.21071520261</v>
      </c>
      <c r="F44" s="32">
        <v>0</v>
      </c>
      <c r="G44" s="68">
        <f t="shared" si="0"/>
        <v>45357741.890715204</v>
      </c>
      <c r="H44" s="69"/>
      <c r="I44" s="32">
        <v>-11886795.280000001</v>
      </c>
      <c r="J44" s="32">
        <v>-1532657.942421647</v>
      </c>
      <c r="K44" s="32">
        <v>0</v>
      </c>
      <c r="L44" s="68">
        <f t="shared" si="2"/>
        <v>-13419453.222421648</v>
      </c>
      <c r="M44" s="70">
        <f t="shared" si="1"/>
        <v>31938288.668293558</v>
      </c>
    </row>
    <row r="45" spans="1:13" ht="15" x14ac:dyDescent="0.25">
      <c r="A45" s="66"/>
      <c r="B45" s="66">
        <v>1815</v>
      </c>
      <c r="C45" s="67" t="s">
        <v>46</v>
      </c>
      <c r="D45" s="32">
        <v>143413758.84999993</v>
      </c>
      <c r="E45" s="32">
        <v>2795062.6814247975</v>
      </c>
      <c r="F45" s="32">
        <v>-23123.141879999996</v>
      </c>
      <c r="G45" s="68">
        <f t="shared" si="0"/>
        <v>146185698.38954473</v>
      </c>
      <c r="H45" s="69"/>
      <c r="I45" s="32">
        <v>-57424764.219999932</v>
      </c>
      <c r="J45" s="32">
        <v>-5599045.1842202758</v>
      </c>
      <c r="K45" s="32">
        <v>6729.101878800001</v>
      </c>
      <c r="L45" s="68">
        <f t="shared" si="2"/>
        <v>-63017080.302341409</v>
      </c>
      <c r="M45" s="70">
        <f t="shared" si="1"/>
        <v>83168618.087203324</v>
      </c>
    </row>
    <row r="46" spans="1:13" ht="15" x14ac:dyDescent="0.25">
      <c r="A46" s="66"/>
      <c r="B46" s="66">
        <v>1820</v>
      </c>
      <c r="C46" s="67" t="s">
        <v>47</v>
      </c>
      <c r="D46" s="32">
        <v>183841112.26000017</v>
      </c>
      <c r="E46" s="32">
        <v>6331009.4389600009</v>
      </c>
      <c r="F46" s="32">
        <v>-156496.98468599998</v>
      </c>
      <c r="G46" s="68">
        <f t="shared" si="0"/>
        <v>190015624.7142742</v>
      </c>
      <c r="H46" s="69"/>
      <c r="I46" s="32">
        <v>-55441806.350000009</v>
      </c>
      <c r="J46" s="32">
        <v>-6389875.8646494336</v>
      </c>
      <c r="K46" s="32">
        <v>41215.264686480012</v>
      </c>
      <c r="L46" s="68">
        <f t="shared" si="2"/>
        <v>-61790466.949962959</v>
      </c>
      <c r="M46" s="70">
        <f t="shared" si="1"/>
        <v>128225157.76431124</v>
      </c>
    </row>
    <row r="47" spans="1:13" ht="15" x14ac:dyDescent="0.25">
      <c r="A47" s="66"/>
      <c r="B47" s="66">
        <v>1830</v>
      </c>
      <c r="C47" s="67" t="s">
        <v>48</v>
      </c>
      <c r="D47" s="32">
        <v>720756955.31000042</v>
      </c>
      <c r="E47" s="32">
        <v>56501230.803159565</v>
      </c>
      <c r="F47" s="32">
        <v>-2119922.9853280252</v>
      </c>
      <c r="G47" s="68">
        <f t="shared" si="0"/>
        <v>775138263.12783194</v>
      </c>
      <c r="H47" s="69"/>
      <c r="I47" s="32">
        <v>-110969886.66</v>
      </c>
      <c r="J47" s="32">
        <v>-16204817.735650925</v>
      </c>
      <c r="K47" s="32">
        <v>424530.30036000011</v>
      </c>
      <c r="L47" s="68">
        <f t="shared" si="2"/>
        <v>-126750174.09529093</v>
      </c>
      <c r="M47" s="70">
        <f t="shared" si="1"/>
        <v>648388089.03254104</v>
      </c>
    </row>
    <row r="48" spans="1:13" ht="15" x14ac:dyDescent="0.25">
      <c r="A48" s="66"/>
      <c r="B48" s="66">
        <v>1835</v>
      </c>
      <c r="C48" s="67" t="s">
        <v>49</v>
      </c>
      <c r="D48" s="32">
        <v>584319720.82999992</v>
      </c>
      <c r="E48" s="32">
        <v>50557929.52416724</v>
      </c>
      <c r="F48" s="32">
        <v>-2084838.0122714431</v>
      </c>
      <c r="G48" s="68">
        <f t="shared" si="0"/>
        <v>632792812.34189582</v>
      </c>
      <c r="H48" s="69"/>
      <c r="I48" s="32">
        <v>-104612275.50000003</v>
      </c>
      <c r="J48" s="32">
        <v>-15253533.423721004</v>
      </c>
      <c r="K48" s="32">
        <v>417271.89072000002</v>
      </c>
      <c r="L48" s="68">
        <f t="shared" si="2"/>
        <v>-119448537.03300104</v>
      </c>
      <c r="M48" s="70">
        <f t="shared" si="1"/>
        <v>513344275.30889475</v>
      </c>
    </row>
    <row r="49" spans="1:13" ht="15" x14ac:dyDescent="0.25">
      <c r="A49" s="66"/>
      <c r="B49" s="66">
        <v>1840</v>
      </c>
      <c r="C49" s="67" t="s">
        <v>50</v>
      </c>
      <c r="D49" s="32">
        <v>525561101.64000058</v>
      </c>
      <c r="E49" s="32">
        <v>74621341.770079136</v>
      </c>
      <c r="F49" s="32">
        <v>-425137.91314918234</v>
      </c>
      <c r="G49" s="68">
        <f t="shared" si="0"/>
        <v>599757305.49693048</v>
      </c>
      <c r="H49" s="69"/>
      <c r="I49" s="32">
        <v>-77909631.009999946</v>
      </c>
      <c r="J49" s="32">
        <v>-9711820.1267609522</v>
      </c>
      <c r="K49" s="32">
        <v>85236.602796000006</v>
      </c>
      <c r="L49" s="68">
        <f t="shared" si="2"/>
        <v>-87536214.533964887</v>
      </c>
      <c r="M49" s="70">
        <f t="shared" si="1"/>
        <v>512221090.96296561</v>
      </c>
    </row>
    <row r="50" spans="1:13" ht="15" x14ac:dyDescent="0.25">
      <c r="A50" s="66"/>
      <c r="B50" s="66">
        <v>1845</v>
      </c>
      <c r="C50" s="67" t="s">
        <v>51</v>
      </c>
      <c r="D50" s="32">
        <v>1555129782.5599995</v>
      </c>
      <c r="E50" s="32">
        <v>175680709.90840566</v>
      </c>
      <c r="F50" s="32">
        <v>-1885702.8758809487</v>
      </c>
      <c r="G50" s="68">
        <f t="shared" si="0"/>
        <v>1728924789.5925243</v>
      </c>
      <c r="H50" s="69"/>
      <c r="I50" s="32">
        <v>-320057628.06999999</v>
      </c>
      <c r="J50" s="32">
        <v>-47305051.843543291</v>
      </c>
      <c r="K50" s="32">
        <v>377669.40033672005</v>
      </c>
      <c r="L50" s="68">
        <f t="shared" si="2"/>
        <v>-366985010.51320654</v>
      </c>
      <c r="M50" s="70">
        <f t="shared" si="1"/>
        <v>1361939779.0793178</v>
      </c>
    </row>
    <row r="51" spans="1:13" ht="15" x14ac:dyDescent="0.25">
      <c r="A51" s="66"/>
      <c r="B51" s="66">
        <v>1850</v>
      </c>
      <c r="C51" s="67" t="s">
        <v>52</v>
      </c>
      <c r="D51" s="32">
        <v>805575634.8499999</v>
      </c>
      <c r="E51" s="32">
        <v>68168935.074278846</v>
      </c>
      <c r="F51" s="32">
        <v>-2600089.6663921885</v>
      </c>
      <c r="G51" s="68">
        <f t="shared" si="0"/>
        <v>871144480.25788653</v>
      </c>
      <c r="H51" s="69"/>
      <c r="I51" s="32">
        <v>-154658177.30000001</v>
      </c>
      <c r="J51" s="32">
        <v>-24844534.630902804</v>
      </c>
      <c r="K51" s="32">
        <v>520548.0295200001</v>
      </c>
      <c r="L51" s="68">
        <f t="shared" si="2"/>
        <v>-178982163.9013828</v>
      </c>
      <c r="M51" s="70">
        <f t="shared" si="1"/>
        <v>692162316.35650373</v>
      </c>
    </row>
    <row r="52" spans="1:13" ht="15" x14ac:dyDescent="0.25">
      <c r="A52" s="66"/>
      <c r="B52" s="66">
        <v>1855</v>
      </c>
      <c r="C52" s="67" t="s">
        <v>53</v>
      </c>
      <c r="D52" s="32">
        <v>119227334.38000007</v>
      </c>
      <c r="E52" s="32">
        <v>12467744.725203495</v>
      </c>
      <c r="F52" s="32">
        <v>-444124.75146741205</v>
      </c>
      <c r="G52" s="68">
        <f t="shared" si="0"/>
        <v>131250954.35373616</v>
      </c>
      <c r="H52" s="69"/>
      <c r="I52" s="32">
        <v>-20337810.839999996</v>
      </c>
      <c r="J52" s="32">
        <v>-2791185.8617231776</v>
      </c>
      <c r="K52" s="32">
        <v>89177.580275999979</v>
      </c>
      <c r="L52" s="68">
        <f t="shared" si="2"/>
        <v>-23039819.121447172</v>
      </c>
      <c r="M52" s="70">
        <f t="shared" si="1"/>
        <v>108211135.23228899</v>
      </c>
    </row>
    <row r="53" spans="1:13" ht="15" x14ac:dyDescent="0.25">
      <c r="A53" s="66"/>
      <c r="B53" s="66">
        <v>1860</v>
      </c>
      <c r="C53" s="67" t="s">
        <v>54</v>
      </c>
      <c r="D53" s="32">
        <v>295786125.87</v>
      </c>
      <c r="E53" s="32">
        <v>19016560.680776346</v>
      </c>
      <c r="F53" s="32">
        <v>-1397686.8002730526</v>
      </c>
      <c r="G53" s="68">
        <f t="shared" si="0"/>
        <v>313404999.7505033</v>
      </c>
      <c r="H53" s="69"/>
      <c r="I53" s="32">
        <v>-151758486.96999997</v>
      </c>
      <c r="J53" s="32">
        <v>-13629724.695579311</v>
      </c>
      <c r="K53" s="32">
        <v>908496.41899415606</v>
      </c>
      <c r="L53" s="68">
        <f t="shared" si="2"/>
        <v>-164479715.24658513</v>
      </c>
      <c r="M53" s="70">
        <f t="shared" si="1"/>
        <v>148925284.50391817</v>
      </c>
    </row>
    <row r="54" spans="1:13" ht="15" x14ac:dyDescent="0.25">
      <c r="A54" s="66"/>
      <c r="B54" s="66">
        <v>1865</v>
      </c>
      <c r="C54" s="67" t="s">
        <v>101</v>
      </c>
      <c r="D54" s="32">
        <v>800186</v>
      </c>
      <c r="E54" s="32">
        <v>0</v>
      </c>
      <c r="F54" s="32">
        <v>0</v>
      </c>
      <c r="G54" s="68">
        <f t="shared" si="0"/>
        <v>800186</v>
      </c>
      <c r="H54" s="69"/>
      <c r="I54" s="32">
        <v>-128576.87</v>
      </c>
      <c r="J54" s="32">
        <v>-80018.599655172409</v>
      </c>
      <c r="K54" s="32">
        <v>0</v>
      </c>
      <c r="L54" s="68">
        <f t="shared" si="2"/>
        <v>-208595.4696551724</v>
      </c>
      <c r="M54" s="70">
        <f t="shared" si="1"/>
        <v>591590.53034482757</v>
      </c>
    </row>
    <row r="55" spans="1:13" ht="15" x14ac:dyDescent="0.25">
      <c r="A55" s="66"/>
      <c r="B55" s="66">
        <v>1875</v>
      </c>
      <c r="C55" s="67" t="s">
        <v>102</v>
      </c>
      <c r="D55" s="32">
        <v>1091911.0800000005</v>
      </c>
      <c r="E55" s="32">
        <v>0</v>
      </c>
      <c r="F55" s="32">
        <v>0</v>
      </c>
      <c r="G55" s="68">
        <f t="shared" si="0"/>
        <v>1091911.0800000005</v>
      </c>
      <c r="H55" s="69"/>
      <c r="I55" s="32">
        <v>-588040.17000000004</v>
      </c>
      <c r="J55" s="32">
        <v>-39272.7213753545</v>
      </c>
      <c r="K55" s="32">
        <v>0</v>
      </c>
      <c r="L55" s="68">
        <f t="shared" si="2"/>
        <v>-627312.89137535449</v>
      </c>
      <c r="M55" s="70">
        <f t="shared" si="1"/>
        <v>464598.18862464605</v>
      </c>
    </row>
    <row r="56" spans="1:13" ht="15" x14ac:dyDescent="0.25">
      <c r="A56" s="66"/>
      <c r="B56" s="66">
        <v>1908</v>
      </c>
      <c r="C56" s="67" t="s">
        <v>55</v>
      </c>
      <c r="D56" s="32">
        <v>202905184.88</v>
      </c>
      <c r="E56" s="32">
        <v>1024719.3488999999</v>
      </c>
      <c r="F56" s="32">
        <v>0</v>
      </c>
      <c r="G56" s="68">
        <f t="shared" si="0"/>
        <v>203929904.22889999</v>
      </c>
      <c r="H56" s="69"/>
      <c r="I56" s="32">
        <v>-35493237.500000007</v>
      </c>
      <c r="J56" s="32">
        <v>-5820296.6870059557</v>
      </c>
      <c r="K56" s="32">
        <v>0</v>
      </c>
      <c r="L56" s="68">
        <f t="shared" si="2"/>
        <v>-41313534.187005967</v>
      </c>
      <c r="M56" s="70">
        <f t="shared" si="1"/>
        <v>162616370.04189402</v>
      </c>
    </row>
    <row r="57" spans="1:13" ht="15" x14ac:dyDescent="0.25">
      <c r="A57" s="66"/>
      <c r="B57" s="66">
        <v>1915</v>
      </c>
      <c r="C57" s="67" t="s">
        <v>103</v>
      </c>
      <c r="D57" s="32">
        <v>5340222.01</v>
      </c>
      <c r="E57" s="32">
        <v>0</v>
      </c>
      <c r="F57" s="32">
        <v>0</v>
      </c>
      <c r="G57" s="68">
        <f t="shared" si="0"/>
        <v>5340222.01</v>
      </c>
      <c r="H57" s="69"/>
      <c r="I57" s="32">
        <v>-1854014.6</v>
      </c>
      <c r="J57" s="32">
        <v>-276991.64803169237</v>
      </c>
      <c r="K57" s="32">
        <v>0</v>
      </c>
      <c r="L57" s="68">
        <f t="shared" si="2"/>
        <v>-2131006.2480316926</v>
      </c>
      <c r="M57" s="70">
        <f t="shared" si="1"/>
        <v>3209215.7619683072</v>
      </c>
    </row>
    <row r="58" spans="1:13" ht="15" x14ac:dyDescent="0.25">
      <c r="A58" s="66"/>
      <c r="B58" s="66">
        <v>1920</v>
      </c>
      <c r="C58" s="67" t="s">
        <v>57</v>
      </c>
      <c r="D58" s="32">
        <v>28308948.620000005</v>
      </c>
      <c r="E58" s="32">
        <v>2582837.4191692621</v>
      </c>
      <c r="F58" s="32">
        <v>-6246952.1399999997</v>
      </c>
      <c r="G58" s="68">
        <f t="shared" si="0"/>
        <v>24644833.899169266</v>
      </c>
      <c r="H58" s="69"/>
      <c r="I58" s="32">
        <v>-15056824.220000003</v>
      </c>
      <c r="J58" s="32">
        <v>-5219333.1766844001</v>
      </c>
      <c r="K58" s="32">
        <v>6246952.1399999997</v>
      </c>
      <c r="L58" s="68">
        <f t="shared" si="2"/>
        <v>-14029205.2566844</v>
      </c>
      <c r="M58" s="70">
        <f t="shared" si="1"/>
        <v>10615628.642484866</v>
      </c>
    </row>
    <row r="59" spans="1:13" ht="15" x14ac:dyDescent="0.25">
      <c r="A59" s="66"/>
      <c r="B59" s="66">
        <v>1930</v>
      </c>
      <c r="C59" s="67" t="s">
        <v>58</v>
      </c>
      <c r="D59" s="32">
        <v>77709841.530000001</v>
      </c>
      <c r="E59" s="32">
        <v>5379664.0700000003</v>
      </c>
      <c r="F59" s="32">
        <v>-174205.86671279999</v>
      </c>
      <c r="G59" s="68">
        <f t="shared" si="0"/>
        <v>82915299.7332872</v>
      </c>
      <c r="H59" s="69"/>
      <c r="I59" s="32">
        <v>-44324349.469999999</v>
      </c>
      <c r="J59" s="32">
        <v>-5247105.2360907262</v>
      </c>
      <c r="K59" s="32">
        <v>125533.62671244</v>
      </c>
      <c r="L59" s="68">
        <f t="shared" si="2"/>
        <v>-49445921.079378285</v>
      </c>
      <c r="M59" s="70">
        <f t="shared" si="1"/>
        <v>33469378.653908916</v>
      </c>
    </row>
    <row r="60" spans="1:13" ht="15" x14ac:dyDescent="0.25">
      <c r="A60" s="66"/>
      <c r="B60" s="66">
        <v>1935</v>
      </c>
      <c r="C60" s="67" t="s">
        <v>59</v>
      </c>
      <c r="D60" s="32">
        <v>919680.98</v>
      </c>
      <c r="E60" s="32">
        <v>0</v>
      </c>
      <c r="F60" s="32">
        <v>-80334.17</v>
      </c>
      <c r="G60" s="68">
        <f t="shared" si="0"/>
        <v>839346.80999999994</v>
      </c>
      <c r="H60" s="69"/>
      <c r="I60" s="32">
        <v>-293199.11</v>
      </c>
      <c r="J60" s="32">
        <v>-84165.749605780322</v>
      </c>
      <c r="K60" s="32">
        <v>80334.17</v>
      </c>
      <c r="L60" s="68">
        <f t="shared" si="2"/>
        <v>-297030.68960578035</v>
      </c>
      <c r="M60" s="70">
        <f t="shared" si="1"/>
        <v>542316.12039421964</v>
      </c>
    </row>
    <row r="61" spans="1:13" ht="15" x14ac:dyDescent="0.25">
      <c r="A61" s="66"/>
      <c r="B61" s="66">
        <v>1940</v>
      </c>
      <c r="C61" s="67" t="s">
        <v>60</v>
      </c>
      <c r="D61" s="32">
        <v>4512110.0199999996</v>
      </c>
      <c r="E61" s="32">
        <v>1000718.7934000001</v>
      </c>
      <c r="F61" s="32">
        <v>-1217474.1800000002</v>
      </c>
      <c r="G61" s="68">
        <f t="shared" si="0"/>
        <v>4295354.6333999988</v>
      </c>
      <c r="H61" s="69"/>
      <c r="I61" s="32">
        <v>-3491363.1700000013</v>
      </c>
      <c r="J61" s="32">
        <v>-466134.80050367047</v>
      </c>
      <c r="K61" s="32">
        <v>1217474.1800000002</v>
      </c>
      <c r="L61" s="68">
        <f t="shared" si="2"/>
        <v>-2740023.7905036719</v>
      </c>
      <c r="M61" s="70">
        <f t="shared" si="1"/>
        <v>1555330.8428963269</v>
      </c>
    </row>
    <row r="62" spans="1:13" ht="15" x14ac:dyDescent="0.25">
      <c r="A62" s="66"/>
      <c r="B62" s="66">
        <v>1945</v>
      </c>
      <c r="C62" s="67" t="s">
        <v>61</v>
      </c>
      <c r="D62" s="32">
        <v>4102214.04</v>
      </c>
      <c r="E62" s="32">
        <v>408860.09050000005</v>
      </c>
      <c r="F62" s="32">
        <v>-32132.959999999999</v>
      </c>
      <c r="G62" s="68">
        <f t="shared" si="0"/>
        <v>4478941.1705</v>
      </c>
      <c r="H62" s="69"/>
      <c r="I62" s="32">
        <v>-1271375.9099999997</v>
      </c>
      <c r="J62" s="32">
        <v>-412962.27643038391</v>
      </c>
      <c r="K62" s="32">
        <v>32132.959999999999</v>
      </c>
      <c r="L62" s="68">
        <f t="shared" si="2"/>
        <v>-1652205.2264303835</v>
      </c>
      <c r="M62" s="70">
        <f t="shared" si="1"/>
        <v>2826735.9440696165</v>
      </c>
    </row>
    <row r="63" spans="1:13" ht="15" x14ac:dyDescent="0.25">
      <c r="A63" s="66"/>
      <c r="B63" s="66">
        <v>1955</v>
      </c>
      <c r="C63" s="67" t="s">
        <v>62</v>
      </c>
      <c r="D63" s="32">
        <v>6712516.2499999981</v>
      </c>
      <c r="E63" s="32">
        <v>453721.11760000011</v>
      </c>
      <c r="F63" s="32">
        <v>0</v>
      </c>
      <c r="G63" s="68">
        <f t="shared" si="0"/>
        <v>7166237.3675999986</v>
      </c>
      <c r="H63" s="69"/>
      <c r="I63" s="32">
        <v>-2339902.98</v>
      </c>
      <c r="J63" s="32">
        <v>-597846.76043014205</v>
      </c>
      <c r="K63" s="32">
        <v>0</v>
      </c>
      <c r="L63" s="68">
        <f t="shared" si="2"/>
        <v>-2937749.7404301418</v>
      </c>
      <c r="M63" s="70">
        <f t="shared" si="1"/>
        <v>4228487.6271698568</v>
      </c>
    </row>
    <row r="64" spans="1:13" ht="15" x14ac:dyDescent="0.25">
      <c r="A64" s="66"/>
      <c r="B64" s="66">
        <v>1960</v>
      </c>
      <c r="C64" s="67" t="s">
        <v>63</v>
      </c>
      <c r="D64" s="32">
        <v>8994917.8400000017</v>
      </c>
      <c r="E64" s="32">
        <v>0</v>
      </c>
      <c r="F64" s="32">
        <v>-42274.456477199994</v>
      </c>
      <c r="G64" s="68">
        <f t="shared" si="0"/>
        <v>8952643.3835228011</v>
      </c>
      <c r="H64" s="69"/>
      <c r="I64" s="32">
        <v>-4576034.1399999997</v>
      </c>
      <c r="J64" s="32">
        <v>-1096198.3465128972</v>
      </c>
      <c r="K64" s="32">
        <v>6823.4564724000011</v>
      </c>
      <c r="L64" s="68">
        <f t="shared" si="2"/>
        <v>-5665409.030040497</v>
      </c>
      <c r="M64" s="70">
        <f t="shared" si="1"/>
        <v>3287234.3534823041</v>
      </c>
    </row>
    <row r="65" spans="1:13" ht="15" x14ac:dyDescent="0.25">
      <c r="A65" s="66"/>
      <c r="B65" s="66">
        <v>1980</v>
      </c>
      <c r="C65" s="67" t="s">
        <v>64</v>
      </c>
      <c r="D65" s="32">
        <v>38957582.149999999</v>
      </c>
      <c r="E65" s="32">
        <v>6152655.9080282012</v>
      </c>
      <c r="F65" s="32">
        <v>-971520.63072000002</v>
      </c>
      <c r="G65" s="68">
        <f t="shared" si="0"/>
        <v>44138717.427308202</v>
      </c>
      <c r="H65" s="69"/>
      <c r="I65" s="32">
        <v>-22613944.310000002</v>
      </c>
      <c r="J65" s="32">
        <v>-2258436.3720821426</v>
      </c>
      <c r="K65" s="32">
        <v>859358.79076800006</v>
      </c>
      <c r="L65" s="68">
        <f t="shared" si="2"/>
        <v>-24013021.891314145</v>
      </c>
      <c r="M65" s="70">
        <f t="shared" si="1"/>
        <v>20125695.535994057</v>
      </c>
    </row>
    <row r="66" spans="1:13" ht="15" x14ac:dyDescent="0.25">
      <c r="A66" s="66"/>
      <c r="B66" s="66">
        <v>2440</v>
      </c>
      <c r="C66" s="67" t="s">
        <v>104</v>
      </c>
      <c r="D66" s="32">
        <v>-876112252.75999975</v>
      </c>
      <c r="E66" s="32">
        <v>-160976527.03689501</v>
      </c>
      <c r="F66" s="32">
        <v>1722239.8434731998</v>
      </c>
      <c r="G66" s="68">
        <f t="shared" si="0"/>
        <v>-1035366539.9534216</v>
      </c>
      <c r="H66" s="69"/>
      <c r="I66" s="32">
        <v>118985816.22000009</v>
      </c>
      <c r="J66" s="32">
        <v>22660704.678595979</v>
      </c>
      <c r="K66" s="32">
        <v>-344447.96351460007</v>
      </c>
      <c r="L66" s="68">
        <f t="shared" si="2"/>
        <v>141302072.93508148</v>
      </c>
      <c r="M66" s="70">
        <f t="shared" si="1"/>
        <v>-894064467.01834011</v>
      </c>
    </row>
    <row r="67" spans="1:13" ht="15" x14ac:dyDescent="0.25">
      <c r="A67" s="66"/>
      <c r="B67" s="72" t="s">
        <v>105</v>
      </c>
      <c r="C67" s="67" t="s">
        <v>106</v>
      </c>
      <c r="D67" s="32">
        <v>-2073384.7299999997</v>
      </c>
      <c r="E67" s="32">
        <v>0</v>
      </c>
      <c r="F67" s="32">
        <v>181287.65</v>
      </c>
      <c r="G67" s="68">
        <f t="shared" si="0"/>
        <v>-1892097.0799999998</v>
      </c>
      <c r="H67" s="69"/>
      <c r="I67" s="32">
        <v>755297.09999999986</v>
      </c>
      <c r="J67" s="32">
        <v>130964.54457494468</v>
      </c>
      <c r="K67" s="32">
        <v>-38680.06</v>
      </c>
      <c r="L67" s="68">
        <f t="shared" si="2"/>
        <v>847581.58457494457</v>
      </c>
      <c r="M67" s="70">
        <f t="shared" si="1"/>
        <v>-1044515.4954250553</v>
      </c>
    </row>
    <row r="68" spans="1:13" ht="15" x14ac:dyDescent="0.25">
      <c r="A68" s="72"/>
      <c r="B68" s="72">
        <v>2005</v>
      </c>
      <c r="C68" s="73" t="s">
        <v>107</v>
      </c>
      <c r="D68" s="32">
        <v>11699071.99</v>
      </c>
      <c r="E68" s="32">
        <v>0</v>
      </c>
      <c r="F68" s="32">
        <v>0</v>
      </c>
      <c r="G68" s="68">
        <f t="shared" si="0"/>
        <v>11699071.99</v>
      </c>
      <c r="H68" s="69"/>
      <c r="I68" s="32">
        <v>-4387152.1900000004</v>
      </c>
      <c r="J68" s="32">
        <v>-731191.98</v>
      </c>
      <c r="K68" s="32">
        <v>0</v>
      </c>
      <c r="L68" s="68">
        <f t="shared" si="2"/>
        <v>-5118344.17</v>
      </c>
      <c r="M68" s="70">
        <f t="shared" si="1"/>
        <v>6580727.8200000003</v>
      </c>
    </row>
    <row r="69" spans="1:13" ht="15" x14ac:dyDescent="0.25">
      <c r="A69" s="72"/>
      <c r="B69" s="72">
        <v>2075</v>
      </c>
      <c r="C69" s="73" t="s">
        <v>108</v>
      </c>
      <c r="D69" s="32">
        <v>191039.66999999998</v>
      </c>
      <c r="E69" s="32">
        <v>0</v>
      </c>
      <c r="F69" s="32">
        <v>0</v>
      </c>
      <c r="G69" s="68">
        <f t="shared" si="0"/>
        <v>191039.66999999998</v>
      </c>
      <c r="H69" s="69"/>
      <c r="I69" s="32">
        <v>-164941.38</v>
      </c>
      <c r="J69" s="32">
        <v>-26098.28999999999</v>
      </c>
      <c r="K69" s="32">
        <v>0</v>
      </c>
      <c r="L69" s="68">
        <f t="shared" si="2"/>
        <v>-191039.66999999998</v>
      </c>
      <c r="M69" s="70">
        <f t="shared" si="1"/>
        <v>0</v>
      </c>
    </row>
    <row r="70" spans="1:13" ht="15" x14ac:dyDescent="0.25">
      <c r="A70" s="72"/>
      <c r="B70" s="72">
        <v>2055</v>
      </c>
      <c r="C70" s="74" t="s">
        <v>109</v>
      </c>
      <c r="D70" s="32">
        <v>169133950.53999951</v>
      </c>
      <c r="E70" s="32">
        <v>459670.91882200353</v>
      </c>
      <c r="F70" s="32">
        <v>0</v>
      </c>
      <c r="G70" s="68">
        <f t="shared" si="0"/>
        <v>169593621.45882151</v>
      </c>
      <c r="H70" s="69"/>
      <c r="I70" s="32">
        <v>0</v>
      </c>
      <c r="J70" s="32">
        <v>0</v>
      </c>
      <c r="K70" s="32">
        <v>0</v>
      </c>
      <c r="L70" s="68">
        <f t="shared" si="2"/>
        <v>0</v>
      </c>
      <c r="M70" s="70">
        <f t="shared" si="1"/>
        <v>169593621.45882151</v>
      </c>
    </row>
    <row r="71" spans="1:13" ht="15" x14ac:dyDescent="0.25">
      <c r="A71" s="72"/>
      <c r="B71" s="36" t="s">
        <v>110</v>
      </c>
      <c r="C71" s="75" t="s">
        <v>111</v>
      </c>
      <c r="D71" s="32">
        <v>-75811349.159999833</v>
      </c>
      <c r="E71" s="32">
        <v>-22987930.82280501</v>
      </c>
      <c r="F71" s="32">
        <v>0</v>
      </c>
      <c r="G71" s="68">
        <f t="shared" si="0"/>
        <v>-98799279.982804835</v>
      </c>
      <c r="H71" s="69"/>
      <c r="I71" s="32">
        <v>0</v>
      </c>
      <c r="J71" s="32">
        <v>0</v>
      </c>
      <c r="K71" s="32">
        <v>0</v>
      </c>
      <c r="L71" s="68">
        <f t="shared" si="2"/>
        <v>0</v>
      </c>
      <c r="M71" s="70">
        <f t="shared" si="1"/>
        <v>-98799279.982804835</v>
      </c>
    </row>
    <row r="72" spans="1:13" x14ac:dyDescent="0.2">
      <c r="A72" s="72"/>
      <c r="B72" s="72"/>
      <c r="C72" s="76" t="s">
        <v>112</v>
      </c>
      <c r="D72" s="77">
        <f>SUM(D40:D71)</f>
        <v>4990959304.3900003</v>
      </c>
      <c r="E72" s="77">
        <f>SUM(E40:E71)</f>
        <v>324168086.71045125</v>
      </c>
      <c r="F72" s="77">
        <f>SUM(F40:F71)</f>
        <v>-19297490.421765059</v>
      </c>
      <c r="G72" s="77">
        <f>SUM(G40:G71)</f>
        <v>5295829900.6786861</v>
      </c>
      <c r="H72" s="69"/>
      <c r="I72" s="77">
        <f>SUM(I40:I71)</f>
        <v>-1226982890.2700002</v>
      </c>
      <c r="J72" s="77">
        <f>SUM(J40:J71)</f>
        <v>-162950303.77346286</v>
      </c>
      <c r="K72" s="77">
        <f>SUM(K40:K71)</f>
        <v>12126453.250006396</v>
      </c>
      <c r="L72" s="77">
        <f>SUM(L40:L71)</f>
        <v>-1377806740.7934561</v>
      </c>
      <c r="M72" s="77">
        <f>SUM(M40:M71)</f>
        <v>3918023159.8852301</v>
      </c>
    </row>
    <row r="73" spans="1:13" ht="15" x14ac:dyDescent="0.25">
      <c r="A73" s="72"/>
      <c r="B73" s="72">
        <v>2075</v>
      </c>
      <c r="C73" s="78" t="s">
        <v>113</v>
      </c>
      <c r="D73" s="32">
        <v>-191039.66999999998</v>
      </c>
      <c r="E73" s="32">
        <v>0</v>
      </c>
      <c r="F73" s="32">
        <v>0</v>
      </c>
      <c r="G73" s="68">
        <f t="shared" ref="G73:G78" si="3">D73+E73+F73</f>
        <v>-191039.66999999998</v>
      </c>
      <c r="H73" s="69"/>
      <c r="I73" s="32">
        <v>164941.38</v>
      </c>
      <c r="J73" s="32">
        <v>26098.28999999999</v>
      </c>
      <c r="K73" s="32">
        <v>0</v>
      </c>
      <c r="L73" s="68">
        <f t="shared" ref="L73:L78" si="4">I73+J73+K73</f>
        <v>191039.66999999998</v>
      </c>
      <c r="M73" s="70">
        <f t="shared" ref="M73:M78" si="5">G73+L73</f>
        <v>0</v>
      </c>
    </row>
    <row r="74" spans="1:13" ht="15" x14ac:dyDescent="0.25">
      <c r="A74" s="72"/>
      <c r="B74" s="72">
        <v>1865</v>
      </c>
      <c r="C74" s="78" t="s">
        <v>114</v>
      </c>
      <c r="D74" s="32">
        <v>-800186</v>
      </c>
      <c r="E74" s="32">
        <v>0</v>
      </c>
      <c r="F74" s="32">
        <v>0</v>
      </c>
      <c r="G74" s="68">
        <f t="shared" si="3"/>
        <v>-800186</v>
      </c>
      <c r="H74" s="69"/>
      <c r="I74" s="32">
        <v>128576.87</v>
      </c>
      <c r="J74" s="32">
        <v>80018.599655172409</v>
      </c>
      <c r="K74" s="32">
        <v>0</v>
      </c>
      <c r="L74" s="68">
        <f t="shared" si="4"/>
        <v>208595.4696551724</v>
      </c>
      <c r="M74" s="70">
        <f t="shared" si="5"/>
        <v>-591590.53034482757</v>
      </c>
    </row>
    <row r="75" spans="1:13" ht="15.95" customHeight="1" x14ac:dyDescent="0.25">
      <c r="A75" s="72"/>
      <c r="B75" s="72">
        <v>1875</v>
      </c>
      <c r="C75" s="78" t="s">
        <v>115</v>
      </c>
      <c r="D75" s="32">
        <v>-1091911.0800000005</v>
      </c>
      <c r="E75" s="32">
        <v>0</v>
      </c>
      <c r="F75" s="32">
        <v>0</v>
      </c>
      <c r="G75" s="68">
        <f t="shared" si="3"/>
        <v>-1091911.0800000005</v>
      </c>
      <c r="H75" s="69"/>
      <c r="I75" s="32">
        <v>588040.17000000004</v>
      </c>
      <c r="J75" s="32">
        <v>39272.7213753545</v>
      </c>
      <c r="K75" s="32">
        <v>0</v>
      </c>
      <c r="L75" s="68">
        <f t="shared" si="4"/>
        <v>627312.89137535449</v>
      </c>
      <c r="M75" s="70">
        <f t="shared" si="5"/>
        <v>-464598.18862464605</v>
      </c>
    </row>
    <row r="76" spans="1:13" ht="15" x14ac:dyDescent="0.25">
      <c r="A76" s="72"/>
      <c r="B76" s="72" t="s">
        <v>105</v>
      </c>
      <c r="C76" s="78" t="s">
        <v>116</v>
      </c>
      <c r="D76" s="32">
        <v>2073384.7299999997</v>
      </c>
      <c r="E76" s="32">
        <v>0</v>
      </c>
      <c r="F76" s="32">
        <v>-181287.65</v>
      </c>
      <c r="G76" s="68">
        <f t="shared" si="3"/>
        <v>1892097.0799999998</v>
      </c>
      <c r="H76" s="69"/>
      <c r="I76" s="32">
        <v>-755297.09999999986</v>
      </c>
      <c r="J76" s="32">
        <v>-130964.54457494468</v>
      </c>
      <c r="K76" s="32">
        <v>38680.06</v>
      </c>
      <c r="L76" s="68">
        <f t="shared" si="4"/>
        <v>-847581.58457494457</v>
      </c>
      <c r="M76" s="70">
        <f t="shared" si="5"/>
        <v>1044515.4954250553</v>
      </c>
    </row>
    <row r="77" spans="1:13" ht="15" x14ac:dyDescent="0.25">
      <c r="A77" s="72"/>
      <c r="B77" s="72">
        <v>2055</v>
      </c>
      <c r="C77" s="74" t="s">
        <v>117</v>
      </c>
      <c r="D77" s="32">
        <v>-169133950.53999951</v>
      </c>
      <c r="E77" s="32">
        <v>-459670.91882200353</v>
      </c>
      <c r="F77" s="32">
        <v>0</v>
      </c>
      <c r="G77" s="68">
        <f t="shared" si="3"/>
        <v>-169593621.45882151</v>
      </c>
      <c r="H77" s="69"/>
      <c r="I77" s="32">
        <v>0</v>
      </c>
      <c r="J77" s="32">
        <v>0</v>
      </c>
      <c r="K77" s="32">
        <v>0</v>
      </c>
      <c r="L77" s="68">
        <f t="shared" si="4"/>
        <v>0</v>
      </c>
      <c r="M77" s="70">
        <f t="shared" si="5"/>
        <v>-169593621.45882151</v>
      </c>
    </row>
    <row r="78" spans="1:13" ht="15" x14ac:dyDescent="0.25">
      <c r="A78" s="72"/>
      <c r="B78" s="36" t="s">
        <v>110</v>
      </c>
      <c r="C78" s="75" t="s">
        <v>118</v>
      </c>
      <c r="D78" s="32">
        <v>75811349.159999833</v>
      </c>
      <c r="E78" s="32">
        <v>22987930.82280501</v>
      </c>
      <c r="F78" s="32">
        <v>0</v>
      </c>
      <c r="G78" s="68">
        <f t="shared" si="3"/>
        <v>98799279.982804835</v>
      </c>
      <c r="H78" s="69"/>
      <c r="I78" s="32">
        <v>0</v>
      </c>
      <c r="J78" s="32">
        <v>0</v>
      </c>
      <c r="K78" s="32">
        <v>0</v>
      </c>
      <c r="L78" s="68">
        <f t="shared" si="4"/>
        <v>0</v>
      </c>
      <c r="M78" s="70">
        <f t="shared" si="5"/>
        <v>98799279.982804835</v>
      </c>
    </row>
    <row r="79" spans="1:13" x14ac:dyDescent="0.2">
      <c r="A79" s="72"/>
      <c r="B79" s="72"/>
      <c r="C79" s="76" t="s">
        <v>119</v>
      </c>
      <c r="D79" s="77">
        <f>SUM(D72:D78)</f>
        <v>4897626950.9899998</v>
      </c>
      <c r="E79" s="77">
        <f>SUM(E72:E78)</f>
        <v>346696346.61443424</v>
      </c>
      <c r="F79" s="77">
        <f>SUM(F72:F78)</f>
        <v>-19478778.071765058</v>
      </c>
      <c r="G79" s="77">
        <f>SUM(G72:G78)</f>
        <v>5224844519.53267</v>
      </c>
      <c r="H79" s="69"/>
      <c r="I79" s="77">
        <f t="shared" ref="I79:M79" si="6">SUM(I72:I78)</f>
        <v>-1226856628.95</v>
      </c>
      <c r="J79" s="77">
        <f t="shared" si="6"/>
        <v>-162935878.70700729</v>
      </c>
      <c r="K79" s="77">
        <f t="shared" si="6"/>
        <v>12165133.310006397</v>
      </c>
      <c r="L79" s="77">
        <f t="shared" si="6"/>
        <v>-1377627374.3470004</v>
      </c>
      <c r="M79" s="77">
        <f t="shared" si="6"/>
        <v>3847217145.1856689</v>
      </c>
    </row>
    <row r="80" spans="1:13" x14ac:dyDescent="0.2">
      <c r="A80" s="71"/>
      <c r="B80" s="71"/>
      <c r="C80" s="79"/>
      <c r="D80" s="79"/>
      <c r="E80" s="79"/>
      <c r="F80" s="79"/>
      <c r="G80" s="79"/>
      <c r="H80" s="79"/>
      <c r="I80" s="79"/>
      <c r="J80" s="79"/>
      <c r="K80" s="79"/>
      <c r="L80" s="79"/>
      <c r="M80" s="79"/>
    </row>
  </sheetData>
  <mergeCells count="8">
    <mergeCell ref="B26:M28"/>
    <mergeCell ref="D38:G38"/>
    <mergeCell ref="B24:M24"/>
    <mergeCell ref="A9:M9"/>
    <mergeCell ref="A10:M10"/>
    <mergeCell ref="B14:M15"/>
    <mergeCell ref="B17:M18"/>
    <mergeCell ref="B20:M20"/>
  </mergeCells>
  <dataValidations count="1">
    <dataValidation type="list" allowBlank="1" showErrorMessage="1" error="Use the following date format when inserting a date:_x000a__x000a_Eg:  &quot;January 1, 2013&quot;" prompt="Use the following format eg: January 1, 2013" sqref="F35" xr:uid="{C34C015A-0BA2-46DC-840A-1E735A47C460}">
      <formula1>"CGAAP, MIFRS,USGAAP, ASPE"</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67ADD-7C7C-41DE-95B5-AE1153D5E4AC}">
  <dimension ref="A1:N81"/>
  <sheetViews>
    <sheetView zoomScale="90" zoomScaleNormal="90" workbookViewId="0">
      <selection activeCell="Q38" sqref="Q38"/>
    </sheetView>
  </sheetViews>
  <sheetFormatPr defaultRowHeight="15" x14ac:dyDescent="0.25"/>
  <cols>
    <col min="1" max="1" width="7.5703125" style="11" customWidth="1"/>
    <col min="2" max="2" width="12" style="11" customWidth="1"/>
    <col min="3" max="3" width="37.5703125" style="5" customWidth="1"/>
    <col min="4" max="4" width="16.140625" style="5" bestFit="1" customWidth="1"/>
    <col min="5" max="5" width="15.42578125" style="5" customWidth="1"/>
    <col min="6" max="6" width="15.42578125" style="5" bestFit="1" customWidth="1"/>
    <col min="7" max="7" width="16.140625" style="5" bestFit="1" customWidth="1"/>
    <col min="8" max="8" width="1.5703125" style="5" customWidth="1"/>
    <col min="9" max="9" width="16.28515625" style="5" customWidth="1"/>
    <col min="10" max="10" width="15.140625" style="5" customWidth="1"/>
    <col min="11" max="11" width="14.5703125" style="5" customWidth="1"/>
    <col min="12" max="12" width="16.85546875" style="5" customWidth="1"/>
    <col min="13" max="13" width="15.85546875" style="5" bestFit="1" customWidth="1"/>
    <col min="14" max="14" width="2.85546875" customWidth="1"/>
    <col min="15" max="15" width="13.42578125" bestFit="1" customWidth="1"/>
  </cols>
  <sheetData>
    <row r="1" spans="1:14" s="5" customFormat="1" ht="12.75" x14ac:dyDescent="0.2">
      <c r="A1" s="11"/>
      <c r="B1" s="11"/>
      <c r="L1" s="1" t="s">
        <v>68</v>
      </c>
      <c r="M1" s="12" t="s">
        <v>122</v>
      </c>
    </row>
    <row r="2" spans="1:14" s="5" customFormat="1" ht="12.75" x14ac:dyDescent="0.2">
      <c r="A2" s="11"/>
      <c r="B2" s="11"/>
      <c r="L2" s="1" t="s">
        <v>69</v>
      </c>
      <c r="M2" s="3"/>
    </row>
    <row r="3" spans="1:14" s="5" customFormat="1" ht="12.75" x14ac:dyDescent="0.2">
      <c r="A3" s="11"/>
      <c r="B3" s="11"/>
      <c r="L3" s="1" t="s">
        <v>70</v>
      </c>
      <c r="M3" s="3"/>
    </row>
    <row r="4" spans="1:14" s="5" customFormat="1" ht="12.75" x14ac:dyDescent="0.2">
      <c r="A4" s="11"/>
      <c r="B4" s="11"/>
      <c r="L4" s="1" t="s">
        <v>71</v>
      </c>
      <c r="M4" s="3"/>
    </row>
    <row r="5" spans="1:14" s="5" customFormat="1" ht="12.75" x14ac:dyDescent="0.2">
      <c r="A5" s="11"/>
      <c r="B5" s="11"/>
      <c r="L5" s="1" t="s">
        <v>72</v>
      </c>
      <c r="M5" s="4"/>
    </row>
    <row r="6" spans="1:14" s="5" customFormat="1" ht="9" customHeight="1" x14ac:dyDescent="0.2">
      <c r="A6" s="11"/>
      <c r="B6" s="11"/>
      <c r="L6" s="1"/>
      <c r="M6" s="2"/>
    </row>
    <row r="7" spans="1:14" s="5" customFormat="1" ht="12.75" x14ac:dyDescent="0.2">
      <c r="A7" s="11"/>
      <c r="B7" s="11"/>
      <c r="L7" s="1" t="s">
        <v>73</v>
      </c>
      <c r="M7" s="4"/>
    </row>
    <row r="8" spans="1:14" s="5" customFormat="1" ht="9" customHeight="1" x14ac:dyDescent="0.2">
      <c r="A8" s="11"/>
      <c r="B8" s="11"/>
    </row>
    <row r="9" spans="1:14" s="5" customFormat="1" ht="20.25" customHeight="1" x14ac:dyDescent="0.2">
      <c r="A9" s="145" t="s">
        <v>74</v>
      </c>
      <c r="B9" s="145"/>
      <c r="C9" s="145"/>
      <c r="D9" s="145"/>
      <c r="E9" s="145"/>
      <c r="F9" s="145"/>
      <c r="G9" s="145"/>
      <c r="H9" s="145"/>
      <c r="I9" s="145"/>
      <c r="J9" s="145"/>
      <c r="K9" s="145"/>
      <c r="L9" s="145"/>
      <c r="M9" s="145"/>
    </row>
    <row r="10" spans="1:14" s="5" customFormat="1" ht="21" x14ac:dyDescent="0.2">
      <c r="A10" s="145" t="s">
        <v>75</v>
      </c>
      <c r="B10" s="145"/>
      <c r="C10" s="145"/>
      <c r="D10" s="145"/>
      <c r="E10" s="145"/>
      <c r="F10" s="145"/>
      <c r="G10" s="145"/>
      <c r="H10" s="145"/>
      <c r="I10" s="145"/>
      <c r="J10" s="145"/>
      <c r="K10" s="145"/>
      <c r="L10" s="145"/>
      <c r="M10" s="145"/>
    </row>
    <row r="11" spans="1:14" s="5" customFormat="1" ht="12.75" x14ac:dyDescent="0.2">
      <c r="A11" s="11"/>
      <c r="B11" s="11"/>
      <c r="E11" s="80" t="s">
        <v>120</v>
      </c>
    </row>
    <row r="12" spans="1:14" s="5" customFormat="1" ht="12.75" x14ac:dyDescent="0.2">
      <c r="A12" s="13"/>
      <c r="B12" s="11"/>
      <c r="N12" s="14"/>
    </row>
    <row r="13" spans="1:14" s="5" customFormat="1" ht="12.75" x14ac:dyDescent="0.2">
      <c r="A13" s="11"/>
      <c r="B13" s="11"/>
    </row>
    <row r="14" spans="1:14" s="5" customFormat="1" ht="12.6" customHeight="1" x14ac:dyDescent="0.2">
      <c r="A14" s="11">
        <v>1</v>
      </c>
      <c r="B14" s="146" t="s">
        <v>78</v>
      </c>
      <c r="C14" s="146"/>
      <c r="D14" s="146"/>
      <c r="E14" s="146"/>
      <c r="F14" s="146"/>
      <c r="G14" s="146"/>
      <c r="H14" s="146"/>
      <c r="I14" s="146"/>
      <c r="J14" s="146"/>
      <c r="K14" s="146"/>
      <c r="L14" s="146"/>
      <c r="M14" s="146"/>
    </row>
    <row r="15" spans="1:14" s="5" customFormat="1" ht="29.25" customHeight="1" x14ac:dyDescent="0.2">
      <c r="A15" s="11"/>
      <c r="B15" s="146"/>
      <c r="C15" s="146"/>
      <c r="D15" s="146"/>
      <c r="E15" s="146"/>
      <c r="F15" s="146"/>
      <c r="G15" s="146"/>
      <c r="H15" s="146"/>
      <c r="I15" s="146"/>
      <c r="J15" s="146"/>
      <c r="K15" s="146"/>
      <c r="L15" s="146"/>
      <c r="M15" s="146"/>
    </row>
    <row r="16" spans="1:14" s="5" customFormat="1" ht="12.75" customHeight="1" x14ac:dyDescent="0.2">
      <c r="A16" s="11"/>
      <c r="B16" s="11"/>
    </row>
    <row r="17" spans="1:13" s="5" customFormat="1" ht="12.6" customHeight="1" x14ac:dyDescent="0.2">
      <c r="A17" s="11">
        <v>2</v>
      </c>
      <c r="B17" s="146" t="s">
        <v>79</v>
      </c>
      <c r="C17" s="146"/>
      <c r="D17" s="146"/>
      <c r="E17" s="146"/>
      <c r="F17" s="146"/>
      <c r="G17" s="146"/>
      <c r="H17" s="146"/>
      <c r="I17" s="146"/>
      <c r="J17" s="146"/>
      <c r="K17" s="146"/>
      <c r="L17" s="146"/>
      <c r="M17" s="146"/>
    </row>
    <row r="18" spans="1:13" s="5" customFormat="1" ht="12.75" x14ac:dyDescent="0.2">
      <c r="A18" s="11"/>
      <c r="B18" s="146"/>
      <c r="C18" s="146"/>
      <c r="D18" s="146"/>
      <c r="E18" s="146"/>
      <c r="F18" s="146"/>
      <c r="G18" s="146"/>
      <c r="H18" s="146"/>
      <c r="I18" s="146"/>
      <c r="J18" s="146"/>
      <c r="K18" s="146"/>
      <c r="L18" s="146"/>
      <c r="M18" s="146"/>
    </row>
    <row r="19" spans="1:13" s="5" customFormat="1" ht="12.75" x14ac:dyDescent="0.2">
      <c r="A19" s="11"/>
      <c r="B19" s="11"/>
    </row>
    <row r="20" spans="1:13" s="5" customFormat="1" ht="12.6" customHeight="1" x14ac:dyDescent="0.2">
      <c r="A20" s="11">
        <v>3</v>
      </c>
      <c r="B20" s="141" t="s">
        <v>80</v>
      </c>
      <c r="C20" s="141"/>
      <c r="D20" s="141"/>
      <c r="E20" s="141"/>
      <c r="F20" s="141"/>
      <c r="G20" s="141"/>
      <c r="H20" s="141"/>
      <c r="I20" s="141"/>
      <c r="J20" s="141"/>
      <c r="K20" s="141"/>
      <c r="L20" s="141"/>
      <c r="M20" s="141"/>
    </row>
    <row r="21" spans="1:13" s="5" customFormat="1" ht="12.75" x14ac:dyDescent="0.2">
      <c r="A21" s="11"/>
      <c r="B21" s="11"/>
    </row>
    <row r="22" spans="1:13" s="5" customFormat="1" ht="12.75" x14ac:dyDescent="0.2">
      <c r="A22" s="11">
        <v>4</v>
      </c>
      <c r="B22" s="16" t="s">
        <v>81</v>
      </c>
    </row>
    <row r="23" spans="1:13" s="5" customFormat="1" ht="12.75" x14ac:dyDescent="0.2">
      <c r="A23" s="11"/>
      <c r="B23" s="11"/>
    </row>
    <row r="24" spans="1:13" s="5" customFormat="1" ht="30.75" customHeight="1" x14ac:dyDescent="0.2">
      <c r="A24" s="11">
        <v>5</v>
      </c>
      <c r="B24" s="141" t="s">
        <v>82</v>
      </c>
      <c r="C24" s="141"/>
      <c r="D24" s="141"/>
      <c r="E24" s="141"/>
      <c r="F24" s="141"/>
      <c r="G24" s="141"/>
      <c r="H24" s="141"/>
      <c r="I24" s="141"/>
      <c r="J24" s="141"/>
      <c r="K24" s="141"/>
      <c r="L24" s="141"/>
      <c r="M24" s="141"/>
    </row>
    <row r="25" spans="1:13" s="5" customFormat="1" ht="12.75" x14ac:dyDescent="0.2">
      <c r="A25" s="11"/>
      <c r="B25" s="11"/>
    </row>
    <row r="26" spans="1:13" s="5" customFormat="1" ht="12.6" customHeight="1" x14ac:dyDescent="0.2">
      <c r="A26" s="11">
        <v>6</v>
      </c>
      <c r="B26" s="141" t="s">
        <v>83</v>
      </c>
      <c r="C26" s="141"/>
      <c r="D26" s="141"/>
      <c r="E26" s="141"/>
      <c r="F26" s="141"/>
      <c r="G26" s="141"/>
      <c r="H26" s="141"/>
      <c r="I26" s="141"/>
      <c r="J26" s="141"/>
      <c r="K26" s="141"/>
      <c r="L26" s="141"/>
      <c r="M26" s="141"/>
    </row>
    <row r="27" spans="1:13" s="5" customFormat="1" ht="12.75" x14ac:dyDescent="0.2">
      <c r="A27" s="11"/>
      <c r="B27" s="141"/>
      <c r="C27" s="141"/>
      <c r="D27" s="141"/>
      <c r="E27" s="141"/>
      <c r="F27" s="141"/>
      <c r="G27" s="141"/>
      <c r="H27" s="141"/>
      <c r="I27" s="141"/>
      <c r="J27" s="141"/>
      <c r="K27" s="141"/>
      <c r="L27" s="141"/>
      <c r="M27" s="141"/>
    </row>
    <row r="28" spans="1:13" s="5" customFormat="1" ht="12.75" x14ac:dyDescent="0.2">
      <c r="A28" s="11"/>
      <c r="B28" s="141"/>
      <c r="C28" s="141"/>
      <c r="D28" s="141"/>
      <c r="E28" s="141"/>
      <c r="F28" s="141"/>
      <c r="G28" s="141"/>
      <c r="H28" s="141"/>
      <c r="I28" s="141"/>
      <c r="J28" s="141"/>
      <c r="K28" s="141"/>
      <c r="L28" s="141"/>
      <c r="M28" s="141"/>
    </row>
    <row r="29" spans="1:13" s="5" customFormat="1" ht="12.75" x14ac:dyDescent="0.2">
      <c r="A29" s="11"/>
      <c r="B29" s="11"/>
    </row>
    <row r="30" spans="1:13" s="5" customFormat="1" ht="12.75" customHeight="1" x14ac:dyDescent="0.2">
      <c r="A30" s="11">
        <v>7</v>
      </c>
      <c r="B30" s="16" t="s">
        <v>84</v>
      </c>
      <c r="C30" s="15"/>
      <c r="D30" s="15"/>
      <c r="E30" s="15"/>
      <c r="F30" s="15"/>
      <c r="G30" s="15"/>
      <c r="H30" s="15"/>
      <c r="I30" s="15"/>
      <c r="J30" s="15"/>
      <c r="K30" s="15"/>
      <c r="L30" s="15"/>
      <c r="M30" s="15"/>
    </row>
    <row r="31" spans="1:13" s="5" customFormat="1" ht="12.75" x14ac:dyDescent="0.2">
      <c r="A31" s="11"/>
      <c r="B31" s="15"/>
      <c r="C31" s="15"/>
      <c r="D31" s="15"/>
      <c r="E31" s="15"/>
      <c r="F31" s="15"/>
      <c r="G31" s="15"/>
      <c r="H31" s="15"/>
      <c r="I31" s="15"/>
      <c r="J31" s="15"/>
      <c r="K31" s="15"/>
      <c r="L31" s="15"/>
      <c r="M31" s="15"/>
    </row>
    <row r="32" spans="1:13" s="5" customFormat="1" ht="12.75" x14ac:dyDescent="0.2">
      <c r="A32" s="11">
        <v>8</v>
      </c>
      <c r="B32" s="16" t="s">
        <v>85</v>
      </c>
      <c r="C32" s="15"/>
      <c r="D32" s="15"/>
      <c r="E32" s="15"/>
      <c r="F32" s="15"/>
      <c r="G32" s="15"/>
      <c r="H32" s="15"/>
      <c r="I32" s="15"/>
      <c r="J32" s="15"/>
      <c r="K32" s="15"/>
      <c r="L32" s="15"/>
      <c r="M32" s="15"/>
    </row>
    <row r="35" spans="1:13" s="5" customFormat="1" ht="15.75" thickBot="1" x14ac:dyDescent="0.25">
      <c r="A35" s="11"/>
      <c r="B35" s="11"/>
      <c r="E35" s="17" t="s">
        <v>86</v>
      </c>
      <c r="F35" s="18" t="s">
        <v>5</v>
      </c>
    </row>
    <row r="36" spans="1:13" s="5" customFormat="1" ht="15.75" thickBot="1" x14ac:dyDescent="0.3">
      <c r="A36" s="11"/>
      <c r="B36" s="11"/>
      <c r="E36" s="17" t="s">
        <v>87</v>
      </c>
      <c r="F36" s="19">
        <v>2025</v>
      </c>
      <c r="G36" s="20"/>
    </row>
    <row r="37" spans="1:13" s="5" customFormat="1" ht="12.75" x14ac:dyDescent="0.2">
      <c r="A37" s="11"/>
      <c r="B37" s="11"/>
    </row>
    <row r="38" spans="1:13" s="5" customFormat="1" ht="12.75" x14ac:dyDescent="0.2">
      <c r="A38" s="11"/>
      <c r="B38" s="11"/>
      <c r="D38" s="142" t="s">
        <v>88</v>
      </c>
      <c r="E38" s="143"/>
      <c r="F38" s="143"/>
      <c r="G38" s="144"/>
      <c r="I38" s="21"/>
      <c r="J38" s="22" t="s">
        <v>89</v>
      </c>
      <c r="K38" s="22"/>
      <c r="L38" s="23"/>
    </row>
    <row r="39" spans="1:13" s="5" customFormat="1" ht="30" customHeight="1" x14ac:dyDescent="0.2">
      <c r="A39" s="24"/>
      <c r="B39" s="24" t="s">
        <v>90</v>
      </c>
      <c r="C39" s="25" t="s">
        <v>91</v>
      </c>
      <c r="D39" s="24" t="s">
        <v>92</v>
      </c>
      <c r="E39" s="26" t="s">
        <v>93</v>
      </c>
      <c r="F39" s="26" t="s">
        <v>94</v>
      </c>
      <c r="G39" s="24" t="s">
        <v>95</v>
      </c>
      <c r="H39" s="27"/>
      <c r="I39" s="24" t="s">
        <v>92</v>
      </c>
      <c r="J39" s="28" t="s">
        <v>96</v>
      </c>
      <c r="K39" s="28" t="s">
        <v>94</v>
      </c>
      <c r="L39" s="29" t="s">
        <v>95</v>
      </c>
      <c r="M39" s="24" t="s">
        <v>97</v>
      </c>
    </row>
    <row r="40" spans="1:13" s="5" customFormat="1" ht="25.5" customHeight="1" x14ac:dyDescent="0.25">
      <c r="A40" s="24"/>
      <c r="B40" s="30">
        <v>1609</v>
      </c>
      <c r="C40" s="31" t="s">
        <v>43</v>
      </c>
      <c r="D40" s="32">
        <v>97012005.039999992</v>
      </c>
      <c r="E40" s="33">
        <v>1777544.1165999998</v>
      </c>
      <c r="F40" s="33">
        <v>0</v>
      </c>
      <c r="G40" s="34">
        <f t="shared" ref="G40:G71" si="0">D40+E40+F40</f>
        <v>98789549.156599998</v>
      </c>
      <c r="H40" s="27"/>
      <c r="I40" s="32">
        <v>-28836506.299999997</v>
      </c>
      <c r="J40" s="33">
        <v>-3415875.890347179</v>
      </c>
      <c r="K40" s="33">
        <v>0</v>
      </c>
      <c r="L40" s="34">
        <f>I40+J40+K40</f>
        <v>-32252382.190347176</v>
      </c>
      <c r="M40" s="35">
        <f t="shared" ref="M40:M71" si="1">G40+L40</f>
        <v>66537166.966252819</v>
      </c>
    </row>
    <row r="41" spans="1:13" s="5" customFormat="1" ht="25.5" x14ac:dyDescent="0.25">
      <c r="A41" s="30"/>
      <c r="B41" s="30">
        <v>1611</v>
      </c>
      <c r="C41" s="31" t="s">
        <v>98</v>
      </c>
      <c r="D41" s="32">
        <v>219657683.83000004</v>
      </c>
      <c r="E41" s="33">
        <v>21814830.910561472</v>
      </c>
      <c r="F41" s="33">
        <v>-1299000.3799999999</v>
      </c>
      <c r="G41" s="34">
        <f t="shared" si="0"/>
        <v>240173514.36056152</v>
      </c>
      <c r="H41" s="27"/>
      <c r="I41" s="32">
        <v>-116247279.07000001</v>
      </c>
      <c r="J41" s="33">
        <v>-27216659.666075375</v>
      </c>
      <c r="K41" s="33">
        <v>1070097.3599999999</v>
      </c>
      <c r="L41" s="34">
        <f t="shared" ref="L41:L71" si="2">I41+J41+K41</f>
        <v>-142393841.37607536</v>
      </c>
      <c r="M41" s="35">
        <f t="shared" si="1"/>
        <v>97779672.984486163</v>
      </c>
    </row>
    <row r="42" spans="1:13" s="5" customFormat="1" ht="25.5" x14ac:dyDescent="0.25">
      <c r="A42" s="30"/>
      <c r="B42" s="30">
        <v>1612</v>
      </c>
      <c r="C42" s="31" t="s">
        <v>99</v>
      </c>
      <c r="D42" s="32">
        <v>4127503.6600000015</v>
      </c>
      <c r="E42" s="33">
        <v>137096.05940000003</v>
      </c>
      <c r="F42" s="33">
        <v>0</v>
      </c>
      <c r="G42" s="34">
        <f t="shared" si="0"/>
        <v>4264599.7194000017</v>
      </c>
      <c r="H42" s="27"/>
      <c r="I42" s="32">
        <v>0</v>
      </c>
      <c r="J42" s="33">
        <v>0</v>
      </c>
      <c r="K42" s="33">
        <v>0</v>
      </c>
      <c r="L42" s="34">
        <f t="shared" si="2"/>
        <v>0</v>
      </c>
      <c r="M42" s="35">
        <f t="shared" si="1"/>
        <v>4264599.7194000017</v>
      </c>
    </row>
    <row r="43" spans="1:13" s="5" customFormat="1" x14ac:dyDescent="0.25">
      <c r="A43" s="30"/>
      <c r="B43" s="30">
        <v>1805</v>
      </c>
      <c r="C43" s="31" t="s">
        <v>100</v>
      </c>
      <c r="D43" s="32">
        <v>84610153.680000007</v>
      </c>
      <c r="E43" s="33">
        <v>0</v>
      </c>
      <c r="F43" s="33">
        <v>0</v>
      </c>
      <c r="G43" s="34">
        <f t="shared" si="0"/>
        <v>84610153.680000007</v>
      </c>
      <c r="H43" s="27"/>
      <c r="I43" s="32">
        <v>0</v>
      </c>
      <c r="J43" s="33">
        <v>0</v>
      </c>
      <c r="K43" s="33">
        <v>0</v>
      </c>
      <c r="L43" s="34">
        <f t="shared" si="2"/>
        <v>0</v>
      </c>
      <c r="M43" s="35">
        <f t="shared" si="1"/>
        <v>84610153.680000007</v>
      </c>
    </row>
    <row r="44" spans="1:13" s="5" customFormat="1" x14ac:dyDescent="0.25">
      <c r="A44" s="30"/>
      <c r="B44" s="30">
        <v>1808</v>
      </c>
      <c r="C44" s="31" t="s">
        <v>45</v>
      </c>
      <c r="D44" s="32">
        <v>44558040.68</v>
      </c>
      <c r="E44" s="33">
        <v>799701.21071520261</v>
      </c>
      <c r="F44" s="33">
        <v>0</v>
      </c>
      <c r="G44" s="34">
        <f t="shared" si="0"/>
        <v>45357741.890715204</v>
      </c>
      <c r="H44" s="27"/>
      <c r="I44" s="32">
        <v>-11886795.280000001</v>
      </c>
      <c r="J44" s="33">
        <v>-1708601.8370952934</v>
      </c>
      <c r="K44" s="33">
        <v>0</v>
      </c>
      <c r="L44" s="34">
        <f t="shared" si="2"/>
        <v>-13595397.117095295</v>
      </c>
      <c r="M44" s="35">
        <f t="shared" si="1"/>
        <v>31762344.773619909</v>
      </c>
    </row>
    <row r="45" spans="1:13" x14ac:dyDescent="0.25">
      <c r="A45" s="30"/>
      <c r="B45" s="30">
        <v>1815</v>
      </c>
      <c r="C45" s="31" t="s">
        <v>46</v>
      </c>
      <c r="D45" s="32">
        <v>143413758.84999993</v>
      </c>
      <c r="E45" s="33">
        <v>2795062.6814247975</v>
      </c>
      <c r="F45" s="33">
        <v>-23123.141879999996</v>
      </c>
      <c r="G45" s="34">
        <f t="shared" si="0"/>
        <v>146185698.38954473</v>
      </c>
      <c r="H45" s="27"/>
      <c r="I45" s="32">
        <v>-57424764.219999932</v>
      </c>
      <c r="J45" s="33">
        <v>-4853987.5219383184</v>
      </c>
      <c r="K45" s="33">
        <v>6729.101878800001</v>
      </c>
      <c r="L45" s="34">
        <f t="shared" si="2"/>
        <v>-62272022.640059449</v>
      </c>
      <c r="M45" s="35">
        <f t="shared" si="1"/>
        <v>83913675.749485284</v>
      </c>
    </row>
    <row r="46" spans="1:13" x14ac:dyDescent="0.25">
      <c r="A46" s="30"/>
      <c r="B46" s="30">
        <v>1820</v>
      </c>
      <c r="C46" s="31" t="s">
        <v>47</v>
      </c>
      <c r="D46" s="32">
        <v>183841112.26000017</v>
      </c>
      <c r="E46" s="33">
        <v>6331009.4389600009</v>
      </c>
      <c r="F46" s="33">
        <v>-156496.98468599998</v>
      </c>
      <c r="G46" s="34">
        <f t="shared" si="0"/>
        <v>190015624.7142742</v>
      </c>
      <c r="H46" s="27"/>
      <c r="I46" s="32">
        <v>-55441806.350000009</v>
      </c>
      <c r="J46" s="33">
        <v>-6311275.372395969</v>
      </c>
      <c r="K46" s="33">
        <v>41215.264686480012</v>
      </c>
      <c r="L46" s="34">
        <f t="shared" si="2"/>
        <v>-61711866.457709499</v>
      </c>
      <c r="M46" s="35">
        <f t="shared" si="1"/>
        <v>128303758.25656471</v>
      </c>
    </row>
    <row r="47" spans="1:13" x14ac:dyDescent="0.25">
      <c r="A47" s="30"/>
      <c r="B47" s="30">
        <v>1830</v>
      </c>
      <c r="C47" s="31" t="s">
        <v>48</v>
      </c>
      <c r="D47" s="32">
        <v>720756955.31000042</v>
      </c>
      <c r="E47" s="33">
        <v>56501230.803159565</v>
      </c>
      <c r="F47" s="33">
        <v>-2119922.9853280252</v>
      </c>
      <c r="G47" s="34">
        <f t="shared" si="0"/>
        <v>775138263.12783194</v>
      </c>
      <c r="H47" s="27"/>
      <c r="I47" s="32">
        <v>-110969886.66</v>
      </c>
      <c r="J47" s="33">
        <v>-17358468.17965633</v>
      </c>
      <c r="K47" s="33">
        <v>424530.30036000011</v>
      </c>
      <c r="L47" s="34">
        <f t="shared" si="2"/>
        <v>-127903824.53929633</v>
      </c>
      <c r="M47" s="35">
        <f t="shared" si="1"/>
        <v>647234438.58853555</v>
      </c>
    </row>
    <row r="48" spans="1:13" x14ac:dyDescent="0.25">
      <c r="A48" s="30"/>
      <c r="B48" s="30">
        <v>1835</v>
      </c>
      <c r="C48" s="31" t="s">
        <v>49</v>
      </c>
      <c r="D48" s="32">
        <v>584319720.82999992</v>
      </c>
      <c r="E48" s="33">
        <v>50557929.52416724</v>
      </c>
      <c r="F48" s="33">
        <v>-2084838.0122714431</v>
      </c>
      <c r="G48" s="34">
        <f t="shared" si="0"/>
        <v>632792812.34189582</v>
      </c>
      <c r="H48" s="27"/>
      <c r="I48" s="32">
        <v>-104612275.50000003</v>
      </c>
      <c r="J48" s="33">
        <v>-15792238.947703928</v>
      </c>
      <c r="K48" s="33">
        <v>417271.89072000002</v>
      </c>
      <c r="L48" s="34">
        <f t="shared" si="2"/>
        <v>-119987242.55698396</v>
      </c>
      <c r="M48" s="35">
        <f t="shared" si="1"/>
        <v>512805569.78491187</v>
      </c>
    </row>
    <row r="49" spans="1:13" x14ac:dyDescent="0.25">
      <c r="A49" s="30"/>
      <c r="B49" s="30">
        <v>1840</v>
      </c>
      <c r="C49" s="31" t="s">
        <v>50</v>
      </c>
      <c r="D49" s="32">
        <v>525561101.64000058</v>
      </c>
      <c r="E49" s="33">
        <v>74621341.770079136</v>
      </c>
      <c r="F49" s="33">
        <v>-425137.91314918234</v>
      </c>
      <c r="G49" s="34">
        <f t="shared" si="0"/>
        <v>599757305.49693048</v>
      </c>
      <c r="H49" s="27"/>
      <c r="I49" s="32">
        <v>-77909631.009999946</v>
      </c>
      <c r="J49" s="33">
        <v>-11798356.855679903</v>
      </c>
      <c r="K49" s="33">
        <v>85236.602796000006</v>
      </c>
      <c r="L49" s="34">
        <f t="shared" si="2"/>
        <v>-89622751.262883842</v>
      </c>
      <c r="M49" s="35">
        <f t="shared" si="1"/>
        <v>510134554.23404664</v>
      </c>
    </row>
    <row r="50" spans="1:13" x14ac:dyDescent="0.25">
      <c r="A50" s="30"/>
      <c r="B50" s="30">
        <v>1845</v>
      </c>
      <c r="C50" s="31" t="s">
        <v>51</v>
      </c>
      <c r="D50" s="32">
        <v>1555129782.5599995</v>
      </c>
      <c r="E50" s="33">
        <v>175680709.90840566</v>
      </c>
      <c r="F50" s="33">
        <v>-1885702.8758809487</v>
      </c>
      <c r="G50" s="34">
        <f t="shared" si="0"/>
        <v>1728924789.5925243</v>
      </c>
      <c r="H50" s="27"/>
      <c r="I50" s="32">
        <v>-320057628.06999999</v>
      </c>
      <c r="J50" s="33">
        <v>-49264009.340685382</v>
      </c>
      <c r="K50" s="33">
        <v>377669.40033672005</v>
      </c>
      <c r="L50" s="34">
        <f t="shared" si="2"/>
        <v>-368943968.01034862</v>
      </c>
      <c r="M50" s="35">
        <f t="shared" si="1"/>
        <v>1359980821.5821757</v>
      </c>
    </row>
    <row r="51" spans="1:13" x14ac:dyDescent="0.25">
      <c r="A51" s="30"/>
      <c r="B51" s="30">
        <v>1850</v>
      </c>
      <c r="C51" s="31" t="s">
        <v>52</v>
      </c>
      <c r="D51" s="32">
        <v>805575634.8499999</v>
      </c>
      <c r="E51" s="33">
        <v>68168935.074278846</v>
      </c>
      <c r="F51" s="33">
        <v>-2600089.6663921885</v>
      </c>
      <c r="G51" s="34">
        <f t="shared" si="0"/>
        <v>871144480.25788653</v>
      </c>
      <c r="H51" s="27"/>
      <c r="I51" s="32">
        <v>-154658177.30000001</v>
      </c>
      <c r="J51" s="33">
        <v>-23720800.200454835</v>
      </c>
      <c r="K51" s="33">
        <v>520548.0295200001</v>
      </c>
      <c r="L51" s="34">
        <f t="shared" si="2"/>
        <v>-177858429.47093484</v>
      </c>
      <c r="M51" s="35">
        <f t="shared" si="1"/>
        <v>693286050.78695166</v>
      </c>
    </row>
    <row r="52" spans="1:13" x14ac:dyDescent="0.25">
      <c r="A52" s="30"/>
      <c r="B52" s="30">
        <v>1855</v>
      </c>
      <c r="C52" s="31" t="s">
        <v>53</v>
      </c>
      <c r="D52" s="32">
        <v>119227334.38000007</v>
      </c>
      <c r="E52" s="33">
        <v>12467744.725203495</v>
      </c>
      <c r="F52" s="33">
        <v>-444124.75146741205</v>
      </c>
      <c r="G52" s="34">
        <f t="shared" si="0"/>
        <v>131250954.35373616</v>
      </c>
      <c r="H52" s="27"/>
      <c r="I52" s="32">
        <v>-20337810.839999996</v>
      </c>
      <c r="J52" s="33">
        <v>-2975595.8492148956</v>
      </c>
      <c r="K52" s="33">
        <v>89177.580275999979</v>
      </c>
      <c r="L52" s="34">
        <f t="shared" si="2"/>
        <v>-23224229.108938891</v>
      </c>
      <c r="M52" s="35">
        <f t="shared" si="1"/>
        <v>108026725.24479727</v>
      </c>
    </row>
    <row r="53" spans="1:13" x14ac:dyDescent="0.25">
      <c r="A53" s="30"/>
      <c r="B53" s="30">
        <v>1860</v>
      </c>
      <c r="C53" s="31" t="s">
        <v>54</v>
      </c>
      <c r="D53" s="32">
        <v>295786125.87</v>
      </c>
      <c r="E53" s="33">
        <v>19016560.680776346</v>
      </c>
      <c r="F53" s="33">
        <v>-1397686.8002730526</v>
      </c>
      <c r="G53" s="34">
        <f t="shared" si="0"/>
        <v>313404999.7505033</v>
      </c>
      <c r="H53" s="27"/>
      <c r="I53" s="32">
        <v>-151758486.96999997</v>
      </c>
      <c r="J53" s="33">
        <v>-15934393.003705602</v>
      </c>
      <c r="K53" s="33">
        <v>908496.42093212309</v>
      </c>
      <c r="L53" s="34">
        <f t="shared" si="2"/>
        <v>-166784383.55277345</v>
      </c>
      <c r="M53" s="35">
        <f t="shared" si="1"/>
        <v>146620616.19772986</v>
      </c>
    </row>
    <row r="54" spans="1:13" ht="25.5" x14ac:dyDescent="0.25">
      <c r="A54" s="30"/>
      <c r="B54" s="30">
        <v>1865</v>
      </c>
      <c r="C54" s="31" t="s">
        <v>101</v>
      </c>
      <c r="D54" s="32">
        <v>800186</v>
      </c>
      <c r="E54" s="33">
        <v>0</v>
      </c>
      <c r="F54" s="33">
        <v>0</v>
      </c>
      <c r="G54" s="34">
        <f t="shared" si="0"/>
        <v>800186</v>
      </c>
      <c r="H54" s="27"/>
      <c r="I54" s="32">
        <v>-128576.87</v>
      </c>
      <c r="J54" s="33">
        <v>-80018.599655172409</v>
      </c>
      <c r="K54" s="33">
        <v>0</v>
      </c>
      <c r="L54" s="34">
        <f t="shared" si="2"/>
        <v>-208595.4696551724</v>
      </c>
      <c r="M54" s="35">
        <f t="shared" si="1"/>
        <v>591590.53034482757</v>
      </c>
    </row>
    <row r="55" spans="1:13" x14ac:dyDescent="0.25">
      <c r="A55" s="30"/>
      <c r="B55" s="30">
        <v>1875</v>
      </c>
      <c r="C55" s="31" t="s">
        <v>102</v>
      </c>
      <c r="D55" s="32">
        <v>1091911.0800000005</v>
      </c>
      <c r="E55" s="33">
        <v>0</v>
      </c>
      <c r="F55" s="33">
        <v>0</v>
      </c>
      <c r="G55" s="34">
        <f t="shared" si="0"/>
        <v>1091911.0800000005</v>
      </c>
      <c r="H55" s="27"/>
      <c r="I55" s="32">
        <v>-588040.17000000004</v>
      </c>
      <c r="J55" s="33">
        <v>-39272.7213753545</v>
      </c>
      <c r="K55" s="33">
        <v>0</v>
      </c>
      <c r="L55" s="34">
        <f t="shared" si="2"/>
        <v>-627312.89137535449</v>
      </c>
      <c r="M55" s="35">
        <f t="shared" si="1"/>
        <v>464598.18862464605</v>
      </c>
    </row>
    <row r="56" spans="1:13" x14ac:dyDescent="0.25">
      <c r="A56" s="30"/>
      <c r="B56" s="30">
        <v>1908</v>
      </c>
      <c r="C56" s="31" t="s">
        <v>55</v>
      </c>
      <c r="D56" s="32">
        <v>202905184.88</v>
      </c>
      <c r="E56" s="33">
        <v>1024719.3488999999</v>
      </c>
      <c r="F56" s="33">
        <v>0</v>
      </c>
      <c r="G56" s="34">
        <f t="shared" si="0"/>
        <v>203929904.22889999</v>
      </c>
      <c r="H56" s="27"/>
      <c r="I56" s="32">
        <v>-35493237.500000007</v>
      </c>
      <c r="J56" s="33">
        <v>-5375138.5023385696</v>
      </c>
      <c r="K56" s="33">
        <v>0</v>
      </c>
      <c r="L56" s="34">
        <f t="shared" si="2"/>
        <v>-40868376.002338573</v>
      </c>
      <c r="M56" s="35">
        <f t="shared" si="1"/>
        <v>163061528.22656143</v>
      </c>
    </row>
    <row r="57" spans="1:13" x14ac:dyDescent="0.25">
      <c r="A57" s="30"/>
      <c r="B57" s="30">
        <v>1915</v>
      </c>
      <c r="C57" s="31" t="s">
        <v>103</v>
      </c>
      <c r="D57" s="32">
        <v>5340222.01</v>
      </c>
      <c r="E57" s="33">
        <v>0</v>
      </c>
      <c r="F57" s="33">
        <v>-591031.49000000011</v>
      </c>
      <c r="G57" s="34">
        <f t="shared" si="0"/>
        <v>4749190.5199999996</v>
      </c>
      <c r="H57" s="27"/>
      <c r="I57" s="32">
        <v>-1854014.6</v>
      </c>
      <c r="J57" s="33">
        <v>-517115.59891169763</v>
      </c>
      <c r="K57" s="33">
        <v>591031.49000000011</v>
      </c>
      <c r="L57" s="34">
        <f t="shared" si="2"/>
        <v>-1780098.7089116974</v>
      </c>
      <c r="M57" s="35">
        <f t="shared" si="1"/>
        <v>2969091.8110883022</v>
      </c>
    </row>
    <row r="58" spans="1:13" x14ac:dyDescent="0.25">
      <c r="A58" s="30"/>
      <c r="B58" s="30">
        <v>1920</v>
      </c>
      <c r="C58" s="31" t="s">
        <v>57</v>
      </c>
      <c r="D58" s="32">
        <v>28308948.620000005</v>
      </c>
      <c r="E58" s="33">
        <v>2582837.4191692621</v>
      </c>
      <c r="F58" s="33">
        <v>-6246952.1399999997</v>
      </c>
      <c r="G58" s="34">
        <f t="shared" si="0"/>
        <v>24644833.899169266</v>
      </c>
      <c r="H58" s="27"/>
      <c r="I58" s="32">
        <v>-15056824.220000003</v>
      </c>
      <c r="J58" s="33">
        <v>-5219333.1766844001</v>
      </c>
      <c r="K58" s="33">
        <v>6246952.1399999997</v>
      </c>
      <c r="L58" s="34">
        <f t="shared" si="2"/>
        <v>-14029205.2566844</v>
      </c>
      <c r="M58" s="35">
        <f t="shared" si="1"/>
        <v>10615628.642484866</v>
      </c>
    </row>
    <row r="59" spans="1:13" x14ac:dyDescent="0.25">
      <c r="A59" s="30"/>
      <c r="B59" s="30">
        <v>1930</v>
      </c>
      <c r="C59" s="31" t="s">
        <v>58</v>
      </c>
      <c r="D59" s="32">
        <v>77638970.960000008</v>
      </c>
      <c r="E59" s="33">
        <v>5379664.0700000003</v>
      </c>
      <c r="F59" s="33">
        <v>-174205.86671279999</v>
      </c>
      <c r="G59" s="34">
        <f t="shared" si="0"/>
        <v>82844429.163287207</v>
      </c>
      <c r="H59" s="27"/>
      <c r="I59" s="32">
        <v>-44282632.390000001</v>
      </c>
      <c r="J59" s="33">
        <v>-6389446.0562189426</v>
      </c>
      <c r="K59" s="33">
        <v>125533.62671244</v>
      </c>
      <c r="L59" s="34">
        <f t="shared" si="2"/>
        <v>-50546544.819506504</v>
      </c>
      <c r="M59" s="35">
        <f t="shared" si="1"/>
        <v>32297884.343780704</v>
      </c>
    </row>
    <row r="60" spans="1:13" x14ac:dyDescent="0.25">
      <c r="A60" s="30"/>
      <c r="B60" s="30">
        <v>1935</v>
      </c>
      <c r="C60" s="31" t="s">
        <v>59</v>
      </c>
      <c r="D60" s="32">
        <v>919680.98</v>
      </c>
      <c r="E60" s="33">
        <v>0</v>
      </c>
      <c r="F60" s="33">
        <v>-80334.17</v>
      </c>
      <c r="G60" s="34">
        <f t="shared" si="0"/>
        <v>839346.80999999994</v>
      </c>
      <c r="H60" s="27"/>
      <c r="I60" s="32">
        <v>-293199.11</v>
      </c>
      <c r="J60" s="33">
        <v>-84165.749605780322</v>
      </c>
      <c r="K60" s="33">
        <v>80334.17</v>
      </c>
      <c r="L60" s="34">
        <f t="shared" si="2"/>
        <v>-297030.68960578035</v>
      </c>
      <c r="M60" s="35">
        <f t="shared" si="1"/>
        <v>542316.12039421964</v>
      </c>
    </row>
    <row r="61" spans="1:13" x14ac:dyDescent="0.25">
      <c r="A61" s="30"/>
      <c r="B61" s="30">
        <v>1940</v>
      </c>
      <c r="C61" s="31" t="s">
        <v>60</v>
      </c>
      <c r="D61" s="32">
        <v>4512110.0199999996</v>
      </c>
      <c r="E61" s="33">
        <v>1000718.7934000001</v>
      </c>
      <c r="F61" s="33">
        <v>-1217474.1800000002</v>
      </c>
      <c r="G61" s="34">
        <f t="shared" si="0"/>
        <v>4295354.6333999988</v>
      </c>
      <c r="H61" s="27"/>
      <c r="I61" s="32">
        <v>-3491363.1700000013</v>
      </c>
      <c r="J61" s="33">
        <v>-466134.80050367047</v>
      </c>
      <c r="K61" s="33">
        <v>1217474.1800000002</v>
      </c>
      <c r="L61" s="34">
        <f t="shared" si="2"/>
        <v>-2740023.7905036719</v>
      </c>
      <c r="M61" s="35">
        <f t="shared" si="1"/>
        <v>1555330.8428963269</v>
      </c>
    </row>
    <row r="62" spans="1:13" x14ac:dyDescent="0.25">
      <c r="A62" s="30"/>
      <c r="B62" s="30">
        <v>1945</v>
      </c>
      <c r="C62" s="31" t="s">
        <v>61</v>
      </c>
      <c r="D62" s="32">
        <v>4102214.04</v>
      </c>
      <c r="E62" s="33">
        <v>408860.09050000005</v>
      </c>
      <c r="F62" s="33">
        <v>-32132.959999999999</v>
      </c>
      <c r="G62" s="34">
        <f t="shared" si="0"/>
        <v>4478941.1705</v>
      </c>
      <c r="H62" s="27"/>
      <c r="I62" s="32">
        <v>-1271375.9099999997</v>
      </c>
      <c r="J62" s="33">
        <v>-412962.27643038391</v>
      </c>
      <c r="K62" s="33">
        <v>32132.959999999999</v>
      </c>
      <c r="L62" s="34">
        <f t="shared" si="2"/>
        <v>-1652205.2264303835</v>
      </c>
      <c r="M62" s="35">
        <f t="shared" si="1"/>
        <v>2826735.9440696165</v>
      </c>
    </row>
    <row r="63" spans="1:13" x14ac:dyDescent="0.25">
      <c r="A63" s="30"/>
      <c r="B63" s="30">
        <v>1955</v>
      </c>
      <c r="C63" s="31" t="s">
        <v>62</v>
      </c>
      <c r="D63" s="32">
        <v>6712516.2499999981</v>
      </c>
      <c r="E63" s="33">
        <v>453721.11760000011</v>
      </c>
      <c r="F63" s="33">
        <v>-210036.64999999997</v>
      </c>
      <c r="G63" s="34">
        <f t="shared" si="0"/>
        <v>6956200.7175999982</v>
      </c>
      <c r="H63" s="27"/>
      <c r="I63" s="32">
        <v>-2339902.98</v>
      </c>
      <c r="J63" s="33">
        <v>-833222.88179499842</v>
      </c>
      <c r="K63" s="33">
        <v>210036.64999999997</v>
      </c>
      <c r="L63" s="34">
        <f t="shared" si="2"/>
        <v>-2963089.2117949985</v>
      </c>
      <c r="M63" s="35">
        <f t="shared" si="1"/>
        <v>3993111.5058049997</v>
      </c>
    </row>
    <row r="64" spans="1:13" x14ac:dyDescent="0.25">
      <c r="A64" s="30"/>
      <c r="B64" s="30">
        <v>1960</v>
      </c>
      <c r="C64" s="31" t="s">
        <v>63</v>
      </c>
      <c r="D64" s="32">
        <v>8994917.8400000017</v>
      </c>
      <c r="E64" s="33">
        <v>0</v>
      </c>
      <c r="F64" s="33">
        <v>-42274.456477199994</v>
      </c>
      <c r="G64" s="34">
        <f t="shared" si="0"/>
        <v>8952643.3835228011</v>
      </c>
      <c r="H64" s="27"/>
      <c r="I64" s="32">
        <v>-4576034.1399999997</v>
      </c>
      <c r="J64" s="33">
        <v>-1096198.3465128972</v>
      </c>
      <c r="K64" s="33">
        <v>6823.4564724000011</v>
      </c>
      <c r="L64" s="34">
        <f t="shared" si="2"/>
        <v>-5665409.030040497</v>
      </c>
      <c r="M64" s="35">
        <f t="shared" si="1"/>
        <v>3287234.3534823041</v>
      </c>
    </row>
    <row r="65" spans="1:13" x14ac:dyDescent="0.25">
      <c r="A65" s="30"/>
      <c r="B65" s="30">
        <v>1980</v>
      </c>
      <c r="C65" s="31" t="s">
        <v>64</v>
      </c>
      <c r="D65" s="32">
        <v>38957582.149999999</v>
      </c>
      <c r="E65" s="33">
        <v>6152655.9080282012</v>
      </c>
      <c r="F65" s="33">
        <v>-971520.63072000002</v>
      </c>
      <c r="G65" s="34">
        <f t="shared" si="0"/>
        <v>44138717.427308202</v>
      </c>
      <c r="H65" s="27"/>
      <c r="I65" s="32">
        <v>-22613944.310000002</v>
      </c>
      <c r="J65" s="33">
        <v>-2258436.3720821426</v>
      </c>
      <c r="K65" s="33">
        <v>859358.79076800006</v>
      </c>
      <c r="L65" s="34">
        <f t="shared" si="2"/>
        <v>-24013021.891314145</v>
      </c>
      <c r="M65" s="35">
        <f t="shared" si="1"/>
        <v>20125695.535994057</v>
      </c>
    </row>
    <row r="66" spans="1:13" x14ac:dyDescent="0.25">
      <c r="A66" s="30"/>
      <c r="B66" s="30">
        <v>2440</v>
      </c>
      <c r="C66" s="31" t="s">
        <v>104</v>
      </c>
      <c r="D66" s="32">
        <v>-876112252.75999975</v>
      </c>
      <c r="E66" s="33">
        <v>-160976527.03689501</v>
      </c>
      <c r="F66" s="33">
        <v>1722239.8434731998</v>
      </c>
      <c r="G66" s="34">
        <f t="shared" si="0"/>
        <v>-1035366539.9534216</v>
      </c>
      <c r="H66" s="27"/>
      <c r="I66" s="32">
        <v>118985816.22000009</v>
      </c>
      <c r="J66" s="33">
        <v>24184981.936641794</v>
      </c>
      <c r="K66" s="33">
        <v>-344447.96351460007</v>
      </c>
      <c r="L66" s="34">
        <f t="shared" si="2"/>
        <v>142826350.19312727</v>
      </c>
      <c r="M66" s="35">
        <f t="shared" si="1"/>
        <v>-892540189.76029432</v>
      </c>
    </row>
    <row r="67" spans="1:13" x14ac:dyDescent="0.25">
      <c r="A67" s="30"/>
      <c r="B67" s="37" t="s">
        <v>105</v>
      </c>
      <c r="C67" s="31" t="s">
        <v>106</v>
      </c>
      <c r="D67" s="32">
        <v>-2073384.7299999997</v>
      </c>
      <c r="E67" s="33">
        <v>0</v>
      </c>
      <c r="F67" s="33">
        <v>181287.65</v>
      </c>
      <c r="G67" s="34">
        <f t="shared" si="0"/>
        <v>-1892097.0799999998</v>
      </c>
      <c r="H67" s="27"/>
      <c r="I67" s="32">
        <v>755297.09999999986</v>
      </c>
      <c r="J67" s="33">
        <v>130964.54457494468</v>
      </c>
      <c r="K67" s="33">
        <v>-38680.06</v>
      </c>
      <c r="L67" s="34">
        <f t="shared" si="2"/>
        <v>847581.58457494457</v>
      </c>
      <c r="M67" s="35">
        <f t="shared" si="1"/>
        <v>-1044515.4954250553</v>
      </c>
    </row>
    <row r="68" spans="1:13" x14ac:dyDescent="0.25">
      <c r="A68" s="37"/>
      <c r="B68" s="37">
        <v>2005</v>
      </c>
      <c r="C68" s="38" t="s">
        <v>107</v>
      </c>
      <c r="D68" s="32">
        <v>11769942.560000001</v>
      </c>
      <c r="E68" s="33">
        <v>0</v>
      </c>
      <c r="F68" s="33">
        <v>0</v>
      </c>
      <c r="G68" s="34">
        <f t="shared" si="0"/>
        <v>11769942.560000001</v>
      </c>
      <c r="H68" s="27"/>
      <c r="I68" s="32">
        <v>-4428869.2700000005</v>
      </c>
      <c r="J68" s="33">
        <v>-740162.28461538465</v>
      </c>
      <c r="K68" s="33">
        <v>0</v>
      </c>
      <c r="L68" s="34">
        <f t="shared" si="2"/>
        <v>-5169031.5546153849</v>
      </c>
      <c r="M68" s="35">
        <f t="shared" si="1"/>
        <v>6600911.0053846156</v>
      </c>
    </row>
    <row r="69" spans="1:13" x14ac:dyDescent="0.25">
      <c r="A69" s="37"/>
      <c r="B69" s="37">
        <v>2075</v>
      </c>
      <c r="C69" s="38" t="s">
        <v>108</v>
      </c>
      <c r="D69" s="32">
        <v>191039.66999999998</v>
      </c>
      <c r="E69" s="33">
        <v>0</v>
      </c>
      <c r="F69" s="33">
        <v>0</v>
      </c>
      <c r="G69" s="34">
        <f t="shared" si="0"/>
        <v>191039.66999999998</v>
      </c>
      <c r="H69" s="27"/>
      <c r="I69" s="32">
        <v>-164941.38</v>
      </c>
      <c r="J69" s="33">
        <v>-26098.28999999999</v>
      </c>
      <c r="K69" s="33">
        <v>0</v>
      </c>
      <c r="L69" s="34">
        <f t="shared" si="2"/>
        <v>-191039.66999999998</v>
      </c>
      <c r="M69" s="35">
        <f t="shared" si="1"/>
        <v>0</v>
      </c>
    </row>
    <row r="70" spans="1:13" x14ac:dyDescent="0.25">
      <c r="A70" s="37"/>
      <c r="B70" s="37">
        <v>2055</v>
      </c>
      <c r="C70" s="38" t="s">
        <v>109</v>
      </c>
      <c r="D70" s="32">
        <v>169133950.53999951</v>
      </c>
      <c r="E70" s="33">
        <v>459670.91882200353</v>
      </c>
      <c r="F70" s="33">
        <v>0</v>
      </c>
      <c r="G70" s="34">
        <f t="shared" si="0"/>
        <v>169593621.45882151</v>
      </c>
      <c r="H70" s="27"/>
      <c r="I70" s="32">
        <v>0</v>
      </c>
      <c r="J70" s="33">
        <v>0</v>
      </c>
      <c r="K70" s="33">
        <v>0</v>
      </c>
      <c r="L70" s="34">
        <f t="shared" si="2"/>
        <v>0</v>
      </c>
      <c r="M70" s="35">
        <f t="shared" si="1"/>
        <v>169593621.45882151</v>
      </c>
    </row>
    <row r="71" spans="1:13" x14ac:dyDescent="0.25">
      <c r="A71" s="37"/>
      <c r="B71" s="36" t="s">
        <v>110</v>
      </c>
      <c r="C71" s="38" t="s">
        <v>111</v>
      </c>
      <c r="D71" s="32">
        <v>-75811349.159999833</v>
      </c>
      <c r="E71" s="33">
        <v>-22987930.82280501</v>
      </c>
      <c r="F71" s="33">
        <v>0</v>
      </c>
      <c r="G71" s="34">
        <f t="shared" si="0"/>
        <v>-98799279.982804835</v>
      </c>
      <c r="H71" s="27"/>
      <c r="I71" s="32">
        <v>0</v>
      </c>
      <c r="J71" s="33">
        <v>0</v>
      </c>
      <c r="K71" s="33">
        <v>0</v>
      </c>
      <c r="L71" s="34">
        <f t="shared" si="2"/>
        <v>0</v>
      </c>
      <c r="M71" s="35">
        <f t="shared" si="1"/>
        <v>-98799279.982804835</v>
      </c>
    </row>
    <row r="72" spans="1:13" x14ac:dyDescent="0.25">
      <c r="A72" s="37"/>
      <c r="B72" s="37"/>
      <c r="C72" s="39" t="s">
        <v>112</v>
      </c>
      <c r="D72" s="40">
        <f>SUM(D40:D71)</f>
        <v>4990959304.3900013</v>
      </c>
      <c r="E72" s="40">
        <f>SUM(E40:E71)</f>
        <v>324168086.71045125</v>
      </c>
      <c r="F72" s="40">
        <f>SUM(F40:F71)</f>
        <v>-20098558.561765056</v>
      </c>
      <c r="G72" s="40">
        <f>SUM(G40:G71)</f>
        <v>5295028832.5386868</v>
      </c>
      <c r="H72" s="27"/>
      <c r="I72" s="40">
        <f>SUM(I40:I71)</f>
        <v>-1226982890.2700002</v>
      </c>
      <c r="J72" s="40">
        <f>SUM(J40:J71)</f>
        <v>-179572021.84046566</v>
      </c>
      <c r="K72" s="40">
        <f>SUM(K40:K71)</f>
        <v>12927521.391944362</v>
      </c>
      <c r="L72" s="40">
        <f>SUM(L40:L71)</f>
        <v>-1393627390.7185214</v>
      </c>
      <c r="M72" s="40">
        <f>SUM(M40:M71)</f>
        <v>3901401441.8201656</v>
      </c>
    </row>
    <row r="73" spans="1:13" ht="25.5" x14ac:dyDescent="0.25">
      <c r="A73" s="37"/>
      <c r="B73" s="37">
        <v>2075</v>
      </c>
      <c r="C73" s="86" t="s">
        <v>121</v>
      </c>
      <c r="D73" s="32">
        <v>-191039.66999999998</v>
      </c>
      <c r="E73" s="33">
        <v>0</v>
      </c>
      <c r="F73" s="33">
        <v>0</v>
      </c>
      <c r="G73" s="34">
        <f>D73+E73+F73</f>
        <v>-191039.66999999998</v>
      </c>
      <c r="H73" s="27"/>
      <c r="I73" s="32">
        <v>164941.38</v>
      </c>
      <c r="J73" s="33">
        <v>26098.28999999999</v>
      </c>
      <c r="K73" s="33">
        <v>0</v>
      </c>
      <c r="L73" s="34">
        <f>I73+J73+K73</f>
        <v>191039.66999999998</v>
      </c>
      <c r="M73" s="35">
        <f t="shared" ref="M73:M78" si="3">G73+L73</f>
        <v>0</v>
      </c>
    </row>
    <row r="74" spans="1:13" ht="25.5" x14ac:dyDescent="0.25">
      <c r="A74" s="37"/>
      <c r="B74" s="37">
        <v>1865</v>
      </c>
      <c r="C74" s="86" t="s">
        <v>114</v>
      </c>
      <c r="D74" s="32">
        <v>-800186</v>
      </c>
      <c r="E74" s="33">
        <v>0</v>
      </c>
      <c r="F74" s="33">
        <v>0</v>
      </c>
      <c r="G74" s="34">
        <f>D74+E74+F74</f>
        <v>-800186</v>
      </c>
      <c r="H74" s="27"/>
      <c r="I74" s="32">
        <v>128576.87</v>
      </c>
      <c r="J74" s="33">
        <v>80018.599655172409</v>
      </c>
      <c r="K74" s="33">
        <v>0</v>
      </c>
      <c r="L74" s="34">
        <f t="shared" ref="L74:L76" si="4">I74+J74+K74</f>
        <v>208595.4696551724</v>
      </c>
      <c r="M74" s="35">
        <f t="shared" si="3"/>
        <v>-591590.53034482757</v>
      </c>
    </row>
    <row r="75" spans="1:13" x14ac:dyDescent="0.25">
      <c r="A75" s="37"/>
      <c r="B75" s="37">
        <v>1875</v>
      </c>
      <c r="C75" s="86" t="s">
        <v>115</v>
      </c>
      <c r="D75" s="32">
        <v>-1091911.0800000005</v>
      </c>
      <c r="E75" s="33">
        <v>0</v>
      </c>
      <c r="F75" s="33">
        <v>0</v>
      </c>
      <c r="G75" s="34">
        <f>D75+E75+F75</f>
        <v>-1091911.0800000005</v>
      </c>
      <c r="H75" s="27"/>
      <c r="I75" s="32">
        <v>588040.17000000004</v>
      </c>
      <c r="J75" s="33">
        <v>39272.7213753545</v>
      </c>
      <c r="K75" s="33">
        <v>0</v>
      </c>
      <c r="L75" s="34">
        <f t="shared" si="4"/>
        <v>627312.89137535449</v>
      </c>
      <c r="M75" s="35">
        <f t="shared" si="3"/>
        <v>-464598.18862464605</v>
      </c>
    </row>
    <row r="76" spans="1:13" ht="25.5" x14ac:dyDescent="0.25">
      <c r="A76" s="37"/>
      <c r="B76" s="37" t="s">
        <v>105</v>
      </c>
      <c r="C76" s="86" t="s">
        <v>116</v>
      </c>
      <c r="D76" s="32">
        <v>2073384.7299999997</v>
      </c>
      <c r="E76" s="33">
        <v>0</v>
      </c>
      <c r="F76" s="33">
        <v>-181287.65</v>
      </c>
      <c r="G76" s="34">
        <f>D76+E76+F76</f>
        <v>1892097.0799999998</v>
      </c>
      <c r="H76" s="27"/>
      <c r="I76" s="32">
        <v>-755297.09999999986</v>
      </c>
      <c r="J76" s="33">
        <v>-130964.54457494468</v>
      </c>
      <c r="K76" s="33">
        <v>38680.06</v>
      </c>
      <c r="L76" s="34">
        <f t="shared" si="4"/>
        <v>-847581.58457494457</v>
      </c>
      <c r="M76" s="35">
        <f t="shared" si="3"/>
        <v>1044515.4954250553</v>
      </c>
    </row>
    <row r="77" spans="1:13" x14ac:dyDescent="0.25">
      <c r="A77" s="37"/>
      <c r="B77" s="37">
        <v>2055</v>
      </c>
      <c r="C77" s="87" t="s">
        <v>117</v>
      </c>
      <c r="D77" s="32">
        <v>-169133950.53999951</v>
      </c>
      <c r="E77" s="33">
        <v>-459670.91882200353</v>
      </c>
      <c r="F77" s="33">
        <v>0</v>
      </c>
      <c r="G77" s="34">
        <f>-G70</f>
        <v>-169593621.45882151</v>
      </c>
      <c r="H77" s="27"/>
      <c r="I77" s="32">
        <v>0</v>
      </c>
      <c r="J77" s="33">
        <v>0</v>
      </c>
      <c r="K77" s="33">
        <v>0</v>
      </c>
      <c r="L77" s="34">
        <f>-L70</f>
        <v>0</v>
      </c>
      <c r="M77" s="35">
        <f t="shared" si="3"/>
        <v>-169593621.45882151</v>
      </c>
    </row>
    <row r="78" spans="1:13" x14ac:dyDescent="0.25">
      <c r="A78" s="37"/>
      <c r="B78" s="36" t="s">
        <v>110</v>
      </c>
      <c r="C78" s="75" t="s">
        <v>118</v>
      </c>
      <c r="D78" s="32">
        <v>75811349.159999833</v>
      </c>
      <c r="E78" s="33">
        <v>22987930.82280501</v>
      </c>
      <c r="F78" s="33">
        <v>0</v>
      </c>
      <c r="G78" s="34">
        <f>-G71</f>
        <v>98799279.982804835</v>
      </c>
      <c r="H78" s="27"/>
      <c r="I78" s="32">
        <v>0</v>
      </c>
      <c r="J78" s="33">
        <v>0</v>
      </c>
      <c r="K78" s="33">
        <v>0</v>
      </c>
      <c r="L78" s="34">
        <f>-L71</f>
        <v>0</v>
      </c>
      <c r="M78" s="35">
        <f t="shared" si="3"/>
        <v>98799279.982804835</v>
      </c>
    </row>
    <row r="79" spans="1:13" x14ac:dyDescent="0.25">
      <c r="A79" s="37"/>
      <c r="B79" s="37"/>
      <c r="C79" s="39" t="s">
        <v>119</v>
      </c>
      <c r="D79" s="40">
        <f>SUM(D72:D78)</f>
        <v>4897626950.9900007</v>
      </c>
      <c r="E79" s="40">
        <f>SUM(E72:E78)</f>
        <v>346696346.61443424</v>
      </c>
      <c r="F79" s="40">
        <f>SUM(F72:F78)</f>
        <v>-20279846.211765055</v>
      </c>
      <c r="G79" s="40">
        <f>SUM(G72:G78)</f>
        <v>5224043451.3926706</v>
      </c>
      <c r="H79" s="27"/>
      <c r="I79" s="40">
        <f t="shared" ref="I79:M79" si="5">SUM(I72:I78)</f>
        <v>-1226856628.95</v>
      </c>
      <c r="J79" s="40">
        <f t="shared" si="5"/>
        <v>-179557596.77401009</v>
      </c>
      <c r="K79" s="40">
        <f t="shared" si="5"/>
        <v>12966201.451944362</v>
      </c>
      <c r="L79" s="40">
        <f t="shared" si="5"/>
        <v>-1393448024.2720656</v>
      </c>
      <c r="M79" s="40">
        <f t="shared" si="5"/>
        <v>3830595427.1206045</v>
      </c>
    </row>
    <row r="80" spans="1:13" s="5" customFormat="1" ht="12.75" x14ac:dyDescent="0.2">
      <c r="A80" s="11"/>
      <c r="B80" s="11"/>
    </row>
    <row r="81" spans="13:13" x14ac:dyDescent="0.25">
      <c r="M81" s="41"/>
    </row>
  </sheetData>
  <autoFilter ref="A39:N79" xr:uid="{CB067ADD-7C7C-41DE-95B5-AE1153D5E4AC}"/>
  <mergeCells count="8">
    <mergeCell ref="B26:M28"/>
    <mergeCell ref="D38:G38"/>
    <mergeCell ref="B24:M24"/>
    <mergeCell ref="A9:M9"/>
    <mergeCell ref="A10:M10"/>
    <mergeCell ref="B14:M15"/>
    <mergeCell ref="B17:M18"/>
    <mergeCell ref="B20:M20"/>
  </mergeCells>
  <dataValidations count="1">
    <dataValidation type="list" allowBlank="1" showErrorMessage="1" error="Use the following date format when inserting a date:_x000a__x000a_Eg:  &quot;January 1, 2013&quot;" prompt="Use the following format eg: January 1, 2013" sqref="F35" xr:uid="{71738016-7EA7-45BC-9828-45ADA111968E}">
      <formula1>"CGAAP, MIFRS,USGAAP, ASPE"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B7AA7-398D-491E-8DFB-0B39FB4BD204}">
  <dimension ref="A1:N79"/>
  <sheetViews>
    <sheetView zoomScale="90" zoomScaleNormal="90" workbookViewId="0">
      <selection activeCell="U25" sqref="U25"/>
    </sheetView>
  </sheetViews>
  <sheetFormatPr defaultRowHeight="15" x14ac:dyDescent="0.25"/>
  <cols>
    <col min="1" max="1" width="7.5703125" style="11" customWidth="1"/>
    <col min="2" max="2" width="12" style="11" customWidth="1"/>
    <col min="3" max="3" width="37.5703125" style="5" customWidth="1"/>
    <col min="4" max="4" width="16.140625" style="5" bestFit="1" customWidth="1"/>
    <col min="5" max="5" width="15.42578125" style="5" customWidth="1"/>
    <col min="6" max="6" width="15.42578125" style="5" bestFit="1" customWidth="1"/>
    <col min="7" max="7" width="16.140625" style="5" bestFit="1" customWidth="1"/>
    <col min="8" max="8" width="1.5703125" style="5" customWidth="1"/>
    <col min="9" max="9" width="16.28515625" style="5" customWidth="1"/>
    <col min="10" max="10" width="15.140625" style="5" customWidth="1"/>
    <col min="11" max="11" width="14.5703125" style="5" customWidth="1"/>
    <col min="12" max="12" width="16.85546875" style="5" customWidth="1"/>
    <col min="13" max="13" width="15.85546875" style="5" bestFit="1" customWidth="1"/>
    <col min="14" max="14" width="2.85546875" customWidth="1"/>
  </cols>
  <sheetData>
    <row r="1" spans="1:14" s="5" customFormat="1" ht="12.75" x14ac:dyDescent="0.2">
      <c r="A1" s="11"/>
      <c r="B1" s="11"/>
      <c r="L1" s="1" t="s">
        <v>68</v>
      </c>
      <c r="M1" s="12" t="s">
        <v>122</v>
      </c>
    </row>
    <row r="2" spans="1:14" s="5" customFormat="1" ht="12.75" x14ac:dyDescent="0.2">
      <c r="A2" s="11"/>
      <c r="B2" s="11"/>
      <c r="L2" s="1" t="s">
        <v>69</v>
      </c>
      <c r="M2" s="3"/>
    </row>
    <row r="3" spans="1:14" s="5" customFormat="1" ht="12.75" x14ac:dyDescent="0.2">
      <c r="A3" s="11"/>
      <c r="B3" s="11"/>
      <c r="L3" s="1" t="s">
        <v>70</v>
      </c>
      <c r="M3" s="3"/>
    </row>
    <row r="4" spans="1:14" s="5" customFormat="1" ht="12.75" x14ac:dyDescent="0.2">
      <c r="A4" s="11"/>
      <c r="B4" s="11"/>
      <c r="L4" s="1" t="s">
        <v>71</v>
      </c>
      <c r="M4" s="3"/>
    </row>
    <row r="5" spans="1:14" s="5" customFormat="1" ht="12.75" x14ac:dyDescent="0.2">
      <c r="A5" s="11"/>
      <c r="B5" s="11"/>
      <c r="L5" s="1" t="s">
        <v>72</v>
      </c>
      <c r="M5" s="4"/>
    </row>
    <row r="6" spans="1:14" s="5" customFormat="1" ht="9" customHeight="1" x14ac:dyDescent="0.2">
      <c r="A6" s="11"/>
      <c r="B6" s="11"/>
      <c r="L6" s="1"/>
      <c r="M6" s="2"/>
    </row>
    <row r="7" spans="1:14" s="5" customFormat="1" ht="12.75" x14ac:dyDescent="0.2">
      <c r="A7" s="11"/>
      <c r="B7" s="11"/>
      <c r="L7" s="1" t="s">
        <v>73</v>
      </c>
      <c r="M7" s="4"/>
    </row>
    <row r="8" spans="1:14" s="5" customFormat="1" ht="9" customHeight="1" x14ac:dyDescent="0.2">
      <c r="A8" s="11"/>
      <c r="B8" s="11"/>
    </row>
    <row r="9" spans="1:14" s="5" customFormat="1" ht="20.25" customHeight="1" x14ac:dyDescent="0.2">
      <c r="A9" s="145" t="s">
        <v>74</v>
      </c>
      <c r="B9" s="145"/>
      <c r="C9" s="145"/>
      <c r="D9" s="145"/>
      <c r="E9" s="145"/>
      <c r="F9" s="145"/>
      <c r="G9" s="145"/>
      <c r="H9" s="145"/>
      <c r="I9" s="145"/>
      <c r="J9" s="145"/>
      <c r="K9" s="145"/>
      <c r="L9" s="145"/>
      <c r="M9" s="145"/>
    </row>
    <row r="10" spans="1:14" s="5" customFormat="1" ht="21" x14ac:dyDescent="0.2">
      <c r="A10" s="145" t="s">
        <v>75</v>
      </c>
      <c r="B10" s="145"/>
      <c r="C10" s="145"/>
      <c r="D10" s="145"/>
      <c r="E10" s="145"/>
      <c r="F10" s="145"/>
      <c r="G10" s="145"/>
      <c r="H10" s="145"/>
      <c r="I10" s="145"/>
      <c r="J10" s="145"/>
      <c r="K10" s="145"/>
      <c r="L10" s="145"/>
      <c r="M10" s="145"/>
    </row>
    <row r="11" spans="1:14" s="5" customFormat="1" ht="12.75" x14ac:dyDescent="0.2">
      <c r="A11" s="11"/>
      <c r="B11" s="11"/>
      <c r="E11" s="80" t="s">
        <v>120</v>
      </c>
    </row>
    <row r="12" spans="1:14" s="5" customFormat="1" ht="12.75" x14ac:dyDescent="0.2">
      <c r="A12" s="13"/>
      <c r="B12" s="11"/>
      <c r="N12" s="14"/>
    </row>
    <row r="13" spans="1:14" s="5" customFormat="1" ht="12.75" x14ac:dyDescent="0.2">
      <c r="A13" s="11"/>
      <c r="B13" s="11"/>
    </row>
    <row r="14" spans="1:14" s="5" customFormat="1" ht="12.6" customHeight="1" x14ac:dyDescent="0.2">
      <c r="A14" s="11">
        <v>1</v>
      </c>
      <c r="B14" s="146" t="s">
        <v>78</v>
      </c>
      <c r="C14" s="146"/>
      <c r="D14" s="146"/>
      <c r="E14" s="146"/>
      <c r="F14" s="146"/>
      <c r="G14" s="146"/>
      <c r="H14" s="146"/>
      <c r="I14" s="146"/>
      <c r="J14" s="146"/>
      <c r="K14" s="146"/>
      <c r="L14" s="146"/>
      <c r="M14" s="146"/>
    </row>
    <row r="15" spans="1:14" s="5" customFormat="1" ht="29.25" customHeight="1" x14ac:dyDescent="0.2">
      <c r="A15" s="11"/>
      <c r="B15" s="146"/>
      <c r="C15" s="146"/>
      <c r="D15" s="146"/>
      <c r="E15" s="146"/>
      <c r="F15" s="146"/>
      <c r="G15" s="146"/>
      <c r="H15" s="146"/>
      <c r="I15" s="146"/>
      <c r="J15" s="146"/>
      <c r="K15" s="146"/>
      <c r="L15" s="146"/>
      <c r="M15" s="146"/>
    </row>
    <row r="16" spans="1:14" s="5" customFormat="1" ht="12.75" customHeight="1" x14ac:dyDescent="0.2">
      <c r="A16" s="11"/>
      <c r="B16" s="11"/>
    </row>
    <row r="17" spans="1:13" s="5" customFormat="1" ht="12.6" customHeight="1" x14ac:dyDescent="0.2">
      <c r="A17" s="11">
        <v>2</v>
      </c>
      <c r="B17" s="146" t="s">
        <v>79</v>
      </c>
      <c r="C17" s="146"/>
      <c r="D17" s="146"/>
      <c r="E17" s="146"/>
      <c r="F17" s="146"/>
      <c r="G17" s="146"/>
      <c r="H17" s="146"/>
      <c r="I17" s="146"/>
      <c r="J17" s="146"/>
      <c r="K17" s="146"/>
      <c r="L17" s="146"/>
      <c r="M17" s="146"/>
    </row>
    <row r="18" spans="1:13" s="5" customFormat="1" ht="12.75" x14ac:dyDescent="0.2">
      <c r="A18" s="11"/>
      <c r="B18" s="146"/>
      <c r="C18" s="146"/>
      <c r="D18" s="146"/>
      <c r="E18" s="146"/>
      <c r="F18" s="146"/>
      <c r="G18" s="146"/>
      <c r="H18" s="146"/>
      <c r="I18" s="146"/>
      <c r="J18" s="146"/>
      <c r="K18" s="146"/>
      <c r="L18" s="146"/>
      <c r="M18" s="146"/>
    </row>
    <row r="19" spans="1:13" s="5" customFormat="1" ht="12.75" x14ac:dyDescent="0.2">
      <c r="A19" s="11"/>
      <c r="B19" s="11"/>
    </row>
    <row r="20" spans="1:13" s="5" customFormat="1" ht="12.6" customHeight="1" x14ac:dyDescent="0.2">
      <c r="A20" s="11">
        <v>3</v>
      </c>
      <c r="B20" s="141" t="s">
        <v>80</v>
      </c>
      <c r="C20" s="141"/>
      <c r="D20" s="141"/>
      <c r="E20" s="141"/>
      <c r="F20" s="141"/>
      <c r="G20" s="141"/>
      <c r="H20" s="141"/>
      <c r="I20" s="141"/>
      <c r="J20" s="141"/>
      <c r="K20" s="141"/>
      <c r="L20" s="141"/>
      <c r="M20" s="141"/>
    </row>
    <row r="21" spans="1:13" s="5" customFormat="1" ht="12.75" x14ac:dyDescent="0.2">
      <c r="A21" s="11"/>
      <c r="B21" s="11"/>
    </row>
    <row r="22" spans="1:13" s="5" customFormat="1" ht="12.75" x14ac:dyDescent="0.2">
      <c r="A22" s="11">
        <v>4</v>
      </c>
      <c r="B22" s="16" t="s">
        <v>81</v>
      </c>
    </row>
    <row r="23" spans="1:13" s="5" customFormat="1" ht="12.75" x14ac:dyDescent="0.2">
      <c r="A23" s="11"/>
      <c r="B23" s="11"/>
    </row>
    <row r="24" spans="1:13" s="5" customFormat="1" ht="30.75" customHeight="1" x14ac:dyDescent="0.2">
      <c r="A24" s="11">
        <v>5</v>
      </c>
      <c r="B24" s="141" t="s">
        <v>82</v>
      </c>
      <c r="C24" s="141"/>
      <c r="D24" s="141"/>
      <c r="E24" s="141"/>
      <c r="F24" s="141"/>
      <c r="G24" s="141"/>
      <c r="H24" s="141"/>
      <c r="I24" s="141"/>
      <c r="J24" s="141"/>
      <c r="K24" s="141"/>
      <c r="L24" s="141"/>
      <c r="M24" s="141"/>
    </row>
    <row r="25" spans="1:13" s="5" customFormat="1" ht="12.75" x14ac:dyDescent="0.2">
      <c r="A25" s="11"/>
      <c r="B25" s="11"/>
    </row>
    <row r="26" spans="1:13" s="5" customFormat="1" ht="12.6" customHeight="1" x14ac:dyDescent="0.2">
      <c r="A26" s="11">
        <v>6</v>
      </c>
      <c r="B26" s="141" t="s">
        <v>83</v>
      </c>
      <c r="C26" s="141"/>
      <c r="D26" s="141"/>
      <c r="E26" s="141"/>
      <c r="F26" s="141"/>
      <c r="G26" s="141"/>
      <c r="H26" s="141"/>
      <c r="I26" s="141"/>
      <c r="J26" s="141"/>
      <c r="K26" s="141"/>
      <c r="L26" s="141"/>
      <c r="M26" s="141"/>
    </row>
    <row r="27" spans="1:13" s="5" customFormat="1" ht="12.75" x14ac:dyDescent="0.2">
      <c r="A27" s="11"/>
      <c r="B27" s="141"/>
      <c r="C27" s="141"/>
      <c r="D27" s="141"/>
      <c r="E27" s="141"/>
      <c r="F27" s="141"/>
      <c r="G27" s="141"/>
      <c r="H27" s="141"/>
      <c r="I27" s="141"/>
      <c r="J27" s="141"/>
      <c r="K27" s="141"/>
      <c r="L27" s="141"/>
      <c r="M27" s="141"/>
    </row>
    <row r="28" spans="1:13" s="5" customFormat="1" ht="12.75" x14ac:dyDescent="0.2">
      <c r="A28" s="11"/>
      <c r="B28" s="141"/>
      <c r="C28" s="141"/>
      <c r="D28" s="141"/>
      <c r="E28" s="141"/>
      <c r="F28" s="141"/>
      <c r="G28" s="141"/>
      <c r="H28" s="141"/>
      <c r="I28" s="141"/>
      <c r="J28" s="141"/>
      <c r="K28" s="141"/>
      <c r="L28" s="141"/>
      <c r="M28" s="141"/>
    </row>
    <row r="29" spans="1:13" s="5" customFormat="1" ht="12.75" x14ac:dyDescent="0.2">
      <c r="A29" s="11"/>
      <c r="B29" s="11"/>
    </row>
    <row r="30" spans="1:13" s="5" customFormat="1" ht="12.75" customHeight="1" x14ac:dyDescent="0.2">
      <c r="A30" s="11">
        <v>7</v>
      </c>
      <c r="B30" s="16" t="s">
        <v>84</v>
      </c>
      <c r="C30" s="15"/>
      <c r="D30" s="15"/>
      <c r="E30" s="15"/>
      <c r="F30" s="15"/>
      <c r="G30" s="15"/>
      <c r="H30" s="15"/>
      <c r="I30" s="15"/>
      <c r="J30" s="15"/>
      <c r="K30" s="15"/>
      <c r="L30" s="15"/>
      <c r="M30" s="15"/>
    </row>
    <row r="31" spans="1:13" s="5" customFormat="1" ht="12.75" x14ac:dyDescent="0.2">
      <c r="A31" s="11"/>
      <c r="B31" s="15"/>
      <c r="C31" s="15"/>
      <c r="D31" s="15"/>
      <c r="E31" s="15"/>
      <c r="F31" s="15"/>
      <c r="G31" s="15"/>
      <c r="H31" s="15"/>
      <c r="I31" s="15"/>
      <c r="J31" s="15"/>
      <c r="K31" s="15"/>
      <c r="L31" s="15"/>
      <c r="M31" s="15"/>
    </row>
    <row r="32" spans="1:13" s="5" customFormat="1" ht="12.75" x14ac:dyDescent="0.2">
      <c r="A32" s="11">
        <v>8</v>
      </c>
      <c r="B32" s="16" t="s">
        <v>85</v>
      </c>
      <c r="C32" s="15"/>
      <c r="D32" s="15"/>
      <c r="E32" s="15"/>
      <c r="F32" s="15"/>
      <c r="G32" s="15"/>
      <c r="H32" s="15"/>
      <c r="I32" s="15"/>
      <c r="J32" s="15"/>
      <c r="K32" s="15"/>
      <c r="L32" s="15"/>
      <c r="M32" s="15"/>
    </row>
    <row r="35" spans="1:13" s="5" customFormat="1" ht="15.75" thickBot="1" x14ac:dyDescent="0.25">
      <c r="A35" s="11"/>
      <c r="B35" s="11"/>
      <c r="E35" s="17" t="s">
        <v>86</v>
      </c>
      <c r="F35" s="18" t="s">
        <v>5</v>
      </c>
    </row>
    <row r="36" spans="1:13" s="5" customFormat="1" ht="15.75" thickBot="1" x14ac:dyDescent="0.3">
      <c r="A36" s="11"/>
      <c r="B36" s="11"/>
      <c r="E36" s="17" t="s">
        <v>87</v>
      </c>
      <c r="F36" s="19">
        <v>2026</v>
      </c>
      <c r="G36" s="20"/>
    </row>
    <row r="37" spans="1:13" s="5" customFormat="1" ht="12.75" x14ac:dyDescent="0.2">
      <c r="A37" s="11"/>
      <c r="B37" s="11"/>
    </row>
    <row r="38" spans="1:13" s="5" customFormat="1" ht="12.75" x14ac:dyDescent="0.2">
      <c r="A38" s="11"/>
      <c r="B38" s="11"/>
      <c r="D38" s="142" t="s">
        <v>88</v>
      </c>
      <c r="E38" s="143"/>
      <c r="F38" s="143"/>
      <c r="G38" s="144"/>
      <c r="I38" s="21"/>
      <c r="J38" s="22" t="s">
        <v>89</v>
      </c>
      <c r="K38" s="22"/>
      <c r="L38" s="23"/>
    </row>
    <row r="39" spans="1:13" s="5" customFormat="1" ht="30" customHeight="1" x14ac:dyDescent="0.2">
      <c r="A39" s="24"/>
      <c r="B39" s="24" t="s">
        <v>90</v>
      </c>
      <c r="C39" s="25" t="s">
        <v>91</v>
      </c>
      <c r="D39" s="24" t="s">
        <v>92</v>
      </c>
      <c r="E39" s="26" t="s">
        <v>93</v>
      </c>
      <c r="F39" s="26" t="s">
        <v>94</v>
      </c>
      <c r="G39" s="24" t="s">
        <v>95</v>
      </c>
      <c r="H39" s="27"/>
      <c r="I39" s="24" t="s">
        <v>92</v>
      </c>
      <c r="J39" s="28" t="s">
        <v>96</v>
      </c>
      <c r="K39" s="28" t="s">
        <v>94</v>
      </c>
      <c r="L39" s="29" t="s">
        <v>95</v>
      </c>
      <c r="M39" s="24" t="s">
        <v>97</v>
      </c>
    </row>
    <row r="40" spans="1:13" s="5" customFormat="1" ht="25.5" customHeight="1" x14ac:dyDescent="0.25">
      <c r="A40" s="24"/>
      <c r="B40" s="30">
        <v>1609</v>
      </c>
      <c r="C40" s="31" t="s">
        <v>43</v>
      </c>
      <c r="D40" s="32">
        <f>'2025 (Old UL)'!G40</f>
        <v>98789549.156599998</v>
      </c>
      <c r="E40" s="33">
        <v>7894473.1502</v>
      </c>
      <c r="F40" s="33">
        <v>0</v>
      </c>
      <c r="G40" s="34">
        <f t="shared" ref="G40:G71" si="0">D40+E40+F40</f>
        <v>106684022.30679999</v>
      </c>
      <c r="H40" s="27"/>
      <c r="I40" s="32">
        <f>'2025 (Old UL)'!L40</f>
        <v>-32252382.190347176</v>
      </c>
      <c r="J40" s="33">
        <v>-3486570.7792454702</v>
      </c>
      <c r="K40" s="33">
        <v>0</v>
      </c>
      <c r="L40" s="34">
        <f>I40+J40+K40</f>
        <v>-35738952.969592646</v>
      </c>
      <c r="M40" s="35">
        <f t="shared" ref="M40:M71" si="1">G40+L40</f>
        <v>70945069.337207347</v>
      </c>
    </row>
    <row r="41" spans="1:13" s="5" customFormat="1" ht="25.5" x14ac:dyDescent="0.25">
      <c r="A41" s="30"/>
      <c r="B41" s="30">
        <v>1611</v>
      </c>
      <c r="C41" s="31" t="s">
        <v>98</v>
      </c>
      <c r="D41" s="32">
        <f>'2025 (Old UL)'!G41</f>
        <v>240173514.36056152</v>
      </c>
      <c r="E41" s="33">
        <v>32931535.781099997</v>
      </c>
      <c r="F41" s="33">
        <v>-607738.8600000001</v>
      </c>
      <c r="G41" s="34">
        <f t="shared" si="0"/>
        <v>272497311.28166151</v>
      </c>
      <c r="H41" s="27"/>
      <c r="I41" s="32">
        <f>'2025 (Old UL)'!L41</f>
        <v>-142393841.37607536</v>
      </c>
      <c r="J41" s="33">
        <v>-32831955.812628068</v>
      </c>
      <c r="K41" s="33">
        <v>607738.8600000001</v>
      </c>
      <c r="L41" s="34">
        <f t="shared" ref="L41:L71" si="2">I41+J41+K41</f>
        <v>-174618058.3287034</v>
      </c>
      <c r="M41" s="35">
        <f t="shared" si="1"/>
        <v>97879252.952958107</v>
      </c>
    </row>
    <row r="42" spans="1:13" s="5" customFormat="1" ht="25.5" x14ac:dyDescent="0.25">
      <c r="A42" s="30"/>
      <c r="B42" s="30">
        <v>1612</v>
      </c>
      <c r="C42" s="31" t="s">
        <v>99</v>
      </c>
      <c r="D42" s="32">
        <f>'2025 (Old UL)'!G42</f>
        <v>4264599.7194000017</v>
      </c>
      <c r="E42" s="33">
        <v>138131.85570000001</v>
      </c>
      <c r="F42" s="33">
        <v>0</v>
      </c>
      <c r="G42" s="34">
        <f t="shared" si="0"/>
        <v>4402731.5751000019</v>
      </c>
      <c r="H42" s="27"/>
      <c r="I42" s="32">
        <f>'2025 (Old UL)'!L42</f>
        <v>0</v>
      </c>
      <c r="J42" s="33">
        <v>0</v>
      </c>
      <c r="K42" s="33">
        <v>0</v>
      </c>
      <c r="L42" s="34">
        <f t="shared" si="2"/>
        <v>0</v>
      </c>
      <c r="M42" s="35">
        <f t="shared" si="1"/>
        <v>4402731.5751000019</v>
      </c>
    </row>
    <row r="43" spans="1:13" s="5" customFormat="1" x14ac:dyDescent="0.25">
      <c r="A43" s="30"/>
      <c r="B43" s="30">
        <v>1805</v>
      </c>
      <c r="C43" s="31" t="s">
        <v>100</v>
      </c>
      <c r="D43" s="32">
        <f>'2025 (Old UL)'!G43</f>
        <v>84610153.680000007</v>
      </c>
      <c r="E43" s="33">
        <v>0</v>
      </c>
      <c r="F43" s="33">
        <v>0</v>
      </c>
      <c r="G43" s="34">
        <f t="shared" si="0"/>
        <v>84610153.680000007</v>
      </c>
      <c r="H43" s="27"/>
      <c r="I43" s="32">
        <f>'2025 (Old UL)'!L43</f>
        <v>0</v>
      </c>
      <c r="J43" s="33">
        <v>0</v>
      </c>
      <c r="K43" s="33">
        <v>0</v>
      </c>
      <c r="L43" s="34">
        <f t="shared" si="2"/>
        <v>0</v>
      </c>
      <c r="M43" s="35">
        <f t="shared" si="1"/>
        <v>84610153.680000007</v>
      </c>
    </row>
    <row r="44" spans="1:13" s="5" customFormat="1" x14ac:dyDescent="0.25">
      <c r="A44" s="30"/>
      <c r="B44" s="30">
        <v>1808</v>
      </c>
      <c r="C44" s="31" t="s">
        <v>45</v>
      </c>
      <c r="D44" s="32">
        <f>'2025 (Old UL)'!G44</f>
        <v>45357741.890715204</v>
      </c>
      <c r="E44" s="33">
        <v>86195.317374783379</v>
      </c>
      <c r="F44" s="33">
        <v>0</v>
      </c>
      <c r="G44" s="34">
        <f t="shared" si="0"/>
        <v>45443937.208089985</v>
      </c>
      <c r="H44" s="27"/>
      <c r="I44" s="32">
        <f>'2025 (Old UL)'!L44</f>
        <v>-13595397.117095295</v>
      </c>
      <c r="J44" s="33">
        <v>-1735042.4822211594</v>
      </c>
      <c r="K44" s="33">
        <v>0</v>
      </c>
      <c r="L44" s="34">
        <f t="shared" si="2"/>
        <v>-15330439.599316455</v>
      </c>
      <c r="M44" s="35">
        <f t="shared" si="1"/>
        <v>30113497.60877353</v>
      </c>
    </row>
    <row r="45" spans="1:13" x14ac:dyDescent="0.25">
      <c r="A45" s="30"/>
      <c r="B45" s="30">
        <v>1815</v>
      </c>
      <c r="C45" s="31" t="s">
        <v>46</v>
      </c>
      <c r="D45" s="32">
        <f>'2025 (Old UL)'!G45</f>
        <v>146185698.38954473</v>
      </c>
      <c r="E45" s="33">
        <v>1944683.7720452158</v>
      </c>
      <c r="F45" s="33">
        <v>-23123.141879999996</v>
      </c>
      <c r="G45" s="34">
        <f t="shared" si="0"/>
        <v>148107259.01970994</v>
      </c>
      <c r="H45" s="27"/>
      <c r="I45" s="32">
        <f>'2025 (Old UL)'!L45</f>
        <v>-62272022.640059449</v>
      </c>
      <c r="J45" s="33">
        <v>-4888532.9605804365</v>
      </c>
      <c r="K45" s="33">
        <v>6729.101878800001</v>
      </c>
      <c r="L45" s="34">
        <f t="shared" si="2"/>
        <v>-67153826.498761073</v>
      </c>
      <c r="M45" s="35">
        <f t="shared" si="1"/>
        <v>80953432.520948872</v>
      </c>
    </row>
    <row r="46" spans="1:13" x14ac:dyDescent="0.25">
      <c r="A46" s="30"/>
      <c r="B46" s="30">
        <v>1820</v>
      </c>
      <c r="C46" s="31" t="s">
        <v>47</v>
      </c>
      <c r="D46" s="32">
        <f>'2025 (Old UL)'!G46</f>
        <v>190015624.7142742</v>
      </c>
      <c r="E46" s="33">
        <v>2572037.9513800004</v>
      </c>
      <c r="F46" s="33">
        <v>-156496.98468599998</v>
      </c>
      <c r="G46" s="34">
        <f t="shared" si="0"/>
        <v>192431165.68096823</v>
      </c>
      <c r="H46" s="27"/>
      <c r="I46" s="32">
        <f>'2025 (Old UL)'!L46</f>
        <v>-61711866.457709499</v>
      </c>
      <c r="J46" s="33">
        <v>-6459309.2381082261</v>
      </c>
      <c r="K46" s="33">
        <v>41215.264686480012</v>
      </c>
      <c r="L46" s="34">
        <f t="shared" si="2"/>
        <v>-68129960.431131244</v>
      </c>
      <c r="M46" s="35">
        <f t="shared" si="1"/>
        <v>124301205.24983698</v>
      </c>
    </row>
    <row r="47" spans="1:13" x14ac:dyDescent="0.25">
      <c r="A47" s="30"/>
      <c r="B47" s="30">
        <v>1830</v>
      </c>
      <c r="C47" s="31" t="s">
        <v>48</v>
      </c>
      <c r="D47" s="32">
        <f>'2025 (Old UL)'!G47</f>
        <v>775138263.12783194</v>
      </c>
      <c r="E47" s="33">
        <v>46893795.6613295</v>
      </c>
      <c r="F47" s="33">
        <v>-2122651.5000000005</v>
      </c>
      <c r="G47" s="34">
        <f t="shared" si="0"/>
        <v>819909407.28916144</v>
      </c>
      <c r="H47" s="27"/>
      <c r="I47" s="32">
        <f>'2025 (Old UL)'!L47</f>
        <v>-127903824.53929633</v>
      </c>
      <c r="J47" s="33">
        <v>-18461718.310396232</v>
      </c>
      <c r="K47" s="33">
        <v>424530.30036000011</v>
      </c>
      <c r="L47" s="34">
        <f t="shared" si="2"/>
        <v>-145941012.54933256</v>
      </c>
      <c r="M47" s="35">
        <f t="shared" si="1"/>
        <v>673968394.73982882</v>
      </c>
    </row>
    <row r="48" spans="1:13" x14ac:dyDescent="0.25">
      <c r="A48" s="30"/>
      <c r="B48" s="30">
        <v>1835</v>
      </c>
      <c r="C48" s="31" t="s">
        <v>49</v>
      </c>
      <c r="D48" s="32">
        <f>'2025 (Old UL)'!G48</f>
        <v>632792812.34189582</v>
      </c>
      <c r="E48" s="33">
        <v>43893361.554142281</v>
      </c>
      <c r="F48" s="33">
        <v>-2086359.4512</v>
      </c>
      <c r="G48" s="34">
        <f t="shared" si="0"/>
        <v>674599814.44483805</v>
      </c>
      <c r="H48" s="27"/>
      <c r="I48" s="32">
        <f>'2025 (Old UL)'!L48</f>
        <v>-119987242.55698396</v>
      </c>
      <c r="J48" s="33">
        <v>-16893102.299460448</v>
      </c>
      <c r="K48" s="33">
        <v>417271.89072000002</v>
      </c>
      <c r="L48" s="34">
        <f t="shared" si="2"/>
        <v>-136463072.96572441</v>
      </c>
      <c r="M48" s="35">
        <f t="shared" si="1"/>
        <v>538136741.47911358</v>
      </c>
    </row>
    <row r="49" spans="1:13" x14ac:dyDescent="0.25">
      <c r="A49" s="30"/>
      <c r="B49" s="30">
        <v>1840</v>
      </c>
      <c r="C49" s="31" t="s">
        <v>50</v>
      </c>
      <c r="D49" s="32">
        <f>'2025 (Old UL)'!G49</f>
        <v>599757305.49693048</v>
      </c>
      <c r="E49" s="33">
        <v>67652582.924978316</v>
      </c>
      <c r="F49" s="33">
        <v>-426183.00276</v>
      </c>
      <c r="G49" s="34">
        <f t="shared" si="0"/>
        <v>666983705.4191488</v>
      </c>
      <c r="H49" s="27"/>
      <c r="I49" s="32">
        <f>'2025 (Old UL)'!L49</f>
        <v>-89622751.262883842</v>
      </c>
      <c r="J49" s="33">
        <v>-13146670.964344647</v>
      </c>
      <c r="K49" s="33">
        <v>85236.602796000006</v>
      </c>
      <c r="L49" s="34">
        <f t="shared" si="2"/>
        <v>-102684185.62443249</v>
      </c>
      <c r="M49" s="35">
        <f t="shared" si="1"/>
        <v>564299519.79471636</v>
      </c>
    </row>
    <row r="50" spans="1:13" x14ac:dyDescent="0.25">
      <c r="A50" s="30"/>
      <c r="B50" s="30">
        <v>1845</v>
      </c>
      <c r="C50" s="31" t="s">
        <v>51</v>
      </c>
      <c r="D50" s="32">
        <f>'2025 (Old UL)'!G50</f>
        <v>1728924789.5925243</v>
      </c>
      <c r="E50" s="33">
        <v>163827490.4502598</v>
      </c>
      <c r="F50" s="33">
        <v>-1888347.0002891996</v>
      </c>
      <c r="G50" s="34">
        <f t="shared" si="0"/>
        <v>1890863933.042495</v>
      </c>
      <c r="H50" s="27"/>
      <c r="I50" s="32">
        <f>'2025 (Old UL)'!L50</f>
        <v>-368943968.01034862</v>
      </c>
      <c r="J50" s="33">
        <v>-54000937.765716642</v>
      </c>
      <c r="K50" s="33">
        <v>377669.40033672005</v>
      </c>
      <c r="L50" s="34">
        <f t="shared" si="2"/>
        <v>-422567236.37572849</v>
      </c>
      <c r="M50" s="35">
        <f t="shared" si="1"/>
        <v>1468296696.6667666</v>
      </c>
    </row>
    <row r="51" spans="1:13" x14ac:dyDescent="0.25">
      <c r="A51" s="30"/>
      <c r="B51" s="30">
        <v>1850</v>
      </c>
      <c r="C51" s="31" t="s">
        <v>52</v>
      </c>
      <c r="D51" s="32">
        <f>'2025 (Old UL)'!G51</f>
        <v>871144480.25788653</v>
      </c>
      <c r="E51" s="33">
        <v>61316109.164764509</v>
      </c>
      <c r="F51" s="33">
        <v>-2602740.1500000004</v>
      </c>
      <c r="G51" s="34">
        <f t="shared" si="0"/>
        <v>929857849.27265108</v>
      </c>
      <c r="H51" s="27"/>
      <c r="I51" s="32">
        <f>'2025 (Old UL)'!L51</f>
        <v>-177858429.47093484</v>
      </c>
      <c r="J51" s="33">
        <v>-25334011.169662885</v>
      </c>
      <c r="K51" s="33">
        <v>520548.0295200001</v>
      </c>
      <c r="L51" s="34">
        <f t="shared" si="2"/>
        <v>-202671892.61107773</v>
      </c>
      <c r="M51" s="35">
        <f t="shared" si="1"/>
        <v>727185956.66157341</v>
      </c>
    </row>
    <row r="52" spans="1:13" x14ac:dyDescent="0.25">
      <c r="A52" s="30"/>
      <c r="B52" s="30">
        <v>1855</v>
      </c>
      <c r="C52" s="31" t="s">
        <v>53</v>
      </c>
      <c r="D52" s="32">
        <f>'2025 (Old UL)'!G52</f>
        <v>131250954.35373616</v>
      </c>
      <c r="E52" s="33">
        <v>8865554.8402079288</v>
      </c>
      <c r="F52" s="33">
        <v>-445887.90023999993</v>
      </c>
      <c r="G52" s="34">
        <f t="shared" si="0"/>
        <v>139670621.29370409</v>
      </c>
      <c r="H52" s="27"/>
      <c r="I52" s="32">
        <f>'2025 (Old UL)'!L52</f>
        <v>-23224229.108938891</v>
      </c>
      <c r="J52" s="33">
        <v>-3191085.4080380714</v>
      </c>
      <c r="K52" s="33">
        <v>89177.580275999979</v>
      </c>
      <c r="L52" s="34">
        <f t="shared" si="2"/>
        <v>-26326136.936700962</v>
      </c>
      <c r="M52" s="35">
        <f t="shared" si="1"/>
        <v>113344484.35700312</v>
      </c>
    </row>
    <row r="53" spans="1:13" x14ac:dyDescent="0.25">
      <c r="A53" s="30"/>
      <c r="B53" s="30">
        <v>1860</v>
      </c>
      <c r="C53" s="31" t="s">
        <v>54</v>
      </c>
      <c r="D53" s="32">
        <f>'2025 (Old UL)'!G53</f>
        <v>313404999.7505033</v>
      </c>
      <c r="E53" s="33">
        <v>27524361.992283173</v>
      </c>
      <c r="F53" s="33">
        <v>-1304507.6813384332</v>
      </c>
      <c r="G53" s="34">
        <f t="shared" si="0"/>
        <v>339624854.06144804</v>
      </c>
      <c r="H53" s="27"/>
      <c r="I53" s="32">
        <f>'2025 (Old UL)'!L53</f>
        <v>-166784383.55277345</v>
      </c>
      <c r="J53" s="33">
        <v>-16818207.832991023</v>
      </c>
      <c r="K53" s="33">
        <v>847929.9928699818</v>
      </c>
      <c r="L53" s="34">
        <f t="shared" si="2"/>
        <v>-182754661.39289451</v>
      </c>
      <c r="M53" s="35">
        <f t="shared" si="1"/>
        <v>156870192.66855353</v>
      </c>
    </row>
    <row r="54" spans="1:13" ht="25.5" x14ac:dyDescent="0.25">
      <c r="A54" s="30"/>
      <c r="B54" s="30">
        <v>1865</v>
      </c>
      <c r="C54" s="31" t="s">
        <v>101</v>
      </c>
      <c r="D54" s="32">
        <f>'2025 (Old UL)'!G54</f>
        <v>800186</v>
      </c>
      <c r="E54" s="33">
        <v>0</v>
      </c>
      <c r="F54" s="33">
        <v>0</v>
      </c>
      <c r="G54" s="34">
        <f t="shared" si="0"/>
        <v>800186</v>
      </c>
      <c r="H54" s="27"/>
      <c r="I54" s="32">
        <f>'2025 (Old UL)'!L54</f>
        <v>-208595.4696551724</v>
      </c>
      <c r="J54" s="33">
        <v>-80018.599655172409</v>
      </c>
      <c r="K54" s="33">
        <v>0</v>
      </c>
      <c r="L54" s="34">
        <f t="shared" si="2"/>
        <v>-288614.06931034481</v>
      </c>
      <c r="M54" s="35">
        <f t="shared" si="1"/>
        <v>511571.93068965519</v>
      </c>
    </row>
    <row r="55" spans="1:13" x14ac:dyDescent="0.25">
      <c r="A55" s="30"/>
      <c r="B55" s="30">
        <v>1875</v>
      </c>
      <c r="C55" s="31" t="s">
        <v>102</v>
      </c>
      <c r="D55" s="32">
        <f>'2025 (Old UL)'!G55</f>
        <v>1091911.0800000005</v>
      </c>
      <c r="E55" s="33">
        <v>0</v>
      </c>
      <c r="F55" s="33">
        <v>0</v>
      </c>
      <c r="G55" s="34">
        <f t="shared" si="0"/>
        <v>1091911.0800000005</v>
      </c>
      <c r="H55" s="27"/>
      <c r="I55" s="32">
        <f>'2025 (Old UL)'!L55</f>
        <v>-627312.89137535449</v>
      </c>
      <c r="J55" s="33">
        <v>-40420.192514211965</v>
      </c>
      <c r="K55" s="33">
        <v>0</v>
      </c>
      <c r="L55" s="34">
        <f t="shared" si="2"/>
        <v>-667733.08388956648</v>
      </c>
      <c r="M55" s="35">
        <f t="shared" si="1"/>
        <v>424177.99611043406</v>
      </c>
    </row>
    <row r="56" spans="1:13" x14ac:dyDescent="0.25">
      <c r="A56" s="30"/>
      <c r="B56" s="30">
        <v>1908</v>
      </c>
      <c r="C56" s="31" t="s">
        <v>55</v>
      </c>
      <c r="D56" s="32">
        <f>'2025 (Old UL)'!G56</f>
        <v>203929904.22889999</v>
      </c>
      <c r="E56" s="33">
        <v>1152239.5538999997</v>
      </c>
      <c r="F56" s="33">
        <v>0</v>
      </c>
      <c r="G56" s="34">
        <f t="shared" si="0"/>
        <v>205082143.78279999</v>
      </c>
      <c r="H56" s="27"/>
      <c r="I56" s="32">
        <f>'2025 (Old UL)'!L56</f>
        <v>-40868376.002338573</v>
      </c>
      <c r="J56" s="33">
        <v>-5415803.3113990091</v>
      </c>
      <c r="K56" s="33">
        <v>0</v>
      </c>
      <c r="L56" s="34">
        <f t="shared" si="2"/>
        <v>-46284179.313737586</v>
      </c>
      <c r="M56" s="35">
        <f t="shared" si="1"/>
        <v>158797964.46906239</v>
      </c>
    </row>
    <row r="57" spans="1:13" x14ac:dyDescent="0.25">
      <c r="A57" s="30"/>
      <c r="B57" s="30">
        <v>1915</v>
      </c>
      <c r="C57" s="31" t="s">
        <v>103</v>
      </c>
      <c r="D57" s="32">
        <f>'2025 (Old UL)'!G57</f>
        <v>4749190.5199999996</v>
      </c>
      <c r="E57" s="33">
        <v>0</v>
      </c>
      <c r="F57" s="33">
        <v>-122815.90999999999</v>
      </c>
      <c r="G57" s="34">
        <f t="shared" si="0"/>
        <v>4626374.6099999994</v>
      </c>
      <c r="H57" s="27"/>
      <c r="I57" s="32">
        <f>'2025 (Old UL)'!L57</f>
        <v>-1780098.7089116974</v>
      </c>
      <c r="J57" s="33">
        <v>-471603.85154574557</v>
      </c>
      <c r="K57" s="33">
        <v>122815.90999999999</v>
      </c>
      <c r="L57" s="34">
        <f t="shared" si="2"/>
        <v>-2128886.6504574427</v>
      </c>
      <c r="M57" s="35">
        <f t="shared" si="1"/>
        <v>2497487.9595425567</v>
      </c>
    </row>
    <row r="58" spans="1:13" x14ac:dyDescent="0.25">
      <c r="A58" s="30"/>
      <c r="B58" s="30">
        <v>1920</v>
      </c>
      <c r="C58" s="31" t="s">
        <v>57</v>
      </c>
      <c r="D58" s="32">
        <f>'2025 (Old UL)'!G58</f>
        <v>24644833.899169266</v>
      </c>
      <c r="E58" s="33">
        <v>3801635.4004000002</v>
      </c>
      <c r="F58" s="33">
        <v>-4428501.3699999992</v>
      </c>
      <c r="G58" s="34">
        <f t="shared" si="0"/>
        <v>24017967.929569267</v>
      </c>
      <c r="H58" s="27"/>
      <c r="I58" s="32">
        <f>'2025 (Old UL)'!L58</f>
        <v>-14029205.2566844</v>
      </c>
      <c r="J58" s="33">
        <v>-4837264.1954310145</v>
      </c>
      <c r="K58" s="33">
        <v>4428501.3699999992</v>
      </c>
      <c r="L58" s="34">
        <f t="shared" si="2"/>
        <v>-14437968.082115417</v>
      </c>
      <c r="M58" s="35">
        <f t="shared" si="1"/>
        <v>9579999.8474538494</v>
      </c>
    </row>
    <row r="59" spans="1:13" x14ac:dyDescent="0.25">
      <c r="A59" s="30"/>
      <c r="B59" s="30">
        <v>1930</v>
      </c>
      <c r="C59" s="31" t="s">
        <v>58</v>
      </c>
      <c r="D59" s="32">
        <f>'2025 (Old UL)'!G59</f>
        <v>82844429.163287207</v>
      </c>
      <c r="E59" s="33">
        <v>12033312.001199998</v>
      </c>
      <c r="F59" s="33">
        <v>-174205.86671279999</v>
      </c>
      <c r="G59" s="34">
        <f t="shared" si="0"/>
        <v>94703535.297774419</v>
      </c>
      <c r="H59" s="27"/>
      <c r="I59" s="32">
        <f>'2025 (Old UL)'!L59</f>
        <v>-50546544.819506504</v>
      </c>
      <c r="J59" s="33">
        <v>-6538635.9075573822</v>
      </c>
      <c r="K59" s="33">
        <v>125533.62671244</v>
      </c>
      <c r="L59" s="34">
        <f t="shared" si="2"/>
        <v>-56959647.100351445</v>
      </c>
      <c r="M59" s="35">
        <f t="shared" si="1"/>
        <v>37743888.197422974</v>
      </c>
    </row>
    <row r="60" spans="1:13" x14ac:dyDescent="0.25">
      <c r="A60" s="30"/>
      <c r="B60" s="30">
        <v>1935</v>
      </c>
      <c r="C60" s="31" t="s">
        <v>59</v>
      </c>
      <c r="D60" s="32">
        <f>'2025 (Old UL)'!G60</f>
        <v>839346.80999999994</v>
      </c>
      <c r="E60" s="33">
        <v>0</v>
      </c>
      <c r="F60" s="33">
        <v>-161188.02000000002</v>
      </c>
      <c r="G60" s="34">
        <f t="shared" si="0"/>
        <v>678158.78999999992</v>
      </c>
      <c r="H60" s="27"/>
      <c r="I60" s="32">
        <f>'2025 (Old UL)'!L60</f>
        <v>-297030.68960578035</v>
      </c>
      <c r="J60" s="33">
        <v>-80756.127888571704</v>
      </c>
      <c r="K60" s="33">
        <v>161188.02000000002</v>
      </c>
      <c r="L60" s="34">
        <f t="shared" si="2"/>
        <v>-216598.79749435204</v>
      </c>
      <c r="M60" s="35">
        <f t="shared" si="1"/>
        <v>461559.99250564788</v>
      </c>
    </row>
    <row r="61" spans="1:13" x14ac:dyDescent="0.25">
      <c r="A61" s="30"/>
      <c r="B61" s="30">
        <v>1940</v>
      </c>
      <c r="C61" s="31" t="s">
        <v>60</v>
      </c>
      <c r="D61" s="32">
        <f>'2025 (Old UL)'!G61</f>
        <v>4295354.6333999988</v>
      </c>
      <c r="E61" s="33">
        <v>1853596.1236999999</v>
      </c>
      <c r="F61" s="33">
        <v>-1185466.2299999997</v>
      </c>
      <c r="G61" s="34">
        <f t="shared" si="0"/>
        <v>4963484.5270999996</v>
      </c>
      <c r="H61" s="27"/>
      <c r="I61" s="32">
        <f>'2025 (Old UL)'!L61</f>
        <v>-2740023.7905036719</v>
      </c>
      <c r="J61" s="33">
        <v>-481523.2000821887</v>
      </c>
      <c r="K61" s="33">
        <v>1185466.2299999997</v>
      </c>
      <c r="L61" s="34">
        <f t="shared" si="2"/>
        <v>-2036080.760585861</v>
      </c>
      <c r="M61" s="35">
        <f t="shared" si="1"/>
        <v>2927403.7665141383</v>
      </c>
    </row>
    <row r="62" spans="1:13" x14ac:dyDescent="0.25">
      <c r="A62" s="30"/>
      <c r="B62" s="30">
        <v>1945</v>
      </c>
      <c r="C62" s="31" t="s">
        <v>61</v>
      </c>
      <c r="D62" s="32">
        <f>'2025 (Old UL)'!G62</f>
        <v>4478941.1705</v>
      </c>
      <c r="E62" s="33">
        <v>65317.465600000003</v>
      </c>
      <c r="F62" s="33">
        <v>-68196.759999999995</v>
      </c>
      <c r="G62" s="34">
        <f t="shared" si="0"/>
        <v>4476061.8761</v>
      </c>
      <c r="H62" s="27"/>
      <c r="I62" s="32">
        <f>'2025 (Old UL)'!L62</f>
        <v>-1652205.2264303835</v>
      </c>
      <c r="J62" s="33">
        <v>-446978.52819778508</v>
      </c>
      <c r="K62" s="33">
        <v>68196.759999999995</v>
      </c>
      <c r="L62" s="34">
        <f t="shared" si="2"/>
        <v>-2030986.9946281684</v>
      </c>
      <c r="M62" s="35">
        <f t="shared" si="1"/>
        <v>2445074.8814718314</v>
      </c>
    </row>
    <row r="63" spans="1:13" x14ac:dyDescent="0.25">
      <c r="A63" s="30"/>
      <c r="B63" s="30">
        <v>1955</v>
      </c>
      <c r="C63" s="31" t="s">
        <v>62</v>
      </c>
      <c r="D63" s="32">
        <f>'2025 (Old UL)'!G63</f>
        <v>6956200.7175999982</v>
      </c>
      <c r="E63" s="33">
        <v>284994.25460000004</v>
      </c>
      <c r="F63" s="33">
        <v>-181390.59</v>
      </c>
      <c r="G63" s="34">
        <f t="shared" si="0"/>
        <v>7059804.382199998</v>
      </c>
      <c r="H63" s="27"/>
      <c r="I63" s="32">
        <f>'2025 (Old UL)'!L63</f>
        <v>-2963089.2117949985</v>
      </c>
      <c r="J63" s="33">
        <v>-881626.3560164005</v>
      </c>
      <c r="K63" s="33">
        <v>181390.59</v>
      </c>
      <c r="L63" s="34">
        <f t="shared" si="2"/>
        <v>-3663324.9778113989</v>
      </c>
      <c r="M63" s="35">
        <f t="shared" si="1"/>
        <v>3396479.4043885991</v>
      </c>
    </row>
    <row r="64" spans="1:13" x14ac:dyDescent="0.25">
      <c r="A64" s="30"/>
      <c r="B64" s="30">
        <v>1960</v>
      </c>
      <c r="C64" s="31" t="s">
        <v>63</v>
      </c>
      <c r="D64" s="32">
        <f>'2025 (Old UL)'!G64</f>
        <v>8952643.3835228011</v>
      </c>
      <c r="E64" s="33">
        <v>216371.86559999999</v>
      </c>
      <c r="F64" s="33">
        <v>-42274.456477199994</v>
      </c>
      <c r="G64" s="34">
        <f t="shared" si="0"/>
        <v>9126740.7926455997</v>
      </c>
      <c r="H64" s="27"/>
      <c r="I64" s="32">
        <f>'2025 (Old UL)'!L64</f>
        <v>-5665409.030040497</v>
      </c>
      <c r="J64" s="33">
        <v>-538343.69402469031</v>
      </c>
      <c r="K64" s="33">
        <v>6823.4564724000011</v>
      </c>
      <c r="L64" s="34">
        <f t="shared" si="2"/>
        <v>-6196929.2675927877</v>
      </c>
      <c r="M64" s="35">
        <f t="shared" si="1"/>
        <v>2929811.525052812</v>
      </c>
    </row>
    <row r="65" spans="1:13" x14ac:dyDescent="0.25">
      <c r="A65" s="30"/>
      <c r="B65" s="30">
        <v>1980</v>
      </c>
      <c r="C65" s="31" t="s">
        <v>64</v>
      </c>
      <c r="D65" s="32">
        <f>'2025 (Old UL)'!G65</f>
        <v>44138717.427308202</v>
      </c>
      <c r="E65" s="33">
        <v>3130386.9402463827</v>
      </c>
      <c r="F65" s="33">
        <v>-141451.70071999999</v>
      </c>
      <c r="G65" s="34">
        <f t="shared" si="0"/>
        <v>47127652.666834585</v>
      </c>
      <c r="H65" s="27"/>
      <c r="I65" s="32">
        <f>'2025 (Old UL)'!L65</f>
        <v>-24013021.891314145</v>
      </c>
      <c r="J65" s="33">
        <v>-2476989.3063069154</v>
      </c>
      <c r="K65" s="33">
        <v>29289.86076800001</v>
      </c>
      <c r="L65" s="34">
        <f t="shared" si="2"/>
        <v>-26460721.336853061</v>
      </c>
      <c r="M65" s="35">
        <f t="shared" si="1"/>
        <v>20666931.329981524</v>
      </c>
    </row>
    <row r="66" spans="1:13" x14ac:dyDescent="0.25">
      <c r="A66" s="30"/>
      <c r="B66" s="30">
        <v>2440</v>
      </c>
      <c r="C66" s="31" t="s">
        <v>104</v>
      </c>
      <c r="D66" s="32">
        <f>'2025 (Old UL)'!G66</f>
        <v>-1035366539.9534216</v>
      </c>
      <c r="E66" s="33">
        <v>-152218533.27365494</v>
      </c>
      <c r="F66" s="33">
        <v>1722239.8434731998</v>
      </c>
      <c r="G66" s="34">
        <f t="shared" si="0"/>
        <v>-1185862833.3836033</v>
      </c>
      <c r="H66" s="27"/>
      <c r="I66" s="32">
        <f>'2025 (Old UL)'!L66</f>
        <v>142826350.19312727</v>
      </c>
      <c r="J66" s="33">
        <v>27860443.871316683</v>
      </c>
      <c r="K66" s="33">
        <v>-344447.96351460007</v>
      </c>
      <c r="L66" s="34">
        <f t="shared" si="2"/>
        <v>170342346.10092935</v>
      </c>
      <c r="M66" s="35">
        <f t="shared" si="1"/>
        <v>-1015520487.282674</v>
      </c>
    </row>
    <row r="67" spans="1:13" x14ac:dyDescent="0.25">
      <c r="A67" s="30"/>
      <c r="B67" s="37" t="s">
        <v>105</v>
      </c>
      <c r="C67" s="31" t="s">
        <v>106</v>
      </c>
      <c r="D67" s="32">
        <f>'2025 (Old UL)'!G67</f>
        <v>-1892097.0799999998</v>
      </c>
      <c r="E67" s="33">
        <v>0</v>
      </c>
      <c r="F67" s="33">
        <v>0</v>
      </c>
      <c r="G67" s="34">
        <f t="shared" si="0"/>
        <v>-1892097.0799999998</v>
      </c>
      <c r="H67" s="27"/>
      <c r="I67" s="32">
        <f>'2025 (Old UL)'!L67</f>
        <v>847581.58457494457</v>
      </c>
      <c r="J67" s="33">
        <v>123834.16507494469</v>
      </c>
      <c r="K67" s="33">
        <v>0</v>
      </c>
      <c r="L67" s="34">
        <f t="shared" si="2"/>
        <v>971415.7496498893</v>
      </c>
      <c r="M67" s="35">
        <f t="shared" si="1"/>
        <v>-920681.33035011054</v>
      </c>
    </row>
    <row r="68" spans="1:13" x14ac:dyDescent="0.25">
      <c r="A68" s="37"/>
      <c r="B68" s="37">
        <v>2005</v>
      </c>
      <c r="C68" s="38" t="s">
        <v>107</v>
      </c>
      <c r="D68" s="32">
        <f>'2025 (Old UL)'!G68</f>
        <v>11769942.560000001</v>
      </c>
      <c r="E68" s="33">
        <v>0</v>
      </c>
      <c r="F68" s="33">
        <v>0</v>
      </c>
      <c r="G68" s="34">
        <f t="shared" si="0"/>
        <v>11769942.560000001</v>
      </c>
      <c r="H68" s="27"/>
      <c r="I68" s="32">
        <f>'2025 (Old UL)'!L68</f>
        <v>-5169031.5546153849</v>
      </c>
      <c r="J68" s="33">
        <v>-740162.28461538465</v>
      </c>
      <c r="K68" s="33">
        <v>0</v>
      </c>
      <c r="L68" s="34">
        <f t="shared" si="2"/>
        <v>-5909193.8392307693</v>
      </c>
      <c r="M68" s="35">
        <f t="shared" si="1"/>
        <v>5860748.7207692312</v>
      </c>
    </row>
    <row r="69" spans="1:13" x14ac:dyDescent="0.25">
      <c r="A69" s="37"/>
      <c r="B69" s="37">
        <v>2075</v>
      </c>
      <c r="C69" s="38" t="s">
        <v>108</v>
      </c>
      <c r="D69" s="32">
        <f>'2025 (Old UL)'!G69</f>
        <v>191039.66999999998</v>
      </c>
      <c r="E69" s="33">
        <v>0</v>
      </c>
      <c r="F69" s="33">
        <v>0</v>
      </c>
      <c r="G69" s="34">
        <f t="shared" si="0"/>
        <v>191039.66999999998</v>
      </c>
      <c r="H69" s="27"/>
      <c r="I69" s="32">
        <f>'2025 (Old UL)'!L69</f>
        <v>-191039.66999999998</v>
      </c>
      <c r="J69" s="33">
        <v>0</v>
      </c>
      <c r="K69" s="33">
        <v>0</v>
      </c>
      <c r="L69" s="34">
        <f t="shared" si="2"/>
        <v>-191039.66999999998</v>
      </c>
      <c r="M69" s="35">
        <f t="shared" si="1"/>
        <v>0</v>
      </c>
    </row>
    <row r="70" spans="1:13" x14ac:dyDescent="0.25">
      <c r="A70" s="37"/>
      <c r="B70" s="37">
        <v>2055</v>
      </c>
      <c r="C70" s="38" t="s">
        <v>109</v>
      </c>
      <c r="D70" s="32">
        <f>'2025 (Old UL)'!G70</f>
        <v>169593621.45882151</v>
      </c>
      <c r="E70" s="33">
        <v>41340175.904128999</v>
      </c>
      <c r="F70" s="33">
        <v>0</v>
      </c>
      <c r="G70" s="34">
        <f t="shared" si="0"/>
        <v>210933797.3629505</v>
      </c>
      <c r="H70" s="27"/>
      <c r="I70" s="32">
        <f>'2025 (Old UL)'!L70</f>
        <v>0</v>
      </c>
      <c r="J70" s="33">
        <v>0</v>
      </c>
      <c r="K70" s="33">
        <v>0</v>
      </c>
      <c r="L70" s="34">
        <f t="shared" si="2"/>
        <v>0</v>
      </c>
      <c r="M70" s="35">
        <f t="shared" si="1"/>
        <v>210933797.3629505</v>
      </c>
    </row>
    <row r="71" spans="1:13" x14ac:dyDescent="0.25">
      <c r="A71" s="37"/>
      <c r="B71" s="36" t="s">
        <v>110</v>
      </c>
      <c r="C71" s="38" t="s">
        <v>111</v>
      </c>
      <c r="D71" s="32">
        <f>'2025 (Old UL)'!G71</f>
        <v>-98799279.982804835</v>
      </c>
      <c r="E71" s="33">
        <v>-19228819.055945005</v>
      </c>
      <c r="F71" s="33">
        <v>0</v>
      </c>
      <c r="G71" s="34">
        <f t="shared" si="0"/>
        <v>-118028099.03874984</v>
      </c>
      <c r="H71" s="27"/>
      <c r="I71" s="32">
        <f>'2025 (Old UL)'!L71</f>
        <v>0</v>
      </c>
      <c r="J71" s="33">
        <v>0</v>
      </c>
      <c r="K71" s="33">
        <v>0</v>
      </c>
      <c r="L71" s="34">
        <f t="shared" si="2"/>
        <v>0</v>
      </c>
      <c r="M71" s="35">
        <f t="shared" si="1"/>
        <v>-118028099.03874984</v>
      </c>
    </row>
    <row r="72" spans="1:13" x14ac:dyDescent="0.25">
      <c r="A72" s="37"/>
      <c r="B72" s="37"/>
      <c r="C72" s="39" t="s">
        <v>112</v>
      </c>
      <c r="D72" s="40">
        <f>SUM(D40:D71)</f>
        <v>5295028832.5386868</v>
      </c>
      <c r="E72" s="40">
        <f>SUM(E40:E71)</f>
        <v>357970991.59554106</v>
      </c>
      <c r="F72" s="40">
        <f>SUM(F40:F71)</f>
        <v>-16447286.732830435</v>
      </c>
      <c r="G72" s="40">
        <f>SUM(G40:G71)</f>
        <v>5636552537.4013968</v>
      </c>
      <c r="H72" s="27"/>
      <c r="I72" s="40">
        <f>SUM(I40:I71)</f>
        <v>-1393627390.7185214</v>
      </c>
      <c r="J72" s="40">
        <f>SUM(J40:J71)</f>
        <v>-192292992.54223621</v>
      </c>
      <c r="K72" s="40">
        <f>SUM(K40:K71)</f>
        <v>9382804.8838822208</v>
      </c>
      <c r="L72" s="40">
        <f>SUM(L40:L71)</f>
        <v>-1576537578.3768747</v>
      </c>
      <c r="M72" s="40">
        <f>SUM(M40:M71)</f>
        <v>4060014959.0245233</v>
      </c>
    </row>
    <row r="73" spans="1:13" ht="25.5" x14ac:dyDescent="0.25">
      <c r="A73" s="37"/>
      <c r="B73" s="37">
        <v>2075</v>
      </c>
      <c r="C73" s="86" t="s">
        <v>121</v>
      </c>
      <c r="D73" s="32">
        <f>'2025 (Old UL)'!G73</f>
        <v>-191039.66999999998</v>
      </c>
      <c r="E73" s="33">
        <v>0</v>
      </c>
      <c r="F73" s="33">
        <v>0</v>
      </c>
      <c r="G73" s="34">
        <f>D73+E73+F73</f>
        <v>-191039.66999999998</v>
      </c>
      <c r="H73" s="27"/>
      <c r="I73" s="32">
        <f>'2025 (Old UL)'!L73</f>
        <v>191039.66999999998</v>
      </c>
      <c r="J73" s="33">
        <v>0</v>
      </c>
      <c r="K73" s="33">
        <v>0</v>
      </c>
      <c r="L73" s="34">
        <f t="shared" ref="L73:L76" si="3">I73+J73+K73</f>
        <v>191039.66999999998</v>
      </c>
      <c r="M73" s="35">
        <f t="shared" ref="M73:M78" si="4">G73+L73</f>
        <v>0</v>
      </c>
    </row>
    <row r="74" spans="1:13" ht="25.5" x14ac:dyDescent="0.25">
      <c r="A74" s="37"/>
      <c r="B74" s="37">
        <v>1865</v>
      </c>
      <c r="C74" s="86" t="s">
        <v>114</v>
      </c>
      <c r="D74" s="32">
        <f>'2025 (Old UL)'!G74</f>
        <v>-800186</v>
      </c>
      <c r="E74" s="33">
        <v>0</v>
      </c>
      <c r="F74" s="33">
        <v>0</v>
      </c>
      <c r="G74" s="34">
        <f>D74+E74+F74</f>
        <v>-800186</v>
      </c>
      <c r="H74" s="27"/>
      <c r="I74" s="32">
        <f>'2025 (Old UL)'!L74</f>
        <v>208595.4696551724</v>
      </c>
      <c r="J74" s="33">
        <v>80018.599655172409</v>
      </c>
      <c r="K74" s="33">
        <v>0</v>
      </c>
      <c r="L74" s="34">
        <f t="shared" si="3"/>
        <v>288614.06931034481</v>
      </c>
      <c r="M74" s="35">
        <f t="shared" si="4"/>
        <v>-511571.93068965519</v>
      </c>
    </row>
    <row r="75" spans="1:13" x14ac:dyDescent="0.25">
      <c r="A75" s="37"/>
      <c r="B75" s="37">
        <v>1875</v>
      </c>
      <c r="C75" s="86" t="s">
        <v>115</v>
      </c>
      <c r="D75" s="32">
        <f>'2025 (Old UL)'!G75</f>
        <v>-1091911.0800000005</v>
      </c>
      <c r="E75" s="33">
        <v>0</v>
      </c>
      <c r="F75" s="33">
        <v>0</v>
      </c>
      <c r="G75" s="34">
        <f>D75+E75+F75</f>
        <v>-1091911.0800000005</v>
      </c>
      <c r="H75" s="27"/>
      <c r="I75" s="32">
        <f>'2025 (Old UL)'!L75</f>
        <v>627312.89137535449</v>
      </c>
      <c r="J75" s="33">
        <v>40420.192514211965</v>
      </c>
      <c r="K75" s="33">
        <v>0</v>
      </c>
      <c r="L75" s="34">
        <f t="shared" si="3"/>
        <v>667733.08388956648</v>
      </c>
      <c r="M75" s="35">
        <f t="shared" si="4"/>
        <v>-424177.99611043406</v>
      </c>
    </row>
    <row r="76" spans="1:13" ht="25.5" x14ac:dyDescent="0.25">
      <c r="A76" s="37"/>
      <c r="B76" s="37" t="s">
        <v>105</v>
      </c>
      <c r="C76" s="86" t="s">
        <v>116</v>
      </c>
      <c r="D76" s="32">
        <f>'2025 (Old UL)'!G76</f>
        <v>1892097.0799999998</v>
      </c>
      <c r="E76" s="33">
        <v>0</v>
      </c>
      <c r="F76" s="33">
        <v>0</v>
      </c>
      <c r="G76" s="34">
        <f>D76+E76+F76</f>
        <v>1892097.0799999998</v>
      </c>
      <c r="H76" s="27"/>
      <c r="I76" s="32">
        <f>'2025 (Old UL)'!L76</f>
        <v>-847581.58457494457</v>
      </c>
      <c r="J76" s="33">
        <v>-123834.16507494469</v>
      </c>
      <c r="K76" s="33">
        <v>0</v>
      </c>
      <c r="L76" s="34">
        <f t="shared" si="3"/>
        <v>-971415.7496498893</v>
      </c>
      <c r="M76" s="35">
        <f t="shared" si="4"/>
        <v>920681.33035011054</v>
      </c>
    </row>
    <row r="77" spans="1:13" x14ac:dyDescent="0.25">
      <c r="A77" s="37"/>
      <c r="B77" s="37">
        <v>2055</v>
      </c>
      <c r="C77" s="87" t="s">
        <v>117</v>
      </c>
      <c r="D77" s="32">
        <f>'2025 (Old UL)'!G77</f>
        <v>-169593621.45882151</v>
      </c>
      <c r="E77" s="33">
        <v>-41340175.904128999</v>
      </c>
      <c r="F77" s="33">
        <v>0</v>
      </c>
      <c r="G77" s="34">
        <f>-G70</f>
        <v>-210933797.3629505</v>
      </c>
      <c r="H77" s="27"/>
      <c r="I77" s="32">
        <f>'2025 (Old UL)'!L77</f>
        <v>0</v>
      </c>
      <c r="J77" s="33">
        <v>0</v>
      </c>
      <c r="K77" s="33">
        <v>0</v>
      </c>
      <c r="L77" s="34">
        <f>-L70</f>
        <v>0</v>
      </c>
      <c r="M77" s="35">
        <f t="shared" si="4"/>
        <v>-210933797.3629505</v>
      </c>
    </row>
    <row r="78" spans="1:13" x14ac:dyDescent="0.25">
      <c r="A78" s="37"/>
      <c r="B78" s="36" t="s">
        <v>110</v>
      </c>
      <c r="C78" s="75" t="s">
        <v>118</v>
      </c>
      <c r="D78" s="32">
        <f>'2025 (Old UL)'!G78</f>
        <v>98799279.982804835</v>
      </c>
      <c r="E78" s="33">
        <v>19228819.055945005</v>
      </c>
      <c r="F78" s="33">
        <v>0</v>
      </c>
      <c r="G78" s="34">
        <f>-G71</f>
        <v>118028099.03874984</v>
      </c>
      <c r="H78" s="27"/>
      <c r="I78" s="32">
        <f>'2025 (Old UL)'!L78</f>
        <v>0</v>
      </c>
      <c r="J78" s="33">
        <v>0</v>
      </c>
      <c r="K78" s="33">
        <v>0</v>
      </c>
      <c r="L78" s="34">
        <f>-L71</f>
        <v>0</v>
      </c>
      <c r="M78" s="35">
        <f t="shared" si="4"/>
        <v>118028099.03874984</v>
      </c>
    </row>
    <row r="79" spans="1:13" x14ac:dyDescent="0.25">
      <c r="A79" s="37"/>
      <c r="B79" s="37"/>
      <c r="C79" s="39" t="s">
        <v>119</v>
      </c>
      <c r="D79" s="40">
        <f>SUM(D72:D78)</f>
        <v>5224043451.3926706</v>
      </c>
      <c r="E79" s="40">
        <f>SUM(E72:E78)</f>
        <v>335859634.74735707</v>
      </c>
      <c r="F79" s="40">
        <f>SUM(F72:F78)</f>
        <v>-16447286.732830435</v>
      </c>
      <c r="G79" s="40">
        <f>SUM(G72:G78)</f>
        <v>5543455799.407196</v>
      </c>
      <c r="H79" s="27"/>
      <c r="I79" s="40">
        <f t="shared" ref="I79:M79" si="5">SUM(I72:I78)</f>
        <v>-1393448024.2720656</v>
      </c>
      <c r="J79" s="40">
        <f t="shared" si="5"/>
        <v>-192296387.91514176</v>
      </c>
      <c r="K79" s="40">
        <f t="shared" si="5"/>
        <v>9382804.8838822208</v>
      </c>
      <c r="L79" s="40">
        <f t="shared" si="5"/>
        <v>-1576361607.3033247</v>
      </c>
      <c r="M79" s="40">
        <f t="shared" si="5"/>
        <v>3967094192.1038723</v>
      </c>
    </row>
  </sheetData>
  <autoFilter ref="A39:N79" xr:uid="{893B7AA7-398D-491E-8DFB-0B39FB4BD204}"/>
  <mergeCells count="8">
    <mergeCell ref="B26:M28"/>
    <mergeCell ref="D38:G38"/>
    <mergeCell ref="B24:M24"/>
    <mergeCell ref="A9:M9"/>
    <mergeCell ref="A10:M10"/>
    <mergeCell ref="B14:M15"/>
    <mergeCell ref="B17:M18"/>
    <mergeCell ref="B20:M20"/>
  </mergeCells>
  <dataValidations count="1">
    <dataValidation type="list" allowBlank="1" showErrorMessage="1" error="Use the following date format when inserting a date:_x000a__x000a_Eg:  &quot;January 1, 2013&quot;" prompt="Use the following format eg: January 1, 2013" sqref="F35" xr:uid="{2811D022-E3B4-45DF-B391-BEEC0E9135D3}">
      <formula1>"CGAAP, MIFRS,USGAAP, ASPE"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948b7621c06a0bd0bcced25f2738163c">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06fceb6b82efebd744213398128b4ce9"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Props1.xml><?xml version="1.0" encoding="utf-8"?>
<ds:datastoreItem xmlns:ds="http://schemas.openxmlformats.org/officeDocument/2006/customXml" ds:itemID="{544F2C5D-3213-4E1F-A16D-A45F4095CE1D}"/>
</file>

<file path=customXml/itemProps2.xml><?xml version="1.0" encoding="utf-8"?>
<ds:datastoreItem xmlns:ds="http://schemas.openxmlformats.org/officeDocument/2006/customXml" ds:itemID="{44CDBD6B-C295-49DB-8373-D9EE90988B38}">
  <ds:schemaRefs>
    <ds:schemaRef ds:uri="http://schemas.microsoft.com/sharepoint/v3/contenttype/forms"/>
  </ds:schemaRefs>
</ds:datastoreItem>
</file>

<file path=customXml/itemProps3.xml><?xml version="1.0" encoding="utf-8"?>
<ds:datastoreItem xmlns:ds="http://schemas.openxmlformats.org/officeDocument/2006/customXml" ds:itemID="{92F9B948-7076-4400-A7AF-F140AC0488B1}">
  <ds:schemaRefs>
    <ds:schemaRef ds:uri="http://schemas.microsoft.com/office/2006/metadata/properties"/>
    <ds:schemaRef ds:uri="http://schemas.microsoft.com/office/infopath/2007/PartnerControls"/>
    <ds:schemaRef ds:uri="1ec0d874-8b6b-4293-90d8-c4df8438e7c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Useful Life Changes Impact</vt:lpstr>
      <vt:lpstr>Breakdown by Rate Zone</vt:lpstr>
      <vt:lpstr>Depreciation Impact</vt:lpstr>
      <vt:lpstr>Summary</vt:lpstr>
      <vt:lpstr>2026 (New UL)</vt:lpstr>
      <vt:lpstr>2025 (New UL)</vt:lpstr>
      <vt:lpstr>2025 (Old UL)</vt:lpstr>
      <vt:lpstr>2026 (Old UL)</vt:lpstr>
      <vt:lpstr>'Depreciation Impact'!Print_Area</vt:lpstr>
      <vt:lpstr>'Useful Life Changes Impact'!Print_Area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Edlira Gjevori</dc:creator>
  <cp:keywords/>
  <dc:description/>
  <cp:lastModifiedBy>Flora Lin</cp:lastModifiedBy>
  <cp:revision/>
  <dcterms:created xsi:type="dcterms:W3CDTF">2023-10-27T20:28:49Z</dcterms:created>
  <dcterms:modified xsi:type="dcterms:W3CDTF">2025-11-21T19:17:51Z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89ff65-c46b-482d-991c-de3cc8c3b259_Enabled">
    <vt:lpwstr>true</vt:lpwstr>
  </property>
  <property fmtid="{D5CDD505-2E9C-101B-9397-08002B2CF9AE}" pid="3" name="MSIP_Label_1689ff65-c46b-482d-991c-de3cc8c3b259_SetDate">
    <vt:lpwstr>2023-10-27T20:31:38Z</vt:lpwstr>
  </property>
  <property fmtid="{D5CDD505-2E9C-101B-9397-08002B2CF9AE}" pid="4" name="MSIP_Label_1689ff65-c46b-482d-991c-de3cc8c3b259_Method">
    <vt:lpwstr>Privileged</vt:lpwstr>
  </property>
  <property fmtid="{D5CDD505-2E9C-101B-9397-08002B2CF9AE}" pid="5" name="MSIP_Label_1689ff65-c46b-482d-991c-de3cc8c3b259_Name">
    <vt:lpwstr>Confidential - TH Internal Use Only</vt:lpwstr>
  </property>
  <property fmtid="{D5CDD505-2E9C-101B-9397-08002B2CF9AE}" pid="6" name="MSIP_Label_1689ff65-c46b-482d-991c-de3cc8c3b259_SiteId">
    <vt:lpwstr>cecf09d6-44f1-4c40-95a1-cbafb9319d75</vt:lpwstr>
  </property>
  <property fmtid="{D5CDD505-2E9C-101B-9397-08002B2CF9AE}" pid="7" name="MSIP_Label_1689ff65-c46b-482d-991c-de3cc8c3b259_ActionId">
    <vt:lpwstr>922af8c4-093e-4be8-932b-e5516d215d66</vt:lpwstr>
  </property>
  <property fmtid="{D5CDD505-2E9C-101B-9397-08002B2CF9AE}" pid="8" name="MSIP_Label_1689ff65-c46b-482d-991c-de3cc8c3b259_ContentBits">
    <vt:lpwstr>0</vt:lpwstr>
  </property>
  <property fmtid="{D5CDD505-2E9C-101B-9397-08002B2CF9AE}" pid="9" name="ContentTypeId">
    <vt:lpwstr>0x010100B03FF908193E414D9892E49E70D7829E</vt:lpwstr>
  </property>
</Properties>
</file>