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ulatory\2026 Cost of Service EB-2025-0044\10 Interrogatory Responses\01_Submission\"/>
    </mc:Choice>
  </mc:AlternateContent>
  <xr:revisionPtr revIDLastSave="0" documentId="13_ncr:1_{928A68B7-1EFD-4FD1-AAAF-0413683112C1}" xr6:coauthVersionLast="47" xr6:coauthVersionMax="47" xr10:uidLastSave="{00000000-0000-0000-0000-000000000000}"/>
  <bookViews>
    <workbookView xWindow="-120" yWindow="-120" windowWidth="29040" windowHeight="15720" xr2:uid="{FA747B50-F57E-4940-8A15-226955927465}"/>
  </bookViews>
  <sheets>
    <sheet name="2025 Existing Rates" sheetId="1" r:id="rId1"/>
  </sheets>
  <definedNames>
    <definedName name="_xlnm.Print_Area" localSheetId="0">'2025 Existing Rates'!$A$1:$E$73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U24" i="1"/>
  <c r="P36" i="1" s="1"/>
  <c r="T24" i="1"/>
  <c r="O36" i="1" s="1"/>
  <c r="T23" i="1"/>
  <c r="S23" i="1"/>
  <c r="S22" i="1"/>
  <c r="P34" i="1"/>
  <c r="U22" i="1"/>
  <c r="K34" i="1" s="1"/>
  <c r="T21" i="1"/>
  <c r="J33" i="1" s="1"/>
  <c r="D10" i="1" s="1"/>
  <c r="S21" i="1"/>
  <c r="P33" i="1"/>
  <c r="O33" i="1"/>
  <c r="U21" i="1"/>
  <c r="U20" i="1"/>
  <c r="P32" i="1" s="1"/>
  <c r="T20" i="1"/>
  <c r="O32" i="1" s="1"/>
  <c r="R20" i="1"/>
  <c r="K32" i="1"/>
  <c r="J32" i="1"/>
  <c r="S20" i="1"/>
  <c r="N32" i="1" s="1"/>
  <c r="U19" i="1"/>
  <c r="R19" i="1"/>
  <c r="P31" i="1"/>
  <c r="O31" i="1"/>
  <c r="S19" i="1"/>
  <c r="K31" i="1"/>
  <c r="T19" i="1"/>
  <c r="T18" i="1"/>
  <c r="R18" i="1"/>
  <c r="T17" i="1"/>
  <c r="S17" i="1"/>
  <c r="R17" i="1"/>
  <c r="N29" i="1"/>
  <c r="U17" i="1"/>
  <c r="K29" i="1" s="1"/>
  <c r="I29" i="1"/>
  <c r="C6" i="1" s="1"/>
  <c r="U13" i="1"/>
  <c r="T13" i="1"/>
  <c r="S13" i="1"/>
  <c r="R13" i="1"/>
  <c r="C13" i="1"/>
  <c r="G13" i="1"/>
  <c r="U12" i="1"/>
  <c r="T12" i="1"/>
  <c r="S12" i="1"/>
  <c r="R12" i="1"/>
  <c r="D12" i="1"/>
  <c r="C12" i="1"/>
  <c r="G12" i="1"/>
  <c r="U11" i="1"/>
  <c r="T11" i="1"/>
  <c r="S11" i="1"/>
  <c r="R11" i="1"/>
  <c r="C11" i="1"/>
  <c r="G11" i="1"/>
  <c r="U10" i="1"/>
  <c r="T10" i="1"/>
  <c r="S10" i="1"/>
  <c r="R10" i="1"/>
  <c r="C10" i="1"/>
  <c r="G10" i="1"/>
  <c r="U9" i="1"/>
  <c r="T9" i="1"/>
  <c r="S9" i="1"/>
  <c r="R9" i="1"/>
  <c r="B9" i="1"/>
  <c r="G9" i="1"/>
  <c r="U8" i="1"/>
  <c r="T8" i="1"/>
  <c r="S8" i="1"/>
  <c r="R8" i="1"/>
  <c r="B8" i="1"/>
  <c r="G8" i="1"/>
  <c r="U7" i="1"/>
  <c r="T7" i="1"/>
  <c r="S7" i="1"/>
  <c r="R7" i="1"/>
  <c r="D7" i="1"/>
  <c r="B7" i="1"/>
  <c r="G7" i="1"/>
  <c r="U6" i="1"/>
  <c r="T6" i="1"/>
  <c r="S6" i="1"/>
  <c r="R6" i="1"/>
  <c r="D6" i="1"/>
  <c r="B6" i="1"/>
  <c r="G6" i="1"/>
  <c r="G24" i="1" l="1"/>
  <c r="G36" i="1"/>
  <c r="G32" i="1"/>
  <c r="G20" i="1"/>
  <c r="N30" i="1"/>
  <c r="G23" i="1"/>
  <c r="G35" i="1"/>
  <c r="H34" i="1"/>
  <c r="B11" i="1" s="1"/>
  <c r="G29" i="1"/>
  <c r="G17" i="1"/>
  <c r="E11" i="1"/>
  <c r="G19" i="1"/>
  <c r="G31" i="1"/>
  <c r="H33" i="1"/>
  <c r="B10" i="1" s="1"/>
  <c r="J34" i="1"/>
  <c r="G34" i="1"/>
  <c r="G22" i="1"/>
  <c r="I31" i="1"/>
  <c r="D9" i="1"/>
  <c r="M33" i="1"/>
  <c r="M34" i="1"/>
  <c r="K30" i="1"/>
  <c r="P29" i="1"/>
  <c r="E6" i="1" s="1"/>
  <c r="G18" i="1"/>
  <c r="G30" i="1"/>
  <c r="G33" i="1"/>
  <c r="G21" i="1"/>
  <c r="I30" i="1"/>
  <c r="C7" i="1" s="1"/>
  <c r="E8" i="1"/>
  <c r="E9" i="1"/>
  <c r="R21" i="1"/>
  <c r="I32" i="1"/>
  <c r="C9" i="1" s="1"/>
  <c r="K33" i="1"/>
  <c r="E10" i="1" s="1"/>
  <c r="R23" i="1"/>
  <c r="M35" i="1" s="1"/>
  <c r="R24" i="1"/>
  <c r="M36" i="1" s="1"/>
  <c r="J31" i="1"/>
  <c r="D8" i="1" s="1"/>
  <c r="S18" i="1"/>
  <c r="R22" i="1"/>
  <c r="J36" i="1"/>
  <c r="D13" i="1" s="1"/>
  <c r="N31" i="1"/>
  <c r="K36" i="1"/>
  <c r="E13" i="1" s="1"/>
  <c r="U18" i="1"/>
  <c r="P30" i="1" s="1"/>
  <c r="T22" i="1"/>
  <c r="O34" i="1" s="1"/>
  <c r="U23" i="1"/>
  <c r="P35" i="1" s="1"/>
  <c r="D11" i="1" l="1"/>
  <c r="C8" i="1"/>
  <c r="H36" i="1"/>
  <c r="B13" i="1" s="1"/>
  <c r="K35" i="1"/>
  <c r="E12" i="1" s="1"/>
  <c r="H35" i="1"/>
  <c r="B12" i="1" s="1"/>
  <c r="E7" i="1"/>
</calcChain>
</file>

<file path=xl/sharedStrings.xml><?xml version="1.0" encoding="utf-8"?>
<sst xmlns="http://schemas.openxmlformats.org/spreadsheetml/2006/main" count="70" uniqueCount="25">
  <si>
    <t>Existing 2025  Rate Year - Distribution Revenue Rates</t>
  </si>
  <si>
    <t>MAIN</t>
  </si>
  <si>
    <t>STT</t>
  </si>
  <si>
    <t>TOTAL</t>
  </si>
  <si>
    <t>Fixed Charges</t>
  </si>
  <si>
    <t>Volumetric Charges</t>
  </si>
  <si>
    <t>Customer Class</t>
  </si>
  <si>
    <t>Connection</t>
  </si>
  <si>
    <t>Customer</t>
  </si>
  <si>
    <t>kW</t>
  </si>
  <si>
    <t>kWh</t>
  </si>
  <si>
    <t>MAIN - Billing Determinants 2023 RRR</t>
  </si>
  <si>
    <t>STT - Billing Determinants 2023 RRR</t>
  </si>
  <si>
    <t>TOTAL 2023 Billing Determinants</t>
  </si>
  <si>
    <t>MAIN - Weighted</t>
  </si>
  <si>
    <t>STT - Weighted</t>
  </si>
  <si>
    <t>Entegrus Powerlines Inc.</t>
  </si>
  <si>
    <t>Residential</t>
  </si>
  <si>
    <t>General Service &lt; 50 kW</t>
  </si>
  <si>
    <t>General Service 50 to 4,999 kW</t>
  </si>
  <si>
    <t>Large Use</t>
  </si>
  <si>
    <t xml:space="preserve">Sentinel Lighting </t>
  </si>
  <si>
    <t>Street Lighting</t>
  </si>
  <si>
    <t>Unmetered Scattered Load</t>
  </si>
  <si>
    <t>Embedded Distributor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</si>
</sst>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_);\(#,##0.0000\)"/>
  </numFmts>
  <fonts count="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3" xfId="0" applyFont="1" applyBorder="1"/>
    <xf numFmtId="39" fontId="3" fillId="3" borderId="3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4" xfId="0" applyFont="1" applyBorder="1"/>
    <xf numFmtId="37" fontId="3" fillId="3" borderId="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6660-AB6B-46DB-B431-75CB1AF76BE5}">
  <sheetPr>
    <tabColor rgb="FF92D050"/>
    <pageSetUpPr fitToPage="1"/>
  </sheetPr>
  <dimension ref="A1:U36"/>
  <sheetViews>
    <sheetView tabSelected="1" workbookViewId="0">
      <selection activeCell="A15" sqref="A15"/>
    </sheetView>
  </sheetViews>
  <sheetFormatPr defaultColWidth="9.28515625" defaultRowHeight="12.75" x14ac:dyDescent="0.2"/>
  <cols>
    <col min="1" max="1" width="32.7109375" bestFit="1" customWidth="1"/>
    <col min="2" max="2" width="16.42578125" customWidth="1"/>
    <col min="3" max="3" width="15.28515625" customWidth="1"/>
    <col min="4" max="4" width="12" customWidth="1"/>
    <col min="5" max="5" width="14.42578125" customWidth="1"/>
    <col min="6" max="6" width="10.28515625" customWidth="1"/>
    <col min="7" max="7" width="30.7109375" customWidth="1"/>
    <col min="8" max="8" width="16.42578125" customWidth="1"/>
    <col min="9" max="9" width="15.28515625" customWidth="1"/>
    <col min="10" max="10" width="12" customWidth="1"/>
    <col min="11" max="11" width="14.42578125" customWidth="1"/>
    <col min="13" max="13" width="16.42578125" customWidth="1"/>
    <col min="14" max="14" width="15.28515625" customWidth="1"/>
    <col min="15" max="15" width="12" customWidth="1"/>
    <col min="16" max="16" width="14.42578125" customWidth="1"/>
    <col min="18" max="18" width="16.42578125" customWidth="1"/>
    <col min="19" max="19" width="15.28515625" customWidth="1"/>
    <col min="20" max="20" width="12" customWidth="1"/>
    <col min="21" max="21" width="14.42578125" customWidth="1"/>
  </cols>
  <sheetData>
    <row r="1" spans="1:21" x14ac:dyDescent="0.2">
      <c r="A1" s="18" t="s">
        <v>16</v>
      </c>
      <c r="B1" s="18"/>
      <c r="C1" s="18"/>
      <c r="D1" s="18"/>
      <c r="E1" s="18"/>
      <c r="F1" s="1"/>
    </row>
    <row r="2" spans="1:21" x14ac:dyDescent="0.2">
      <c r="A2" s="19"/>
      <c r="B2" s="19"/>
      <c r="C2" s="19"/>
      <c r="D2" s="19"/>
      <c r="E2" s="19"/>
      <c r="F2" s="2"/>
    </row>
    <row r="3" spans="1:21" ht="15" x14ac:dyDescent="0.25">
      <c r="A3" s="20" t="s">
        <v>0</v>
      </c>
      <c r="B3" s="20"/>
      <c r="C3" s="20"/>
      <c r="D3" s="20"/>
      <c r="E3" s="20"/>
      <c r="F3" s="3"/>
      <c r="G3" s="18" t="s">
        <v>1</v>
      </c>
      <c r="H3" s="18"/>
      <c r="I3" s="18"/>
      <c r="J3" s="18"/>
      <c r="K3" s="18"/>
      <c r="L3" s="4"/>
      <c r="M3" s="18" t="s">
        <v>2</v>
      </c>
      <c r="N3" s="18"/>
      <c r="O3" s="18"/>
      <c r="P3" s="18"/>
      <c r="R3" s="18" t="s">
        <v>3</v>
      </c>
      <c r="S3" s="18"/>
      <c r="T3" s="18"/>
      <c r="U3" s="18"/>
    </row>
    <row r="4" spans="1:21" ht="26.25" customHeight="1" thickBot="1" x14ac:dyDescent="0.25">
      <c r="A4" s="5"/>
      <c r="B4" s="17" t="s">
        <v>4</v>
      </c>
      <c r="C4" s="17"/>
      <c r="D4" s="17" t="s">
        <v>5</v>
      </c>
      <c r="E4" s="17"/>
      <c r="F4" s="6"/>
      <c r="G4" s="7"/>
      <c r="H4" s="17" t="s">
        <v>4</v>
      </c>
      <c r="I4" s="17"/>
      <c r="J4" s="17" t="s">
        <v>5</v>
      </c>
      <c r="K4" s="17"/>
      <c r="M4" s="17" t="s">
        <v>4</v>
      </c>
      <c r="N4" s="17"/>
      <c r="O4" s="17" t="s">
        <v>5</v>
      </c>
      <c r="P4" s="17"/>
      <c r="R4" s="17" t="s">
        <v>4</v>
      </c>
      <c r="S4" s="17"/>
      <c r="T4" s="17" t="s">
        <v>5</v>
      </c>
      <c r="U4" s="17"/>
    </row>
    <row r="5" spans="1:21" ht="13.5" thickBot="1" x14ac:dyDescent="0.25">
      <c r="A5" s="8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10"/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M5" s="9" t="s">
        <v>7</v>
      </c>
      <c r="N5" s="9" t="s">
        <v>8</v>
      </c>
      <c r="O5" s="9" t="s">
        <v>9</v>
      </c>
      <c r="P5" s="9" t="s">
        <v>10</v>
      </c>
      <c r="R5" s="9" t="s">
        <v>7</v>
      </c>
      <c r="S5" s="9" t="s">
        <v>8</v>
      </c>
      <c r="T5" s="9" t="s">
        <v>9</v>
      </c>
      <c r="U5" s="9" t="s">
        <v>10</v>
      </c>
    </row>
    <row r="6" spans="1:21" x14ac:dyDescent="0.2">
      <c r="A6" s="11" t="s">
        <v>17</v>
      </c>
      <c r="B6" s="12">
        <f>H29+M29</f>
        <v>0</v>
      </c>
      <c r="C6" s="12">
        <f t="shared" ref="C6:E13" si="0">I29+N29</f>
        <v>30.752601634646005</v>
      </c>
      <c r="D6" s="13">
        <f t="shared" si="0"/>
        <v>0</v>
      </c>
      <c r="E6" s="13">
        <f t="shared" si="0"/>
        <v>0</v>
      </c>
      <c r="F6" s="14"/>
      <c r="G6" s="11" t="str">
        <f>A6</f>
        <v>Residential</v>
      </c>
      <c r="H6" s="13"/>
      <c r="I6" s="12">
        <v>30.06</v>
      </c>
      <c r="J6" s="13"/>
      <c r="K6" s="13"/>
      <c r="M6" s="13"/>
      <c r="N6" s="12">
        <v>32.31</v>
      </c>
      <c r="O6" s="13"/>
      <c r="P6" s="13"/>
      <c r="R6" s="12">
        <f>H6+M6</f>
        <v>0</v>
      </c>
      <c r="S6" s="12">
        <f t="shared" ref="S6:U13" si="1">I6+N6</f>
        <v>62.370000000000005</v>
      </c>
      <c r="T6" s="13">
        <f t="shared" si="1"/>
        <v>0</v>
      </c>
      <c r="U6" s="13">
        <f t="shared" si="1"/>
        <v>0</v>
      </c>
    </row>
    <row r="7" spans="1:21" x14ac:dyDescent="0.2">
      <c r="A7" s="15" t="s">
        <v>18</v>
      </c>
      <c r="B7" s="12">
        <f t="shared" ref="B7:B13" si="2">H30+M30</f>
        <v>0</v>
      </c>
      <c r="C7" s="12">
        <f t="shared" si="0"/>
        <v>35.227288510638296</v>
      </c>
      <c r="D7" s="13">
        <f t="shared" si="0"/>
        <v>0</v>
      </c>
      <c r="E7" s="13">
        <f t="shared" si="0"/>
        <v>1.4489119482555674E-2</v>
      </c>
      <c r="F7" s="14"/>
      <c r="G7" s="11" t="str">
        <f t="shared" ref="G7:G13" si="3">A7</f>
        <v>General Service &lt; 50 kW</v>
      </c>
      <c r="H7" s="13"/>
      <c r="I7" s="12">
        <v>37.729999999999997</v>
      </c>
      <c r="J7" s="13"/>
      <c r="K7" s="13">
        <v>1.23E-2</v>
      </c>
      <c r="M7" s="13"/>
      <c r="N7" s="12">
        <v>29.62</v>
      </c>
      <c r="O7" s="13"/>
      <c r="P7" s="13">
        <v>2.01E-2</v>
      </c>
      <c r="R7" s="12">
        <f t="shared" ref="R7:R13" si="4">H7+M7</f>
        <v>0</v>
      </c>
      <c r="S7" s="12">
        <f t="shared" si="1"/>
        <v>67.349999999999994</v>
      </c>
      <c r="T7" s="13">
        <f t="shared" si="1"/>
        <v>0</v>
      </c>
      <c r="U7" s="13">
        <f t="shared" si="1"/>
        <v>3.2399999999999998E-2</v>
      </c>
    </row>
    <row r="8" spans="1:21" x14ac:dyDescent="0.2">
      <c r="A8" s="15" t="s">
        <v>19</v>
      </c>
      <c r="B8" s="12">
        <f t="shared" si="2"/>
        <v>0</v>
      </c>
      <c r="C8" s="12">
        <f t="shared" si="0"/>
        <v>115.01049309664694</v>
      </c>
      <c r="D8" s="13">
        <f t="shared" si="0"/>
        <v>4.1310580699696624</v>
      </c>
      <c r="E8" s="13">
        <f t="shared" si="0"/>
        <v>0</v>
      </c>
      <c r="F8" s="14"/>
      <c r="G8" s="11" t="str">
        <f t="shared" si="3"/>
        <v>General Service 50 to 4,999 kW</v>
      </c>
      <c r="H8" s="13"/>
      <c r="I8" s="12">
        <v>122.36</v>
      </c>
      <c r="J8" s="13">
        <v>4.0526</v>
      </c>
      <c r="K8" s="13"/>
      <c r="M8" s="13"/>
      <c r="N8" s="12">
        <v>92.31</v>
      </c>
      <c r="O8" s="13">
        <v>4.4195000000000002</v>
      </c>
      <c r="P8" s="13"/>
      <c r="R8" s="12">
        <f t="shared" si="4"/>
        <v>0</v>
      </c>
      <c r="S8" s="12">
        <f t="shared" si="1"/>
        <v>214.67000000000002</v>
      </c>
      <c r="T8" s="13">
        <f t="shared" si="1"/>
        <v>8.4721000000000011</v>
      </c>
      <c r="U8" s="13">
        <f t="shared" si="1"/>
        <v>0</v>
      </c>
    </row>
    <row r="9" spans="1:21" x14ac:dyDescent="0.2">
      <c r="A9" s="15" t="s">
        <v>20</v>
      </c>
      <c r="B9" s="12">
        <f t="shared" si="2"/>
        <v>0</v>
      </c>
      <c r="C9" s="12">
        <f t="shared" si="0"/>
        <v>1867.15</v>
      </c>
      <c r="D9" s="13">
        <f t="shared" si="0"/>
        <v>2.8513999999999999</v>
      </c>
      <c r="E9" s="13">
        <f t="shared" si="0"/>
        <v>0</v>
      </c>
      <c r="F9" s="14"/>
      <c r="G9" s="11" t="str">
        <f t="shared" si="3"/>
        <v>Large Use</v>
      </c>
      <c r="H9" s="13"/>
      <c r="I9" s="12">
        <v>1867.15</v>
      </c>
      <c r="J9" s="13">
        <v>2.8513999999999999</v>
      </c>
      <c r="K9" s="13"/>
      <c r="M9" s="13"/>
      <c r="N9" s="12"/>
      <c r="O9" s="13"/>
      <c r="P9" s="13"/>
      <c r="R9" s="12">
        <f t="shared" si="4"/>
        <v>0</v>
      </c>
      <c r="S9" s="12">
        <f t="shared" si="1"/>
        <v>1867.15</v>
      </c>
      <c r="T9" s="13">
        <f t="shared" si="1"/>
        <v>2.8513999999999999</v>
      </c>
      <c r="U9" s="13">
        <f t="shared" si="1"/>
        <v>0</v>
      </c>
    </row>
    <row r="10" spans="1:21" x14ac:dyDescent="0.2">
      <c r="A10" s="15" t="s">
        <v>21</v>
      </c>
      <c r="B10" s="12">
        <f t="shared" si="2"/>
        <v>8.4872638436482077</v>
      </c>
      <c r="C10" s="12">
        <f t="shared" si="0"/>
        <v>0</v>
      </c>
      <c r="D10" s="13">
        <f t="shared" si="0"/>
        <v>0.86686575342465755</v>
      </c>
      <c r="E10" s="13">
        <f t="shared" si="0"/>
        <v>0</v>
      </c>
      <c r="F10" s="14"/>
      <c r="G10" s="11" t="str">
        <f t="shared" si="3"/>
        <v xml:space="preserve">Sentinel Lighting </v>
      </c>
      <c r="H10" s="12">
        <v>9.19</v>
      </c>
      <c r="I10" s="12"/>
      <c r="J10" s="13">
        <v>0.82299999999999995</v>
      </c>
      <c r="K10" s="13"/>
      <c r="M10" s="12">
        <v>5.97</v>
      </c>
      <c r="N10" s="12"/>
      <c r="O10" s="13">
        <v>7.2274000000000003</v>
      </c>
      <c r="P10" s="13"/>
      <c r="R10" s="12">
        <f t="shared" si="4"/>
        <v>15.16</v>
      </c>
      <c r="S10" s="12">
        <f t="shared" si="1"/>
        <v>0</v>
      </c>
      <c r="T10" s="13">
        <f t="shared" si="1"/>
        <v>8.0503999999999998</v>
      </c>
      <c r="U10" s="13">
        <f t="shared" si="1"/>
        <v>0</v>
      </c>
    </row>
    <row r="11" spans="1:21" x14ac:dyDescent="0.2">
      <c r="A11" s="15" t="s">
        <v>22</v>
      </c>
      <c r="B11" s="12">
        <f t="shared" si="2"/>
        <v>2.2722028157086904</v>
      </c>
      <c r="C11" s="12">
        <f t="shared" si="0"/>
        <v>0</v>
      </c>
      <c r="D11" s="13">
        <f t="shared" si="0"/>
        <v>0.80649720948012227</v>
      </c>
      <c r="E11" s="13">
        <f t="shared" si="0"/>
        <v>0</v>
      </c>
      <c r="F11" s="14"/>
      <c r="G11" s="11" t="str">
        <f t="shared" si="3"/>
        <v>Street Lighting</v>
      </c>
      <c r="H11" s="12">
        <v>1.4</v>
      </c>
      <c r="I11" s="12"/>
      <c r="J11" s="13">
        <v>1.1738</v>
      </c>
      <c r="K11" s="13"/>
      <c r="M11" s="12">
        <v>4.5599999999999996</v>
      </c>
      <c r="N11" s="12"/>
      <c r="O11" s="13">
        <v>4.4699999999999997E-2</v>
      </c>
      <c r="P11" s="13"/>
      <c r="R11" s="12">
        <f t="shared" si="4"/>
        <v>5.9599999999999991</v>
      </c>
      <c r="S11" s="12">
        <f t="shared" si="1"/>
        <v>0</v>
      </c>
      <c r="T11" s="13">
        <f t="shared" si="1"/>
        <v>1.2184999999999999</v>
      </c>
      <c r="U11" s="13">
        <f t="shared" si="1"/>
        <v>0</v>
      </c>
    </row>
    <row r="12" spans="1:21" x14ac:dyDescent="0.2">
      <c r="A12" s="15" t="s">
        <v>23</v>
      </c>
      <c r="B12" s="12">
        <f t="shared" si="2"/>
        <v>10.09</v>
      </c>
      <c r="C12" s="12">
        <f t="shared" si="0"/>
        <v>0</v>
      </c>
      <c r="D12" s="13">
        <f t="shared" si="0"/>
        <v>0</v>
      </c>
      <c r="E12" s="13">
        <f t="shared" si="0"/>
        <v>1.8000000000000002E-3</v>
      </c>
      <c r="F12" s="14"/>
      <c r="G12" s="11" t="str">
        <f t="shared" si="3"/>
        <v>Unmetered Scattered Load</v>
      </c>
      <c r="H12" s="12">
        <v>10.09</v>
      </c>
      <c r="I12" s="12"/>
      <c r="J12" s="13"/>
      <c r="K12" s="13">
        <v>1.8E-3</v>
      </c>
      <c r="M12" s="12"/>
      <c r="N12" s="12"/>
      <c r="O12" s="13"/>
      <c r="P12" s="13"/>
      <c r="R12" s="12">
        <f t="shared" si="4"/>
        <v>10.09</v>
      </c>
      <c r="S12" s="12">
        <f t="shared" si="1"/>
        <v>0</v>
      </c>
      <c r="T12" s="13">
        <f t="shared" si="1"/>
        <v>0</v>
      </c>
      <c r="U12" s="13">
        <f t="shared" si="1"/>
        <v>1.8E-3</v>
      </c>
    </row>
    <row r="13" spans="1:21" x14ac:dyDescent="0.2">
      <c r="A13" s="15" t="s">
        <v>24</v>
      </c>
      <c r="B13" s="12">
        <f t="shared" si="2"/>
        <v>0</v>
      </c>
      <c r="C13" s="12">
        <f t="shared" si="0"/>
        <v>0</v>
      </c>
      <c r="D13" s="13">
        <f t="shared" si="0"/>
        <v>0</v>
      </c>
      <c r="E13" s="13">
        <f t="shared" si="0"/>
        <v>0</v>
      </c>
      <c r="F13" s="14"/>
      <c r="G13" s="11" t="str">
        <f t="shared" si="3"/>
        <v>Embedded Distributor</v>
      </c>
      <c r="H13" s="12"/>
      <c r="I13" s="12">
        <v>162.1</v>
      </c>
      <c r="J13" s="13"/>
      <c r="K13" s="13"/>
      <c r="M13" s="12"/>
      <c r="N13" s="12"/>
      <c r="O13" s="13"/>
      <c r="P13" s="13"/>
      <c r="R13" s="12">
        <f t="shared" si="4"/>
        <v>0</v>
      </c>
      <c r="S13" s="12">
        <f t="shared" si="1"/>
        <v>162.1</v>
      </c>
      <c r="T13" s="13">
        <f t="shared" si="1"/>
        <v>0</v>
      </c>
      <c r="U13" s="13">
        <f t="shared" si="1"/>
        <v>0</v>
      </c>
    </row>
    <row r="15" spans="1:21" ht="13.5" thickBot="1" x14ac:dyDescent="0.25">
      <c r="G15" s="18" t="s">
        <v>11</v>
      </c>
      <c r="H15" s="18"/>
      <c r="I15" s="18"/>
      <c r="J15" s="18"/>
      <c r="K15" s="18"/>
      <c r="M15" s="18" t="s">
        <v>12</v>
      </c>
      <c r="N15" s="18"/>
      <c r="O15" s="18"/>
      <c r="P15" s="18"/>
      <c r="R15" s="18" t="s">
        <v>13</v>
      </c>
      <c r="S15" s="18"/>
      <c r="T15" s="18"/>
      <c r="U15" s="18"/>
    </row>
    <row r="16" spans="1:21" ht="51.75" customHeight="1" thickBot="1" x14ac:dyDescent="0.25">
      <c r="G16" s="8" t="s">
        <v>6</v>
      </c>
      <c r="H16" s="9" t="s">
        <v>7</v>
      </c>
      <c r="I16" s="9" t="s">
        <v>8</v>
      </c>
      <c r="J16" s="9" t="s">
        <v>9</v>
      </c>
      <c r="K16" s="9" t="s">
        <v>10</v>
      </c>
      <c r="M16" s="9" t="s">
        <v>7</v>
      </c>
      <c r="N16" s="9" t="s">
        <v>8</v>
      </c>
      <c r="O16" s="9" t="s">
        <v>9</v>
      </c>
      <c r="P16" s="9" t="s">
        <v>10</v>
      </c>
      <c r="R16" s="9" t="s">
        <v>7</v>
      </c>
      <c r="S16" s="9" t="s">
        <v>8</v>
      </c>
      <c r="T16" s="9" t="s">
        <v>9</v>
      </c>
      <c r="U16" s="9" t="s">
        <v>10</v>
      </c>
    </row>
    <row r="17" spans="7:21" x14ac:dyDescent="0.2">
      <c r="G17" s="11" t="str">
        <f>G6</f>
        <v>Residential</v>
      </c>
      <c r="H17" s="12"/>
      <c r="I17" s="12">
        <v>39126</v>
      </c>
      <c r="J17" s="12"/>
      <c r="K17" s="12">
        <v>298807620</v>
      </c>
      <c r="M17" s="16"/>
      <c r="N17" s="16">
        <v>17400</v>
      </c>
      <c r="O17" s="16"/>
      <c r="P17" s="16">
        <v>131048224</v>
      </c>
      <c r="R17" s="16">
        <f>H17+M17</f>
        <v>0</v>
      </c>
      <c r="S17" s="16">
        <f t="shared" ref="S17:U24" si="5">I17+N17</f>
        <v>56526</v>
      </c>
      <c r="T17" s="16">
        <f t="shared" si="5"/>
        <v>0</v>
      </c>
      <c r="U17" s="16">
        <f t="shared" si="5"/>
        <v>429855844</v>
      </c>
    </row>
    <row r="18" spans="7:21" x14ac:dyDescent="0.2">
      <c r="G18" s="11" t="str">
        <f t="shared" ref="G18:G24" si="6">G7</f>
        <v>General Service &lt; 50 kW</v>
      </c>
      <c r="H18" s="12"/>
      <c r="I18" s="12">
        <v>4062</v>
      </c>
      <c r="J18" s="12"/>
      <c r="K18" s="12">
        <v>114597115</v>
      </c>
      <c r="M18" s="16"/>
      <c r="N18" s="16">
        <v>1813</v>
      </c>
      <c r="O18" s="16"/>
      <c r="P18" s="16">
        <v>44710768</v>
      </c>
      <c r="R18" s="16">
        <f t="shared" ref="R18:R24" si="7">H18+M18</f>
        <v>0</v>
      </c>
      <c r="S18" s="16">
        <f t="shared" si="5"/>
        <v>5875</v>
      </c>
      <c r="T18" s="16">
        <f t="shared" si="5"/>
        <v>0</v>
      </c>
      <c r="U18" s="16">
        <f t="shared" si="5"/>
        <v>159307883</v>
      </c>
    </row>
    <row r="19" spans="7:21" x14ac:dyDescent="0.2">
      <c r="G19" s="11" t="str">
        <f t="shared" si="6"/>
        <v>General Service 50 to 4,999 kW</v>
      </c>
      <c r="H19" s="12"/>
      <c r="I19" s="12">
        <v>383</v>
      </c>
      <c r="J19" s="12">
        <v>1108606</v>
      </c>
      <c r="K19" s="12">
        <v>415128645</v>
      </c>
      <c r="M19" s="16"/>
      <c r="N19" s="16">
        <v>124</v>
      </c>
      <c r="O19" s="16">
        <v>301548</v>
      </c>
      <c r="P19" s="16">
        <v>108712096</v>
      </c>
      <c r="R19" s="16">
        <f t="shared" si="7"/>
        <v>0</v>
      </c>
      <c r="S19" s="16">
        <f t="shared" si="5"/>
        <v>507</v>
      </c>
      <c r="T19" s="16">
        <f t="shared" si="5"/>
        <v>1410154</v>
      </c>
      <c r="U19" s="16">
        <f t="shared" si="5"/>
        <v>523840741</v>
      </c>
    </row>
    <row r="20" spans="7:21" x14ac:dyDescent="0.2">
      <c r="G20" s="11" t="str">
        <f t="shared" si="6"/>
        <v>Large Use</v>
      </c>
      <c r="H20" s="12"/>
      <c r="I20" s="12">
        <v>4</v>
      </c>
      <c r="J20" s="12">
        <v>239895</v>
      </c>
      <c r="K20" s="12">
        <v>103677541</v>
      </c>
      <c r="M20" s="16"/>
      <c r="N20" s="16"/>
      <c r="O20" s="16"/>
      <c r="P20" s="16"/>
      <c r="R20" s="16">
        <f t="shared" si="7"/>
        <v>0</v>
      </c>
      <c r="S20" s="16">
        <f t="shared" si="5"/>
        <v>4</v>
      </c>
      <c r="T20" s="16">
        <f t="shared" si="5"/>
        <v>239895</v>
      </c>
      <c r="U20" s="16">
        <f t="shared" si="5"/>
        <v>103677541</v>
      </c>
    </row>
    <row r="21" spans="7:21" x14ac:dyDescent="0.2">
      <c r="G21" s="11" t="str">
        <f t="shared" si="6"/>
        <v xml:space="preserve">Sentinel Lighting </v>
      </c>
      <c r="H21" s="12">
        <v>240</v>
      </c>
      <c r="I21" s="12"/>
      <c r="J21" s="12">
        <v>870</v>
      </c>
      <c r="K21" s="12">
        <v>312197</v>
      </c>
      <c r="M21" s="16">
        <v>67</v>
      </c>
      <c r="N21" s="16"/>
      <c r="O21" s="16">
        <v>6</v>
      </c>
      <c r="P21" s="16">
        <v>53518</v>
      </c>
      <c r="R21" s="16">
        <f t="shared" si="7"/>
        <v>307</v>
      </c>
      <c r="S21" s="16">
        <f t="shared" si="5"/>
        <v>0</v>
      </c>
      <c r="T21" s="16">
        <f t="shared" si="5"/>
        <v>876</v>
      </c>
      <c r="U21" s="16">
        <f t="shared" si="5"/>
        <v>365715</v>
      </c>
    </row>
    <row r="22" spans="7:21" x14ac:dyDescent="0.2">
      <c r="G22" s="11" t="str">
        <f t="shared" si="6"/>
        <v>Street Lighting</v>
      </c>
      <c r="H22" s="12">
        <v>13679</v>
      </c>
      <c r="I22" s="12"/>
      <c r="J22" s="12">
        <v>10590</v>
      </c>
      <c r="K22" s="12">
        <v>3580799</v>
      </c>
      <c r="M22" s="16">
        <v>5215</v>
      </c>
      <c r="N22" s="16"/>
      <c r="O22" s="16">
        <v>5106</v>
      </c>
      <c r="P22" s="16">
        <v>1832300</v>
      </c>
      <c r="R22" s="16">
        <f t="shared" si="7"/>
        <v>18894</v>
      </c>
      <c r="S22" s="16">
        <f t="shared" si="5"/>
        <v>0</v>
      </c>
      <c r="T22" s="16">
        <f t="shared" si="5"/>
        <v>15696</v>
      </c>
      <c r="U22" s="16">
        <f t="shared" si="5"/>
        <v>5413099</v>
      </c>
    </row>
    <row r="23" spans="7:21" x14ac:dyDescent="0.2">
      <c r="G23" s="11" t="str">
        <f t="shared" si="6"/>
        <v>Unmetered Scattered Load</v>
      </c>
      <c r="H23" s="12">
        <v>224</v>
      </c>
      <c r="I23" s="12"/>
      <c r="J23" s="12">
        <v>0</v>
      </c>
      <c r="K23" s="12">
        <v>1250514</v>
      </c>
      <c r="M23" s="16"/>
      <c r="N23" s="16"/>
      <c r="O23" s="16"/>
      <c r="P23" s="16"/>
      <c r="R23" s="16">
        <f t="shared" si="7"/>
        <v>224</v>
      </c>
      <c r="S23" s="16">
        <f t="shared" si="5"/>
        <v>0</v>
      </c>
      <c r="T23" s="16">
        <f t="shared" si="5"/>
        <v>0</v>
      </c>
      <c r="U23" s="16">
        <f t="shared" si="5"/>
        <v>1250514</v>
      </c>
    </row>
    <row r="24" spans="7:21" x14ac:dyDescent="0.2">
      <c r="G24" s="11" t="str">
        <f t="shared" si="6"/>
        <v>Embedded Distributor</v>
      </c>
      <c r="H24" s="12">
        <v>1</v>
      </c>
      <c r="I24" s="12"/>
      <c r="J24" s="12">
        <v>1552</v>
      </c>
      <c r="K24" s="12">
        <v>2909</v>
      </c>
      <c r="M24" s="16"/>
      <c r="N24" s="16"/>
      <c r="O24" s="16"/>
      <c r="P24" s="16"/>
      <c r="R24" s="16">
        <f t="shared" si="7"/>
        <v>1</v>
      </c>
      <c r="S24" s="16">
        <f t="shared" si="5"/>
        <v>0</v>
      </c>
      <c r="T24" s="16">
        <f t="shared" si="5"/>
        <v>1552</v>
      </c>
      <c r="U24" s="16">
        <f t="shared" si="5"/>
        <v>2909</v>
      </c>
    </row>
    <row r="26" spans="7:21" x14ac:dyDescent="0.2">
      <c r="G26" s="18" t="s">
        <v>14</v>
      </c>
      <c r="H26" s="18"/>
      <c r="I26" s="18"/>
      <c r="J26" s="18"/>
      <c r="K26" s="18"/>
      <c r="M26" s="18" t="s">
        <v>15</v>
      </c>
      <c r="N26" s="18"/>
      <c r="O26" s="18"/>
      <c r="P26" s="18"/>
    </row>
    <row r="27" spans="7:21" ht="13.5" thickBot="1" x14ac:dyDescent="0.25">
      <c r="G27" s="7"/>
      <c r="H27" s="17" t="s">
        <v>4</v>
      </c>
      <c r="I27" s="17"/>
      <c r="J27" s="17" t="s">
        <v>5</v>
      </c>
      <c r="K27" s="17"/>
      <c r="M27" s="17" t="s">
        <v>4</v>
      </c>
      <c r="N27" s="17"/>
      <c r="O27" s="17" t="s">
        <v>5</v>
      </c>
      <c r="P27" s="17"/>
    </row>
    <row r="28" spans="7:21" ht="40.5" customHeight="1" thickBot="1" x14ac:dyDescent="0.25">
      <c r="G28" s="9" t="s">
        <v>6</v>
      </c>
      <c r="H28" s="9" t="s">
        <v>7</v>
      </c>
      <c r="I28" s="9" t="s">
        <v>8</v>
      </c>
      <c r="J28" s="9" t="s">
        <v>9</v>
      </c>
      <c r="K28" s="9" t="s">
        <v>10</v>
      </c>
      <c r="M28" s="9" t="s">
        <v>7</v>
      </c>
      <c r="N28" s="9" t="s">
        <v>8</v>
      </c>
      <c r="O28" s="9" t="s">
        <v>9</v>
      </c>
      <c r="P28" s="9" t="s">
        <v>10</v>
      </c>
    </row>
    <row r="29" spans="7:21" x14ac:dyDescent="0.2">
      <c r="G29" s="11" t="str">
        <f>G6</f>
        <v>Residential</v>
      </c>
      <c r="H29" s="12"/>
      <c r="I29" s="12">
        <f>I6*I17/S17</f>
        <v>20.806842161129392</v>
      </c>
      <c r="J29" s="13"/>
      <c r="K29" s="13">
        <f t="shared" ref="J29:K36" si="8">K6*K17/U17</f>
        <v>0</v>
      </c>
      <c r="M29" s="12"/>
      <c r="N29" s="12">
        <f t="shared" ref="N29:P36" si="9">N6*N17/S17</f>
        <v>9.9457594735166115</v>
      </c>
      <c r="O29" s="13"/>
      <c r="P29" s="13">
        <f t="shared" si="9"/>
        <v>0</v>
      </c>
    </row>
    <row r="30" spans="7:21" x14ac:dyDescent="0.2">
      <c r="G30" s="11" t="str">
        <f t="shared" ref="G30:G36" si="10">G7</f>
        <v>General Service &lt; 50 kW</v>
      </c>
      <c r="H30" s="12"/>
      <c r="I30" s="12">
        <f t="shared" ref="I30:I32" si="11">I7*I18/S18</f>
        <v>26.086682553191487</v>
      </c>
      <c r="J30" s="13"/>
      <c r="K30" s="13">
        <f t="shared" si="8"/>
        <v>8.8479269698160511E-3</v>
      </c>
      <c r="M30" s="12"/>
      <c r="N30" s="12">
        <f t="shared" si="9"/>
        <v>9.1406059574468088</v>
      </c>
      <c r="O30" s="13"/>
      <c r="P30" s="13">
        <f t="shared" si="9"/>
        <v>5.6411925127396239E-3</v>
      </c>
    </row>
    <row r="31" spans="7:21" x14ac:dyDescent="0.2">
      <c r="G31" s="11" t="str">
        <f t="shared" si="10"/>
        <v>General Service 50 to 4,999 kW</v>
      </c>
      <c r="H31" s="12"/>
      <c r="I31" s="12">
        <f t="shared" si="11"/>
        <v>92.433688362919128</v>
      </c>
      <c r="J31" s="13">
        <f t="shared" si="8"/>
        <v>3.1859900944152195</v>
      </c>
      <c r="K31" s="13">
        <f t="shared" si="8"/>
        <v>0</v>
      </c>
      <c r="M31" s="12"/>
      <c r="N31" s="12">
        <f t="shared" si="9"/>
        <v>22.576804733727812</v>
      </c>
      <c r="O31" s="13">
        <f t="shared" si="9"/>
        <v>0.94506797555444311</v>
      </c>
      <c r="P31" s="13">
        <f t="shared" si="9"/>
        <v>0</v>
      </c>
    </row>
    <row r="32" spans="7:21" x14ac:dyDescent="0.2">
      <c r="G32" s="11" t="str">
        <f t="shared" si="10"/>
        <v>Large Use</v>
      </c>
      <c r="H32" s="12"/>
      <c r="I32" s="12">
        <f t="shared" si="11"/>
        <v>1867.15</v>
      </c>
      <c r="J32" s="13">
        <f t="shared" si="8"/>
        <v>2.8513999999999999</v>
      </c>
      <c r="K32" s="13">
        <f t="shared" si="8"/>
        <v>0</v>
      </c>
      <c r="M32" s="12"/>
      <c r="N32" s="12">
        <f t="shared" si="9"/>
        <v>0</v>
      </c>
      <c r="O32" s="13">
        <f t="shared" si="9"/>
        <v>0</v>
      </c>
      <c r="P32" s="13">
        <f t="shared" si="9"/>
        <v>0</v>
      </c>
    </row>
    <row r="33" spans="7:16" x14ac:dyDescent="0.2">
      <c r="G33" s="11" t="str">
        <f t="shared" si="10"/>
        <v xml:space="preserve">Sentinel Lighting </v>
      </c>
      <c r="H33" s="12">
        <f t="shared" ref="H33:H36" si="12">H10*H21/R21</f>
        <v>7.1843648208469055</v>
      </c>
      <c r="I33" s="12"/>
      <c r="J33" s="13">
        <f t="shared" si="8"/>
        <v>0.81736301369863018</v>
      </c>
      <c r="K33" s="13">
        <f t="shared" si="8"/>
        <v>0</v>
      </c>
      <c r="M33" s="12">
        <f t="shared" ref="M33:M36" si="13">M10*M21/R21</f>
        <v>1.3028990228013029</v>
      </c>
      <c r="N33" s="12"/>
      <c r="O33" s="13">
        <f t="shared" si="9"/>
        <v>4.9502739726027402E-2</v>
      </c>
      <c r="P33" s="13">
        <f t="shared" si="9"/>
        <v>0</v>
      </c>
    </row>
    <row r="34" spans="7:16" x14ac:dyDescent="0.2">
      <c r="G34" s="11" t="str">
        <f t="shared" si="10"/>
        <v>Street Lighting</v>
      </c>
      <c r="H34" s="12">
        <f t="shared" si="12"/>
        <v>1.013581031015137</v>
      </c>
      <c r="I34" s="12"/>
      <c r="J34" s="13">
        <f t="shared" si="8"/>
        <v>0.79195603975535167</v>
      </c>
      <c r="K34" s="13">
        <f t="shared" si="8"/>
        <v>0</v>
      </c>
      <c r="M34" s="12">
        <f t="shared" si="13"/>
        <v>1.2586217846935535</v>
      </c>
      <c r="N34" s="12"/>
      <c r="O34" s="13">
        <f t="shared" si="9"/>
        <v>1.4541169724770641E-2</v>
      </c>
      <c r="P34" s="13">
        <f t="shared" si="9"/>
        <v>0</v>
      </c>
    </row>
    <row r="35" spans="7:16" x14ac:dyDescent="0.2">
      <c r="G35" s="11" t="str">
        <f t="shared" si="10"/>
        <v>Unmetered Scattered Load</v>
      </c>
      <c r="H35" s="12">
        <f t="shared" si="12"/>
        <v>10.09</v>
      </c>
      <c r="I35" s="12"/>
      <c r="J35" s="13"/>
      <c r="K35" s="13">
        <f t="shared" si="8"/>
        <v>1.8000000000000002E-3</v>
      </c>
      <c r="M35" s="12">
        <f t="shared" si="13"/>
        <v>0</v>
      </c>
      <c r="N35" s="12"/>
      <c r="O35" s="13"/>
      <c r="P35" s="13">
        <f t="shared" si="9"/>
        <v>0</v>
      </c>
    </row>
    <row r="36" spans="7:16" x14ac:dyDescent="0.2">
      <c r="G36" s="11" t="str">
        <f t="shared" si="10"/>
        <v>Embedded Distributor</v>
      </c>
      <c r="H36" s="12">
        <f t="shared" si="12"/>
        <v>0</v>
      </c>
      <c r="I36" s="12"/>
      <c r="J36" s="13">
        <f t="shared" si="8"/>
        <v>0</v>
      </c>
      <c r="K36" s="13">
        <f t="shared" si="8"/>
        <v>0</v>
      </c>
      <c r="M36" s="12">
        <f t="shared" si="13"/>
        <v>0</v>
      </c>
      <c r="N36" s="12"/>
      <c r="O36" s="13">
        <f t="shared" si="9"/>
        <v>0</v>
      </c>
      <c r="P36" s="13">
        <f t="shared" si="9"/>
        <v>0</v>
      </c>
    </row>
  </sheetData>
  <mergeCells count="23">
    <mergeCell ref="R3:U3"/>
    <mergeCell ref="A1:E1"/>
    <mergeCell ref="A2:E2"/>
    <mergeCell ref="A3:E3"/>
    <mergeCell ref="G3:K3"/>
    <mergeCell ref="M3:P3"/>
    <mergeCell ref="B4:C4"/>
    <mergeCell ref="D4:E4"/>
    <mergeCell ref="H4:I4"/>
    <mergeCell ref="J4:K4"/>
    <mergeCell ref="M4:N4"/>
    <mergeCell ref="T4:U4"/>
    <mergeCell ref="G15:K15"/>
    <mergeCell ref="M15:P15"/>
    <mergeCell ref="R15:U15"/>
    <mergeCell ref="G26:K26"/>
    <mergeCell ref="M26:P26"/>
    <mergeCell ref="O4:P4"/>
    <mergeCell ref="H27:I27"/>
    <mergeCell ref="J27:K27"/>
    <mergeCell ref="M27:N27"/>
    <mergeCell ref="O27:P27"/>
    <mergeCell ref="R4:S4"/>
  </mergeCells>
  <pageMargins left="0.75" right="0.75" top="1" bottom="1" header="0.5" footer="0.5"/>
  <pageSetup scale="65" orientation="portrait" horizontalDpi="4294967293" verticalDpi="4294967293" r:id="rId1"/>
  <headerFooter alignWithMargins="0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Existing Rates</vt:lpstr>
      <vt:lpstr>'2025 Existing Rates'!Print_Area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Martin</dc:creator>
  <cp:lastModifiedBy>Kary Martin</cp:lastModifiedBy>
  <dcterms:created xsi:type="dcterms:W3CDTF">2025-11-12T01:02:36Z</dcterms:created>
  <dcterms:modified xsi:type="dcterms:W3CDTF">2025-11-26T19:57:54Z</dcterms:modified>
</cp:coreProperties>
</file>