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G:\Regulatory\2026 Cost of Service EB-2025-0044\10 Interrogatory Responses\Attachments\8-VECC-45\"/>
    </mc:Choice>
  </mc:AlternateContent>
  <xr:revisionPtr revIDLastSave="0" documentId="13_ncr:1_{D3AB3767-F816-4EB9-BF38-0BE5E3A7DE4E}" xr6:coauthVersionLast="47" xr6:coauthVersionMax="47" xr10:uidLastSave="{00000000-0000-0000-0000-000000000000}"/>
  <bookViews>
    <workbookView xWindow="-120" yWindow="-120" windowWidth="29040" windowHeight="15720" xr2:uid="{173B59F4-06CE-47B0-8FD0-0F2D2D62DFD4}"/>
  </bookViews>
  <sheets>
    <sheet name="App2-R"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D16" i="1"/>
  <c r="C16" i="1"/>
  <c r="H15" i="1"/>
  <c r="G16" i="1"/>
  <c r="F16" i="1"/>
  <c r="H14" i="1"/>
  <c r="H12" i="1"/>
  <c r="H11" i="1"/>
  <c r="H10" i="1"/>
  <c r="H9" i="1"/>
  <c r="F13" i="1"/>
  <c r="E13" i="1"/>
  <c r="E17" i="1" s="1"/>
  <c r="D13" i="1"/>
  <c r="C13" i="1"/>
  <c r="G19" i="1"/>
  <c r="F19" i="1"/>
  <c r="E19" i="1"/>
  <c r="D19" i="1"/>
  <c r="C19" i="1"/>
  <c r="H16" i="1" l="1"/>
  <c r="F17" i="1"/>
  <c r="C17" i="1"/>
  <c r="C21" i="1" s="1"/>
  <c r="E21" i="1"/>
  <c r="D17" i="1"/>
  <c r="D21" i="1" s="1"/>
  <c r="F21" i="1"/>
  <c r="H8" i="1"/>
  <c r="H19" i="1" s="1"/>
  <c r="G13" i="1"/>
  <c r="H13" i="1" s="1"/>
  <c r="H17" i="1" s="1"/>
  <c r="H21" i="1" s="1"/>
  <c r="G17" i="1" l="1"/>
  <c r="G21" i="1" s="1"/>
</calcChain>
</file>

<file path=xl/sharedStrings.xml><?xml version="1.0" encoding="utf-8"?>
<sst xmlns="http://schemas.openxmlformats.org/spreadsheetml/2006/main" count="58" uniqueCount="49">
  <si>
    <t>Appendix 2-R</t>
  </si>
  <si>
    <t>Loss Factors</t>
  </si>
  <si>
    <t>Historical Years</t>
  </si>
  <si>
    <t>5-Year Average</t>
  </si>
  <si>
    <t>Losses Within Distributor's System</t>
  </si>
  <si>
    <t>A</t>
  </si>
  <si>
    <t>"Wholesale" kWh delivered to distributor (higher value)</t>
  </si>
  <si>
    <t>B</t>
  </si>
  <si>
    <t>"Wholesale" kWh delivered to distributor (lower value)</t>
  </si>
  <si>
    <t>C</t>
  </si>
  <si>
    <t>microFIT kWh supplied to distributor</t>
  </si>
  <si>
    <t>D</t>
  </si>
  <si>
    <t>Other Embedded Generation</t>
  </si>
  <si>
    <t>E</t>
  </si>
  <si>
    <t>Portion of "Wholesale" kWh delivered to distributor for its Large Use Customer(s)</t>
  </si>
  <si>
    <t>F</t>
  </si>
  <si>
    <t>Net "Wholesale" kWh delivered to distributor  = B + C + D - E</t>
  </si>
  <si>
    <t>G</t>
  </si>
  <si>
    <t>"Retail" kWh delivered by distributor</t>
  </si>
  <si>
    <t>H</t>
  </si>
  <si>
    <t>Portion of "Retail" kWh delivered by distributor to its Large Use Customer(s)</t>
  </si>
  <si>
    <t>I</t>
  </si>
  <si>
    <t>Net "Retail" kWh delivered by distributor = G - H</t>
  </si>
  <si>
    <t>J</t>
  </si>
  <si>
    <t>Loss Factor in Distributor's system = C / F</t>
  </si>
  <si>
    <t>Losses Upstream of Distributor's System</t>
  </si>
  <si>
    <t>K</t>
  </si>
  <si>
    <t>Supply Facilities Loss Factor</t>
  </si>
  <si>
    <t>Total Losses</t>
  </si>
  <si>
    <t>L</t>
  </si>
  <si>
    <r>
      <t xml:space="preserve">Total Loss Factor = </t>
    </r>
    <r>
      <rPr>
        <b/>
        <sz val="10"/>
        <rFont val="Arial"/>
        <family val="2"/>
      </rPr>
      <t>G x H</t>
    </r>
  </si>
  <si>
    <t>Notes:</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</si>
  <si>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</si>
  <si>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</si>
  <si>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t>If partially embedded, kWh pertains to the sum of the above.</t>
  </si>
  <si>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</si>
  <si>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</si>
  <si>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t>This pertains to the energy flowing onto the distribution system from microFIT generation.</t>
  </si>
  <si>
    <t>This pertains to all other forms of generation flowing onto the distribution system. It includes, but is not limited to wholesale market participants with generation that supplies the distribution system</t>
  </si>
  <si>
    <t>A, C &amp; D</t>
  </si>
  <si>
    <t>Collectively, A, C, and D refer to the generation requirement. This is the energy that is generated in support of the connected customer load.</t>
  </si>
  <si>
    <t>B, C &amp; D</t>
  </si>
  <si>
    <t>Collectively, B, C, and D refer to the energy flowing onto the distribution system.</t>
  </si>
  <si>
    <r>
      <t xml:space="preserve">If a Large Use Customer is metered on the secondary or low voltage side of the transformer, the default loss is 1% (i.e., </t>
    </r>
    <r>
      <rPr>
        <b/>
        <sz val="10"/>
        <rFont val="Arial"/>
        <family val="2"/>
      </rPr>
      <t>E</t>
    </r>
    <r>
      <rPr>
        <sz val="10"/>
        <rFont val="Arial"/>
        <family val="2"/>
      </rPr>
      <t xml:space="preserve"> = 1.01 X </t>
    </r>
    <r>
      <rPr>
        <b/>
        <sz val="10"/>
        <rFont val="Arial"/>
        <family val="2"/>
      </rPr>
      <t>E</t>
    </r>
    <r>
      <rPr>
        <sz val="10"/>
        <rFont val="Arial"/>
        <family val="2"/>
      </rPr>
      <t>). This value should not include supply facility losses. However, the total loss factor on the tariff of rate and charges and applied to customers consumption should include the supply facility loss factor.</t>
    </r>
  </si>
  <si>
    <t>kWh corresponding to G should equal metered or estimated kWh at the customer’s delivery point.</t>
  </si>
  <si>
    <t>Metered consumption of Large Use customers.</t>
  </si>
  <si>
    <r>
      <t>J</t>
    </r>
    <r>
      <rPr>
        <sz val="10"/>
        <rFont val="Arial"/>
        <family val="2"/>
      </rPr>
      <t xml:space="preserve"> and </t>
    </r>
    <r>
      <rPr>
        <b/>
        <sz val="10"/>
        <rFont val="Arial"/>
        <family val="2"/>
      </rPr>
      <t>L</t>
    </r>
  </si>
  <si>
    <t>These loss factors pertain to secondary-metered customers with demand less than 5,000 kW.</t>
  </si>
  <si>
    <t>Actual Supply Facility Loss Factor as calculated by dividing (A + C + D) by (B + C +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</si>
</sst>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 #,##0_-;_-* &quot;-&quot;??_-;_-@_-"/>
    <numFmt numFmtId="165" formatCode="0.0000"/>
    <numFmt numFmtId="166" formatCode="_-* #,##0.0000_-;\-* #,##0.0000_-;_-* &quot;-&quot;??_-;_-@_-"/>
  </numFmts>
  <fonts count="8" x14ac:knownFonts="1">
    <font>
      <sz val="11"/>
      <color theme="1"/>
      <name val="Aptos Narrow"/>
      <family val="2"/>
      <scheme val="minor"/>
    </font>
    <font>
      <sz val="11"/>
      <color theme="1"/>
      <name val="Aptos Narrow"/>
      <family val="2"/>
      <scheme val="minor"/>
    </font>
    <font>
      <b/>
      <sz val="14"/>
      <name val="Arial"/>
      <family val="2"/>
    </font>
    <font>
      <b/>
      <u/>
      <sz val="10"/>
      <name val="Arial"/>
      <family val="2"/>
    </font>
    <font>
      <b/>
      <sz val="10"/>
      <name val="Arial"/>
      <family val="2"/>
    </font>
    <font>
      <b/>
      <i/>
      <sz val="10"/>
      <name val="Arial"/>
      <family val="2"/>
    </font>
    <font>
      <sz val="10"/>
      <name val="Arial"/>
      <family val="2"/>
    </font>
    <font>
      <u/>
      <sz val="10"/>
      <name val="Arial"/>
      <family val="2"/>
    </font>
  </fonts>
  <fills count="4">
    <fill>
      <patternFill patternType="none"/>
    </fill>
    <fill>
      <patternFill patternType="gray125"/>
    </fill>
    <fill>
      <patternFill patternType="solid">
        <fgColor indexed="22"/>
        <bgColor indexed="64"/>
      </patternFill>
    </fill>
    <fill>
      <patternFill patternType="solid">
        <fgColor theme="6" tint="0.79998168889431442"/>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0" fontId="2" fillId="0" borderId="0" xfId="0" applyFont="1" applyAlignment="1">
      <alignment horizontal="center"/>
    </xf>
    <xf numFmtId="0" fontId="3" fillId="0" borderId="0" xfId="0" applyFont="1" applyAlignment="1">
      <alignment horizontal="center"/>
    </xf>
    <xf numFmtId="164" fontId="0" fillId="0" borderId="0" xfId="0" applyNumberFormat="1"/>
    <xf numFmtId="0" fontId="0" fillId="0" borderId="1" xfId="0" applyBorder="1" applyAlignment="1">
      <alignment horizontal="center"/>
    </xf>
    <xf numFmtId="0" fontId="0" fillId="0" borderId="2" xfId="0"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vertical="center" wrapText="1"/>
    </xf>
    <xf numFmtId="0" fontId="0" fillId="0" borderId="7" xfId="0" applyBorder="1" applyAlignment="1">
      <alignment horizontal="center"/>
    </xf>
    <xf numFmtId="0" fontId="0" fillId="0" borderId="8" xfId="0" applyBorder="1" applyAlignment="1">
      <alignment horizontal="center"/>
    </xf>
    <xf numFmtId="0" fontId="4" fillId="0" borderId="8" xfId="0" applyFont="1" applyBorder="1" applyAlignment="1">
      <alignment horizontal="center" vertical="center"/>
    </xf>
    <xf numFmtId="0" fontId="0" fillId="0" borderId="9" xfId="0" applyBorder="1" applyAlignment="1">
      <alignment horizontal="center" vertical="center" wrapText="1"/>
    </xf>
    <xf numFmtId="0" fontId="0" fillId="0" borderId="7" xfId="0" applyBorder="1"/>
    <xf numFmtId="0" fontId="5" fillId="2" borderId="10" xfId="0" applyFont="1" applyFill="1" applyBorder="1" applyAlignment="1">
      <alignment horizontal="left"/>
    </xf>
    <xf numFmtId="0" fontId="5" fillId="2" borderId="11" xfId="0" applyFont="1" applyFill="1" applyBorder="1" applyAlignment="1">
      <alignment horizontal="left"/>
    </xf>
    <xf numFmtId="0" fontId="5" fillId="2" borderId="12" xfId="0" applyFont="1" applyFill="1" applyBorder="1" applyAlignment="1">
      <alignment horizontal="left"/>
    </xf>
    <xf numFmtId="0" fontId="4" fillId="0" borderId="7" xfId="0" applyFont="1" applyBorder="1" applyAlignment="1">
      <alignment vertical="top"/>
    </xf>
    <xf numFmtId="0" fontId="0" fillId="0" borderId="8" xfId="0" applyBorder="1" applyAlignment="1">
      <alignment vertical="top" wrapText="1"/>
    </xf>
    <xf numFmtId="164" fontId="0" fillId="3" borderId="8" xfId="1" applyNumberFormat="1" applyFont="1" applyFill="1" applyBorder="1" applyAlignment="1" applyProtection="1">
      <alignment horizontal="right" vertical="center"/>
      <protection locked="0"/>
    </xf>
    <xf numFmtId="164" fontId="0" fillId="0" borderId="13" xfId="1" applyNumberFormat="1" applyFont="1" applyBorder="1" applyAlignment="1" applyProtection="1">
      <alignment horizontal="right" vertical="center"/>
    </xf>
    <xf numFmtId="0" fontId="0" fillId="0" borderId="0" xfId="0" applyAlignment="1">
      <alignment vertical="center"/>
    </xf>
    <xf numFmtId="164" fontId="0" fillId="0" borderId="8" xfId="1" applyNumberFormat="1" applyFont="1" applyFill="1" applyBorder="1" applyAlignment="1" applyProtection="1">
      <alignment horizontal="right" vertical="center"/>
    </xf>
    <xf numFmtId="164" fontId="6" fillId="3" borderId="8" xfId="1" applyNumberFormat="1" applyFont="1" applyFill="1" applyBorder="1" applyAlignment="1" applyProtection="1">
      <alignment horizontal="right" vertical="center"/>
      <protection locked="0"/>
    </xf>
    <xf numFmtId="164" fontId="0" fillId="0" borderId="13" xfId="1" applyNumberFormat="1" applyFont="1" applyFill="1" applyBorder="1" applyAlignment="1" applyProtection="1">
      <alignment horizontal="right" vertical="center"/>
    </xf>
    <xf numFmtId="165" fontId="0" fillId="0" borderId="8" xfId="0" applyNumberFormat="1" applyBorder="1" applyAlignment="1">
      <alignment horizontal="right" vertical="center"/>
    </xf>
    <xf numFmtId="165" fontId="0" fillId="0" borderId="13" xfId="0" applyNumberFormat="1" applyBorder="1" applyAlignment="1">
      <alignment horizontal="right" vertical="center"/>
    </xf>
    <xf numFmtId="0" fontId="0" fillId="0" borderId="7" xfId="0" applyBorder="1" applyAlignment="1">
      <alignment vertical="top"/>
    </xf>
    <xf numFmtId="0" fontId="5" fillId="2" borderId="10" xfId="0"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166" fontId="0" fillId="0" borderId="8" xfId="1" applyNumberFormat="1" applyFont="1" applyFill="1" applyBorder="1" applyAlignment="1" applyProtection="1">
      <alignment horizontal="right" vertical="center"/>
    </xf>
    <xf numFmtId="166" fontId="0" fillId="0" borderId="10" xfId="1" applyNumberFormat="1" applyFont="1" applyFill="1" applyBorder="1" applyAlignment="1" applyProtection="1">
      <alignment horizontal="right" vertical="center"/>
    </xf>
    <xf numFmtId="0" fontId="0" fillId="0" borderId="14" xfId="0" applyBorder="1" applyAlignment="1">
      <alignment vertical="top"/>
    </xf>
    <xf numFmtId="0" fontId="0" fillId="0" borderId="15" xfId="0" applyBorder="1" applyAlignment="1">
      <alignment vertical="top" wrapText="1"/>
    </xf>
    <xf numFmtId="165" fontId="0" fillId="0" borderId="15" xfId="0" applyNumberFormat="1" applyBorder="1" applyAlignment="1">
      <alignment horizontal="right" vertical="center"/>
    </xf>
    <xf numFmtId="165" fontId="0" fillId="0" borderId="16" xfId="0" applyNumberFormat="1" applyBorder="1" applyAlignment="1">
      <alignment horizontal="right" vertical="center"/>
    </xf>
    <xf numFmtId="0" fontId="5" fillId="0" borderId="0" xfId="0" applyFont="1"/>
    <xf numFmtId="165" fontId="0" fillId="0" borderId="0" xfId="0" applyNumberFormat="1"/>
    <xf numFmtId="0" fontId="4" fillId="0" borderId="0" xfId="0" applyFont="1" applyAlignment="1">
      <alignment horizontal="center"/>
    </xf>
    <xf numFmtId="0" fontId="6" fillId="0" borderId="0" xfId="0" applyFont="1" applyAlignment="1">
      <alignment vertical="top" wrapText="1"/>
    </xf>
    <xf numFmtId="0" fontId="6" fillId="0" borderId="0" xfId="0" applyFont="1" applyAlignment="1">
      <alignment horizontal="center"/>
    </xf>
    <xf numFmtId="0" fontId="6" fillId="0" borderId="0" xfId="0" applyFont="1"/>
    <xf numFmtId="0" fontId="6" fillId="0" borderId="0" xfId="0" applyFont="1" applyAlignment="1">
      <alignment horizontal="left"/>
    </xf>
    <xf numFmtId="0" fontId="4" fillId="0" borderId="0" xfId="0" applyFont="1" applyAlignment="1">
      <alignment horizontal="center" vertical="top"/>
    </xf>
    <xf numFmtId="0" fontId="6" fillId="0" borderId="0" xfId="0" applyFont="1" applyAlignment="1">
      <alignment horizontal="left" wrapText="1"/>
    </xf>
    <xf numFmtId="0" fontId="6" fillId="0" borderId="0" xfId="0" applyFont="1" applyAlignment="1">
      <alignment wrapText="1"/>
    </xf>
    <xf numFmtId="0" fontId="6" fillId="0" borderId="0" xfId="0" applyFont="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7EA3-9853-45CD-B33F-30C1675CC838}">
  <dimension ref="A1:I66"/>
  <sheetViews>
    <sheetView tabSelected="1" workbookViewId="0">
      <selection activeCell="H21" sqref="H21"/>
    </sheetView>
  </sheetViews>
  <sheetFormatPr defaultRowHeight="15" x14ac:dyDescent="0.25"/>
  <cols>
    <col min="2" max="2" width="30.85546875" customWidth="1"/>
    <col min="3" max="8" width="19.42578125" customWidth="1"/>
  </cols>
  <sheetData>
    <row r="1" spans="1:9" ht="18" x14ac:dyDescent="0.25">
      <c r="A1" s="1" t="s">
        <v>0</v>
      </c>
      <c r="B1" s="1"/>
      <c r="C1" s="1"/>
      <c r="D1" s="1"/>
      <c r="E1" s="1"/>
      <c r="F1" s="1"/>
      <c r="G1" s="1"/>
      <c r="H1" s="1"/>
    </row>
    <row r="2" spans="1:9" ht="18" x14ac:dyDescent="0.25">
      <c r="A2" s="1" t="s">
        <v>1</v>
      </c>
      <c r="B2" s="1"/>
      <c r="C2" s="1"/>
      <c r="D2" s="1"/>
      <c r="E2" s="1"/>
      <c r="F2" s="1"/>
      <c r="G2" s="1"/>
      <c r="H2" s="1"/>
    </row>
    <row r="3" spans="1:9" x14ac:dyDescent="0.25">
      <c r="A3" s="2"/>
      <c r="B3" s="2"/>
      <c r="C3" s="2"/>
      <c r="D3" s="2"/>
      <c r="E3" s="2"/>
      <c r="F3" s="2"/>
      <c r="G3" s="2"/>
      <c r="H3" s="2"/>
    </row>
    <row r="4" spans="1:9" ht="15.75" thickBot="1" x14ac:dyDescent="0.3">
      <c r="C4" s="3"/>
      <c r="D4" s="3"/>
      <c r="E4" s="3"/>
      <c r="F4" s="3"/>
      <c r="G4" s="3"/>
    </row>
    <row r="5" spans="1:9" x14ac:dyDescent="0.25">
      <c r="A5" s="4"/>
      <c r="B5" s="5"/>
      <c r="C5" s="6" t="s">
        <v>2</v>
      </c>
      <c r="D5" s="7"/>
      <c r="E5" s="7"/>
      <c r="F5" s="7"/>
      <c r="G5" s="8"/>
      <c r="H5" s="9" t="s">
        <v>3</v>
      </c>
    </row>
    <row r="6" spans="1:9" x14ac:dyDescent="0.25">
      <c r="A6" s="10"/>
      <c r="B6" s="11"/>
      <c r="C6" s="12">
        <v>2020</v>
      </c>
      <c r="D6" s="12">
        <v>2021</v>
      </c>
      <c r="E6" s="12">
        <v>2022</v>
      </c>
      <c r="F6" s="12">
        <v>2023</v>
      </c>
      <c r="G6" s="12">
        <v>2024</v>
      </c>
      <c r="H6" s="13"/>
    </row>
    <row r="7" spans="1:9" x14ac:dyDescent="0.25">
      <c r="A7" s="14"/>
      <c r="B7" s="15" t="s">
        <v>4</v>
      </c>
      <c r="C7" s="16"/>
      <c r="D7" s="16"/>
      <c r="E7" s="16"/>
      <c r="F7" s="16"/>
      <c r="G7" s="16"/>
      <c r="H7" s="17"/>
    </row>
    <row r="8" spans="1:9" ht="35.1" customHeight="1" x14ac:dyDescent="0.25">
      <c r="A8" s="18" t="s">
        <v>5</v>
      </c>
      <c r="B8" s="19" t="s">
        <v>6</v>
      </c>
      <c r="C8" s="20">
        <v>1195552219</v>
      </c>
      <c r="D8" s="20">
        <v>1233076973</v>
      </c>
      <c r="E8" s="20">
        <v>1269413781</v>
      </c>
      <c r="F8" s="20">
        <v>1247779602</v>
      </c>
      <c r="G8" s="20">
        <v>1283575581</v>
      </c>
      <c r="H8" s="21">
        <f>IF(SUM(C8:G8)=0,0,AVERAGE(C8:G8))</f>
        <v>1245879631.2</v>
      </c>
      <c r="I8" s="22"/>
    </row>
    <row r="9" spans="1:9" ht="35.1" customHeight="1" x14ac:dyDescent="0.25">
      <c r="A9" s="18" t="s">
        <v>7</v>
      </c>
      <c r="B9" s="19" t="s">
        <v>8</v>
      </c>
      <c r="C9" s="20">
        <v>1189731415.6639724</v>
      </c>
      <c r="D9" s="20">
        <v>1227159905.2179284</v>
      </c>
      <c r="E9" s="20">
        <v>1263368082.5477133</v>
      </c>
      <c r="F9" s="20">
        <v>1241833055.400723</v>
      </c>
      <c r="G9" s="20">
        <v>1277442670.3219044</v>
      </c>
      <c r="H9" s="21">
        <f>IF(SUM(C9:G9)=0,0,AVERAGE(C9:G9))</f>
        <v>1239907025.8304484</v>
      </c>
    </row>
    <row r="10" spans="1:9" ht="35.1" customHeight="1" x14ac:dyDescent="0.25">
      <c r="A10" s="18" t="s">
        <v>9</v>
      </c>
      <c r="B10" s="19" t="s">
        <v>10</v>
      </c>
      <c r="C10" s="20">
        <v>2209027</v>
      </c>
      <c r="D10" s="20">
        <v>2144129</v>
      </c>
      <c r="E10" s="20">
        <v>2071608</v>
      </c>
      <c r="F10" s="20">
        <v>1995608</v>
      </c>
      <c r="G10" s="20">
        <v>2039190</v>
      </c>
      <c r="H10" s="21">
        <f t="shared" ref="H10:H15" si="0">IF(SUM(C10:G10)=0,0,AVERAGE(C10:G10))</f>
        <v>2091912.4</v>
      </c>
    </row>
    <row r="11" spans="1:9" ht="35.1" customHeight="1" x14ac:dyDescent="0.25">
      <c r="A11" s="18" t="s">
        <v>11</v>
      </c>
      <c r="B11" s="19" t="s">
        <v>12</v>
      </c>
      <c r="C11" s="20">
        <v>25123110.630000003</v>
      </c>
      <c r="D11" s="20">
        <v>25873716.479999997</v>
      </c>
      <c r="E11" s="20">
        <v>25249407.650000002</v>
      </c>
      <c r="F11" s="20">
        <v>22868283.189999998</v>
      </c>
      <c r="G11" s="20">
        <v>23653257.631999996</v>
      </c>
      <c r="H11" s="21">
        <f t="shared" si="0"/>
        <v>24553555.1164</v>
      </c>
    </row>
    <row r="12" spans="1:9" ht="48.75" customHeight="1" x14ac:dyDescent="0.25">
      <c r="A12" s="18" t="s">
        <v>13</v>
      </c>
      <c r="B12" s="19" t="s">
        <v>14</v>
      </c>
      <c r="C12" s="20">
        <v>38164212.744499996</v>
      </c>
      <c r="D12" s="20">
        <v>40356493.475999996</v>
      </c>
      <c r="E12" s="20">
        <v>81884796.336500004</v>
      </c>
      <c r="F12" s="20">
        <v>105180865.34449999</v>
      </c>
      <c r="G12" s="20">
        <v>109617868.3415</v>
      </c>
      <c r="H12" s="21">
        <f t="shared" si="0"/>
        <v>75040847.248599991</v>
      </c>
      <c r="I12" s="22"/>
    </row>
    <row r="13" spans="1:9" ht="35.1" customHeight="1" x14ac:dyDescent="0.25">
      <c r="A13" s="18" t="s">
        <v>15</v>
      </c>
      <c r="B13" s="19" t="s">
        <v>16</v>
      </c>
      <c r="C13" s="23">
        <f>C9+C10+C11-C12</f>
        <v>1178899340.5494726</v>
      </c>
      <c r="D13" s="23">
        <f t="shared" ref="D13:G13" si="1">D9+D10+D11-D12</f>
        <v>1214821257.2219284</v>
      </c>
      <c r="E13" s="23">
        <f t="shared" si="1"/>
        <v>1208804301.8612134</v>
      </c>
      <c r="F13" s="23">
        <f t="shared" si="1"/>
        <v>1161516081.246223</v>
      </c>
      <c r="G13" s="23">
        <f t="shared" si="1"/>
        <v>1193517249.6124043</v>
      </c>
      <c r="H13" s="21">
        <f t="shared" si="0"/>
        <v>1191511646.0982482</v>
      </c>
    </row>
    <row r="14" spans="1:9" ht="35.1" customHeight="1" x14ac:dyDescent="0.25">
      <c r="A14" s="18" t="s">
        <v>17</v>
      </c>
      <c r="B14" s="19" t="s">
        <v>18</v>
      </c>
      <c r="C14" s="20">
        <v>1174292935.662282</v>
      </c>
      <c r="D14" s="20">
        <v>1213064571.471</v>
      </c>
      <c r="E14" s="20">
        <v>1248646983.0490856</v>
      </c>
      <c r="F14" s="20">
        <v>1223714245.75</v>
      </c>
      <c r="G14" s="20">
        <v>1259259379.0999999</v>
      </c>
      <c r="H14" s="21">
        <f t="shared" si="0"/>
        <v>1223795623.0064735</v>
      </c>
    </row>
    <row r="15" spans="1:9" ht="35.1" customHeight="1" x14ac:dyDescent="0.25">
      <c r="A15" s="18" t="s">
        <v>19</v>
      </c>
      <c r="B15" s="19" t="s">
        <v>20</v>
      </c>
      <c r="C15" s="24">
        <v>37618741</v>
      </c>
      <c r="D15" s="20">
        <v>39779688</v>
      </c>
      <c r="E15" s="20">
        <v>80714437</v>
      </c>
      <c r="F15" s="20">
        <v>103677541</v>
      </c>
      <c r="G15" s="20">
        <v>108051127</v>
      </c>
      <c r="H15" s="21">
        <f t="shared" si="0"/>
        <v>73968306.799999997</v>
      </c>
    </row>
    <row r="16" spans="1:9" ht="35.1" customHeight="1" x14ac:dyDescent="0.25">
      <c r="A16" s="18" t="s">
        <v>21</v>
      </c>
      <c r="B16" s="19" t="s">
        <v>22</v>
      </c>
      <c r="C16" s="23">
        <f t="shared" ref="C16:H16" si="2">C14-C15</f>
        <v>1136674194.662282</v>
      </c>
      <c r="D16" s="23">
        <f t="shared" si="2"/>
        <v>1173284883.471</v>
      </c>
      <c r="E16" s="23">
        <f t="shared" si="2"/>
        <v>1167932546.0490856</v>
      </c>
      <c r="F16" s="23">
        <f t="shared" si="2"/>
        <v>1120036704.75</v>
      </c>
      <c r="G16" s="23">
        <f t="shared" si="2"/>
        <v>1151208252.0999999</v>
      </c>
      <c r="H16" s="25">
        <f t="shared" si="2"/>
        <v>1149827316.2064736</v>
      </c>
    </row>
    <row r="17" spans="1:8" ht="35.1" customHeight="1" x14ac:dyDescent="0.25">
      <c r="A17" s="18" t="s">
        <v>23</v>
      </c>
      <c r="B17" s="19" t="s">
        <v>24</v>
      </c>
      <c r="C17" s="26">
        <f t="shared" ref="C17:H17" si="3">IF(C16=0,"",C13/C16)</f>
        <v>1.0371479761619258</v>
      </c>
      <c r="D17" s="26">
        <f t="shared" si="3"/>
        <v>1.0354017803656081</v>
      </c>
      <c r="E17" s="26">
        <f t="shared" si="3"/>
        <v>1.034994962637517</v>
      </c>
      <c r="F17" s="26">
        <f t="shared" si="3"/>
        <v>1.0370339439058665</v>
      </c>
      <c r="G17" s="26">
        <f t="shared" si="3"/>
        <v>1.03675181917366</v>
      </c>
      <c r="H17" s="27">
        <f t="shared" si="3"/>
        <v>1.036252687081135</v>
      </c>
    </row>
    <row r="18" spans="1:8" x14ac:dyDescent="0.25">
      <c r="A18" s="28"/>
      <c r="B18" s="29" t="s">
        <v>25</v>
      </c>
      <c r="C18" s="30"/>
      <c r="D18" s="30"/>
      <c r="E18" s="30"/>
      <c r="F18" s="30"/>
      <c r="G18" s="30"/>
      <c r="H18" s="31"/>
    </row>
    <row r="19" spans="1:8" ht="15" customHeight="1" x14ac:dyDescent="0.25">
      <c r="A19" s="18" t="s">
        <v>26</v>
      </c>
      <c r="B19" s="19" t="s">
        <v>27</v>
      </c>
      <c r="C19" s="32">
        <f>(C8+C10+C11)/(C9+C10+C11)</f>
        <v>1.0047826617765963</v>
      </c>
      <c r="D19" s="32">
        <f t="shared" ref="D19:H19" si="4">(D8+D10+D11)/(D9+D10+D11)</f>
        <v>1.0047141273646554</v>
      </c>
      <c r="E19" s="32">
        <f t="shared" si="4"/>
        <v>1.0046840857807886</v>
      </c>
      <c r="F19" s="32">
        <f t="shared" si="4"/>
        <v>1.0046945298283714</v>
      </c>
      <c r="G19" s="32">
        <f t="shared" si="4"/>
        <v>1.0047062738112109</v>
      </c>
      <c r="H19" s="33">
        <f t="shared" si="4"/>
        <v>1.0047156398182668</v>
      </c>
    </row>
    <row r="20" spans="1:8" x14ac:dyDescent="0.25">
      <c r="A20" s="28"/>
      <c r="B20" s="29" t="s">
        <v>28</v>
      </c>
      <c r="C20" s="30"/>
      <c r="D20" s="30"/>
      <c r="E20" s="30"/>
      <c r="F20" s="30"/>
      <c r="G20" s="30"/>
      <c r="H20" s="31"/>
    </row>
    <row r="21" spans="1:8" ht="15" customHeight="1" thickBot="1" x14ac:dyDescent="0.3">
      <c r="A21" s="34" t="s">
        <v>29</v>
      </c>
      <c r="B21" s="35" t="s">
        <v>30</v>
      </c>
      <c r="C21" s="36">
        <f t="shared" ref="C21:H21" si="5">IF(C17="","",C17*C19)</f>
        <v>1.0421083041441896</v>
      </c>
      <c r="D21" s="36">
        <f t="shared" si="5"/>
        <v>1.0402827962318426</v>
      </c>
      <c r="E21" s="36">
        <f t="shared" si="5"/>
        <v>1.0398429678251953</v>
      </c>
      <c r="F21" s="36">
        <f t="shared" si="5"/>
        <v>1.0419023306885662</v>
      </c>
      <c r="G21" s="36">
        <f t="shared" si="5"/>
        <v>1.0416310571089622</v>
      </c>
      <c r="H21" s="37">
        <f t="shared" si="5"/>
        <v>1.0411392815141209</v>
      </c>
    </row>
    <row r="23" spans="1:8" x14ac:dyDescent="0.25">
      <c r="A23" s="38" t="s">
        <v>31</v>
      </c>
      <c r="C23" s="39"/>
      <c r="D23" s="39"/>
      <c r="E23" s="39"/>
      <c r="F23" s="39"/>
      <c r="G23" s="39"/>
      <c r="H23" s="39"/>
    </row>
    <row r="25" spans="1:8" x14ac:dyDescent="0.25">
      <c r="A25" s="40" t="s">
        <v>5</v>
      </c>
      <c r="B25" s="41" t="s">
        <v>32</v>
      </c>
      <c r="C25" s="41"/>
      <c r="D25" s="41"/>
      <c r="E25" s="41"/>
      <c r="F25" s="41"/>
      <c r="G25" s="41"/>
      <c r="H25" s="41"/>
    </row>
    <row r="26" spans="1:8" x14ac:dyDescent="0.25">
      <c r="A26" s="42"/>
      <c r="B26" s="41"/>
      <c r="C26" s="41"/>
      <c r="D26" s="41"/>
      <c r="E26" s="41"/>
      <c r="F26" s="41"/>
      <c r="G26" s="41"/>
      <c r="H26" s="41"/>
    </row>
    <row r="27" spans="1:8" x14ac:dyDescent="0.25">
      <c r="A27" s="42"/>
      <c r="B27" s="41"/>
      <c r="C27" s="41"/>
      <c r="D27" s="41"/>
      <c r="E27" s="41"/>
      <c r="F27" s="41"/>
      <c r="G27" s="41"/>
      <c r="H27" s="41"/>
    </row>
    <row r="28" spans="1:8" x14ac:dyDescent="0.25">
      <c r="A28" s="42"/>
      <c r="B28" s="43"/>
      <c r="C28" s="43"/>
      <c r="D28" s="43"/>
      <c r="E28" s="43"/>
      <c r="F28" s="43"/>
      <c r="G28" s="43"/>
      <c r="H28" s="43"/>
    </row>
    <row r="29" spans="1:8" x14ac:dyDescent="0.25">
      <c r="A29" s="42"/>
      <c r="B29" s="41" t="s">
        <v>33</v>
      </c>
      <c r="C29" s="41"/>
      <c r="D29" s="41"/>
      <c r="E29" s="41"/>
      <c r="F29" s="41"/>
      <c r="G29" s="41"/>
      <c r="H29" s="41"/>
    </row>
    <row r="30" spans="1:8" x14ac:dyDescent="0.25">
      <c r="A30" s="42"/>
      <c r="B30" s="41"/>
      <c r="C30" s="41"/>
      <c r="D30" s="41"/>
      <c r="E30" s="41"/>
      <c r="F30" s="41"/>
      <c r="G30" s="41"/>
      <c r="H30" s="41"/>
    </row>
    <row r="31" spans="1:8" x14ac:dyDescent="0.25">
      <c r="A31" s="42"/>
      <c r="B31" s="41"/>
      <c r="C31" s="41"/>
      <c r="D31" s="41"/>
      <c r="E31" s="41"/>
      <c r="F31" s="41"/>
      <c r="G31" s="41"/>
      <c r="H31" s="41"/>
    </row>
    <row r="32" spans="1:8" x14ac:dyDescent="0.25">
      <c r="A32" s="42"/>
      <c r="B32" s="41"/>
      <c r="C32" s="41"/>
      <c r="D32" s="41"/>
      <c r="E32" s="41"/>
      <c r="F32" s="41"/>
      <c r="G32" s="41"/>
      <c r="H32" s="41"/>
    </row>
    <row r="33" spans="1:8" x14ac:dyDescent="0.25">
      <c r="A33" s="42"/>
      <c r="B33" s="43"/>
      <c r="C33" s="43"/>
      <c r="D33" s="43"/>
      <c r="E33" s="43"/>
      <c r="F33" s="43"/>
      <c r="G33" s="43"/>
      <c r="H33" s="43"/>
    </row>
    <row r="34" spans="1:8" x14ac:dyDescent="0.25">
      <c r="A34" s="42"/>
      <c r="B34" s="43" t="s">
        <v>34</v>
      </c>
      <c r="C34" s="43"/>
      <c r="D34" s="43"/>
      <c r="E34" s="43"/>
      <c r="F34" s="43"/>
      <c r="G34" s="43"/>
      <c r="H34" s="43"/>
    </row>
    <row r="35" spans="1:8" x14ac:dyDescent="0.25">
      <c r="A35" s="42"/>
      <c r="B35" s="43"/>
      <c r="C35" s="43"/>
      <c r="D35" s="43"/>
      <c r="E35" s="43"/>
      <c r="F35" s="43"/>
      <c r="G35" s="43"/>
      <c r="H35" s="43"/>
    </row>
    <row r="36" spans="1:8" x14ac:dyDescent="0.25">
      <c r="A36" s="40" t="s">
        <v>7</v>
      </c>
      <c r="B36" s="41" t="s">
        <v>35</v>
      </c>
      <c r="C36" s="41"/>
      <c r="D36" s="41"/>
      <c r="E36" s="41"/>
      <c r="F36" s="41"/>
      <c r="G36" s="41"/>
      <c r="H36" s="41"/>
    </row>
    <row r="37" spans="1:8" x14ac:dyDescent="0.25">
      <c r="A37" s="42"/>
      <c r="B37" s="41"/>
      <c r="C37" s="41"/>
      <c r="D37" s="41"/>
      <c r="E37" s="41"/>
      <c r="F37" s="41"/>
      <c r="G37" s="41"/>
      <c r="H37" s="41"/>
    </row>
    <row r="38" spans="1:8" x14ac:dyDescent="0.25">
      <c r="A38" s="42"/>
      <c r="B38" s="41"/>
      <c r="C38" s="41"/>
      <c r="D38" s="41"/>
      <c r="E38" s="41"/>
      <c r="F38" s="41"/>
      <c r="G38" s="41"/>
      <c r="H38" s="41"/>
    </row>
    <row r="39" spans="1:8" x14ac:dyDescent="0.25">
      <c r="A39" s="42"/>
      <c r="B39" s="43"/>
      <c r="C39" s="43"/>
      <c r="D39" s="43"/>
      <c r="E39" s="43"/>
      <c r="F39" s="43"/>
      <c r="G39" s="43"/>
      <c r="H39" s="43"/>
    </row>
    <row r="40" spans="1:8" x14ac:dyDescent="0.25">
      <c r="A40" s="42"/>
      <c r="B40" s="41" t="s">
        <v>36</v>
      </c>
      <c r="C40" s="41"/>
      <c r="D40" s="41"/>
      <c r="E40" s="41"/>
      <c r="F40" s="41"/>
      <c r="G40" s="41"/>
      <c r="H40" s="41"/>
    </row>
    <row r="41" spans="1:8" x14ac:dyDescent="0.25">
      <c r="A41" s="42"/>
      <c r="B41" s="41"/>
      <c r="C41" s="41"/>
      <c r="D41" s="41"/>
      <c r="E41" s="41"/>
      <c r="F41" s="41"/>
      <c r="G41" s="41"/>
      <c r="H41" s="41"/>
    </row>
    <row r="42" spans="1:8" x14ac:dyDescent="0.25">
      <c r="A42" s="42"/>
      <c r="B42" s="41"/>
      <c r="C42" s="41"/>
      <c r="D42" s="41"/>
      <c r="E42" s="41"/>
      <c r="F42" s="41"/>
      <c r="G42" s="41"/>
      <c r="H42" s="41"/>
    </row>
    <row r="43" spans="1:8" x14ac:dyDescent="0.25">
      <c r="A43" s="42"/>
      <c r="B43" s="41"/>
      <c r="C43" s="41"/>
      <c r="D43" s="41"/>
      <c r="E43" s="41"/>
      <c r="F43" s="41"/>
      <c r="G43" s="41"/>
      <c r="H43" s="41"/>
    </row>
    <row r="44" spans="1:8" x14ac:dyDescent="0.25">
      <c r="A44" s="42"/>
      <c r="B44" s="43"/>
      <c r="C44" s="43"/>
      <c r="D44" s="43"/>
      <c r="E44" s="43"/>
      <c r="F44" s="43"/>
      <c r="G44" s="43"/>
      <c r="H44" s="43"/>
    </row>
    <row r="45" spans="1:8" x14ac:dyDescent="0.25">
      <c r="A45" s="42"/>
      <c r="B45" s="44" t="s">
        <v>34</v>
      </c>
      <c r="C45" s="44"/>
      <c r="D45" s="44"/>
      <c r="E45" s="44"/>
      <c r="F45" s="44"/>
      <c r="G45" s="44"/>
      <c r="H45" s="44"/>
    </row>
    <row r="46" spans="1:8" x14ac:dyDescent="0.25">
      <c r="A46" s="42"/>
      <c r="B46" s="43"/>
      <c r="C46" s="43"/>
      <c r="D46" s="43"/>
      <c r="E46" s="43"/>
      <c r="F46" s="43"/>
      <c r="G46" s="43"/>
      <c r="H46" s="43"/>
    </row>
    <row r="47" spans="1:8" x14ac:dyDescent="0.25">
      <c r="A47" s="42"/>
      <c r="B47" s="41"/>
      <c r="C47" s="41"/>
      <c r="D47" s="41"/>
      <c r="E47" s="41"/>
      <c r="F47" s="41"/>
      <c r="G47" s="41"/>
      <c r="H47" s="41"/>
    </row>
    <row r="48" spans="1:8" x14ac:dyDescent="0.25">
      <c r="A48" s="42"/>
      <c r="B48" s="43"/>
      <c r="C48" s="43"/>
      <c r="D48" s="43"/>
      <c r="E48" s="43"/>
      <c r="F48" s="43"/>
      <c r="G48" s="43"/>
      <c r="H48" s="43"/>
    </row>
    <row r="49" spans="1:8" x14ac:dyDescent="0.25">
      <c r="A49" s="40" t="s">
        <v>9</v>
      </c>
      <c r="B49" s="43" t="s">
        <v>37</v>
      </c>
      <c r="C49" s="43"/>
      <c r="D49" s="43"/>
      <c r="E49" s="43"/>
      <c r="F49" s="43"/>
      <c r="G49" s="43"/>
      <c r="H49" s="43"/>
    </row>
    <row r="50" spans="1:8" x14ac:dyDescent="0.25">
      <c r="A50" s="42"/>
      <c r="B50" s="43"/>
      <c r="C50" s="43"/>
      <c r="D50" s="43"/>
      <c r="E50" s="43"/>
      <c r="F50" s="43"/>
      <c r="G50" s="43"/>
      <c r="H50" s="43"/>
    </row>
    <row r="51" spans="1:8" ht="32.25" customHeight="1" x14ac:dyDescent="0.25">
      <c r="A51" s="45" t="s">
        <v>11</v>
      </c>
      <c r="B51" s="46" t="s">
        <v>38</v>
      </c>
      <c r="C51" s="46"/>
      <c r="D51" s="46"/>
      <c r="E51" s="46"/>
      <c r="F51" s="46"/>
      <c r="G51" s="46"/>
      <c r="H51" s="46"/>
    </row>
    <row r="52" spans="1:8" x14ac:dyDescent="0.25">
      <c r="A52" s="42"/>
      <c r="B52" s="43"/>
      <c r="C52" s="43"/>
      <c r="D52" s="43"/>
      <c r="E52" s="43"/>
      <c r="F52" s="43"/>
      <c r="G52" s="43"/>
      <c r="H52" s="43"/>
    </row>
    <row r="53" spans="1:8" x14ac:dyDescent="0.25">
      <c r="A53" s="45" t="s">
        <v>39</v>
      </c>
      <c r="B53" s="47" t="s">
        <v>40</v>
      </c>
      <c r="C53" s="47"/>
      <c r="D53" s="47"/>
      <c r="E53" s="47"/>
      <c r="F53" s="47"/>
      <c r="G53" s="47"/>
      <c r="H53" s="47"/>
    </row>
    <row r="54" spans="1:8" x14ac:dyDescent="0.25">
      <c r="A54" s="42"/>
      <c r="B54" s="43"/>
      <c r="C54" s="43"/>
      <c r="D54" s="43"/>
      <c r="E54" s="43"/>
      <c r="F54" s="43"/>
      <c r="G54" s="43"/>
      <c r="H54" s="43"/>
    </row>
    <row r="55" spans="1:8" x14ac:dyDescent="0.25">
      <c r="A55" s="40" t="s">
        <v>41</v>
      </c>
      <c r="B55" s="47" t="s">
        <v>42</v>
      </c>
      <c r="C55" s="47"/>
      <c r="D55" s="47"/>
      <c r="E55" s="47"/>
      <c r="F55" s="47"/>
      <c r="G55" s="47"/>
      <c r="H55" s="47"/>
    </row>
    <row r="56" spans="1:8" x14ac:dyDescent="0.25">
      <c r="A56" s="42"/>
      <c r="B56" s="43"/>
      <c r="C56" s="43"/>
      <c r="D56" s="43"/>
      <c r="E56" s="43"/>
      <c r="F56" s="43"/>
      <c r="G56" s="43"/>
      <c r="H56" s="43"/>
    </row>
    <row r="57" spans="1:8" x14ac:dyDescent="0.25">
      <c r="A57" s="40" t="s">
        <v>13</v>
      </c>
      <c r="B57" s="41" t="s">
        <v>43</v>
      </c>
      <c r="C57" s="41"/>
      <c r="D57" s="41"/>
      <c r="E57" s="41"/>
      <c r="F57" s="41"/>
      <c r="G57" s="41"/>
      <c r="H57" s="41"/>
    </row>
    <row r="58" spans="1:8" x14ac:dyDescent="0.25">
      <c r="A58" s="42"/>
      <c r="B58" s="41"/>
      <c r="C58" s="41"/>
      <c r="D58" s="41"/>
      <c r="E58" s="41"/>
      <c r="F58" s="41"/>
      <c r="G58" s="41"/>
      <c r="H58" s="41"/>
    </row>
    <row r="59" spans="1:8" x14ac:dyDescent="0.25">
      <c r="A59" s="42"/>
      <c r="B59" s="43"/>
      <c r="C59" s="43"/>
      <c r="D59" s="43"/>
      <c r="E59" s="43"/>
      <c r="F59" s="43"/>
      <c r="G59" s="43"/>
      <c r="H59" s="43"/>
    </row>
    <row r="60" spans="1:8" x14ac:dyDescent="0.25">
      <c r="A60" s="40" t="s">
        <v>17</v>
      </c>
      <c r="B60" s="41" t="s">
        <v>44</v>
      </c>
      <c r="C60" s="41"/>
      <c r="D60" s="41"/>
      <c r="E60" s="41"/>
      <c r="F60" s="41"/>
      <c r="G60" s="41"/>
      <c r="H60" s="41"/>
    </row>
    <row r="61" spans="1:8" x14ac:dyDescent="0.25">
      <c r="A61" s="40"/>
      <c r="B61" s="48"/>
      <c r="C61" s="48"/>
      <c r="D61" s="48"/>
      <c r="E61" s="48"/>
      <c r="F61" s="48"/>
      <c r="G61" s="48"/>
      <c r="H61" s="48"/>
    </row>
    <row r="62" spans="1:8" x14ac:dyDescent="0.25">
      <c r="A62" s="40" t="s">
        <v>19</v>
      </c>
      <c r="B62" s="41" t="s">
        <v>45</v>
      </c>
      <c r="C62" s="41"/>
      <c r="D62" s="41"/>
      <c r="E62" s="41"/>
      <c r="F62" s="41"/>
      <c r="G62" s="41"/>
      <c r="H62" s="41"/>
    </row>
    <row r="63" spans="1:8" x14ac:dyDescent="0.25">
      <c r="A63" s="42"/>
      <c r="B63" s="43"/>
      <c r="C63" s="43"/>
      <c r="D63" s="43"/>
      <c r="E63" s="43"/>
      <c r="F63" s="43"/>
      <c r="G63" s="43"/>
      <c r="H63" s="43"/>
    </row>
    <row r="64" spans="1:8" x14ac:dyDescent="0.25">
      <c r="A64" s="40" t="s">
        <v>46</v>
      </c>
      <c r="B64" s="44" t="s">
        <v>47</v>
      </c>
      <c r="C64" s="44"/>
      <c r="D64" s="44"/>
      <c r="E64" s="44"/>
      <c r="F64" s="44"/>
      <c r="G64" s="44"/>
      <c r="H64" s="44"/>
    </row>
    <row r="65" spans="1:8" x14ac:dyDescent="0.25">
      <c r="A65" s="42"/>
      <c r="B65" s="43"/>
      <c r="C65" s="43"/>
      <c r="D65" s="43"/>
      <c r="E65" s="43"/>
      <c r="F65" s="43"/>
      <c r="G65" s="43"/>
      <c r="H65" s="43"/>
    </row>
    <row r="66" spans="1:8" x14ac:dyDescent="0.25">
      <c r="A66" s="40" t="s">
        <v>26</v>
      </c>
      <c r="B66" s="44" t="s">
        <v>48</v>
      </c>
      <c r="C66" s="44"/>
      <c r="D66" s="44"/>
      <c r="E66" s="44"/>
      <c r="F66" s="44"/>
      <c r="G66" s="44"/>
      <c r="H66" s="44"/>
    </row>
  </sheetData>
  <mergeCells count="23">
    <mergeCell ref="B57:H58"/>
    <mergeCell ref="B60:H60"/>
    <mergeCell ref="B62:H62"/>
    <mergeCell ref="B64:H64"/>
    <mergeCell ref="B66:H66"/>
    <mergeCell ref="B40:H43"/>
    <mergeCell ref="B45:H45"/>
    <mergeCell ref="B47:H47"/>
    <mergeCell ref="B51:H51"/>
    <mergeCell ref="B53:H53"/>
    <mergeCell ref="B55:H55"/>
    <mergeCell ref="B7:H7"/>
    <mergeCell ref="B18:H18"/>
    <mergeCell ref="B20:H20"/>
    <mergeCell ref="B25:H27"/>
    <mergeCell ref="B29:H32"/>
    <mergeCell ref="B36:H38"/>
    <mergeCell ref="A1:H1"/>
    <mergeCell ref="A2:H2"/>
    <mergeCell ref="A3:H3"/>
    <mergeCell ref="A5:B6"/>
    <mergeCell ref="C5:G5"/>
    <mergeCell ref="H5:H6"/>
  </mergeCells>
  <pageMargins left="0.7" right="0.7" top="0.75" bottom="0.75" header="0.3" footer="0.3"/>
</worksheet>
</file>

<file path=docMetadata/LabelInfo.xml><?xml version="1.0" encoding="utf-8"?>
<clbl:labelList xmlns:clbl="http://schemas.microsoft.com/office/2020/mipLabelMetadata">
  <clbl:label id="{2f86f0e4-a396-404b-9fd9-41c4cf25f9c0}" enabled="1" method="Standard" siteId="{198a3c7d-74ec-4699-ac61-64893df4bed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Kary Martin</dc:creator>
  <cp:lastModifiedBy>Kary Martin</cp:lastModifiedBy>
  <dcterms:created xsi:type="dcterms:W3CDTF">2025-11-12T22:45:41Z</dcterms:created>
  <dcterms:modified xsi:type="dcterms:W3CDTF">2025-11-12T22:47:24Z</dcterms:modified>
</cp:coreProperties>
</file>