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dithsimon/Desktop/"/>
    </mc:Choice>
  </mc:AlternateContent>
  <xr:revisionPtr revIDLastSave="0" documentId="13_ncr:1_{27E09C4C-8974-A548-9FBB-7D4535116C03}" xr6:coauthVersionLast="47" xr6:coauthVersionMax="47" xr10:uidLastSave="{00000000-0000-0000-0000-000000000000}"/>
  <bookViews>
    <workbookView xWindow="1080" yWindow="1220" windowWidth="27640" windowHeight="16760" xr2:uid="{A1420956-8A95-2048-ACB1-C17F6B4EAD0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61" i="1"/>
  <c r="D30" i="1"/>
  <c r="D29" i="1"/>
  <c r="D26" i="1"/>
  <c r="D66" i="1"/>
  <c r="C26" i="1"/>
  <c r="C58" i="1"/>
  <c r="D58" i="1" s="1"/>
  <c r="D62" i="1" l="1"/>
</calcChain>
</file>

<file path=xl/sharedStrings.xml><?xml version="1.0" encoding="utf-8"?>
<sst xmlns="http://schemas.openxmlformats.org/spreadsheetml/2006/main" count="68" uniqueCount="60">
  <si>
    <t>EGI 2026-2030 DSM Plan</t>
  </si>
  <si>
    <t>EB-2024-0198</t>
  </si>
  <si>
    <t>J. Simon on behalf of LIEN</t>
  </si>
  <si>
    <t>Tasks</t>
  </si>
  <si>
    <t>Date</t>
  </si>
  <si>
    <t>Hours</t>
  </si>
  <si>
    <t>Fees</t>
  </si>
  <si>
    <t>Total hours</t>
  </si>
  <si>
    <t>Total fees (excluding HST)</t>
  </si>
  <si>
    <t>HST</t>
  </si>
  <si>
    <t>Total fees (including HST)</t>
  </si>
  <si>
    <t>Enbridge Gas 2026 DSM Plan</t>
  </si>
  <si>
    <t>Judy Simon, on behalf of LIEN</t>
  </si>
  <si>
    <t>EGI 2026 DSM Plan</t>
  </si>
  <si>
    <t>$359/hr</t>
  </si>
  <si>
    <t>Review EGI pre-filed evidence</t>
  </si>
  <si>
    <t>Review pre-filed evidence and related letters</t>
  </si>
  <si>
    <t>Complete review of  EGI pre-filed evidence</t>
  </si>
  <si>
    <t>Technical Conference</t>
  </si>
  <si>
    <t>Draft questions for Technical Conference</t>
  </si>
  <si>
    <t>Client and Counsel meeting to discuss Technical Conference approach and questions</t>
  </si>
  <si>
    <t>Meeting with VECC and with LIEN Counsel to finalize questions for Technical Conference</t>
  </si>
  <si>
    <t>Draft final questions for Technical Conference</t>
  </si>
  <si>
    <t>Attend Technical Conference (Ask questions on behalf of LIEN and VECC)</t>
  </si>
  <si>
    <t>Prepare briefing on and discuss with Counsel on Technical Conference</t>
  </si>
  <si>
    <t>Review Technical Conference Transcript</t>
  </si>
  <si>
    <t>Review Undertaking responses and prepare strategy</t>
  </si>
  <si>
    <t>Prepare submisson</t>
  </si>
  <si>
    <t>Develop draft approach for submission for discussion with Counsel and list of submission components</t>
  </si>
  <si>
    <t>Attend meeting with LIEN Counsel and VECC to develop submission strategy/content</t>
  </si>
  <si>
    <t>Review update to undertaking responses, assess implications for submission, discuss with Counsel</t>
  </si>
  <si>
    <t>Review and provide tracked edits on Counsel draft submission</t>
  </si>
  <si>
    <t>Review and provide comment on proposed edits from VECC and Counsel on draft submissionv2</t>
  </si>
  <si>
    <t>Total Hours</t>
  </si>
  <si>
    <t>Total Fees</t>
  </si>
  <si>
    <t>Total Fees (excluding HST)</t>
  </si>
  <si>
    <t>Total Fees (including HST)</t>
  </si>
  <si>
    <t>Total Fees (2026-2030 DSM Plan + 2026 DSM Plan)</t>
  </si>
  <si>
    <t>Total HST (2026-2030 DSM Plan +2026 DSM Plan)</t>
  </si>
  <si>
    <t>Total Fees (2026-2030 DSM Plan + 2026 DSM Plan) including HST</t>
  </si>
  <si>
    <t>Aggregate Total (2026-2030 DSM Plan + 2026 DSM Plan)</t>
  </si>
  <si>
    <t>OEB Staff Pre-Application Meeting - EGI 2026-2030 DSM Plan</t>
  </si>
  <si>
    <t>Attend meeting</t>
  </si>
  <si>
    <t>Issues List</t>
  </si>
  <si>
    <t>Review draft Issues List and provide initial questions to Counsel</t>
  </si>
  <si>
    <t>Develop and provide suggested strategy for VECC collaboration to Counsel</t>
  </si>
  <si>
    <t>Review VECC comments on proposed joint filing on Issues List</t>
  </si>
  <si>
    <t>Review intervenor filed comments on draft Issues List</t>
  </si>
  <si>
    <t>Review responses to intervenor comments on draft Issues List</t>
  </si>
  <si>
    <t>Review OEB Decision on Issues List and Procedural Order No.2</t>
  </si>
  <si>
    <t>Interrogatories</t>
  </si>
  <si>
    <t>Review Natural Gas DSM SAG Report to OEB (November 11, 2024)</t>
  </si>
  <si>
    <t>Continue reviewing EGI application and begin to identify potential IR topics, issues</t>
  </si>
  <si>
    <t>Continue reviewing EGI application and identify potential IR topics, issues</t>
  </si>
  <si>
    <t>Begin to prepare draft IRs</t>
  </si>
  <si>
    <t>Continue preparing draft IRs</t>
  </si>
  <si>
    <t>Begin to review Enbridge application</t>
  </si>
  <si>
    <t>Continue reviewing EGI application</t>
  </si>
  <si>
    <t>Prepare and send meeting notes to Counsel</t>
  </si>
  <si>
    <t>359/hour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</si>
</sst>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1009]* #,##0.00_-;\-[$$-1009]* #,##0.00_-;_-[$$-1009]* &quot;-&quot;??_-;_-@_-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8" tint="-0.249977111117893"/>
      <name val="Aptos Narrow"/>
      <scheme val="minor"/>
    </font>
    <font>
      <sz val="12"/>
      <color theme="1"/>
      <name val="Aptos Narrow (Body)"/>
    </font>
    <font>
      <sz val="12"/>
      <color theme="1"/>
      <name val="Aptos Narrow"/>
      <scheme val="minor"/>
    </font>
    <font>
      <b/>
      <sz val="12"/>
      <color rgb="FF7030A0"/>
      <name val="Aptos Narrow"/>
      <scheme val="minor"/>
    </font>
    <font>
      <b/>
      <sz val="12"/>
      <color rgb="FF00B05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15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/>
    <xf numFmtId="44" fontId="0" fillId="2" borderId="0" xfId="1" applyFont="1" applyFill="1"/>
    <xf numFmtId="8" fontId="0" fillId="0" borderId="0" xfId="1" applyNumberFormat="1" applyFont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5" fontId="0" fillId="0" borderId="0" xfId="0" applyNumberFormat="1" applyAlignment="1">
      <alignment wrapText="1"/>
    </xf>
    <xf numFmtId="0" fontId="6" fillId="0" borderId="0" xfId="0" applyFont="1"/>
    <xf numFmtId="2" fontId="0" fillId="0" borderId="0" xfId="1" applyNumberFormat="1" applyFont="1" applyAlignment="1">
      <alignment horizontal="center"/>
    </xf>
    <xf numFmtId="0" fontId="2" fillId="2" borderId="0" xfId="0" applyFont="1" applyFill="1"/>
    <xf numFmtId="44" fontId="0" fillId="0" borderId="0" xfId="1" applyFont="1" applyFill="1"/>
    <xf numFmtId="164" fontId="0" fillId="0" borderId="0" xfId="0" applyNumberFormat="1"/>
    <xf numFmtId="164" fontId="0" fillId="0" borderId="0" xfId="1" applyNumberFormat="1" applyFont="1"/>
    <xf numFmtId="0" fontId="7" fillId="2" borderId="0" xfId="0" applyFont="1" applyFill="1"/>
    <xf numFmtId="49" fontId="0" fillId="0" borderId="0" xfId="1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6112-E35F-654E-9125-F482B9A93C08}">
  <dimension ref="A1:H67"/>
  <sheetViews>
    <sheetView tabSelected="1" topLeftCell="A32" workbookViewId="0">
      <selection activeCell="H54" sqref="H54"/>
    </sheetView>
  </sheetViews>
  <sheetFormatPr baseColWidth="10" defaultRowHeight="16" x14ac:dyDescent="0.2"/>
  <cols>
    <col min="1" max="1" width="88.83203125" customWidth="1"/>
    <col min="2" max="2" width="11.5" bestFit="1" customWidth="1"/>
    <col min="4" max="4" width="18.1640625" customWidth="1"/>
  </cols>
  <sheetData>
    <row r="1" spans="1:7" x14ac:dyDescent="0.2">
      <c r="A1" s="1" t="s">
        <v>0</v>
      </c>
    </row>
    <row r="2" spans="1:7" x14ac:dyDescent="0.2">
      <c r="A2" s="1" t="s">
        <v>1</v>
      </c>
    </row>
    <row r="3" spans="1:7" x14ac:dyDescent="0.2">
      <c r="A3" s="1" t="s">
        <v>2</v>
      </c>
    </row>
    <row r="4" spans="1:7" x14ac:dyDescent="0.2">
      <c r="A4" s="1"/>
    </row>
    <row r="5" spans="1:7" x14ac:dyDescent="0.2">
      <c r="A5" s="2" t="s">
        <v>3</v>
      </c>
      <c r="B5" s="2" t="s">
        <v>4</v>
      </c>
      <c r="C5" s="2" t="s">
        <v>5</v>
      </c>
      <c r="D5" s="2" t="s">
        <v>6</v>
      </c>
    </row>
    <row r="6" spans="1:7" x14ac:dyDescent="0.2">
      <c r="A6" s="3" t="s">
        <v>41</v>
      </c>
      <c r="C6" s="6"/>
      <c r="D6" t="s">
        <v>59</v>
      </c>
    </row>
    <row r="7" spans="1:7" x14ac:dyDescent="0.2">
      <c r="A7" t="s">
        <v>42</v>
      </c>
      <c r="B7" s="4">
        <v>45835</v>
      </c>
      <c r="C7" s="6">
        <v>6.87</v>
      </c>
      <c r="G7" s="6"/>
    </row>
    <row r="8" spans="1:7" x14ac:dyDescent="0.2">
      <c r="A8" t="s">
        <v>58</v>
      </c>
      <c r="B8" s="4">
        <v>45836</v>
      </c>
      <c r="C8" s="6">
        <v>1.2</v>
      </c>
      <c r="G8" s="6"/>
    </row>
    <row r="9" spans="1:7" x14ac:dyDescent="0.2">
      <c r="A9" s="3" t="s">
        <v>43</v>
      </c>
    </row>
    <row r="10" spans="1:7" x14ac:dyDescent="0.2">
      <c r="A10" t="s">
        <v>44</v>
      </c>
      <c r="B10" s="4">
        <v>45720</v>
      </c>
      <c r="C10" s="5">
        <v>0.5</v>
      </c>
      <c r="G10" s="5"/>
    </row>
    <row r="11" spans="1:7" x14ac:dyDescent="0.2">
      <c r="A11" t="s">
        <v>45</v>
      </c>
      <c r="B11" s="4">
        <v>45720</v>
      </c>
      <c r="C11" s="6">
        <v>0.5</v>
      </c>
      <c r="G11" s="6"/>
    </row>
    <row r="12" spans="1:7" x14ac:dyDescent="0.2">
      <c r="A12" t="s">
        <v>46</v>
      </c>
      <c r="B12" s="4">
        <v>45723</v>
      </c>
      <c r="C12" s="6">
        <v>0.25</v>
      </c>
      <c r="G12" s="6"/>
    </row>
    <row r="13" spans="1:7" x14ac:dyDescent="0.2">
      <c r="A13" t="s">
        <v>47</v>
      </c>
      <c r="B13" s="4">
        <v>45725</v>
      </c>
      <c r="C13" s="6">
        <v>0.5</v>
      </c>
      <c r="G13" s="6"/>
    </row>
    <row r="14" spans="1:7" x14ac:dyDescent="0.2">
      <c r="A14" t="s">
        <v>48</v>
      </c>
      <c r="B14" s="4">
        <v>45729</v>
      </c>
      <c r="C14" s="6">
        <v>0.5</v>
      </c>
      <c r="G14" s="6"/>
    </row>
    <row r="15" spans="1:7" x14ac:dyDescent="0.2">
      <c r="A15" t="s">
        <v>49</v>
      </c>
      <c r="B15" s="4">
        <v>45757</v>
      </c>
      <c r="C15" s="6">
        <v>0.25</v>
      </c>
      <c r="G15" s="6"/>
    </row>
    <row r="16" spans="1:7" ht="17" x14ac:dyDescent="0.2">
      <c r="A16" s="7" t="s">
        <v>50</v>
      </c>
      <c r="B16" s="8"/>
      <c r="C16" s="6"/>
      <c r="G16" s="6"/>
    </row>
    <row r="17" spans="1:7" x14ac:dyDescent="0.2">
      <c r="A17" t="s">
        <v>56</v>
      </c>
      <c r="B17" s="4">
        <v>45724</v>
      </c>
      <c r="C17" s="6">
        <v>1.5</v>
      </c>
      <c r="G17" s="6"/>
    </row>
    <row r="18" spans="1:7" x14ac:dyDescent="0.2">
      <c r="A18" t="s">
        <v>51</v>
      </c>
      <c r="B18" s="4">
        <v>45724</v>
      </c>
      <c r="C18" s="6">
        <v>2</v>
      </c>
      <c r="G18" s="6"/>
    </row>
    <row r="19" spans="1:7" x14ac:dyDescent="0.2">
      <c r="A19" t="s">
        <v>57</v>
      </c>
      <c r="B19" s="4">
        <v>45726</v>
      </c>
      <c r="C19" s="6">
        <v>3</v>
      </c>
      <c r="G19" s="6"/>
    </row>
    <row r="20" spans="1:7" x14ac:dyDescent="0.2">
      <c r="A20" t="s">
        <v>52</v>
      </c>
      <c r="B20" s="4">
        <v>45728</v>
      </c>
      <c r="C20" s="6">
        <v>1</v>
      </c>
      <c r="G20" s="6"/>
    </row>
    <row r="21" spans="1:7" x14ac:dyDescent="0.2">
      <c r="A21" t="s">
        <v>53</v>
      </c>
      <c r="B21" s="4">
        <v>45729</v>
      </c>
      <c r="C21" s="6">
        <v>1</v>
      </c>
      <c r="G21" s="6"/>
    </row>
    <row r="22" spans="1:7" x14ac:dyDescent="0.2">
      <c r="A22" t="s">
        <v>53</v>
      </c>
      <c r="B22" s="4">
        <v>45731</v>
      </c>
      <c r="C22" s="6">
        <v>2.5</v>
      </c>
      <c r="G22" s="6"/>
    </row>
    <row r="23" spans="1:7" x14ac:dyDescent="0.2">
      <c r="A23" t="s">
        <v>54</v>
      </c>
      <c r="B23" s="4">
        <v>45732</v>
      </c>
      <c r="C23" s="6">
        <v>2</v>
      </c>
      <c r="G23" s="6"/>
    </row>
    <row r="24" spans="1:7" x14ac:dyDescent="0.2">
      <c r="A24" t="s">
        <v>55</v>
      </c>
      <c r="B24" s="4">
        <v>45733</v>
      </c>
      <c r="C24" s="6">
        <v>1.5</v>
      </c>
      <c r="G24" s="6"/>
    </row>
    <row r="25" spans="1:7" x14ac:dyDescent="0.2">
      <c r="A25" t="s">
        <v>55</v>
      </c>
      <c r="B25" s="4">
        <v>45735</v>
      </c>
      <c r="C25" s="6">
        <v>1</v>
      </c>
      <c r="G25" s="6"/>
    </row>
    <row r="26" spans="1:7" x14ac:dyDescent="0.2">
      <c r="A26" s="3" t="s">
        <v>7</v>
      </c>
      <c r="C26" s="25">
        <f>SUM(C7:C25)</f>
        <v>26.07</v>
      </c>
      <c r="D26" s="9">
        <f>26.07*359</f>
        <v>9359.1299999999992</v>
      </c>
    </row>
    <row r="27" spans="1:7" x14ac:dyDescent="0.2">
      <c r="A27" s="1"/>
      <c r="B27" s="1"/>
      <c r="C27" s="10"/>
      <c r="D27" s="10"/>
    </row>
    <row r="28" spans="1:7" x14ac:dyDescent="0.2">
      <c r="A28" t="s">
        <v>8</v>
      </c>
      <c r="D28" s="11">
        <v>9359.1299999999992</v>
      </c>
    </row>
    <row r="29" spans="1:7" x14ac:dyDescent="0.2">
      <c r="A29" t="s">
        <v>9</v>
      </c>
      <c r="D29" s="11">
        <f>9359.13*0.13</f>
        <v>1216.6868999999999</v>
      </c>
    </row>
    <row r="30" spans="1:7" x14ac:dyDescent="0.2">
      <c r="A30" t="s">
        <v>10</v>
      </c>
      <c r="D30" s="11">
        <f>SUM(D28:D29)</f>
        <v>10575.8169</v>
      </c>
    </row>
    <row r="31" spans="1:7" x14ac:dyDescent="0.2">
      <c r="A31" s="1"/>
      <c r="B31" s="1"/>
      <c r="C31" s="1"/>
      <c r="D31" s="1"/>
    </row>
    <row r="33" spans="1:8" x14ac:dyDescent="0.2">
      <c r="A33" s="1"/>
    </row>
    <row r="34" spans="1:8" x14ac:dyDescent="0.2">
      <c r="A34" s="1" t="s">
        <v>1</v>
      </c>
    </row>
    <row r="35" spans="1:8" x14ac:dyDescent="0.2">
      <c r="A35" s="1" t="s">
        <v>11</v>
      </c>
    </row>
    <row r="36" spans="1:8" x14ac:dyDescent="0.2">
      <c r="A36" s="1" t="s">
        <v>12</v>
      </c>
    </row>
    <row r="37" spans="1:8" x14ac:dyDescent="0.2">
      <c r="A37" s="1"/>
    </row>
    <row r="38" spans="1:8" x14ac:dyDescent="0.2">
      <c r="A38" s="12" t="s">
        <v>3</v>
      </c>
      <c r="B38" s="12" t="s">
        <v>4</v>
      </c>
      <c r="C38" s="12" t="s">
        <v>5</v>
      </c>
      <c r="D38" s="12" t="s">
        <v>6</v>
      </c>
    </row>
    <row r="39" spans="1:8" x14ac:dyDescent="0.2">
      <c r="A39" s="3" t="s">
        <v>13</v>
      </c>
      <c r="D39" t="s">
        <v>14</v>
      </c>
    </row>
    <row r="40" spans="1:8" x14ac:dyDescent="0.2">
      <c r="A40" s="13" t="s">
        <v>15</v>
      </c>
      <c r="B40" s="4"/>
      <c r="C40" s="5"/>
      <c r="G40" s="6"/>
    </row>
    <row r="41" spans="1:8" x14ac:dyDescent="0.2">
      <c r="A41" t="s">
        <v>16</v>
      </c>
      <c r="B41" s="4">
        <v>45850</v>
      </c>
      <c r="C41" s="6">
        <v>3</v>
      </c>
      <c r="G41" s="6"/>
    </row>
    <row r="42" spans="1:8" x14ac:dyDescent="0.2">
      <c r="A42" t="s">
        <v>17</v>
      </c>
      <c r="B42" s="4">
        <v>45851</v>
      </c>
      <c r="C42" s="6">
        <v>1</v>
      </c>
      <c r="G42" s="6"/>
    </row>
    <row r="43" spans="1:8" x14ac:dyDescent="0.2">
      <c r="A43" s="13" t="s">
        <v>18</v>
      </c>
      <c r="B43" s="4"/>
      <c r="C43" s="6"/>
      <c r="G43" s="6"/>
    </row>
    <row r="44" spans="1:8" x14ac:dyDescent="0.2">
      <c r="A44" s="14" t="s">
        <v>19</v>
      </c>
      <c r="B44" s="4">
        <v>45854</v>
      </c>
      <c r="C44" s="6">
        <v>2.75</v>
      </c>
      <c r="G44" s="6"/>
    </row>
    <row r="45" spans="1:8" x14ac:dyDescent="0.2">
      <c r="A45" s="15" t="s">
        <v>20</v>
      </c>
      <c r="B45" s="4">
        <v>45855</v>
      </c>
      <c r="C45" s="6">
        <v>1</v>
      </c>
      <c r="G45" s="6"/>
      <c r="H45" s="6"/>
    </row>
    <row r="46" spans="1:8" ht="17" x14ac:dyDescent="0.2">
      <c r="A46" s="8" t="s">
        <v>21</v>
      </c>
      <c r="B46" s="4">
        <v>45860</v>
      </c>
      <c r="C46" s="6">
        <v>0.5</v>
      </c>
      <c r="G46" s="6"/>
      <c r="H46" s="6"/>
    </row>
    <row r="47" spans="1:8" ht="17" x14ac:dyDescent="0.2">
      <c r="A47" s="8" t="s">
        <v>22</v>
      </c>
      <c r="B47" s="4">
        <v>45860</v>
      </c>
      <c r="C47" s="6">
        <v>1</v>
      </c>
      <c r="G47" s="6"/>
      <c r="H47" s="6"/>
    </row>
    <row r="48" spans="1:8" x14ac:dyDescent="0.2">
      <c r="A48" t="s">
        <v>23</v>
      </c>
      <c r="B48" s="4">
        <v>45862</v>
      </c>
      <c r="C48" s="6">
        <v>7</v>
      </c>
      <c r="G48" s="6"/>
      <c r="H48" s="6"/>
    </row>
    <row r="49" spans="1:8" x14ac:dyDescent="0.2">
      <c r="A49" s="15" t="s">
        <v>24</v>
      </c>
      <c r="B49" s="4">
        <v>45862</v>
      </c>
      <c r="C49" s="6">
        <v>1.2</v>
      </c>
      <c r="G49" s="6"/>
      <c r="H49" s="6"/>
    </row>
    <row r="50" spans="1:8" ht="17" x14ac:dyDescent="0.2">
      <c r="A50" s="16" t="s">
        <v>25</v>
      </c>
      <c r="B50" s="17">
        <v>45873</v>
      </c>
      <c r="C50" s="6">
        <v>4.0999999999999996</v>
      </c>
      <c r="G50" s="6"/>
      <c r="H50" s="6"/>
    </row>
    <row r="51" spans="1:8" x14ac:dyDescent="0.2">
      <c r="A51" t="s">
        <v>26</v>
      </c>
      <c r="B51" s="4">
        <v>45879</v>
      </c>
      <c r="C51" s="6">
        <v>2.25</v>
      </c>
      <c r="G51" s="6"/>
      <c r="H51" s="6"/>
    </row>
    <row r="52" spans="1:8" x14ac:dyDescent="0.2">
      <c r="A52" s="18" t="s">
        <v>27</v>
      </c>
      <c r="B52" s="4"/>
      <c r="C52" s="6"/>
      <c r="G52" s="6"/>
      <c r="H52" s="6"/>
    </row>
    <row r="53" spans="1:8" x14ac:dyDescent="0.2">
      <c r="A53" t="s">
        <v>28</v>
      </c>
      <c r="B53" s="4">
        <v>45880</v>
      </c>
      <c r="C53" s="6">
        <v>1.75</v>
      </c>
      <c r="G53" s="6"/>
      <c r="H53" s="6"/>
    </row>
    <row r="54" spans="1:8" x14ac:dyDescent="0.2">
      <c r="A54" s="15" t="s">
        <v>29</v>
      </c>
      <c r="B54" s="4">
        <v>45882</v>
      </c>
      <c r="C54" s="6">
        <v>1</v>
      </c>
      <c r="G54" s="6"/>
      <c r="H54" s="6"/>
    </row>
    <row r="55" spans="1:8" x14ac:dyDescent="0.2">
      <c r="A55" s="15" t="s">
        <v>30</v>
      </c>
      <c r="B55" s="4">
        <v>45883</v>
      </c>
      <c r="C55" s="6">
        <v>1</v>
      </c>
      <c r="G55" s="6"/>
      <c r="H55" s="6"/>
    </row>
    <row r="56" spans="1:8" x14ac:dyDescent="0.2">
      <c r="A56" s="15" t="s">
        <v>31</v>
      </c>
      <c r="B56" s="4">
        <v>45894</v>
      </c>
      <c r="C56" s="6">
        <v>2.5</v>
      </c>
      <c r="G56" s="6"/>
      <c r="H56" s="6"/>
    </row>
    <row r="57" spans="1:8" ht="17" x14ac:dyDescent="0.2">
      <c r="A57" s="16" t="s">
        <v>32</v>
      </c>
      <c r="B57" s="4">
        <v>45897</v>
      </c>
      <c r="C57" s="6">
        <v>1</v>
      </c>
      <c r="H57" s="6"/>
    </row>
    <row r="58" spans="1:8" x14ac:dyDescent="0.2">
      <c r="A58" s="3" t="s">
        <v>33</v>
      </c>
      <c r="C58" s="19">
        <f>SUM(C39:C57)</f>
        <v>31.049999999999997</v>
      </c>
      <c r="D58" s="23">
        <f>359*C58</f>
        <v>11146.949999999999</v>
      </c>
      <c r="H58" s="6"/>
    </row>
    <row r="59" spans="1:8" x14ac:dyDescent="0.2">
      <c r="A59" s="20" t="s">
        <v>34</v>
      </c>
      <c r="B59" s="1"/>
      <c r="C59" s="10"/>
      <c r="D59" s="10"/>
      <c r="H59" s="6"/>
    </row>
    <row r="60" spans="1:8" x14ac:dyDescent="0.2">
      <c r="A60" t="s">
        <v>35</v>
      </c>
      <c r="D60" s="9">
        <f>D58</f>
        <v>11146.949999999999</v>
      </c>
      <c r="H60" s="6"/>
    </row>
    <row r="61" spans="1:8" x14ac:dyDescent="0.2">
      <c r="A61" t="s">
        <v>9</v>
      </c>
      <c r="D61" s="23">
        <f>D58*0.13</f>
        <v>1449.1034999999999</v>
      </c>
      <c r="H61" s="6"/>
    </row>
    <row r="62" spans="1:8" x14ac:dyDescent="0.2">
      <c r="A62" t="s">
        <v>36</v>
      </c>
      <c r="D62" s="21">
        <f>D58*1.13</f>
        <v>12596.053499999998</v>
      </c>
    </row>
    <row r="63" spans="1:8" x14ac:dyDescent="0.2">
      <c r="A63" s="24" t="s">
        <v>40</v>
      </c>
      <c r="B63" s="1"/>
      <c r="C63" s="1"/>
      <c r="D63" s="1"/>
    </row>
    <row r="64" spans="1:8" x14ac:dyDescent="0.2">
      <c r="A64" t="s">
        <v>37</v>
      </c>
      <c r="D64" s="22">
        <v>20506.080000000002</v>
      </c>
    </row>
    <row r="65" spans="1:4" x14ac:dyDescent="0.2">
      <c r="A65" t="s">
        <v>38</v>
      </c>
      <c r="B65" s="22"/>
      <c r="D65" s="22">
        <v>2665.79</v>
      </c>
    </row>
    <row r="66" spans="1:4" x14ac:dyDescent="0.2">
      <c r="A66" t="s">
        <v>39</v>
      </c>
      <c r="B66" s="22"/>
      <c r="D66" s="22">
        <f>SUM(D64:D65)</f>
        <v>23171.870000000003</v>
      </c>
    </row>
    <row r="67" spans="1:4" x14ac:dyDescent="0.2">
      <c r="B67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Simon</dc:creator>
  <cp:lastModifiedBy>Judy Simon</cp:lastModifiedBy>
  <dcterms:created xsi:type="dcterms:W3CDTF">2025-11-12T00:24:48Z</dcterms:created>
  <dcterms:modified xsi:type="dcterms:W3CDTF">2025-12-11T17:17:53Z</dcterms:modified>
</cp:coreProperties>
</file>