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lexiconenergy.sharepoint.com/sites/EarlyRebasingApplication-ExhibitsWorkingDrafts/Shared Documents/Exhibits (Working Drafts)/Exhibit 2A (Rate Base)/"/>
    </mc:Choice>
  </mc:AlternateContent>
  <xr:revisionPtr revIDLastSave="69" documentId="8_{22C82B5D-F8D1-4F1E-8443-E21542308550}" xr6:coauthVersionLast="47" xr6:coauthVersionMax="47" xr10:uidLastSave="{9D07F77A-982D-47EC-9140-5DF41CB66FEA}"/>
  <bookViews>
    <workbookView xWindow="-120" yWindow="-120" windowWidth="29040" windowHeight="15720" xr2:uid="{0A6C944E-782B-4A9C-BB02-51A58566C42F}"/>
  </bookViews>
  <sheets>
    <sheet name="App.2-D Overhead" sheetId="1" r:id="rId1"/>
  </sheets>
  <definedNames>
    <definedName name="BridgeYear">#REF!</definedName>
    <definedName name="EBNUMBER">#REF!</definedName>
    <definedName name="RebaseYear">#REF!</definedName>
    <definedName name="Test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 l="1"/>
  <c r="J49" i="1"/>
  <c r="T47" i="1"/>
  <c r="P47" i="1"/>
  <c r="J47" i="1"/>
  <c r="I47" i="1"/>
  <c r="H47" i="1"/>
  <c r="G47" i="1"/>
  <c r="F47" i="1"/>
  <c r="E47" i="1"/>
  <c r="D47" i="1"/>
  <c r="C47" i="1"/>
  <c r="B47" i="1"/>
  <c r="U47" i="1"/>
  <c r="S47" i="1"/>
  <c r="R47" i="1"/>
  <c r="Q47" i="1"/>
  <c r="N47" i="1"/>
  <c r="L47" i="1"/>
  <c r="K47" i="1"/>
  <c r="V47" i="1"/>
  <c r="O47" i="1"/>
  <c r="M47" i="1"/>
  <c r="V32" i="1"/>
  <c r="U32" i="1"/>
  <c r="T32" i="1"/>
  <c r="S32" i="1"/>
  <c r="R32" i="1"/>
  <c r="N27" i="1"/>
  <c r="M27" i="1"/>
  <c r="L27" i="1"/>
  <c r="J27" i="1"/>
  <c r="I27" i="1"/>
  <c r="H27" i="1"/>
  <c r="H49" i="1" s="1"/>
  <c r="G27" i="1"/>
  <c r="F27" i="1"/>
  <c r="F49" i="1" s="1"/>
  <c r="E27" i="1"/>
  <c r="D27" i="1"/>
  <c r="D49" i="1" s="1"/>
  <c r="C27" i="1"/>
  <c r="C49" i="1" s="1"/>
  <c r="B27" i="1"/>
  <c r="B49" i="1" s="1"/>
  <c r="R27" i="1"/>
  <c r="Q27" i="1"/>
  <c r="P27" i="1"/>
  <c r="P49" i="1" s="1"/>
  <c r="O27" i="1"/>
  <c r="U27" i="1"/>
  <c r="T27" i="1"/>
  <c r="S27" i="1"/>
  <c r="V27" i="1"/>
  <c r="K27" i="1"/>
  <c r="L15" i="1"/>
  <c r="I49" i="1" l="1"/>
  <c r="E49" i="1"/>
  <c r="G49" i="1"/>
  <c r="R49" i="1"/>
  <c r="Q49" i="1"/>
  <c r="V49" i="1"/>
  <c r="M49" i="1"/>
  <c r="L49" i="1"/>
  <c r="L32" i="1"/>
  <c r="B15" i="1"/>
  <c r="B32" i="1" s="1"/>
  <c r="M15" i="1"/>
  <c r="Q32" i="1"/>
  <c r="N15" i="1"/>
  <c r="G15" i="1"/>
  <c r="G32" i="1" s="1"/>
  <c r="O15" i="1"/>
  <c r="I15" i="1"/>
  <c r="I32" i="1" s="1"/>
  <c r="J15" i="1"/>
  <c r="J32" i="1" s="1"/>
  <c r="K15" i="1"/>
  <c r="K32" i="1" s="1"/>
  <c r="H15" i="1"/>
  <c r="H32" i="1" s="1"/>
  <c r="P15" i="1"/>
  <c r="S49" i="1"/>
  <c r="O49" i="1"/>
  <c r="N49" i="1"/>
  <c r="T49" i="1"/>
  <c r="U49" i="1"/>
  <c r="D15" i="1" l="1"/>
  <c r="D32" i="1" s="1"/>
  <c r="N32" i="1"/>
  <c r="O32" i="1"/>
  <c r="E15" i="1"/>
  <c r="E32" i="1" s="1"/>
  <c r="C15" i="1"/>
  <c r="C32" i="1" s="1"/>
  <c r="M32" i="1"/>
  <c r="P32" i="1"/>
  <c r="F15" i="1"/>
  <c r="F32" i="1" s="1"/>
</calcChain>
</file>

<file path=xl/sharedStrings.xml><?xml version="1.0" encoding="utf-8"?>
<sst xmlns="http://schemas.openxmlformats.org/spreadsheetml/2006/main" count="75" uniqueCount="35">
  <si>
    <t>File Number:</t>
  </si>
  <si>
    <t>Exhibit:</t>
  </si>
  <si>
    <t>Tab:</t>
  </si>
  <si>
    <t>Schedule:</t>
  </si>
  <si>
    <t>Page:</t>
  </si>
  <si>
    <t>Date:</t>
  </si>
  <si>
    <t>Appendix 2-D</t>
  </si>
  <si>
    <t>Overhead Expense</t>
  </si>
  <si>
    <r>
      <rPr>
        <b/>
        <sz val="10"/>
        <rFont val="Arial"/>
        <family val="2"/>
      </rPr>
      <t>General:</t>
    </r>
    <r>
      <rPr>
        <sz val="10"/>
        <rFont val="Arial"/>
        <family val="2"/>
      </rPr>
      <t xml:space="preserve"> This appendix is to assess the reasonability of cost management practices of the utility. It also allows for comparisons between different utilities, or, over time for the same utility to highlight trends, inefficiencies or best practices.</t>
    </r>
  </si>
  <si>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</si>
  <si>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</si>
  <si>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</si>
  <si>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</si>
  <si>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</si>
  <si>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Forecast</t>
  </si>
  <si>
    <t>Common Corporate</t>
  </si>
  <si>
    <t>Customer Care</t>
  </si>
  <si>
    <t>Misc</t>
  </si>
  <si>
    <t>Sustainment</t>
  </si>
  <si>
    <t>System Operations</t>
  </si>
  <si>
    <t>System Planning and Design</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</si>
  <si>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</si>
  <si>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</si>
  <si>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</si>
  <si>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</si>
  <si>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Attributable?</t>
  </si>
  <si>
    <t>(Yes/No)</t>
  </si>
  <si>
    <t>Labour Capitalization</t>
  </si>
  <si>
    <t>Material Issuance Capitalization</t>
  </si>
  <si>
    <t>Vehicle Capitalization</t>
  </si>
  <si>
    <t>Total Capitalized OM&amp;A (A)</t>
  </si>
  <si>
    <t>% of Capitalized OM&amp;A (=A/B)</t>
  </si>
  <si>
    <t>Yes</t>
  </si>
  <si>
    <t>EB-2025-0312</t>
  </si>
  <si>
    <t>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</si>
</sst>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_-&quot;$&quot;* #,##0.00000000_-;\-&quot;$&quot;* #,##0.00000000_-;_-&quot;$&quot;*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sz val="8"/>
      <name val="Arial"/>
      <family val="2"/>
    </font>
    <font>
      <b/>
      <sz val="14"/>
      <name val="Arial"/>
      <family val="2"/>
    </font>
  </fonts>
  <fills count="7">
    <fill>
      <patternFill patternType="none"/>
    </fill>
    <fill>
      <patternFill patternType="gray125"/>
    </fill>
    <fill>
      <patternFill patternType="solid">
        <fgColor rgb="FFEBF1DE"/>
        <bgColor indexed="64"/>
      </patternFill>
    </fill>
    <fill>
      <patternFill patternType="solid">
        <fgColor theme="0"/>
        <bgColor indexed="64"/>
      </patternFill>
    </fill>
    <fill>
      <patternFill patternType="solid">
        <fgColor theme="6" tint="0.79998168889431442"/>
        <bgColor indexed="64"/>
      </patternFill>
    </fill>
    <fill>
      <patternFill patternType="solid">
        <fgColor rgb="FFDCE6F1"/>
        <bgColor indexed="64"/>
      </patternFill>
    </fill>
    <fill>
      <patternFill patternType="solid">
        <fgColor theme="0" tint="-0.34998626667073579"/>
        <bgColor indexed="64"/>
      </patternFill>
    </fill>
  </fills>
  <borders count="26">
    <border>
      <left/>
      <right/>
      <top/>
      <bottom/>
      <diagonal/>
    </border>
    <border>
      <left/>
      <right/>
      <top/>
      <bottom style="thin">
        <color theme="0"/>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70">
    <xf numFmtId="0" fontId="0" fillId="0" borderId="0" xfId="0"/>
    <xf numFmtId="0" fontId="3" fillId="0" borderId="0" xfId="3" applyProtection="1">
      <protection locked="0"/>
    </xf>
    <xf numFmtId="0" fontId="4" fillId="0" borderId="0" xfId="3" applyFont="1" applyProtection="1">
      <protection locked="0"/>
    </xf>
    <xf numFmtId="0" fontId="5" fillId="0" borderId="0" xfId="0" applyFont="1" applyAlignment="1">
      <alignment horizontal="right" vertical="top"/>
    </xf>
    <xf numFmtId="0" fontId="5" fillId="2" borderId="1" xfId="3" applyFont="1" applyFill="1" applyBorder="1" applyAlignment="1" applyProtection="1">
      <alignment horizontal="right" vertical="top"/>
      <protection locked="0"/>
    </xf>
    <xf numFmtId="0" fontId="5" fillId="2" borderId="0" xfId="3" applyFont="1" applyFill="1" applyAlignment="1" applyProtection="1">
      <alignment horizontal="right" vertical="top"/>
      <protection locked="0"/>
    </xf>
    <xf numFmtId="0" fontId="5" fillId="0" borderId="0" xfId="3" applyFont="1" applyAlignment="1" applyProtection="1">
      <alignment horizontal="right" vertical="top"/>
      <protection locked="0"/>
    </xf>
    <xf numFmtId="0" fontId="3" fillId="0" borderId="0" xfId="3" applyAlignment="1" applyProtection="1">
      <alignment vertical="top" wrapText="1"/>
      <protection locked="0"/>
    </xf>
    <xf numFmtId="0" fontId="4" fillId="0" borderId="0" xfId="3" applyFont="1" applyAlignment="1" applyProtection="1">
      <alignment horizontal="center"/>
      <protection locked="0"/>
    </xf>
    <xf numFmtId="0" fontId="4" fillId="0" borderId="3" xfId="3" applyFont="1" applyBorder="1" applyAlignment="1" applyProtection="1">
      <alignment horizontal="center"/>
      <protection locked="0"/>
    </xf>
    <xf numFmtId="0" fontId="4" fillId="3" borderId="5" xfId="3" applyFont="1" applyFill="1" applyBorder="1" applyAlignment="1">
      <alignment horizontal="center"/>
    </xf>
    <xf numFmtId="0" fontId="4" fillId="3" borderId="7" xfId="3" applyFont="1" applyFill="1" applyBorder="1" applyAlignment="1" applyProtection="1">
      <alignment horizontal="center"/>
      <protection locked="0"/>
    </xf>
    <xf numFmtId="0" fontId="3" fillId="2" borderId="8" xfId="3" applyFill="1" applyBorder="1" applyAlignment="1" applyProtection="1">
      <alignment horizontal="left" wrapText="1"/>
      <protection locked="0"/>
    </xf>
    <xf numFmtId="164" fontId="3" fillId="2" borderId="9" xfId="1" applyNumberFormat="1" applyFont="1" applyFill="1" applyBorder="1" applyProtection="1">
      <protection locked="0"/>
    </xf>
    <xf numFmtId="164" fontId="1" fillId="2" borderId="9" xfId="1" applyNumberFormat="1" applyFill="1" applyBorder="1" applyProtection="1">
      <protection locked="0"/>
    </xf>
    <xf numFmtId="0" fontId="3" fillId="2" borderId="10" xfId="3" applyFill="1" applyBorder="1" applyAlignment="1" applyProtection="1">
      <alignment horizontal="left" wrapText="1"/>
      <protection locked="0"/>
    </xf>
    <xf numFmtId="0" fontId="3" fillId="2" borderId="11" xfId="3" applyFill="1" applyBorder="1" applyAlignment="1" applyProtection="1">
      <alignment horizontal="left" wrapText="1"/>
      <protection locked="0"/>
    </xf>
    <xf numFmtId="164" fontId="1" fillId="2" borderId="12" xfId="1" applyNumberFormat="1" applyFill="1" applyBorder="1" applyProtection="1">
      <protection locked="0"/>
    </xf>
    <xf numFmtId="0" fontId="4" fillId="0" borderId="13" xfId="3" applyFont="1" applyBorder="1" applyAlignment="1" applyProtection="1">
      <alignment vertical="top"/>
      <protection locked="0"/>
    </xf>
    <xf numFmtId="164" fontId="1" fillId="0" borderId="14" xfId="1" applyNumberFormat="1" applyBorder="1" applyProtection="1">
      <protection locked="0"/>
    </xf>
    <xf numFmtId="0" fontId="4" fillId="0" borderId="0" xfId="3" applyFont="1" applyAlignment="1" applyProtection="1">
      <alignment vertical="top"/>
      <protection locked="0"/>
    </xf>
    <xf numFmtId="164" fontId="1" fillId="0" borderId="0" xfId="1" applyNumberFormat="1" applyBorder="1" applyProtection="1">
      <protection locked="0"/>
    </xf>
    <xf numFmtId="164" fontId="1" fillId="0" borderId="0" xfId="1" applyNumberFormat="1" applyFill="1" applyBorder="1" applyProtection="1">
      <protection locked="0"/>
    </xf>
    <xf numFmtId="0" fontId="4" fillId="0" borderId="2" xfId="3" applyFont="1" applyBorder="1" applyAlignment="1" applyProtection="1">
      <alignment horizontal="center"/>
      <protection locked="0"/>
    </xf>
    <xf numFmtId="0" fontId="4" fillId="0" borderId="15" xfId="3" applyFont="1" applyBorder="1" applyAlignment="1" applyProtection="1">
      <alignment horizontal="center"/>
      <protection locked="0"/>
    </xf>
    <xf numFmtId="0" fontId="4" fillId="0" borderId="16" xfId="3" applyFont="1" applyBorder="1" applyAlignment="1" applyProtection="1">
      <alignment horizontal="center"/>
      <protection locked="0"/>
    </xf>
    <xf numFmtId="0" fontId="4" fillId="0" borderId="17" xfId="3" applyFont="1" applyBorder="1" applyAlignment="1" applyProtection="1">
      <alignment horizontal="center"/>
      <protection locked="0"/>
    </xf>
    <xf numFmtId="0" fontId="4" fillId="3" borderId="6" xfId="3" applyFont="1" applyFill="1" applyBorder="1" applyAlignment="1" applyProtection="1">
      <alignment horizontal="center"/>
      <protection locked="0"/>
    </xf>
    <xf numFmtId="0" fontId="4" fillId="3" borderId="18" xfId="3" applyFont="1" applyFill="1" applyBorder="1" applyAlignment="1" applyProtection="1">
      <alignment horizontal="center"/>
      <protection locked="0"/>
    </xf>
    <xf numFmtId="0" fontId="4" fillId="0" borderId="18" xfId="3" applyFont="1" applyBorder="1" applyAlignment="1" applyProtection="1">
      <alignment horizontal="center"/>
      <protection locked="0"/>
    </xf>
    <xf numFmtId="0" fontId="3" fillId="2" borderId="19" xfId="3" applyFill="1" applyBorder="1" applyAlignment="1" applyProtection="1">
      <alignment horizontal="left" wrapText="1"/>
      <protection locked="0"/>
    </xf>
    <xf numFmtId="164" fontId="3" fillId="4" borderId="6" xfId="1" applyNumberFormat="1" applyFont="1" applyFill="1" applyBorder="1" applyAlignment="1" applyProtection="1">
      <alignment horizontal="center"/>
      <protection locked="0"/>
    </xf>
    <xf numFmtId="164" fontId="1" fillId="5" borderId="20" xfId="1" applyNumberFormat="1" applyFill="1" applyBorder="1" applyAlignment="1" applyProtection="1">
      <alignment horizontal="center"/>
      <protection locked="0"/>
    </xf>
    <xf numFmtId="164" fontId="3" fillId="2" borderId="6" xfId="1" applyNumberFormat="1" applyFont="1" applyFill="1" applyBorder="1" applyAlignment="1" applyProtection="1">
      <alignment horizontal="center"/>
      <protection locked="0"/>
    </xf>
    <xf numFmtId="164" fontId="1" fillId="5" borderId="20" xfId="1" applyNumberFormat="1" applyFill="1" applyBorder="1" applyProtection="1">
      <protection locked="0"/>
    </xf>
    <xf numFmtId="0" fontId="3" fillId="2" borderId="20" xfId="3" applyFill="1" applyBorder="1" applyAlignment="1" applyProtection="1">
      <alignment horizontal="left" wrapText="1"/>
      <protection locked="0"/>
    </xf>
    <xf numFmtId="164" fontId="3" fillId="4" borderId="10" xfId="1" applyNumberFormat="1" applyFont="1" applyFill="1" applyBorder="1" applyProtection="1">
      <protection locked="0"/>
    </xf>
    <xf numFmtId="164" fontId="3" fillId="2" borderId="10" xfId="1" applyNumberFormat="1" applyFont="1" applyFill="1" applyBorder="1" applyProtection="1">
      <protection locked="0"/>
    </xf>
    <xf numFmtId="164" fontId="1" fillId="5" borderId="19" xfId="1" applyNumberFormat="1" applyFill="1" applyBorder="1" applyProtection="1">
      <protection locked="0"/>
    </xf>
    <xf numFmtId="164" fontId="3" fillId="4" borderId="8" xfId="1" applyNumberFormat="1" applyFont="1" applyFill="1" applyBorder="1" applyProtection="1">
      <protection locked="0"/>
    </xf>
    <xf numFmtId="164" fontId="3" fillId="2" borderId="8" xfId="1" applyNumberFormat="1" applyFont="1" applyFill="1" applyBorder="1" applyProtection="1">
      <protection locked="0"/>
    </xf>
    <xf numFmtId="164" fontId="1" fillId="0" borderId="21" xfId="1" applyNumberFormat="1" applyBorder="1" applyProtection="1">
      <protection locked="0"/>
    </xf>
    <xf numFmtId="164" fontId="1" fillId="6" borderId="22" xfId="1" applyNumberFormat="1" applyFill="1" applyBorder="1" applyProtection="1">
      <protection locked="0"/>
    </xf>
    <xf numFmtId="0" fontId="4" fillId="0" borderId="23" xfId="3" applyFont="1" applyBorder="1" applyAlignment="1" applyProtection="1">
      <alignment vertical="top"/>
      <protection locked="0"/>
    </xf>
    <xf numFmtId="9" fontId="1" fillId="0" borderId="24" xfId="2" applyBorder="1" applyAlignment="1" applyProtection="1">
      <alignment horizontal="right"/>
      <protection locked="0"/>
    </xf>
    <xf numFmtId="0" fontId="0" fillId="0" borderId="4" xfId="0" applyBorder="1"/>
    <xf numFmtId="0" fontId="4" fillId="0" borderId="0" xfId="3" applyFont="1" applyAlignment="1" applyProtection="1">
      <alignment horizontal="center" vertical="top"/>
      <protection locked="0"/>
    </xf>
    <xf numFmtId="0" fontId="3" fillId="0" borderId="0" xfId="3" applyAlignment="1" applyProtection="1">
      <alignment wrapText="1"/>
      <protection locked="0"/>
    </xf>
    <xf numFmtId="0" fontId="3" fillId="0" borderId="0" xfId="3" applyAlignment="1" applyProtection="1">
      <alignment horizontal="left" wrapText="1"/>
      <protection locked="0"/>
    </xf>
    <xf numFmtId="0" fontId="3" fillId="0" borderId="0" xfId="3" applyAlignment="1" applyProtection="1">
      <alignment horizontal="left"/>
      <protection locked="0"/>
    </xf>
    <xf numFmtId="44" fontId="4" fillId="0" borderId="0" xfId="3" applyNumberFormat="1" applyFont="1" applyAlignment="1" applyProtection="1">
      <alignment horizontal="center" vertical="top"/>
      <protection locked="0"/>
    </xf>
    <xf numFmtId="44" fontId="3" fillId="0" borderId="0" xfId="3" applyNumberFormat="1" applyProtection="1">
      <protection locked="0"/>
    </xf>
    <xf numFmtId="0" fontId="4" fillId="0" borderId="0" xfId="3" applyFont="1" applyAlignment="1" applyProtection="1">
      <alignment horizontal="center" vertical="top" wrapText="1"/>
      <protection locked="0"/>
    </xf>
    <xf numFmtId="165" fontId="4" fillId="0" borderId="0" xfId="3" applyNumberFormat="1" applyFont="1" applyAlignment="1" applyProtection="1">
      <alignment horizontal="center" vertical="top" wrapText="1"/>
      <protection locked="0"/>
    </xf>
    <xf numFmtId="10" fontId="2" fillId="0" borderId="24" xfId="2" applyNumberFormat="1" applyFont="1" applyBorder="1" applyAlignment="1" applyProtection="1">
      <alignment horizontal="center"/>
      <protection locked="0"/>
    </xf>
    <xf numFmtId="10" fontId="2" fillId="0" borderId="25" xfId="2" applyNumberFormat="1" applyFont="1" applyBorder="1" applyAlignment="1" applyProtection="1">
      <alignment horizontal="center"/>
      <protection locked="0"/>
    </xf>
    <xf numFmtId="164" fontId="2" fillId="0" borderId="14" xfId="1" applyNumberFormat="1" applyFont="1" applyBorder="1" applyProtection="1">
      <protection locked="0"/>
    </xf>
    <xf numFmtId="164" fontId="2" fillId="0" borderId="21" xfId="1" applyNumberFormat="1" applyFont="1" applyBorder="1" applyProtection="1">
      <protection locked="0"/>
    </xf>
    <xf numFmtId="164" fontId="4" fillId="0" borderId="0" xfId="3" applyNumberFormat="1" applyFont="1" applyAlignment="1" applyProtection="1">
      <alignment horizontal="center" vertical="top"/>
      <protection locked="0"/>
    </xf>
    <xf numFmtId="0" fontId="4" fillId="0" borderId="15" xfId="3" applyFont="1" applyBorder="1" applyAlignment="1" applyProtection="1">
      <alignment vertical="center" wrapText="1"/>
      <protection locked="0"/>
    </xf>
    <xf numFmtId="0" fontId="4" fillId="0" borderId="17" xfId="3" applyFont="1" applyBorder="1" applyAlignment="1" applyProtection="1">
      <alignment vertical="center" wrapText="1"/>
      <protection locked="0"/>
    </xf>
    <xf numFmtId="0" fontId="4" fillId="0" borderId="18" xfId="3" applyFont="1" applyBorder="1" applyAlignment="1" applyProtection="1">
      <alignment vertical="center" wrapText="1"/>
      <protection locked="0"/>
    </xf>
    <xf numFmtId="0" fontId="4" fillId="0" borderId="0" xfId="3" applyFont="1" applyAlignment="1" applyProtection="1">
      <alignment horizontal="center" vertical="top"/>
      <protection locked="0"/>
    </xf>
    <xf numFmtId="0" fontId="6" fillId="0" borderId="0" xfId="3" applyFont="1" applyAlignment="1" applyProtection="1">
      <alignment horizontal="center" vertical="center"/>
      <protection locked="0"/>
    </xf>
    <xf numFmtId="0" fontId="3" fillId="0" borderId="0" xfId="3" applyAlignment="1" applyProtection="1">
      <alignment horizontal="left" vertical="center" wrapText="1"/>
      <protection locked="0"/>
    </xf>
    <xf numFmtId="0" fontId="3" fillId="0" borderId="0" xfId="3" applyAlignment="1" applyProtection="1">
      <alignment horizontal="left" vertical="top" wrapText="1"/>
      <protection locked="0"/>
    </xf>
    <xf numFmtId="0" fontId="4" fillId="0" borderId="2" xfId="3" applyFont="1" applyBorder="1" applyAlignment="1" applyProtection="1">
      <alignment vertical="center" wrapText="1"/>
      <protection locked="0"/>
    </xf>
    <xf numFmtId="0" fontId="4" fillId="0" borderId="4" xfId="3" applyFont="1" applyBorder="1" applyAlignment="1" applyProtection="1">
      <alignment vertical="center" wrapText="1"/>
      <protection locked="0"/>
    </xf>
    <xf numFmtId="0" fontId="4" fillId="0" borderId="6" xfId="3" applyFont="1" applyBorder="1" applyAlignment="1" applyProtection="1">
      <alignment vertical="center" wrapText="1"/>
      <protection locked="0"/>
    </xf>
    <xf numFmtId="14" fontId="5" fillId="2" borderId="0" xfId="3" applyNumberFormat="1" applyFont="1" applyFill="1" applyAlignment="1" applyProtection="1">
      <alignment horizontal="right" vertical="top"/>
      <protection locked="0"/>
    </xf>
  </cellXfs>
  <cellStyles count="4">
    <cellStyle name="Currency" xfId="1" builtinId="4"/>
    <cellStyle name="Normal" xfId="0" builtinId="0"/>
    <cellStyle name="Normal 2" xfId="3" xr:uid="{9F5CBB21-0994-4750-A1E9-1C454B46A8A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995C-4D4A-4C57-91CD-7DD7350A33F7}">
  <dimension ref="A1:W66"/>
  <sheetViews>
    <sheetView tabSelected="1" zoomScale="80" zoomScaleNormal="80" workbookViewId="0">
      <selection activeCell="T6" sqref="T6"/>
    </sheetView>
  </sheetViews>
  <sheetFormatPr defaultRowHeight="15" x14ac:dyDescent="0.25"/>
  <cols>
    <col min="1" max="1" width="37" style="1" customWidth="1"/>
    <col min="2" max="6" width="14.28515625" style="1" hidden="1" customWidth="1"/>
    <col min="7" max="8" width="16.42578125" style="1" hidden="1" customWidth="1"/>
    <col min="9" max="9" width="15.5703125" style="1" hidden="1" customWidth="1"/>
    <col min="10" max="10" width="17" style="1" hidden="1" customWidth="1"/>
    <col min="11" max="12" width="17" style="1" customWidth="1"/>
    <col min="13" max="18" width="15.5703125" style="1" customWidth="1"/>
    <col min="19" max="22" width="15.7109375" customWidth="1"/>
    <col min="23" max="23" width="14.28515625" customWidth="1"/>
  </cols>
  <sheetData>
    <row r="1" spans="1:22" x14ac:dyDescent="0.25">
      <c r="P1" s="2" t="s">
        <v>0</v>
      </c>
      <c r="Q1" s="3" t="s">
        <v>33</v>
      </c>
    </row>
    <row r="2" spans="1:22" x14ac:dyDescent="0.25">
      <c r="P2" s="2" t="s">
        <v>1</v>
      </c>
      <c r="Q2" s="4" t="s">
        <v>34</v>
      </c>
    </row>
    <row r="3" spans="1:22" x14ac:dyDescent="0.25">
      <c r="P3" s="2" t="s">
        <v>2</v>
      </c>
      <c r="Q3" s="4">
        <v>4</v>
      </c>
    </row>
    <row r="4" spans="1:22" x14ac:dyDescent="0.25">
      <c r="P4" s="2" t="s">
        <v>3</v>
      </c>
      <c r="Q4" s="4">
        <v>1</v>
      </c>
    </row>
    <row r="5" spans="1:22" x14ac:dyDescent="0.25">
      <c r="P5" s="2" t="s">
        <v>4</v>
      </c>
      <c r="Q5" s="5"/>
    </row>
    <row r="6" spans="1:22" x14ac:dyDescent="0.25">
      <c r="P6" s="2"/>
      <c r="Q6" s="6"/>
    </row>
    <row r="7" spans="1:22" x14ac:dyDescent="0.25">
      <c r="P7" s="2" t="s">
        <v>5</v>
      </c>
      <c r="Q7" s="69">
        <v>46010</v>
      </c>
    </row>
    <row r="9" spans="1:22" ht="18" x14ac:dyDescent="0.25">
      <c r="A9" s="63" t="s">
        <v>6</v>
      </c>
      <c r="B9" s="63"/>
      <c r="C9" s="63"/>
      <c r="D9" s="63"/>
      <c r="E9" s="63"/>
      <c r="F9" s="63"/>
      <c r="G9" s="63"/>
      <c r="H9" s="63"/>
      <c r="I9" s="63"/>
      <c r="J9" s="63"/>
      <c r="K9" s="63"/>
      <c r="L9" s="63"/>
      <c r="M9" s="63"/>
      <c r="N9" s="63"/>
      <c r="O9" s="63"/>
      <c r="P9" s="63"/>
      <c r="Q9" s="63"/>
      <c r="R9" s="63"/>
      <c r="S9" s="63"/>
    </row>
    <row r="10" spans="1:22" s="1" customFormat="1" ht="19.5" customHeight="1" x14ac:dyDescent="0.2">
      <c r="A10" s="63" t="s">
        <v>7</v>
      </c>
      <c r="B10" s="63"/>
      <c r="C10" s="63"/>
      <c r="D10" s="63"/>
      <c r="E10" s="63"/>
      <c r="F10" s="63"/>
      <c r="G10" s="63"/>
      <c r="H10" s="63"/>
      <c r="I10" s="63"/>
      <c r="J10" s="63"/>
      <c r="K10" s="63"/>
      <c r="L10" s="63"/>
      <c r="M10" s="63"/>
      <c r="N10" s="63"/>
      <c r="O10" s="63"/>
      <c r="P10" s="63"/>
      <c r="Q10" s="63"/>
      <c r="R10" s="63"/>
      <c r="S10" s="63"/>
    </row>
    <row r="11" spans="1:22" ht="25.5" customHeight="1" x14ac:dyDescent="0.25">
      <c r="A11" s="64" t="s">
        <v>8</v>
      </c>
      <c r="B11" s="64"/>
      <c r="C11" s="64"/>
      <c r="D11" s="64"/>
      <c r="E11" s="64"/>
      <c r="F11" s="64"/>
      <c r="G11" s="64"/>
      <c r="H11" s="64"/>
      <c r="I11" s="64"/>
      <c r="J11" s="64"/>
      <c r="K11" s="64"/>
      <c r="L11" s="64"/>
      <c r="M11" s="64"/>
      <c r="N11" s="64"/>
      <c r="O11" s="64"/>
      <c r="P11" s="64"/>
      <c r="Q11" s="64"/>
      <c r="R11"/>
    </row>
    <row r="12" spans="1:22" ht="30" customHeight="1" x14ac:dyDescent="0.25">
      <c r="A12" s="65" t="s">
        <v>9</v>
      </c>
      <c r="B12" s="65"/>
      <c r="C12" s="65"/>
      <c r="D12" s="65"/>
      <c r="E12" s="65"/>
      <c r="F12" s="65"/>
      <c r="G12" s="65"/>
      <c r="H12" s="65"/>
      <c r="I12" s="65"/>
      <c r="J12" s="65"/>
      <c r="K12" s="65"/>
      <c r="L12" s="65"/>
      <c r="M12" s="65"/>
      <c r="N12" s="65"/>
      <c r="O12" s="65"/>
      <c r="P12" s="65"/>
      <c r="Q12" s="65"/>
      <c r="R12" s="7"/>
    </row>
    <row r="13" spans="1:22" ht="15.75" thickBot="1" x14ac:dyDescent="0.3">
      <c r="M13" s="8"/>
      <c r="N13" s="8"/>
      <c r="O13" s="8"/>
      <c r="P13" s="8"/>
      <c r="Q13" s="8"/>
      <c r="R13" s="8"/>
    </row>
    <row r="14" spans="1:22" x14ac:dyDescent="0.25">
      <c r="A14" s="66" t="s">
        <v>10</v>
      </c>
      <c r="B14" s="9"/>
      <c r="C14" s="9"/>
      <c r="D14" s="9"/>
      <c r="E14" s="9"/>
      <c r="F14" s="9"/>
      <c r="G14" s="9"/>
      <c r="H14" s="9"/>
      <c r="I14" s="9"/>
      <c r="J14" s="9"/>
      <c r="K14" s="9"/>
      <c r="L14" s="9"/>
      <c r="M14" s="9"/>
      <c r="N14" s="9"/>
      <c r="O14" s="9"/>
      <c r="P14" s="9"/>
      <c r="Q14" s="9"/>
      <c r="R14" s="9"/>
      <c r="S14" s="9"/>
      <c r="T14" s="9"/>
      <c r="U14" s="9"/>
      <c r="V14" s="9"/>
    </row>
    <row r="15" spans="1:22" x14ac:dyDescent="0.25">
      <c r="A15" s="67"/>
      <c r="B15" s="10">
        <f t="shared" ref="B15:G15" si="0">L15-10</f>
        <v>2011</v>
      </c>
      <c r="C15" s="10">
        <f t="shared" si="0"/>
        <v>2012</v>
      </c>
      <c r="D15" s="10">
        <f t="shared" si="0"/>
        <v>2013</v>
      </c>
      <c r="E15" s="10">
        <f t="shared" si="0"/>
        <v>2014</v>
      </c>
      <c r="F15" s="10">
        <f t="shared" si="0"/>
        <v>2015</v>
      </c>
      <c r="G15" s="10">
        <f t="shared" si="0"/>
        <v>2016</v>
      </c>
      <c r="H15" s="10">
        <f>Q15-9</f>
        <v>2017</v>
      </c>
      <c r="I15" s="10">
        <f>Q15-8</f>
        <v>2018</v>
      </c>
      <c r="J15" s="10">
        <f>Q15-7</f>
        <v>2019</v>
      </c>
      <c r="K15" s="10">
        <f>Q15-6</f>
        <v>2020</v>
      </c>
      <c r="L15" s="10">
        <f>Q15-5</f>
        <v>2021</v>
      </c>
      <c r="M15" s="10">
        <f>Q15-4</f>
        <v>2022</v>
      </c>
      <c r="N15" s="10">
        <f>Q15-3</f>
        <v>2023</v>
      </c>
      <c r="O15" s="10">
        <f>Q15-2</f>
        <v>2024</v>
      </c>
      <c r="P15" s="10">
        <f>Q15-1</f>
        <v>2025</v>
      </c>
      <c r="Q15" s="10">
        <v>2026</v>
      </c>
      <c r="R15" s="10">
        <v>2027</v>
      </c>
      <c r="S15" s="10">
        <v>2028</v>
      </c>
      <c r="T15" s="10">
        <v>2029</v>
      </c>
      <c r="U15" s="10">
        <v>2030</v>
      </c>
      <c r="V15" s="10">
        <v>2031</v>
      </c>
    </row>
    <row r="16" spans="1:22" x14ac:dyDescent="0.25">
      <c r="A16" s="68"/>
      <c r="B16" s="11" t="s">
        <v>11</v>
      </c>
      <c r="C16" s="11" t="s">
        <v>11</v>
      </c>
      <c r="D16" s="11" t="s">
        <v>11</v>
      </c>
      <c r="E16" s="11" t="s">
        <v>11</v>
      </c>
      <c r="F16" s="11" t="s">
        <v>11</v>
      </c>
      <c r="G16" s="11" t="s">
        <v>11</v>
      </c>
      <c r="H16" s="11" t="s">
        <v>11</v>
      </c>
      <c r="I16" s="11" t="s">
        <v>11</v>
      </c>
      <c r="J16" s="11" t="s">
        <v>11</v>
      </c>
      <c r="K16" s="11" t="s">
        <v>11</v>
      </c>
      <c r="L16" s="11" t="s">
        <v>11</v>
      </c>
      <c r="M16" s="11" t="s">
        <v>11</v>
      </c>
      <c r="N16" s="11" t="s">
        <v>11</v>
      </c>
      <c r="O16" s="11" t="s">
        <v>11</v>
      </c>
      <c r="P16" s="11" t="s">
        <v>12</v>
      </c>
      <c r="Q16" s="11" t="s">
        <v>12</v>
      </c>
      <c r="R16" s="11" t="s">
        <v>13</v>
      </c>
      <c r="S16" s="11" t="s">
        <v>14</v>
      </c>
      <c r="T16" s="11" t="s">
        <v>14</v>
      </c>
      <c r="U16" s="11" t="s">
        <v>14</v>
      </c>
      <c r="V16" s="11" t="s">
        <v>14</v>
      </c>
    </row>
    <row r="17" spans="1:23" x14ac:dyDescent="0.25">
      <c r="A17" s="12" t="s">
        <v>15</v>
      </c>
      <c r="B17" s="13"/>
      <c r="C17" s="13"/>
      <c r="D17" s="13"/>
      <c r="E17" s="13"/>
      <c r="F17" s="13"/>
      <c r="G17" s="13"/>
      <c r="H17" s="13"/>
      <c r="I17" s="13"/>
      <c r="J17" s="13"/>
      <c r="K17" s="13">
        <v>20565401.07695695</v>
      </c>
      <c r="L17" s="13">
        <v>24333389.860000923</v>
      </c>
      <c r="M17" s="13">
        <v>26674193.909999192</v>
      </c>
      <c r="N17" s="13">
        <v>29354559.258503098</v>
      </c>
      <c r="O17" s="13">
        <v>31026852.575870674</v>
      </c>
      <c r="P17" s="13">
        <v>36669794.531606123</v>
      </c>
      <c r="Q17" s="13">
        <v>39969275.432079911</v>
      </c>
      <c r="R17" s="13">
        <v>52236532.233345449</v>
      </c>
      <c r="S17" s="13">
        <v>55492749.5466571</v>
      </c>
      <c r="T17" s="13">
        <v>57758523.38470576</v>
      </c>
      <c r="U17" s="13">
        <v>59698737.801528625</v>
      </c>
      <c r="V17" s="13">
        <v>61407764.997732989</v>
      </c>
    </row>
    <row r="18" spans="1:23" x14ac:dyDescent="0.25">
      <c r="A18" s="12" t="s">
        <v>16</v>
      </c>
      <c r="B18" s="14"/>
      <c r="C18" s="14"/>
      <c r="D18" s="14"/>
      <c r="E18" s="14"/>
      <c r="F18" s="14"/>
      <c r="G18" s="14"/>
      <c r="H18" s="14"/>
      <c r="I18" s="14"/>
      <c r="J18" s="14"/>
      <c r="K18" s="13">
        <v>13462899.56906</v>
      </c>
      <c r="L18" s="14">
        <v>12654373.92</v>
      </c>
      <c r="M18" s="14">
        <v>12023122.43</v>
      </c>
      <c r="N18" s="14">
        <v>12154649.300000001</v>
      </c>
      <c r="O18" s="14">
        <v>13492871.35018</v>
      </c>
      <c r="P18" s="14">
        <v>14761567.681770001</v>
      </c>
      <c r="Q18" s="14">
        <v>15440373.93304</v>
      </c>
      <c r="R18" s="14">
        <v>16232071.38383</v>
      </c>
      <c r="S18" s="14">
        <v>18134956.766600002</v>
      </c>
      <c r="T18" s="14">
        <v>17807840.031649999</v>
      </c>
      <c r="U18" s="14">
        <v>17980125.091309998</v>
      </c>
      <c r="V18" s="14">
        <v>18260291.8717</v>
      </c>
    </row>
    <row r="19" spans="1:23" ht="1.5" hidden="1" customHeight="1" x14ac:dyDescent="0.25">
      <c r="A19" s="12" t="s">
        <v>17</v>
      </c>
      <c r="B19" s="14"/>
      <c r="C19" s="14"/>
      <c r="D19" s="14"/>
      <c r="E19" s="14"/>
      <c r="F19" s="14"/>
      <c r="G19" s="14"/>
      <c r="H19" s="14"/>
      <c r="I19" s="14"/>
      <c r="J19" s="14"/>
      <c r="K19" s="13">
        <v>0</v>
      </c>
      <c r="L19" s="14">
        <v>0</v>
      </c>
      <c r="M19" s="14">
        <v>0</v>
      </c>
      <c r="N19" s="14">
        <v>0</v>
      </c>
      <c r="O19" s="14">
        <v>0</v>
      </c>
      <c r="P19" s="14">
        <v>0</v>
      </c>
      <c r="Q19" s="14">
        <v>0</v>
      </c>
      <c r="R19" s="14">
        <v>0</v>
      </c>
      <c r="S19" s="14">
        <v>3.9999722503125668E-6</v>
      </c>
      <c r="T19" s="14">
        <v>-1.5199766494333744E-6</v>
      </c>
      <c r="U19" s="14">
        <v>3.8499711081385612E-6</v>
      </c>
      <c r="V19" s="14">
        <v>-2.869986928999424E-6</v>
      </c>
    </row>
    <row r="20" spans="1:23" x14ac:dyDescent="0.25">
      <c r="A20" s="12" t="s">
        <v>18</v>
      </c>
      <c r="B20" s="14"/>
      <c r="C20" s="14"/>
      <c r="D20" s="14"/>
      <c r="E20" s="14"/>
      <c r="F20" s="14"/>
      <c r="G20" s="14"/>
      <c r="H20" s="14"/>
      <c r="I20" s="14"/>
      <c r="J20" s="14"/>
      <c r="K20" s="13">
        <v>8677865.4400699995</v>
      </c>
      <c r="L20" s="14">
        <v>7439573.8600000003</v>
      </c>
      <c r="M20" s="14">
        <v>7569425.6987600001</v>
      </c>
      <c r="N20" s="14">
        <v>6996580.9330399996</v>
      </c>
      <c r="O20" s="14">
        <v>11274095.039969999</v>
      </c>
      <c r="P20" s="14">
        <v>9149587.7669399995</v>
      </c>
      <c r="Q20" s="14">
        <v>9490278.0180900004</v>
      </c>
      <c r="R20" s="14">
        <v>12706043.540349999</v>
      </c>
      <c r="S20" s="14">
        <v>14563077.44933</v>
      </c>
      <c r="T20" s="14">
        <v>14889030.755510001</v>
      </c>
      <c r="U20" s="14">
        <v>15384683.16996</v>
      </c>
      <c r="V20" s="14">
        <v>15897194.914860001</v>
      </c>
    </row>
    <row r="21" spans="1:23" x14ac:dyDescent="0.25">
      <c r="A21" s="12" t="s">
        <v>19</v>
      </c>
      <c r="B21" s="14"/>
      <c r="C21" s="14"/>
      <c r="D21" s="14"/>
      <c r="E21" s="14"/>
      <c r="F21" s="14"/>
      <c r="G21" s="14"/>
      <c r="H21" s="14"/>
      <c r="I21" s="14"/>
      <c r="J21" s="14"/>
      <c r="K21" s="13">
        <v>4514857.45</v>
      </c>
      <c r="L21" s="14">
        <v>5095121.17</v>
      </c>
      <c r="M21" s="14">
        <v>5339838.3099999996</v>
      </c>
      <c r="N21" s="14">
        <v>4940639.7147500003</v>
      </c>
      <c r="O21" s="14">
        <v>5426247.7611199999</v>
      </c>
      <c r="P21" s="14">
        <v>5938531.7358400002</v>
      </c>
      <c r="Q21" s="14">
        <v>6078124.4161999999</v>
      </c>
      <c r="R21" s="14">
        <v>6096054.6440700004</v>
      </c>
      <c r="S21" s="14">
        <v>6457813.9033500003</v>
      </c>
      <c r="T21" s="14">
        <v>6707975.7856999999</v>
      </c>
      <c r="U21" s="14">
        <v>6889850.9728499996</v>
      </c>
      <c r="V21" s="14">
        <v>7048237.0561199998</v>
      </c>
    </row>
    <row r="22" spans="1:23" x14ac:dyDescent="0.25">
      <c r="A22" s="12" t="s">
        <v>20</v>
      </c>
      <c r="B22" s="14"/>
      <c r="C22" s="14"/>
      <c r="D22" s="14"/>
      <c r="E22" s="14"/>
      <c r="F22" s="14"/>
      <c r="G22" s="14"/>
      <c r="H22" s="14"/>
      <c r="I22" s="14"/>
      <c r="J22" s="14"/>
      <c r="K22" s="13">
        <v>1462612.12</v>
      </c>
      <c r="L22" s="14">
        <v>1524935.41</v>
      </c>
      <c r="M22" s="14">
        <v>1500673.1712400001</v>
      </c>
      <c r="N22" s="14">
        <v>1286587.1921999999</v>
      </c>
      <c r="O22" s="14">
        <v>1843666.57286</v>
      </c>
      <c r="P22" s="14">
        <v>1873591.1789200001</v>
      </c>
      <c r="Q22" s="14">
        <v>2011315.9464799999</v>
      </c>
      <c r="R22" s="14">
        <v>2607509.42319</v>
      </c>
      <c r="S22" s="14">
        <v>2844008.8343799999</v>
      </c>
      <c r="T22" s="14">
        <v>2962294.2692300002</v>
      </c>
      <c r="U22" s="14">
        <v>3079208.16505</v>
      </c>
      <c r="V22" s="14">
        <v>3147411.2437499999</v>
      </c>
    </row>
    <row r="23" spans="1:23" x14ac:dyDescent="0.25">
      <c r="A23" s="12"/>
      <c r="B23" s="14"/>
      <c r="C23" s="14"/>
      <c r="D23" s="14"/>
      <c r="E23" s="14"/>
      <c r="F23" s="14"/>
      <c r="G23" s="14"/>
      <c r="H23" s="14"/>
      <c r="I23" s="14"/>
      <c r="J23" s="14"/>
      <c r="K23" s="14"/>
      <c r="L23" s="14"/>
      <c r="M23" s="14"/>
      <c r="N23" s="14"/>
      <c r="O23" s="14"/>
      <c r="P23" s="14"/>
      <c r="Q23" s="14"/>
      <c r="R23" s="14"/>
      <c r="S23" s="14"/>
      <c r="T23" s="14"/>
      <c r="U23" s="14"/>
      <c r="V23" s="14"/>
    </row>
    <row r="24" spans="1:23" x14ac:dyDescent="0.25">
      <c r="A24" s="12"/>
      <c r="B24" s="14"/>
      <c r="C24" s="14"/>
      <c r="D24" s="14"/>
      <c r="E24" s="14"/>
      <c r="F24" s="14"/>
      <c r="G24" s="14"/>
      <c r="H24" s="14"/>
      <c r="I24" s="14"/>
      <c r="J24" s="14"/>
      <c r="K24" s="14"/>
      <c r="L24" s="14"/>
      <c r="M24" s="14"/>
      <c r="N24" s="14"/>
      <c r="O24" s="14"/>
      <c r="P24" s="14"/>
      <c r="Q24" s="14"/>
      <c r="R24" s="14"/>
      <c r="S24" s="14"/>
      <c r="T24" s="14"/>
      <c r="U24" s="14"/>
      <c r="V24" s="14"/>
    </row>
    <row r="25" spans="1:23" x14ac:dyDescent="0.25">
      <c r="A25" s="15"/>
      <c r="B25" s="14"/>
      <c r="C25" s="14"/>
      <c r="D25" s="14"/>
      <c r="E25" s="14"/>
      <c r="F25" s="14"/>
      <c r="G25" s="14"/>
      <c r="H25" s="14"/>
      <c r="I25" s="14"/>
      <c r="J25" s="14"/>
      <c r="K25" s="14"/>
      <c r="L25" s="14"/>
      <c r="M25" s="14"/>
      <c r="N25" s="14"/>
      <c r="O25" s="14"/>
      <c r="P25" s="14"/>
      <c r="Q25" s="14"/>
      <c r="R25" s="14"/>
      <c r="S25" s="14"/>
      <c r="T25" s="14"/>
      <c r="U25" s="14"/>
      <c r="V25" s="14"/>
    </row>
    <row r="26" spans="1:23" ht="15.75" thickBot="1" x14ac:dyDescent="0.3">
      <c r="A26" s="16"/>
      <c r="B26" s="17"/>
      <c r="C26" s="17"/>
      <c r="D26" s="17"/>
      <c r="E26" s="17"/>
      <c r="F26" s="17"/>
      <c r="G26" s="17"/>
      <c r="H26" s="17"/>
      <c r="I26" s="17"/>
      <c r="J26" s="17"/>
      <c r="K26" s="17"/>
      <c r="L26" s="17"/>
      <c r="M26" s="17"/>
      <c r="N26" s="17"/>
      <c r="O26" s="17"/>
      <c r="P26" s="17"/>
      <c r="Q26" s="17"/>
      <c r="R26" s="17"/>
      <c r="S26" s="17"/>
      <c r="T26" s="17"/>
      <c r="U26" s="17"/>
      <c r="V26" s="17"/>
    </row>
    <row r="27" spans="1:23" ht="16.5" thickTop="1" thickBot="1" x14ac:dyDescent="0.3">
      <c r="A27" s="18" t="s">
        <v>21</v>
      </c>
      <c r="B27" s="19">
        <f t="shared" ref="B27:V27" si="1">SUM(B17:B26)</f>
        <v>0</v>
      </c>
      <c r="C27" s="19">
        <f t="shared" si="1"/>
        <v>0</v>
      </c>
      <c r="D27" s="19">
        <f t="shared" si="1"/>
        <v>0</v>
      </c>
      <c r="E27" s="19">
        <f t="shared" si="1"/>
        <v>0</v>
      </c>
      <c r="F27" s="19">
        <f t="shared" si="1"/>
        <v>0</v>
      </c>
      <c r="G27" s="19">
        <f t="shared" si="1"/>
        <v>0</v>
      </c>
      <c r="H27" s="19">
        <f t="shared" si="1"/>
        <v>0</v>
      </c>
      <c r="I27" s="19">
        <f t="shared" si="1"/>
        <v>0</v>
      </c>
      <c r="J27" s="19">
        <f t="shared" si="1"/>
        <v>0</v>
      </c>
      <c r="K27" s="56">
        <f t="shared" si="1"/>
        <v>48683635.656086944</v>
      </c>
      <c r="L27" s="56">
        <f t="shared" si="1"/>
        <v>51047394.220000923</v>
      </c>
      <c r="M27" s="56">
        <f t="shared" si="1"/>
        <v>53107253.519999199</v>
      </c>
      <c r="N27" s="56">
        <f t="shared" si="1"/>
        <v>54733016.398493096</v>
      </c>
      <c r="O27" s="56">
        <f t="shared" si="1"/>
        <v>63063733.300000675</v>
      </c>
      <c r="P27" s="56">
        <f t="shared" si="1"/>
        <v>68393072.895076111</v>
      </c>
      <c r="Q27" s="56">
        <f t="shared" si="1"/>
        <v>72989367.745889917</v>
      </c>
      <c r="R27" s="56">
        <f t="shared" si="1"/>
        <v>89878211.224785447</v>
      </c>
      <c r="S27" s="56">
        <f t="shared" si="1"/>
        <v>97492606.50032109</v>
      </c>
      <c r="T27" s="56">
        <f t="shared" si="1"/>
        <v>100125664.22679423</v>
      </c>
      <c r="U27" s="56">
        <f t="shared" si="1"/>
        <v>103032605.20070246</v>
      </c>
      <c r="V27" s="56">
        <f t="shared" si="1"/>
        <v>105760900.0841601</v>
      </c>
    </row>
    <row r="28" spans="1:23" x14ac:dyDescent="0.25">
      <c r="A28" s="20"/>
      <c r="B28" s="20"/>
      <c r="C28" s="20"/>
      <c r="D28" s="20"/>
      <c r="E28" s="20"/>
      <c r="F28" s="20"/>
      <c r="G28" s="20"/>
      <c r="H28" s="20"/>
      <c r="I28" s="20"/>
      <c r="J28" s="20"/>
      <c r="K28" s="20"/>
      <c r="L28" s="20"/>
      <c r="M28" s="21"/>
      <c r="N28" s="21"/>
      <c r="O28" s="21"/>
      <c r="P28" s="21"/>
      <c r="Q28" s="21"/>
    </row>
    <row r="29" spans="1:23" ht="29.45" customHeight="1" x14ac:dyDescent="0.25">
      <c r="A29" s="65" t="s">
        <v>22</v>
      </c>
      <c r="B29" s="65"/>
      <c r="C29" s="65"/>
      <c r="D29" s="65"/>
      <c r="E29" s="65"/>
      <c r="F29" s="65"/>
      <c r="G29" s="65"/>
      <c r="H29" s="65"/>
      <c r="I29" s="65"/>
      <c r="J29" s="65"/>
      <c r="K29" s="65"/>
      <c r="L29" s="65"/>
      <c r="M29" s="65"/>
      <c r="N29" s="65"/>
      <c r="O29" s="65"/>
      <c r="P29" s="65"/>
      <c r="Q29" s="65"/>
      <c r="R29" s="22"/>
    </row>
    <row r="30" spans="1:23" ht="15.75" thickBot="1" x14ac:dyDescent="0.3">
      <c r="A30" s="20"/>
      <c r="B30" s="20"/>
      <c r="C30" s="20"/>
      <c r="D30" s="20"/>
      <c r="E30" s="20"/>
      <c r="F30" s="20"/>
      <c r="G30" s="20"/>
      <c r="H30" s="20"/>
      <c r="I30" s="20"/>
      <c r="J30" s="20"/>
      <c r="K30" s="20"/>
      <c r="L30" s="20"/>
      <c r="M30" s="22"/>
      <c r="N30" s="22"/>
      <c r="O30" s="22"/>
      <c r="P30" s="22"/>
      <c r="Q30" s="22"/>
      <c r="W30" s="22"/>
    </row>
    <row r="31" spans="1:23" x14ac:dyDescent="0.25">
      <c r="A31" s="59" t="s">
        <v>23</v>
      </c>
      <c r="B31" s="23"/>
      <c r="C31" s="23"/>
      <c r="D31" s="23"/>
      <c r="E31" s="23"/>
      <c r="F31" s="23"/>
      <c r="G31" s="23"/>
      <c r="H31" s="23"/>
      <c r="I31" s="23"/>
      <c r="J31" s="23"/>
      <c r="K31" s="23"/>
      <c r="L31" s="23"/>
      <c r="M31" s="23"/>
      <c r="N31" s="24"/>
      <c r="O31" s="25"/>
      <c r="P31" s="24"/>
      <c r="Q31" s="24"/>
      <c r="R31" s="24"/>
      <c r="S31" s="24"/>
      <c r="T31" s="24"/>
      <c r="U31" s="24"/>
      <c r="V31" s="24"/>
      <c r="W31" s="24" t="s">
        <v>24</v>
      </c>
    </row>
    <row r="32" spans="1:23" x14ac:dyDescent="0.25">
      <c r="A32" s="60"/>
      <c r="B32" s="10">
        <f t="shared" ref="B32:V32" si="2">B15</f>
        <v>2011</v>
      </c>
      <c r="C32" s="10">
        <f t="shared" si="2"/>
        <v>2012</v>
      </c>
      <c r="D32" s="10">
        <f t="shared" si="2"/>
        <v>2013</v>
      </c>
      <c r="E32" s="10">
        <f t="shared" si="2"/>
        <v>2014</v>
      </c>
      <c r="F32" s="10">
        <f t="shared" si="2"/>
        <v>2015</v>
      </c>
      <c r="G32" s="10">
        <f t="shared" si="2"/>
        <v>2016</v>
      </c>
      <c r="H32" s="10">
        <f t="shared" si="2"/>
        <v>2017</v>
      </c>
      <c r="I32" s="10">
        <f t="shared" si="2"/>
        <v>2018</v>
      </c>
      <c r="J32" s="10">
        <f t="shared" si="2"/>
        <v>2019</v>
      </c>
      <c r="K32" s="10">
        <f t="shared" si="2"/>
        <v>2020</v>
      </c>
      <c r="L32" s="10">
        <f t="shared" si="2"/>
        <v>2021</v>
      </c>
      <c r="M32" s="10">
        <f t="shared" si="2"/>
        <v>2022</v>
      </c>
      <c r="N32" s="10">
        <f t="shared" si="2"/>
        <v>2023</v>
      </c>
      <c r="O32" s="10">
        <f t="shared" si="2"/>
        <v>2024</v>
      </c>
      <c r="P32" s="10">
        <f t="shared" si="2"/>
        <v>2025</v>
      </c>
      <c r="Q32" s="10">
        <f t="shared" si="2"/>
        <v>2026</v>
      </c>
      <c r="R32" s="10">
        <f t="shared" si="2"/>
        <v>2027</v>
      </c>
      <c r="S32" s="10">
        <f t="shared" si="2"/>
        <v>2028</v>
      </c>
      <c r="T32" s="10">
        <f t="shared" si="2"/>
        <v>2029</v>
      </c>
      <c r="U32" s="10">
        <f t="shared" si="2"/>
        <v>2030</v>
      </c>
      <c r="V32" s="10">
        <f t="shared" si="2"/>
        <v>2031</v>
      </c>
      <c r="W32" s="26" t="s">
        <v>25</v>
      </c>
    </row>
    <row r="33" spans="1:23" x14ac:dyDescent="0.25">
      <c r="A33" s="61"/>
      <c r="B33" s="27" t="s">
        <v>11</v>
      </c>
      <c r="C33" s="27" t="s">
        <v>11</v>
      </c>
      <c r="D33" s="27" t="s">
        <v>11</v>
      </c>
      <c r="E33" s="27" t="s">
        <v>11</v>
      </c>
      <c r="F33" s="27" t="s">
        <v>11</v>
      </c>
      <c r="G33" s="27" t="s">
        <v>11</v>
      </c>
      <c r="H33" s="27" t="s">
        <v>11</v>
      </c>
      <c r="I33" s="27" t="s">
        <v>11</v>
      </c>
      <c r="J33" s="27" t="s">
        <v>11</v>
      </c>
      <c r="K33" s="27" t="s">
        <v>11</v>
      </c>
      <c r="L33" s="27" t="s">
        <v>11</v>
      </c>
      <c r="M33" s="27" t="s">
        <v>11</v>
      </c>
      <c r="N33" s="27" t="s">
        <v>11</v>
      </c>
      <c r="O33" s="27" t="s">
        <v>11</v>
      </c>
      <c r="P33" s="28" t="s">
        <v>12</v>
      </c>
      <c r="Q33" s="28" t="s">
        <v>12</v>
      </c>
      <c r="R33" s="28" t="s">
        <v>13</v>
      </c>
      <c r="S33" s="11" t="s">
        <v>14</v>
      </c>
      <c r="T33" s="11" t="s">
        <v>14</v>
      </c>
      <c r="U33" s="11" t="s">
        <v>14</v>
      </c>
      <c r="V33" s="11" t="s">
        <v>14</v>
      </c>
      <c r="W33" s="29" t="s">
        <v>26</v>
      </c>
    </row>
    <row r="34" spans="1:23" x14ac:dyDescent="0.25">
      <c r="A34" s="30" t="s">
        <v>27</v>
      </c>
      <c r="B34" s="31"/>
      <c r="C34" s="31"/>
      <c r="D34" s="31"/>
      <c r="E34" s="31"/>
      <c r="F34" s="31"/>
      <c r="G34" s="31"/>
      <c r="H34" s="31"/>
      <c r="I34" s="31"/>
      <c r="J34" s="31"/>
      <c r="K34" s="33">
        <v>-3995069.00709695</v>
      </c>
      <c r="L34" s="33">
        <v>-4753329.8200009204</v>
      </c>
      <c r="M34" s="33">
        <v>-4961567.099999208</v>
      </c>
      <c r="N34" s="33">
        <v>-4710900.2799991239</v>
      </c>
      <c r="O34" s="33">
        <v>-5675100.2900006557</v>
      </c>
      <c r="P34" s="33">
        <v>-6167045.1654194333</v>
      </c>
      <c r="Q34" s="33">
        <v>-6609613.1669898797</v>
      </c>
      <c r="R34" s="33">
        <v>-7484186.8212130703</v>
      </c>
      <c r="S34" s="33">
        <v>-7930000.6700075874</v>
      </c>
      <c r="T34" s="33">
        <v>-8293035.6456473991</v>
      </c>
      <c r="U34" s="33">
        <v>-8482118.9464341141</v>
      </c>
      <c r="V34" s="33">
        <v>-8595484.6255841739</v>
      </c>
      <c r="W34" s="32" t="s">
        <v>32</v>
      </c>
    </row>
    <row r="35" spans="1:23" x14ac:dyDescent="0.25">
      <c r="A35" s="30" t="s">
        <v>28</v>
      </c>
      <c r="B35" s="31"/>
      <c r="C35" s="31"/>
      <c r="D35" s="31"/>
      <c r="E35" s="31"/>
      <c r="F35" s="31"/>
      <c r="G35" s="31"/>
      <c r="H35" s="31"/>
      <c r="I35" s="31"/>
      <c r="J35" s="31"/>
      <c r="K35" s="33">
        <v>-866410.60900000017</v>
      </c>
      <c r="L35" s="33">
        <v>-1058503.94</v>
      </c>
      <c r="M35" s="33">
        <v>-782442.24999999837</v>
      </c>
      <c r="N35" s="33">
        <v>-1180062.6685039697</v>
      </c>
      <c r="O35" s="33">
        <v>-1461662.1900000009</v>
      </c>
      <c r="P35" s="33">
        <v>-1317609.6117664073</v>
      </c>
      <c r="Q35" s="33">
        <v>-1531557.1255841665</v>
      </c>
      <c r="R35" s="33">
        <v>-1753343.008276626</v>
      </c>
      <c r="S35" s="33">
        <v>-1857602.0414952857</v>
      </c>
      <c r="T35" s="33">
        <v>-1899000.6064381909</v>
      </c>
      <c r="U35" s="33">
        <v>-1943053.0647610952</v>
      </c>
      <c r="V35" s="33">
        <v>-1982295.2999804884</v>
      </c>
      <c r="W35" s="32" t="s">
        <v>32</v>
      </c>
    </row>
    <row r="36" spans="1:23" x14ac:dyDescent="0.25">
      <c r="A36" s="30" t="s">
        <v>29</v>
      </c>
      <c r="B36" s="31"/>
      <c r="C36" s="31"/>
      <c r="D36" s="31"/>
      <c r="E36" s="31"/>
      <c r="F36" s="31"/>
      <c r="G36" s="31"/>
      <c r="H36" s="31"/>
      <c r="I36" s="31"/>
      <c r="J36" s="31"/>
      <c r="K36" s="33">
        <v>-1518019.58</v>
      </c>
      <c r="L36" s="33">
        <v>-2319852.1000000006</v>
      </c>
      <c r="M36" s="33">
        <v>-2444779.8599999854</v>
      </c>
      <c r="N36" s="33">
        <v>-2179857.12</v>
      </c>
      <c r="O36" s="33">
        <v>-2326595.340000018</v>
      </c>
      <c r="P36" s="33">
        <v>-2739509.8312602825</v>
      </c>
      <c r="Q36" s="33">
        <v>-3037153.0301158614</v>
      </c>
      <c r="R36" s="33">
        <v>-3385535.9580057487</v>
      </c>
      <c r="S36" s="33">
        <v>-3651923.1251042299</v>
      </c>
      <c r="T36" s="33">
        <v>-3929620.1210401738</v>
      </c>
      <c r="U36" s="33">
        <v>-4161491.4550134083</v>
      </c>
      <c r="V36" s="33">
        <v>-4344059.0718483161</v>
      </c>
      <c r="W36" s="32" t="s">
        <v>32</v>
      </c>
    </row>
    <row r="37" spans="1:23" x14ac:dyDescent="0.25">
      <c r="A37" s="30"/>
      <c r="B37" s="31"/>
      <c r="C37" s="31"/>
      <c r="D37" s="31"/>
      <c r="E37" s="31"/>
      <c r="F37" s="31"/>
      <c r="G37" s="31"/>
      <c r="H37" s="31"/>
      <c r="I37" s="31"/>
      <c r="J37" s="31"/>
      <c r="K37" s="33"/>
      <c r="L37" s="33"/>
      <c r="M37" s="33"/>
      <c r="N37" s="33"/>
      <c r="O37" s="33"/>
      <c r="P37" s="33"/>
      <c r="Q37" s="33"/>
      <c r="R37" s="33"/>
      <c r="S37" s="33"/>
      <c r="T37" s="33"/>
      <c r="U37" s="33"/>
      <c r="V37" s="33"/>
      <c r="W37" s="34"/>
    </row>
    <row r="38" spans="1:23" x14ac:dyDescent="0.25">
      <c r="A38" s="35"/>
      <c r="B38" s="31"/>
      <c r="C38" s="31"/>
      <c r="D38" s="31"/>
      <c r="E38" s="31"/>
      <c r="F38" s="31"/>
      <c r="G38" s="31"/>
      <c r="H38" s="31"/>
      <c r="I38" s="31"/>
      <c r="J38" s="31"/>
      <c r="K38" s="33"/>
      <c r="L38" s="33"/>
      <c r="M38" s="33"/>
      <c r="N38" s="33"/>
      <c r="O38" s="33"/>
      <c r="P38" s="33"/>
      <c r="Q38" s="33"/>
      <c r="R38" s="33"/>
      <c r="S38" s="33"/>
      <c r="T38" s="33"/>
      <c r="U38" s="33"/>
      <c r="V38" s="33"/>
      <c r="W38" s="34"/>
    </row>
    <row r="39" spans="1:23" x14ac:dyDescent="0.25">
      <c r="A39" s="30"/>
      <c r="B39" s="31"/>
      <c r="C39" s="31"/>
      <c r="D39" s="31"/>
      <c r="E39" s="31"/>
      <c r="F39" s="31"/>
      <c r="G39" s="31"/>
      <c r="H39" s="31"/>
      <c r="I39" s="31"/>
      <c r="J39" s="31"/>
      <c r="K39" s="33"/>
      <c r="L39" s="33"/>
      <c r="M39" s="33"/>
      <c r="N39" s="33"/>
      <c r="O39" s="33"/>
      <c r="P39" s="33"/>
      <c r="Q39" s="33"/>
      <c r="R39" s="33"/>
      <c r="S39" s="33"/>
      <c r="T39" s="33"/>
      <c r="U39" s="33"/>
      <c r="V39" s="33"/>
      <c r="W39" s="34"/>
    </row>
    <row r="40" spans="1:23" x14ac:dyDescent="0.25">
      <c r="A40" s="30"/>
      <c r="B40" s="31"/>
      <c r="C40" s="31"/>
      <c r="D40" s="31"/>
      <c r="E40" s="31"/>
      <c r="F40" s="31"/>
      <c r="G40" s="31"/>
      <c r="H40" s="31"/>
      <c r="I40" s="31"/>
      <c r="J40" s="31"/>
      <c r="K40" s="33"/>
      <c r="L40" s="33"/>
      <c r="M40" s="33"/>
      <c r="N40" s="33"/>
      <c r="O40" s="33"/>
      <c r="P40" s="33"/>
      <c r="Q40" s="33"/>
      <c r="R40" s="33"/>
      <c r="S40" s="33"/>
      <c r="T40" s="33"/>
      <c r="U40" s="33"/>
      <c r="V40" s="33"/>
      <c r="W40" s="34"/>
    </row>
    <row r="41" spans="1:23" x14ac:dyDescent="0.25">
      <c r="A41" s="30"/>
      <c r="B41" s="36"/>
      <c r="C41" s="36"/>
      <c r="D41" s="36"/>
      <c r="E41" s="36"/>
      <c r="F41" s="36"/>
      <c r="G41" s="36"/>
      <c r="H41" s="36"/>
      <c r="I41" s="36"/>
      <c r="J41" s="36"/>
      <c r="K41" s="37"/>
      <c r="L41" s="37"/>
      <c r="M41" s="37"/>
      <c r="N41" s="37"/>
      <c r="O41" s="37"/>
      <c r="P41" s="37"/>
      <c r="Q41" s="37"/>
      <c r="R41" s="37"/>
      <c r="S41" s="37"/>
      <c r="T41" s="37"/>
      <c r="U41" s="37"/>
      <c r="V41" s="37"/>
      <c r="W41" s="34"/>
    </row>
    <row r="42" spans="1:23" x14ac:dyDescent="0.25">
      <c r="A42" s="30"/>
      <c r="B42" s="36"/>
      <c r="C42" s="36"/>
      <c r="D42" s="36"/>
      <c r="E42" s="36"/>
      <c r="F42" s="36"/>
      <c r="G42" s="36"/>
      <c r="H42" s="36"/>
      <c r="I42" s="36"/>
      <c r="J42" s="36"/>
      <c r="K42" s="37"/>
      <c r="L42" s="37"/>
      <c r="M42" s="37"/>
      <c r="N42" s="37"/>
      <c r="O42" s="37"/>
      <c r="P42" s="37"/>
      <c r="Q42" s="37"/>
      <c r="R42" s="37"/>
      <c r="S42" s="37"/>
      <c r="T42" s="37"/>
      <c r="U42" s="37"/>
      <c r="V42" s="37"/>
      <c r="W42" s="34"/>
    </row>
    <row r="43" spans="1:23" x14ac:dyDescent="0.25">
      <c r="A43" s="30"/>
      <c r="B43" s="36"/>
      <c r="C43" s="36"/>
      <c r="D43" s="36"/>
      <c r="E43" s="36"/>
      <c r="F43" s="36"/>
      <c r="G43" s="36"/>
      <c r="H43" s="36"/>
      <c r="I43" s="36"/>
      <c r="J43" s="36"/>
      <c r="K43" s="37"/>
      <c r="L43" s="37"/>
      <c r="M43" s="37"/>
      <c r="N43" s="37"/>
      <c r="O43" s="37"/>
      <c r="P43" s="37"/>
      <c r="Q43" s="37"/>
      <c r="R43" s="37"/>
      <c r="S43" s="37"/>
      <c r="T43" s="37"/>
      <c r="U43" s="37"/>
      <c r="V43" s="37"/>
      <c r="W43" s="38"/>
    </row>
    <row r="44" spans="1:23" x14ac:dyDescent="0.25">
      <c r="A44" s="30"/>
      <c r="B44" s="36"/>
      <c r="C44" s="36"/>
      <c r="D44" s="36"/>
      <c r="E44" s="36"/>
      <c r="F44" s="36"/>
      <c r="G44" s="36"/>
      <c r="H44" s="36"/>
      <c r="I44" s="36"/>
      <c r="J44" s="36"/>
      <c r="K44" s="37"/>
      <c r="L44" s="37"/>
      <c r="M44" s="37"/>
      <c r="N44" s="37"/>
      <c r="O44" s="37"/>
      <c r="P44" s="37"/>
      <c r="Q44" s="37"/>
      <c r="R44" s="37"/>
      <c r="S44" s="37"/>
      <c r="T44" s="37"/>
      <c r="U44" s="37"/>
      <c r="V44" s="37"/>
      <c r="W44" s="34"/>
    </row>
    <row r="45" spans="1:23" x14ac:dyDescent="0.25">
      <c r="A45" s="30"/>
      <c r="B45" s="36"/>
      <c r="C45" s="36"/>
      <c r="D45" s="36"/>
      <c r="E45" s="36"/>
      <c r="F45" s="36"/>
      <c r="G45" s="36"/>
      <c r="H45" s="36"/>
      <c r="I45" s="36"/>
      <c r="J45" s="36"/>
      <c r="K45" s="37"/>
      <c r="L45" s="37"/>
      <c r="M45" s="37"/>
      <c r="N45" s="37"/>
      <c r="O45" s="37"/>
      <c r="P45" s="37"/>
      <c r="Q45" s="37"/>
      <c r="R45" s="37"/>
      <c r="S45" s="37"/>
      <c r="T45" s="37"/>
      <c r="U45" s="37"/>
      <c r="V45" s="37"/>
      <c r="W45" s="34"/>
    </row>
    <row r="46" spans="1:23" ht="15.75" thickBot="1" x14ac:dyDescent="0.3">
      <c r="A46" s="16"/>
      <c r="B46" s="39"/>
      <c r="C46" s="39"/>
      <c r="D46" s="39"/>
      <c r="E46" s="39"/>
      <c r="F46" s="39"/>
      <c r="G46" s="39"/>
      <c r="H46" s="39"/>
      <c r="I46" s="39"/>
      <c r="J46" s="39"/>
      <c r="K46" s="40"/>
      <c r="L46" s="40"/>
      <c r="M46" s="40"/>
      <c r="N46" s="40"/>
      <c r="O46" s="40"/>
      <c r="P46" s="40"/>
      <c r="Q46" s="40"/>
      <c r="R46" s="40"/>
      <c r="S46" s="40"/>
      <c r="T46" s="40"/>
      <c r="U46" s="40"/>
      <c r="V46" s="40"/>
      <c r="W46" s="34"/>
    </row>
    <row r="47" spans="1:23" ht="16.5" thickTop="1" thickBot="1" x14ac:dyDescent="0.3">
      <c r="A47" s="18" t="s">
        <v>30</v>
      </c>
      <c r="B47" s="41">
        <f t="shared" ref="B47:Q47" si="3">SUM(B34:B46)</f>
        <v>0</v>
      </c>
      <c r="C47" s="41">
        <f t="shared" si="3"/>
        <v>0</v>
      </c>
      <c r="D47" s="41">
        <f t="shared" si="3"/>
        <v>0</v>
      </c>
      <c r="E47" s="41">
        <f t="shared" si="3"/>
        <v>0</v>
      </c>
      <c r="F47" s="41">
        <f t="shared" si="3"/>
        <v>0</v>
      </c>
      <c r="G47" s="41">
        <f t="shared" si="3"/>
        <v>0</v>
      </c>
      <c r="H47" s="41">
        <f t="shared" si="3"/>
        <v>0</v>
      </c>
      <c r="I47" s="41">
        <f t="shared" si="3"/>
        <v>0</v>
      </c>
      <c r="J47" s="41">
        <f t="shared" si="3"/>
        <v>0</v>
      </c>
      <c r="K47" s="57">
        <f t="shared" si="3"/>
        <v>-6379499.1960969502</v>
      </c>
      <c r="L47" s="57">
        <f t="shared" si="3"/>
        <v>-8131685.8600009205</v>
      </c>
      <c r="M47" s="57">
        <f t="shared" si="3"/>
        <v>-8188789.2099991916</v>
      </c>
      <c r="N47" s="57">
        <f t="shared" si="3"/>
        <v>-8070820.0685030939</v>
      </c>
      <c r="O47" s="57">
        <f t="shared" si="3"/>
        <v>-9463357.8200006746</v>
      </c>
      <c r="P47" s="57">
        <f t="shared" si="3"/>
        <v>-10224164.608446123</v>
      </c>
      <c r="Q47" s="57">
        <f t="shared" si="3"/>
        <v>-11178323.322689908</v>
      </c>
      <c r="R47" s="57">
        <f>SUM(R34:R46)</f>
        <v>-12623065.787495445</v>
      </c>
      <c r="S47" s="57">
        <f>SUM(S34:S46)</f>
        <v>-13439525.836607102</v>
      </c>
      <c r="T47" s="57">
        <f>SUM(T34:T46)</f>
        <v>-14121656.373125765</v>
      </c>
      <c r="U47" s="57">
        <f>SUM(U34:U46)</f>
        <v>-14586663.466208618</v>
      </c>
      <c r="V47" s="57">
        <f>SUM(V34:V46)</f>
        <v>-14921838.997412978</v>
      </c>
      <c r="W47" s="42"/>
    </row>
    <row r="48" spans="1:23" ht="15.75" thickBot="1" x14ac:dyDescent="0.3">
      <c r="A48" s="20"/>
      <c r="B48" s="22"/>
      <c r="C48" s="22"/>
      <c r="D48" s="22"/>
      <c r="E48" s="22"/>
      <c r="F48" s="22"/>
      <c r="G48" s="22"/>
      <c r="H48" s="22"/>
      <c r="I48" s="22"/>
      <c r="J48" s="22"/>
      <c r="K48" s="22"/>
      <c r="L48" s="22"/>
      <c r="M48" s="22"/>
      <c r="N48" s="22"/>
      <c r="O48" s="22"/>
      <c r="P48" s="22"/>
      <c r="Q48" s="22"/>
      <c r="R48" s="22"/>
      <c r="S48" s="22"/>
      <c r="T48" s="22"/>
      <c r="U48" s="22"/>
      <c r="V48" s="22"/>
      <c r="W48" s="22"/>
    </row>
    <row r="49" spans="1:23" ht="15.75" thickBot="1" x14ac:dyDescent="0.3">
      <c r="A49" s="43" t="s">
        <v>31</v>
      </c>
      <c r="B49" s="44" t="str">
        <f t="shared" ref="B49:O49" si="4">IF(ISERROR(B47/B27),"0%",B47/B27)</f>
        <v>0%</v>
      </c>
      <c r="C49" s="44" t="str">
        <f t="shared" si="4"/>
        <v>0%</v>
      </c>
      <c r="D49" s="44" t="str">
        <f t="shared" si="4"/>
        <v>0%</v>
      </c>
      <c r="E49" s="44" t="str">
        <f t="shared" si="4"/>
        <v>0%</v>
      </c>
      <c r="F49" s="44" t="str">
        <f t="shared" si="4"/>
        <v>0%</v>
      </c>
      <c r="G49" s="44" t="str">
        <f t="shared" si="4"/>
        <v>0%</v>
      </c>
      <c r="H49" s="44" t="str">
        <f t="shared" si="4"/>
        <v>0%</v>
      </c>
      <c r="I49" s="44" t="str">
        <f t="shared" si="4"/>
        <v>0%</v>
      </c>
      <c r="J49" s="44" t="str">
        <f t="shared" si="4"/>
        <v>0%</v>
      </c>
      <c r="K49" s="54">
        <f>IF(ISERROR(K47/K27),"0%",K47/K27)</f>
        <v>-0.13103990920405545</v>
      </c>
      <c r="L49" s="54">
        <f t="shared" si="4"/>
        <v>-0.15929678653048343</v>
      </c>
      <c r="M49" s="54">
        <f t="shared" si="4"/>
        <v>-0.15419342306819625</v>
      </c>
      <c r="N49" s="54">
        <f t="shared" si="4"/>
        <v>-0.14745798056774556</v>
      </c>
      <c r="O49" s="54">
        <f t="shared" si="4"/>
        <v>-0.15006022201353839</v>
      </c>
      <c r="P49" s="54">
        <f t="shared" ref="P49:V49" si="5">IF(ISERROR(P47/P27),"0%",P47/P27)</f>
        <v>-0.14949123026145242</v>
      </c>
      <c r="Q49" s="54">
        <f t="shared" si="5"/>
        <v>-0.15315002263900782</v>
      </c>
      <c r="R49" s="54">
        <f t="shared" si="5"/>
        <v>-0.14044633972437603</v>
      </c>
      <c r="S49" s="54">
        <f t="shared" si="5"/>
        <v>-0.13785174403520373</v>
      </c>
      <c r="T49" s="54">
        <f t="shared" si="5"/>
        <v>-0.14103932775056413</v>
      </c>
      <c r="U49" s="54">
        <f t="shared" si="5"/>
        <v>-0.14157327612744056</v>
      </c>
      <c r="V49" s="55">
        <f t="shared" si="5"/>
        <v>-0.14109031774066599</v>
      </c>
      <c r="W49" s="45"/>
    </row>
    <row r="50" spans="1:23" x14ac:dyDescent="0.25">
      <c r="B50" s="46"/>
      <c r="C50" s="46"/>
      <c r="D50" s="46"/>
      <c r="E50" s="46"/>
      <c r="F50" s="46"/>
      <c r="G50" s="46"/>
      <c r="H50" s="46"/>
      <c r="I50" s="46"/>
      <c r="J50" s="46"/>
      <c r="K50" s="46"/>
      <c r="L50" s="46"/>
      <c r="M50" s="47"/>
      <c r="N50" s="47"/>
      <c r="O50" s="47"/>
      <c r="P50" s="48"/>
    </row>
    <row r="51" spans="1:23" x14ac:dyDescent="0.25">
      <c r="B51" s="46"/>
      <c r="C51" s="46"/>
      <c r="D51" s="46"/>
      <c r="E51" s="46"/>
      <c r="F51" s="46"/>
      <c r="G51" s="46"/>
      <c r="H51" s="46"/>
      <c r="I51" s="46"/>
      <c r="J51" s="46"/>
      <c r="K51" s="58"/>
      <c r="L51" s="58"/>
      <c r="M51" s="58"/>
      <c r="N51" s="58"/>
      <c r="O51" s="58"/>
      <c r="P51" s="58"/>
      <c r="Q51" s="58"/>
      <c r="R51" s="58"/>
      <c r="S51" s="58"/>
      <c r="T51" s="58"/>
      <c r="U51" s="58"/>
      <c r="V51" s="58"/>
    </row>
    <row r="52" spans="1:23" x14ac:dyDescent="0.25">
      <c r="A52" s="49"/>
      <c r="B52" s="46"/>
      <c r="C52" s="46"/>
      <c r="D52" s="46"/>
      <c r="E52" s="46"/>
      <c r="F52" s="46"/>
      <c r="G52" s="46"/>
      <c r="H52" s="46"/>
      <c r="I52" s="46"/>
      <c r="J52" s="46"/>
      <c r="K52" s="50"/>
      <c r="L52" s="50"/>
      <c r="M52" s="50"/>
      <c r="N52" s="50"/>
      <c r="O52" s="50"/>
      <c r="P52" s="50"/>
      <c r="Q52" s="50"/>
      <c r="R52" s="50"/>
      <c r="S52" s="50"/>
      <c r="T52" s="50"/>
      <c r="U52" s="50"/>
      <c r="V52" s="50"/>
    </row>
    <row r="53" spans="1:23" x14ac:dyDescent="0.25">
      <c r="A53" s="49"/>
      <c r="B53" s="49"/>
      <c r="C53" s="49"/>
      <c r="D53" s="49"/>
      <c r="E53" s="49"/>
      <c r="F53" s="49"/>
      <c r="G53" s="49"/>
      <c r="H53" s="49"/>
      <c r="I53" s="49"/>
      <c r="J53" s="49"/>
      <c r="K53" s="50"/>
      <c r="L53" s="50"/>
      <c r="M53" s="50"/>
      <c r="N53" s="50"/>
      <c r="O53" s="50"/>
      <c r="P53" s="50"/>
      <c r="Q53" s="50"/>
      <c r="R53" s="50"/>
      <c r="S53" s="50"/>
      <c r="T53" s="50"/>
      <c r="U53" s="50"/>
      <c r="V53" s="50"/>
    </row>
    <row r="54" spans="1:23" x14ac:dyDescent="0.25">
      <c r="A54" s="49"/>
      <c r="B54" s="46"/>
      <c r="C54" s="46"/>
      <c r="D54" s="46"/>
      <c r="E54" s="46"/>
      <c r="F54" s="46"/>
      <c r="G54" s="46"/>
      <c r="H54" s="46"/>
      <c r="I54" s="46"/>
      <c r="J54" s="46"/>
      <c r="K54" s="50"/>
      <c r="L54" s="50"/>
      <c r="M54" s="50"/>
      <c r="N54" s="50"/>
      <c r="O54" s="50"/>
      <c r="P54" s="50"/>
      <c r="Q54" s="50"/>
      <c r="R54" s="50"/>
      <c r="S54" s="50"/>
      <c r="T54" s="50"/>
      <c r="U54" s="50"/>
      <c r="V54" s="50"/>
    </row>
    <row r="55" spans="1:23" x14ac:dyDescent="0.25">
      <c r="A55" s="49"/>
      <c r="B55" s="46"/>
      <c r="C55" s="46"/>
      <c r="D55" s="46"/>
      <c r="E55" s="46"/>
      <c r="F55" s="46"/>
      <c r="G55" s="46"/>
      <c r="H55" s="46"/>
      <c r="I55" s="46"/>
      <c r="J55" s="46"/>
      <c r="K55" s="50"/>
      <c r="L55" s="50"/>
      <c r="M55" s="50"/>
      <c r="N55" s="50"/>
      <c r="O55" s="50"/>
      <c r="P55" s="50"/>
      <c r="Q55" s="50"/>
      <c r="R55" s="50"/>
      <c r="S55" s="50"/>
      <c r="T55" s="50"/>
      <c r="U55" s="50"/>
      <c r="V55" s="50"/>
    </row>
    <row r="56" spans="1:23" x14ac:dyDescent="0.25">
      <c r="A56" s="49"/>
      <c r="B56" s="8"/>
      <c r="C56" s="8"/>
      <c r="D56" s="8"/>
      <c r="E56" s="8"/>
      <c r="F56" s="8"/>
      <c r="G56" s="8"/>
      <c r="H56" s="8"/>
      <c r="I56" s="8"/>
      <c r="J56" s="8"/>
      <c r="K56" s="50"/>
      <c r="L56" s="50"/>
      <c r="M56" s="50"/>
      <c r="N56" s="50"/>
      <c r="O56" s="50"/>
      <c r="P56" s="50"/>
      <c r="Q56" s="50"/>
      <c r="R56" s="50"/>
      <c r="S56" s="50"/>
      <c r="T56" s="50"/>
      <c r="U56" s="50"/>
      <c r="V56" s="50"/>
    </row>
    <row r="57" spans="1:23" x14ac:dyDescent="0.25">
      <c r="A57" s="49"/>
      <c r="B57" s="46"/>
      <c r="C57" s="46"/>
      <c r="D57" s="46"/>
      <c r="E57" s="46"/>
      <c r="F57" s="46"/>
      <c r="G57" s="46"/>
      <c r="H57" s="46"/>
      <c r="I57" s="46"/>
      <c r="J57" s="46"/>
      <c r="K57" s="50"/>
      <c r="L57" s="50"/>
      <c r="M57" s="50"/>
      <c r="N57" s="50"/>
      <c r="O57" s="50"/>
      <c r="P57" s="50"/>
      <c r="Q57" s="50"/>
      <c r="R57" s="50"/>
      <c r="S57" s="50"/>
      <c r="T57" s="50"/>
      <c r="U57" s="50"/>
      <c r="V57" s="50"/>
    </row>
    <row r="58" spans="1:23" x14ac:dyDescent="0.25">
      <c r="A58" s="49"/>
      <c r="B58" s="46"/>
      <c r="C58" s="46"/>
      <c r="D58" s="46"/>
      <c r="E58" s="46"/>
      <c r="F58" s="46"/>
      <c r="G58" s="46"/>
      <c r="H58" s="46"/>
      <c r="I58" s="46"/>
      <c r="J58" s="46"/>
      <c r="K58" s="50"/>
      <c r="L58" s="46"/>
      <c r="P58" s="47"/>
      <c r="Q58" s="47"/>
      <c r="R58" s="47"/>
    </row>
    <row r="59" spans="1:23" x14ac:dyDescent="0.25">
      <c r="A59" s="8"/>
      <c r="B59" s="8"/>
      <c r="C59" s="8"/>
      <c r="D59" s="8"/>
      <c r="E59" s="8"/>
      <c r="F59" s="8"/>
      <c r="G59" s="8"/>
      <c r="H59" s="8"/>
      <c r="I59" s="8"/>
      <c r="J59" s="8"/>
      <c r="K59" s="51"/>
      <c r="L59" s="51"/>
      <c r="M59" s="51"/>
      <c r="N59" s="51"/>
      <c r="P59" s="47"/>
      <c r="Q59" s="47"/>
      <c r="R59" s="47"/>
    </row>
    <row r="60" spans="1:23" x14ac:dyDescent="0.25">
      <c r="A60" s="20"/>
      <c r="B60" s="52"/>
      <c r="C60" s="52"/>
      <c r="D60" s="52"/>
      <c r="E60" s="52"/>
      <c r="F60" s="52"/>
      <c r="G60" s="52"/>
      <c r="H60" s="52"/>
      <c r="I60" s="52"/>
      <c r="J60" s="52"/>
      <c r="K60" s="53"/>
      <c r="L60" s="52"/>
      <c r="P60" s="47"/>
      <c r="Q60" s="47"/>
      <c r="R60" s="47"/>
    </row>
    <row r="61" spans="1:23" x14ac:dyDescent="0.25">
      <c r="A61" s="20"/>
      <c r="B61" s="52"/>
      <c r="C61" s="52"/>
      <c r="D61" s="52"/>
      <c r="E61" s="52"/>
      <c r="F61" s="52"/>
      <c r="G61" s="52"/>
      <c r="H61" s="52"/>
      <c r="I61" s="52"/>
      <c r="J61" s="52"/>
      <c r="K61" s="52"/>
      <c r="L61" s="52"/>
      <c r="P61" s="47"/>
      <c r="Q61" s="47"/>
      <c r="R61" s="47"/>
    </row>
    <row r="62" spans="1:23" x14ac:dyDescent="0.25">
      <c r="A62" s="20"/>
      <c r="B62" s="52"/>
      <c r="C62" s="52"/>
      <c r="D62" s="52"/>
      <c r="E62" s="52"/>
      <c r="F62" s="52"/>
      <c r="G62" s="52"/>
      <c r="H62" s="52"/>
      <c r="I62" s="52"/>
      <c r="J62" s="52"/>
      <c r="K62" s="52"/>
      <c r="L62" s="52"/>
      <c r="P62" s="47"/>
      <c r="Q62" s="47"/>
      <c r="R62" s="47"/>
    </row>
    <row r="63" spans="1:23" x14ac:dyDescent="0.25">
      <c r="A63" s="20"/>
      <c r="B63" s="52"/>
      <c r="C63" s="52"/>
      <c r="D63" s="52"/>
      <c r="E63" s="52"/>
      <c r="F63" s="52"/>
      <c r="G63" s="52"/>
      <c r="H63" s="52"/>
      <c r="I63" s="52"/>
      <c r="J63" s="52"/>
      <c r="K63" s="52"/>
      <c r="L63" s="52"/>
      <c r="P63" s="47"/>
      <c r="Q63" s="47"/>
      <c r="R63" s="47"/>
    </row>
    <row r="64" spans="1:23" x14ac:dyDescent="0.25">
      <c r="A64" s="8"/>
      <c r="B64" s="8"/>
      <c r="C64" s="8"/>
      <c r="D64" s="8"/>
      <c r="E64" s="8"/>
      <c r="F64" s="8"/>
      <c r="G64" s="8"/>
      <c r="H64" s="8"/>
      <c r="I64" s="8"/>
      <c r="J64" s="8"/>
      <c r="K64" s="8"/>
      <c r="L64" s="8"/>
    </row>
    <row r="65" spans="1:18" x14ac:dyDescent="0.25">
      <c r="A65" s="62"/>
      <c r="B65" s="46"/>
      <c r="C65" s="46"/>
      <c r="D65" s="46"/>
      <c r="E65" s="46"/>
      <c r="F65" s="46"/>
      <c r="G65" s="46"/>
      <c r="H65" s="46"/>
      <c r="I65" s="46"/>
      <c r="J65" s="46"/>
      <c r="K65" s="46"/>
      <c r="L65" s="46"/>
      <c r="P65" s="47"/>
      <c r="Q65" s="47"/>
      <c r="R65" s="47"/>
    </row>
    <row r="66" spans="1:18" x14ac:dyDescent="0.25">
      <c r="A66" s="62"/>
      <c r="B66" s="46"/>
      <c r="C66" s="46"/>
      <c r="D66" s="46"/>
      <c r="E66" s="46"/>
      <c r="F66" s="46"/>
      <c r="G66" s="46"/>
      <c r="H66" s="46"/>
      <c r="I66" s="46"/>
      <c r="J66" s="46"/>
      <c r="K66" s="46"/>
      <c r="L66" s="46"/>
      <c r="P66" s="47"/>
      <c r="Q66" s="47"/>
      <c r="R66" s="47"/>
    </row>
  </sheetData>
  <mergeCells count="8">
    <mergeCell ref="A31:A33"/>
    <mergeCell ref="A65:A66"/>
    <mergeCell ref="A9:S9"/>
    <mergeCell ref="A10:S10"/>
    <mergeCell ref="A11:Q11"/>
    <mergeCell ref="A12:Q12"/>
    <mergeCell ref="A14:A16"/>
    <mergeCell ref="A29:Q29"/>
  </mergeCells>
  <dataValidations count="1">
    <dataValidation type="list" allowBlank="1" showInputMessage="1" showErrorMessage="1" sqref="W37:W46" xr:uid="{BDB38456-8A9F-44FD-BD79-A902F7B6E34F}">
      <formula1>"Yes, 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56B24BA03CC41807CCB77DED0D7D2" ma:contentTypeVersion="16" ma:contentTypeDescription="Create a new document." ma:contentTypeScope="" ma:versionID="b23234d36ada9a2c0e58a3c2dd89d137">
  <xsd:schema xmlns:xsd="http://www.w3.org/2001/XMLSchema" xmlns:xs="http://www.w3.org/2001/XMLSchema" xmlns:p="http://schemas.microsoft.com/office/2006/metadata/properties" xmlns:ns2="1ebb5cdf-5803-4e55-8f90-2858ffc370dd" targetNamespace="http://schemas.microsoft.com/office/2006/metadata/properties" ma:root="true" ma:fieldsID="ae6c52689359815722308d5d16eaa639" ns2:_="">
    <xsd:import namespace="1ebb5cdf-5803-4e55-8f90-2858ffc370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rategic" minOccurs="0"/>
                <xsd:element ref="ns2:LeadPen" minOccurs="0"/>
                <xsd:element ref="ns2:DRP_x0028_Elexicon_x0029_" minOccurs="0"/>
                <xsd:element ref="ns2:Status" minOccurs="0"/>
                <xsd:element ref="ns2:MediaServiceDateTaken" minOccurs="0"/>
                <xsd:element ref="ns2:lcf76f155ced4ddcb4097134ff3c332f" minOccurs="0"/>
                <xsd:element ref="ns2:MediaServiceGenerationTime" minOccurs="0"/>
                <xsd:element ref="ns2:MediaServiceEventHashCode" minOccurs="0"/>
                <xsd:element ref="ns2:Witne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b5cdf-5803-4e55-8f90-2858ffc37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rategic" ma:index="12" nillable="true" ma:displayName="Strategic" ma:default="0" ma:format="Dropdown" ma:internalName="Strategic">
      <xsd:simpleType>
        <xsd:restriction base="dms:Boolean"/>
      </xsd:simpleType>
    </xsd:element>
    <xsd:element name="LeadPen" ma:index="13" nillable="true" ma:displayName="Lead Pen" ma:format="Dropdown" ma:list="UserInfo" ma:SharePointGroup="0" ma:internalName="LeadP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P_x0028_Elexicon_x0029_" ma:index="14" nillable="true" ma:displayName="DRP (Elexicon)" ma:format="Dropdown" ma:list="UserInfo" ma:SharePointGroup="0" ma:internalName="DRP_x0028_Elexicon_x0029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5" nillable="true" ma:displayName="Status" ma:format="Dropdown" ma:internalName="Status">
      <xsd:simpleType>
        <xsd:union memberTypes="dms:Text">
          <xsd:simpleType>
            <xsd:restriction base="dms:Choice">
              <xsd:enumeration value="Not Started"/>
              <xsd:enumeration value="First Draft in-progress"/>
              <xsd:enumeration value="Revised Draft in-progress"/>
              <xsd:enumeration value="with Torys"/>
              <xsd:enumeration value="Ready for Witness Review"/>
              <xsd:enumeration value="Needs revisions/inputs"/>
              <xsd:enumeration value="Signed-off by Witness"/>
              <xsd:enumeration value="Formatting in Progress"/>
              <xsd:enumeration value="Ready for Final Regulatory Review"/>
              <xsd:enumeration value="Ready to be Filed"/>
              <xsd:enumeration value="Ready for PDFing"/>
            </xsd:restriction>
          </xsd:simpleType>
        </xsd:un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a22a3d-408e-4f18-9ceb-0cfc2189b2ab"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itness" ma:index="21" nillable="true" ma:displayName="Witness" ma:format="Dropdown" ma:internalName="Witness">
      <xsd:complexType>
        <xsd:complexContent>
          <xsd:extension base="dms:MultiChoiceFillIn">
            <xsd:sequence>
              <xsd:element name="Value" maxOccurs="unbounded" minOccurs="0" nillable="true">
                <xsd:simpleType>
                  <xsd:union memberTypes="dms:Text">
                    <xsd:simpleType>
                      <xsd:restriction base="dms:Choice">
                        <xsd:enumeration value="Cynthia Chan"/>
                        <xsd:enumeration value="Stephen Vetsis"/>
                        <xsd:enumeration value="Kriston Romano"/>
                        <xsd:enumeration value="Lincoln Frost-Hunt"/>
                        <xsd:enumeration value="Sam Sadeghi"/>
                        <xsd:enumeration value="Brad Walker"/>
                        <xsd:enumeration value="Stephen Sheehy"/>
                        <xsd:enumeration value="Munish Multani"/>
                        <xsd:enumeration value="Zubair Islam"/>
                        <xsd:enumeration value="Andrew Blair (PA)"/>
                      </xsd:restriction>
                    </xsd:simpleType>
                  </xsd:union>
                </xsd:simpleType>
              </xsd:element>
            </xsd:sequence>
          </xsd:extension>
        </xsd:complexContent>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eadPen xmlns="1ebb5cdf-5803-4e55-8f90-2858ffc370dd">
      <UserInfo>
        <DisplayName/>
        <AccountId xsi:nil="true"/>
        <AccountType/>
      </UserInfo>
    </LeadPen>
    <lcf76f155ced4ddcb4097134ff3c332f xmlns="1ebb5cdf-5803-4e55-8f90-2858ffc370dd">
      <Terms xmlns="http://schemas.microsoft.com/office/infopath/2007/PartnerControls"/>
    </lcf76f155ced4ddcb4097134ff3c332f>
    <Strategic xmlns="1ebb5cdf-5803-4e55-8f90-2858ffc370dd">false</Strategic>
    <DRP_x0028_Elexicon_x0029_ xmlns="1ebb5cdf-5803-4e55-8f90-2858ffc370dd">
      <UserInfo>
        <DisplayName>jcowles@elexiconenergy.com</DisplayName>
        <AccountId>33</AccountId>
        <AccountType/>
      </UserInfo>
    </DRP_x0028_Elexicon_x0029_>
    <Status xmlns="1ebb5cdf-5803-4e55-8f90-2858ffc370dd">Ready to be Filed</Status>
    <Witness xmlns="1ebb5cdf-5803-4e55-8f90-2858ffc370dd">
      <Value>Zubair Islam</Value>
      <Value>Cynthia Chan</Value>
    </Witness>
  </documentManagement>
</p:properties>
</file>

<file path=customXml/itemProps1.xml><?xml version="1.0" encoding="utf-8"?>
<ds:datastoreItem xmlns:ds="http://schemas.openxmlformats.org/officeDocument/2006/customXml" ds:itemID="{BF7D9496-BBD8-4D79-A64F-882A40781EE4}">
  <ds:schemaRefs>
    <ds:schemaRef ds:uri="http://schemas.microsoft.com/sharepoint/v3/contenttype/forms"/>
  </ds:schemaRefs>
</ds:datastoreItem>
</file>

<file path=customXml/itemProps2.xml><?xml version="1.0" encoding="utf-8"?>
<ds:datastoreItem xmlns:ds="http://schemas.openxmlformats.org/officeDocument/2006/customXml" ds:itemID="{4562A650-9F44-4BE7-AABA-E147CFA4411B}"/>
</file>

<file path=customXml/itemProps3.xml><?xml version="1.0" encoding="utf-8"?>
<ds:datastoreItem xmlns:ds="http://schemas.openxmlformats.org/officeDocument/2006/customXml" ds:itemID="{C0FACA46-ED7F-4AA0-B876-74A916F1A392}">
  <ds:schemaRefs>
    <ds:schemaRef ds:uri="1ebb5cdf-5803-4e55-8f90-2858ffc370dd"/>
    <ds:schemaRef ds:uri="http://www.w3.org/XML/1998/namespace"/>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App.2-D Overhead</vt:lpstr>
    </vt:vector>
  </TitlesOfParts>
  <Manager/>
  <Company>Elexicon Energy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Cowles</dc:creator>
  <cp:keywords/>
  <dc:description/>
  <cp:lastModifiedBy>Susan Kim</cp:lastModifiedBy>
  <cp:revision/>
  <dcterms:created xsi:type="dcterms:W3CDTF">2025-10-08T18:07:22Z</dcterms:created>
  <dcterms:modified xsi:type="dcterms:W3CDTF">2025-12-11T02:18:00Z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0x0101007C856B24BA03CC41807CCB77DED0D7D2</vt:lpwstr>
  </property>
  <property fmtid="{D5CDD505-2E9C-101B-9397-08002B2CF9AE}" pid="3" name="MediaServiceImageTags">
    <vt:lpwstr/>
  </property>
</Properties>
</file>