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3 (Operating Revenue)/"/>
    </mc:Choice>
  </mc:AlternateContent>
  <xr:revisionPtr revIDLastSave="59" documentId="8_{FB4CA1EA-F484-4B99-B850-0A64C0F548D0}" xr6:coauthVersionLast="47" xr6:coauthVersionMax="47" xr10:uidLastSave="{A786849A-4E24-498A-9430-C1A786FCE17E}"/>
  <bookViews>
    <workbookView xWindow="-120" yWindow="-120" windowWidth="29040" windowHeight="15720" xr2:uid="{A111992F-E596-4AD3-A336-6151931EA608}"/>
  </bookViews>
  <sheets>
    <sheet name="App2.IB" sheetId="1" r:id="rId1"/>
  </sheets>
  <definedNames>
    <definedName name="_Fill" hidden="1">#REF!</definedName>
    <definedName name="_Order1" hidden="1">255</definedName>
    <definedName name="_Order2" hidden="1">0</definedName>
    <definedName name="_Sort" hidden="1">#REF!</definedName>
    <definedName name="BridgeYear">#REF!</definedName>
    <definedName name="EBNUMBER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7" i="1"/>
  <c r="L58" i="1"/>
  <c r="L59" i="1"/>
  <c r="L60" i="1"/>
  <c r="L61" i="1"/>
  <c r="L55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AD69" i="1"/>
  <c r="AC69" i="1"/>
  <c r="AB69" i="1"/>
  <c r="AA69" i="1"/>
  <c r="Z69" i="1"/>
  <c r="Y69" i="1"/>
  <c r="X69" i="1"/>
  <c r="W69" i="1"/>
  <c r="V69" i="1"/>
  <c r="U69" i="1"/>
  <c r="R69" i="1"/>
  <c r="Q69" i="1"/>
  <c r="AJ69" i="1" s="1"/>
  <c r="P69" i="1"/>
  <c r="O69" i="1"/>
  <c r="N69" i="1"/>
  <c r="M69" i="1"/>
  <c r="L69" i="1"/>
  <c r="AE69" i="1" s="1"/>
  <c r="AD68" i="1"/>
  <c r="AC68" i="1"/>
  <c r="AB68" i="1"/>
  <c r="AA68" i="1"/>
  <c r="Z68" i="1"/>
  <c r="Y68" i="1"/>
  <c r="X68" i="1"/>
  <c r="W68" i="1"/>
  <c r="V68" i="1"/>
  <c r="U68" i="1"/>
  <c r="R68" i="1"/>
  <c r="Q68" i="1"/>
  <c r="AJ68" i="1" s="1"/>
  <c r="P68" i="1"/>
  <c r="O68" i="1"/>
  <c r="N68" i="1"/>
  <c r="M68" i="1"/>
  <c r="L68" i="1"/>
  <c r="AE68" i="1" s="1"/>
  <c r="AK67" i="1"/>
  <c r="AJ67" i="1"/>
  <c r="AI67" i="1"/>
  <c r="AH67" i="1"/>
  <c r="AG67" i="1"/>
  <c r="AE67" i="1"/>
  <c r="AD67" i="1"/>
  <c r="AC67" i="1"/>
  <c r="AB67" i="1"/>
  <c r="AA67" i="1"/>
  <c r="Z67" i="1"/>
  <c r="Y67" i="1"/>
  <c r="X67" i="1"/>
  <c r="W67" i="1"/>
  <c r="V67" i="1"/>
  <c r="U67" i="1"/>
  <c r="L67" i="1"/>
  <c r="K67" i="1"/>
  <c r="J67" i="1"/>
  <c r="I67" i="1"/>
  <c r="H67" i="1"/>
  <c r="G67" i="1"/>
  <c r="F67" i="1"/>
  <c r="E67" i="1"/>
  <c r="D67" i="1"/>
  <c r="C67" i="1"/>
  <c r="B67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AK54" i="1"/>
  <c r="AJ54" i="1"/>
  <c r="AI54" i="1"/>
  <c r="AH54" i="1"/>
  <c r="AG54" i="1"/>
  <c r="AE54" i="1"/>
  <c r="AD54" i="1"/>
  <c r="AC54" i="1"/>
  <c r="AB54" i="1"/>
  <c r="AA54" i="1"/>
  <c r="Z54" i="1"/>
  <c r="Y54" i="1"/>
  <c r="X54" i="1"/>
  <c r="W54" i="1"/>
  <c r="V54" i="1"/>
  <c r="U54" i="1"/>
  <c r="L54" i="1"/>
  <c r="K54" i="1"/>
  <c r="J54" i="1"/>
  <c r="I54" i="1"/>
  <c r="H54" i="1"/>
  <c r="G54" i="1"/>
  <c r="F54" i="1"/>
  <c r="E54" i="1"/>
  <c r="D54" i="1"/>
  <c r="C54" i="1"/>
  <c r="B54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AK41" i="1"/>
  <c r="AJ41" i="1"/>
  <c r="AI41" i="1"/>
  <c r="AH41" i="1"/>
  <c r="AG41" i="1"/>
  <c r="AE41" i="1"/>
  <c r="AD41" i="1"/>
  <c r="AC41" i="1"/>
  <c r="AB41" i="1"/>
  <c r="AA41" i="1"/>
  <c r="Z41" i="1"/>
  <c r="Y41" i="1"/>
  <c r="X41" i="1"/>
  <c r="W41" i="1"/>
  <c r="V41" i="1"/>
  <c r="U41" i="1"/>
  <c r="L41" i="1"/>
  <c r="K41" i="1"/>
  <c r="J41" i="1"/>
  <c r="I41" i="1"/>
  <c r="H41" i="1"/>
  <c r="G41" i="1"/>
  <c r="F41" i="1"/>
  <c r="E41" i="1"/>
  <c r="D41" i="1"/>
  <c r="C41" i="1"/>
  <c r="B41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A38" i="1"/>
  <c r="T38" i="1" s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A37" i="1"/>
  <c r="A50" i="1" s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A36" i="1"/>
  <c r="A49" i="1" s="1"/>
  <c r="A35" i="1"/>
  <c r="A48" i="1" s="1"/>
  <c r="A34" i="1"/>
  <c r="T34" i="1" s="1"/>
  <c r="A33" i="1"/>
  <c r="T33" i="1" s="1"/>
  <c r="A32" i="1"/>
  <c r="A45" i="1" s="1"/>
  <c r="A58" i="1" s="1"/>
  <c r="A71" i="1" s="1"/>
  <c r="T71" i="1" s="1"/>
  <c r="A31" i="1"/>
  <c r="A44" i="1" s="1"/>
  <c r="A57" i="1" s="1"/>
  <c r="A70" i="1" s="1"/>
  <c r="T70" i="1" s="1"/>
  <c r="A30" i="1"/>
  <c r="T30" i="1" s="1"/>
  <c r="A29" i="1"/>
  <c r="AK28" i="1"/>
  <c r="AJ28" i="1"/>
  <c r="AI28" i="1"/>
  <c r="AH28" i="1"/>
  <c r="AG28" i="1"/>
  <c r="AE28" i="1"/>
  <c r="AD28" i="1"/>
  <c r="AC28" i="1"/>
  <c r="AB28" i="1"/>
  <c r="AA28" i="1"/>
  <c r="Z28" i="1"/>
  <c r="Y28" i="1"/>
  <c r="X28" i="1"/>
  <c r="W28" i="1"/>
  <c r="V28" i="1"/>
  <c r="U28" i="1"/>
  <c r="L28" i="1"/>
  <c r="K28" i="1"/>
  <c r="J28" i="1"/>
  <c r="I28" i="1"/>
  <c r="H28" i="1"/>
  <c r="G28" i="1"/>
  <c r="F28" i="1"/>
  <c r="E28" i="1"/>
  <c r="D28" i="1"/>
  <c r="C28" i="1"/>
  <c r="B28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T22" i="1"/>
  <c r="T21" i="1"/>
  <c r="T20" i="1"/>
  <c r="T19" i="1"/>
  <c r="T18" i="1"/>
  <c r="T17" i="1"/>
  <c r="T16" i="1"/>
  <c r="AK15" i="1"/>
  <c r="AJ15" i="1"/>
  <c r="AI15" i="1"/>
  <c r="AH15" i="1"/>
  <c r="AG15" i="1"/>
  <c r="AE15" i="1"/>
  <c r="AD15" i="1"/>
  <c r="AC15" i="1"/>
  <c r="AB15" i="1"/>
  <c r="AA15" i="1"/>
  <c r="Z15" i="1"/>
  <c r="Y15" i="1"/>
  <c r="X15" i="1"/>
  <c r="W15" i="1"/>
  <c r="V15" i="1"/>
  <c r="U15" i="1"/>
  <c r="M15" i="1"/>
  <c r="AF15" i="1" s="1"/>
  <c r="AE13" i="1"/>
  <c r="AD13" i="1" s="1"/>
  <c r="AC13" i="1" s="1"/>
  <c r="AB13" i="1" s="1"/>
  <c r="AA13" i="1"/>
  <c r="Z13" i="1" s="1"/>
  <c r="Y13" i="1" s="1"/>
  <c r="X13" i="1" s="1"/>
  <c r="W13" i="1" s="1"/>
  <c r="V13" i="1" s="1"/>
  <c r="U13" i="1" s="1"/>
  <c r="L13" i="1"/>
  <c r="K13" i="1" s="1"/>
  <c r="J13" i="1" s="1"/>
  <c r="I13" i="1" s="1"/>
  <c r="H13" i="1" s="1"/>
  <c r="G13" i="1" s="1"/>
  <c r="F13" i="1" s="1"/>
  <c r="E13" i="1" s="1"/>
  <c r="D13" i="1" s="1"/>
  <c r="C13" i="1" s="1"/>
  <c r="B13" i="1" s="1"/>
  <c r="T31" i="1" l="1"/>
  <c r="AI69" i="1"/>
  <c r="T44" i="1"/>
  <c r="T57" i="1"/>
  <c r="AH68" i="1"/>
  <c r="AI68" i="1"/>
  <c r="T36" i="1"/>
  <c r="A63" i="1"/>
  <c r="A76" i="1" s="1"/>
  <c r="T76" i="1" s="1"/>
  <c r="T50" i="1"/>
  <c r="AF28" i="1"/>
  <c r="A46" i="1"/>
  <c r="A59" i="1" s="1"/>
  <c r="T59" i="1" s="1"/>
  <c r="AF54" i="1"/>
  <c r="AG68" i="1"/>
  <c r="AK69" i="1"/>
  <c r="M41" i="1"/>
  <c r="M28" i="1"/>
  <c r="T37" i="1"/>
  <c r="M54" i="1"/>
  <c r="AK68" i="1"/>
  <c r="AG69" i="1"/>
  <c r="T32" i="1"/>
  <c r="A43" i="1"/>
  <c r="A56" i="1" s="1"/>
  <c r="M67" i="1"/>
  <c r="T35" i="1"/>
  <c r="A51" i="1"/>
  <c r="AF68" i="1"/>
  <c r="A42" i="1"/>
  <c r="T29" i="1"/>
  <c r="T45" i="1"/>
  <c r="A61" i="1"/>
  <c r="T48" i="1"/>
  <c r="AF69" i="1"/>
  <c r="AH69" i="1"/>
  <c r="A62" i="1"/>
  <c r="T49" i="1"/>
  <c r="T58" i="1"/>
  <c r="T51" i="1"/>
  <c r="A64" i="1"/>
  <c r="A47" i="1"/>
  <c r="AF41" i="1"/>
  <c r="AF67" i="1"/>
  <c r="T43" i="1" l="1"/>
  <c r="T63" i="1"/>
  <c r="T46" i="1"/>
  <c r="A72" i="1"/>
  <c r="T72" i="1" s="1"/>
  <c r="T62" i="1"/>
  <c r="A75" i="1"/>
  <c r="T75" i="1" s="1"/>
  <c r="A69" i="1"/>
  <c r="T69" i="1" s="1"/>
  <c r="T56" i="1"/>
  <c r="A74" i="1"/>
  <c r="T74" i="1" s="1"/>
  <c r="T61" i="1"/>
  <c r="A60" i="1"/>
  <c r="T47" i="1"/>
  <c r="T42" i="1"/>
  <c r="A55" i="1"/>
  <c r="T64" i="1"/>
  <c r="A77" i="1"/>
  <c r="T77" i="1" s="1"/>
  <c r="A68" i="1" l="1"/>
  <c r="T68" i="1" s="1"/>
  <c r="T55" i="1"/>
  <c r="A73" i="1"/>
  <c r="T73" i="1" s="1"/>
  <c r="T60" i="1"/>
  <c r="U58" i="1" l="1"/>
  <c r="W58" i="1" l="1"/>
  <c r="Y58" i="1"/>
  <c r="V58" i="1"/>
  <c r="X58" i="1"/>
  <c r="AC45" i="1" l="1"/>
  <c r="X56" i="1" l="1"/>
  <c r="W56" i="1"/>
  <c r="U45" i="1"/>
  <c r="U29" i="1"/>
  <c r="U32" i="1"/>
  <c r="U47" i="1"/>
  <c r="AB32" i="1"/>
  <c r="U56" i="1"/>
  <c r="Z30" i="1"/>
  <c r="AB48" i="1"/>
  <c r="V47" i="1"/>
  <c r="U30" i="1"/>
  <c r="V32" i="1"/>
  <c r="AA30" i="1"/>
  <c r="AA47" i="1"/>
  <c r="AB45" i="1"/>
  <c r="W45" i="1"/>
  <c r="Y47" i="1"/>
  <c r="V45" i="1" l="1"/>
  <c r="X31" i="1"/>
  <c r="Z29" i="1"/>
  <c r="Y31" i="1"/>
  <c r="X29" i="1"/>
  <c r="Z45" i="1"/>
  <c r="X30" i="1"/>
  <c r="AC30" i="1"/>
  <c r="U44" i="1"/>
  <c r="AA32" i="1"/>
  <c r="W31" i="1"/>
  <c r="Y45" i="1"/>
  <c r="Y29" i="1"/>
  <c r="W32" i="1"/>
  <c r="V44" i="1"/>
  <c r="V30" i="1"/>
  <c r="AC48" i="1"/>
  <c r="AA29" i="1"/>
  <c r="C59" i="1"/>
  <c r="V29" i="1"/>
  <c r="U48" i="1"/>
  <c r="AB44" i="1"/>
  <c r="AB30" i="1"/>
  <c r="Y32" i="1"/>
  <c r="AC32" i="1"/>
  <c r="X45" i="1"/>
  <c r="AA45" i="1"/>
  <c r="AC47" i="1"/>
  <c r="X32" i="1"/>
  <c r="Z44" i="1"/>
  <c r="Z47" i="1"/>
  <c r="Y33" i="1"/>
  <c r="F59" i="1"/>
  <c r="Y30" i="1"/>
  <c r="AB47" i="1"/>
  <c r="W47" i="1"/>
  <c r="I59" i="1"/>
  <c r="AB33" i="1"/>
  <c r="AB29" i="1"/>
  <c r="AA33" i="1"/>
  <c r="H59" i="1"/>
  <c r="W29" i="1"/>
  <c r="W30" i="1"/>
  <c r="AA44" i="1"/>
  <c r="AC29" i="1"/>
  <c r="V56" i="1"/>
  <c r="Z33" i="1"/>
  <c r="G59" i="1"/>
  <c r="E59" i="1"/>
  <c r="X33" i="1"/>
  <c r="W44" i="1"/>
  <c r="D59" i="1"/>
  <c r="W33" i="1"/>
  <c r="Z32" i="1"/>
  <c r="X47" i="1"/>
  <c r="Z31" i="1" l="1"/>
  <c r="AC31" i="1"/>
  <c r="W48" i="1"/>
  <c r="W59" i="1"/>
  <c r="Z48" i="1"/>
  <c r="AA31" i="1"/>
  <c r="AA59" i="1"/>
  <c r="X48" i="1"/>
  <c r="AC33" i="1"/>
  <c r="J59" i="1"/>
  <c r="AC59" i="1" s="1"/>
  <c r="B59" i="1"/>
  <c r="U59" i="1" s="1"/>
  <c r="U33" i="1"/>
  <c r="J61" i="1"/>
  <c r="AC35" i="1"/>
  <c r="D60" i="1"/>
  <c r="F60" i="1"/>
  <c r="Y34" i="1"/>
  <c r="U35" i="1"/>
  <c r="B61" i="1"/>
  <c r="U61" i="1" s="1"/>
  <c r="Z34" i="1"/>
  <c r="G60" i="1"/>
  <c r="AC34" i="1"/>
  <c r="J60" i="1"/>
  <c r="W35" i="1"/>
  <c r="D61" i="1"/>
  <c r="Z35" i="1"/>
  <c r="G61" i="1"/>
  <c r="U34" i="1"/>
  <c r="B60" i="1"/>
  <c r="U60" i="1" s="1"/>
  <c r="V35" i="1"/>
  <c r="C61" i="1"/>
  <c r="Y35" i="1"/>
  <c r="F61" i="1"/>
  <c r="Y59" i="1"/>
  <c r="E60" i="1"/>
  <c r="X34" i="1"/>
  <c r="AA34" i="1"/>
  <c r="H60" i="1"/>
  <c r="E61" i="1"/>
  <c r="X35" i="1"/>
  <c r="H61" i="1"/>
  <c r="AA35" i="1"/>
  <c r="AB35" i="1"/>
  <c r="I61" i="1"/>
  <c r="X44" i="1"/>
  <c r="X59" i="1"/>
  <c r="Y44" i="1"/>
  <c r="Z59" i="1"/>
  <c r="AA48" i="1"/>
  <c r="AC44" i="1"/>
  <c r="I60" i="1"/>
  <c r="AB34" i="1"/>
  <c r="Y48" i="1"/>
  <c r="V33" i="1"/>
  <c r="AB31" i="1"/>
  <c r="AB59" i="1"/>
  <c r="V48" i="1"/>
  <c r="X60" i="1" l="1"/>
  <c r="Y61" i="1"/>
  <c r="AB61" i="1"/>
  <c r="X61" i="1"/>
  <c r="AC60" i="1"/>
  <c r="V59" i="1"/>
  <c r="AA60" i="1"/>
  <c r="V34" i="1"/>
  <c r="C60" i="1"/>
  <c r="V60" i="1" s="1"/>
  <c r="V61" i="1"/>
  <c r="Y60" i="1"/>
  <c r="W34" i="1"/>
  <c r="Z61" i="1"/>
  <c r="AA61" i="1"/>
  <c r="W61" i="1"/>
  <c r="AC61" i="1"/>
  <c r="AB60" i="1"/>
  <c r="Z60" i="1"/>
  <c r="W60" i="1" l="1"/>
  <c r="Z58" i="1" l="1"/>
  <c r="U31" i="1"/>
  <c r="V31" i="1"/>
  <c r="AA58" i="1" l="1"/>
  <c r="W57" i="1"/>
  <c r="U57" i="1"/>
  <c r="V57" i="1" l="1"/>
  <c r="X57" i="1"/>
  <c r="AB58" i="1"/>
  <c r="AC58" i="1" l="1"/>
  <c r="U19" i="1"/>
  <c r="V19" i="1" l="1"/>
  <c r="U17" i="1"/>
  <c r="W19" i="1"/>
  <c r="AB19" i="1" l="1"/>
  <c r="U18" i="1"/>
  <c r="X19" i="1"/>
  <c r="Z19" i="1"/>
  <c r="AC19" i="1"/>
  <c r="AD32" i="1"/>
  <c r="Y19" i="1"/>
  <c r="U16" i="1"/>
  <c r="AA19" i="1"/>
  <c r="V17" i="1"/>
  <c r="W17" i="1"/>
  <c r="X17" i="1"/>
  <c r="AB21" i="1"/>
  <c r="Z17" i="1"/>
  <c r="U20" i="1"/>
  <c r="X20" i="1"/>
  <c r="U22" i="1"/>
  <c r="V22" i="1"/>
  <c r="U21" i="1"/>
  <c r="X22" i="1" l="1"/>
  <c r="AA20" i="1"/>
  <c r="V21" i="1"/>
  <c r="Y20" i="1"/>
  <c r="W21" i="1"/>
  <c r="AB18" i="1"/>
  <c r="AC18" i="1"/>
  <c r="Z22" i="1"/>
  <c r="Y22" i="1"/>
  <c r="AC17" i="1"/>
  <c r="Z20" i="1"/>
  <c r="AC22" i="1"/>
  <c r="W22" i="1"/>
  <c r="AB20" i="1"/>
  <c r="V16" i="1"/>
  <c r="AA22" i="1"/>
  <c r="AB22" i="1"/>
  <c r="AA21" i="1"/>
  <c r="AB17" i="1"/>
  <c r="V20" i="1"/>
  <c r="Z21" i="1"/>
  <c r="AA18" i="1"/>
  <c r="X21" i="1"/>
  <c r="Y17" i="1"/>
  <c r="W16" i="1"/>
  <c r="W20" i="1"/>
  <c r="Y21" i="1"/>
  <c r="AC20" i="1"/>
  <c r="AC21" i="1"/>
  <c r="AA17" i="1"/>
  <c r="V18" i="1"/>
  <c r="X18" i="1" l="1"/>
  <c r="AA16" i="1"/>
  <c r="Z16" i="1"/>
  <c r="AB16" i="1"/>
  <c r="X16" i="1"/>
  <c r="W18" i="1"/>
  <c r="Y18" i="1"/>
  <c r="Z18" i="1"/>
  <c r="Y16" i="1"/>
  <c r="AC16" i="1"/>
  <c r="AD16" i="1"/>
  <c r="AE16" i="1" l="1"/>
  <c r="AD19" i="1"/>
  <c r="AD58" i="1"/>
  <c r="Y56" i="1" l="1"/>
  <c r="AD20" i="1" l="1"/>
  <c r="AF16" i="1"/>
  <c r="AD17" i="1"/>
  <c r="AD21" i="1"/>
  <c r="Y57" i="1"/>
  <c r="AD33" i="1"/>
  <c r="K59" i="1"/>
  <c r="AD59" i="1" s="1"/>
  <c r="AD22" i="1"/>
  <c r="AG16" i="1" l="1"/>
  <c r="AE22" i="1"/>
  <c r="AE21" i="1"/>
  <c r="AD35" i="1"/>
  <c r="K61" i="1"/>
  <c r="AD61" i="1" s="1"/>
  <c r="Z57" i="1"/>
  <c r="Z56" i="1"/>
  <c r="AE32" i="1"/>
  <c r="AE58" i="1"/>
  <c r="K60" i="1"/>
  <c r="AD60" i="1" s="1"/>
  <c r="AD34" i="1"/>
  <c r="AF22" i="1" l="1"/>
  <c r="AH16" i="1"/>
  <c r="AE17" i="1"/>
  <c r="M58" i="1"/>
  <c r="AF58" i="1" s="1"/>
  <c r="AF32" i="1"/>
  <c r="AD45" i="1"/>
  <c r="O58" i="1"/>
  <c r="AF17" i="1"/>
  <c r="AF21" i="1"/>
  <c r="AD47" i="1"/>
  <c r="AB56" i="1"/>
  <c r="AA56" i="1"/>
  <c r="AE61" i="1" l="1"/>
  <c r="AE35" i="1"/>
  <c r="AD30" i="1"/>
  <c r="N58" i="1"/>
  <c r="AG58" i="1" s="1"/>
  <c r="AG32" i="1"/>
  <c r="AF35" i="1"/>
  <c r="M61" i="1"/>
  <c r="Q58" i="1"/>
  <c r="R58" i="1"/>
  <c r="AK32" i="1"/>
  <c r="AE60" i="1"/>
  <c r="AE34" i="1"/>
  <c r="AG22" i="1"/>
  <c r="AG17" i="1"/>
  <c r="AJ32" i="1"/>
  <c r="AF34" i="1"/>
  <c r="M60" i="1"/>
  <c r="AF60" i="1" s="1"/>
  <c r="AI16" i="1"/>
  <c r="AG21" i="1"/>
  <c r="AH32" i="1"/>
  <c r="AK58" i="1" l="1"/>
  <c r="AF61" i="1"/>
  <c r="AC56" i="1"/>
  <c r="AH21" i="1"/>
  <c r="AH22" i="1"/>
  <c r="AI32" i="1"/>
  <c r="P58" i="1"/>
  <c r="AI58" i="1" s="1"/>
  <c r="AH17" i="1"/>
  <c r="N60" i="1"/>
  <c r="AG60" i="1" s="1"/>
  <c r="AG34" i="1"/>
  <c r="AJ16" i="1"/>
  <c r="AG35" i="1"/>
  <c r="N61" i="1"/>
  <c r="AG61" i="1" s="1"/>
  <c r="AH58" i="1"/>
  <c r="AJ58" i="1" l="1"/>
  <c r="AI21" i="1"/>
  <c r="AI22" i="1"/>
  <c r="L73" i="1"/>
  <c r="AE47" i="1"/>
  <c r="M73" i="1"/>
  <c r="AF47" i="1"/>
  <c r="AI17" i="1"/>
  <c r="AH34" i="1"/>
  <c r="O60" i="1"/>
  <c r="AH60" i="1" s="1"/>
  <c r="AH35" i="1"/>
  <c r="O61" i="1"/>
  <c r="AH61" i="1" s="1"/>
  <c r="AK16" i="1"/>
  <c r="AF73" i="1" l="1"/>
  <c r="P60" i="1"/>
  <c r="AI60" i="1" s="1"/>
  <c r="AI34" i="1"/>
  <c r="AJ17" i="1"/>
  <c r="AI35" i="1"/>
  <c r="P61" i="1"/>
  <c r="AI61" i="1" s="1"/>
  <c r="AG47" i="1"/>
  <c r="N73" i="1"/>
  <c r="AG73" i="1" s="1"/>
  <c r="AD29" i="1"/>
  <c r="AJ22" i="1"/>
  <c r="AD48" i="1"/>
  <c r="AJ21" i="1"/>
  <c r="AE73" i="1"/>
  <c r="AK22" i="1" l="1"/>
  <c r="AK17" i="1"/>
  <c r="AF48" i="1"/>
  <c r="Q60" i="1"/>
  <c r="AJ60" i="1" s="1"/>
  <c r="AJ34" i="1"/>
  <c r="AK21" i="1"/>
  <c r="AD56" i="1"/>
  <c r="M74" i="1"/>
  <c r="AH47" i="1"/>
  <c r="O73" i="1"/>
  <c r="AH73" i="1" s="1"/>
  <c r="Q61" i="1"/>
  <c r="AJ61" i="1" s="1"/>
  <c r="AJ35" i="1"/>
  <c r="AD73" i="1"/>
  <c r="AG48" i="1" l="1"/>
  <c r="N74" i="1"/>
  <c r="AG74" i="1" s="1"/>
  <c r="AK34" i="1"/>
  <c r="R60" i="1"/>
  <c r="AK60" i="1" s="1"/>
  <c r="R61" i="1"/>
  <c r="AK61" i="1" s="1"/>
  <c r="AK35" i="1"/>
  <c r="AI47" i="1"/>
  <c r="P73" i="1"/>
  <c r="AI73" i="1" s="1"/>
  <c r="AE48" i="1"/>
  <c r="L74" i="1"/>
  <c r="Q73" i="1" l="1"/>
  <c r="AJ73" i="1" s="1"/>
  <c r="AJ47" i="1"/>
  <c r="AH48" i="1"/>
  <c r="O74" i="1"/>
  <c r="AH74" i="1" s="1"/>
  <c r="AB73" i="1"/>
  <c r="AC73" i="1"/>
  <c r="AE74" i="1"/>
  <c r="AF74" i="1"/>
  <c r="AK47" i="1" l="1"/>
  <c r="R73" i="1"/>
  <c r="AK73" i="1" s="1"/>
  <c r="AF30" i="1"/>
  <c r="M56" i="1"/>
  <c r="AE30" i="1"/>
  <c r="AE56" i="1"/>
  <c r="AI48" i="1"/>
  <c r="P74" i="1"/>
  <c r="AI74" i="1" s="1"/>
  <c r="AD74" i="1" l="1"/>
  <c r="AF56" i="1"/>
  <c r="AJ48" i="1"/>
  <c r="Q74" i="1"/>
  <c r="AJ74" i="1" s="1"/>
  <c r="Z73" i="1"/>
  <c r="AA73" i="1"/>
  <c r="R74" i="1" l="1"/>
  <c r="AK74" i="1" s="1"/>
  <c r="AK48" i="1"/>
  <c r="AB74" i="1"/>
  <c r="AC74" i="1"/>
  <c r="AA74" i="1" l="1"/>
  <c r="Y73" i="1"/>
  <c r="X73" i="1" l="1"/>
  <c r="Z74" i="1"/>
  <c r="U73" i="1" l="1"/>
  <c r="W73" i="1"/>
  <c r="AE45" i="1"/>
  <c r="L71" i="1"/>
  <c r="V73" i="1" l="1"/>
  <c r="AH45" i="1"/>
  <c r="O71" i="1"/>
  <c r="X74" i="1"/>
  <c r="Y74" i="1"/>
  <c r="Q71" i="1"/>
  <c r="AJ45" i="1"/>
  <c r="R71" i="1"/>
  <c r="AK45" i="1"/>
  <c r="AI45" i="1"/>
  <c r="P71" i="1"/>
  <c r="AI71" i="1" s="1"/>
  <c r="M71" i="1"/>
  <c r="AF71" i="1" s="1"/>
  <c r="AF45" i="1"/>
  <c r="N71" i="1"/>
  <c r="AG45" i="1"/>
  <c r="AH71" i="1" l="1"/>
  <c r="AG71" i="1"/>
  <c r="AE71" i="1"/>
  <c r="AK71" i="1"/>
  <c r="AJ71" i="1"/>
  <c r="U74" i="1" l="1"/>
  <c r="W74" i="1"/>
  <c r="AD71" i="1"/>
  <c r="V74" i="1" l="1"/>
  <c r="AB71" i="1"/>
  <c r="AC71" i="1"/>
  <c r="AA71" i="1" l="1"/>
  <c r="Z71" i="1" l="1"/>
  <c r="Y71" i="1" l="1"/>
  <c r="W71" i="1" l="1"/>
  <c r="X71" i="1"/>
  <c r="U71" i="1" l="1"/>
  <c r="V71" i="1" l="1"/>
  <c r="U55" i="1" l="1"/>
  <c r="W55" i="1"/>
  <c r="X55" i="1"/>
  <c r="AA55" i="1"/>
  <c r="Z55" i="1" l="1"/>
  <c r="Y55" i="1"/>
  <c r="V55" i="1"/>
  <c r="AB55" i="1"/>
  <c r="AC55" i="1"/>
  <c r="AD55" i="1" l="1"/>
  <c r="AE55" i="1" l="1"/>
  <c r="AE29" i="1" l="1"/>
  <c r="M55" i="1" l="1"/>
  <c r="AF55" i="1" s="1"/>
  <c r="AF29" i="1"/>
  <c r="AE19" i="1" l="1"/>
  <c r="AD31" i="1" l="1"/>
  <c r="AD44" i="1" l="1"/>
  <c r="AF19" i="1" l="1"/>
  <c r="AG19" i="1"/>
  <c r="AH19" i="1" l="1"/>
  <c r="AI19" i="1" l="1"/>
  <c r="AJ19" i="1" l="1"/>
  <c r="AK19" i="1" l="1"/>
  <c r="AD18" i="1" l="1"/>
  <c r="AE18" i="1" l="1"/>
  <c r="AF18" i="1"/>
  <c r="AG18" i="1" l="1"/>
  <c r="AH18" i="1" l="1"/>
  <c r="AJ18" i="1" l="1"/>
  <c r="AI18" i="1"/>
  <c r="AK18" i="1" l="1"/>
  <c r="AA57" i="1" l="1"/>
  <c r="AB57" i="1" l="1"/>
  <c r="AC57" i="1"/>
  <c r="N57" i="1" l="1"/>
  <c r="AH30" i="1"/>
  <c r="O56" i="1"/>
  <c r="N56" i="1"/>
  <c r="AG56" i="1" s="1"/>
  <c r="AG30" i="1"/>
  <c r="AH31" i="1"/>
  <c r="O57" i="1"/>
  <c r="AH57" i="1" s="1"/>
  <c r="AD57" i="1"/>
  <c r="AH56" i="1" l="1"/>
  <c r="P56" i="1"/>
  <c r="AI56" i="1" s="1"/>
  <c r="AI30" i="1"/>
  <c r="AI31" i="1"/>
  <c r="P57" i="1"/>
  <c r="AI57" i="1" s="1"/>
  <c r="AH29" i="1"/>
  <c r="O55" i="1"/>
  <c r="AG29" i="1"/>
  <c r="N55" i="1"/>
  <c r="AG55" i="1" s="1"/>
  <c r="AH55" i="1" l="1"/>
  <c r="Q56" i="1"/>
  <c r="AJ56" i="1" s="1"/>
  <c r="AJ30" i="1"/>
  <c r="Q57" i="1"/>
  <c r="AJ57" i="1" s="1"/>
  <c r="AJ31" i="1"/>
  <c r="P55" i="1" l="1"/>
  <c r="AI55" i="1" s="1"/>
  <c r="AI29" i="1"/>
  <c r="AK30" i="1"/>
  <c r="R56" i="1"/>
  <c r="AK56" i="1" s="1"/>
  <c r="AJ29" i="1"/>
  <c r="Q55" i="1"/>
  <c r="AJ55" i="1" s="1"/>
  <c r="AE57" i="1" l="1"/>
  <c r="AE31" i="1"/>
  <c r="M57" i="1"/>
  <c r="AF31" i="1"/>
  <c r="AG31" i="1"/>
  <c r="AH44" i="1"/>
  <c r="O70" i="1"/>
  <c r="N70" i="1"/>
  <c r="AH70" i="1" l="1"/>
  <c r="AF57" i="1"/>
  <c r="AG57" i="1"/>
  <c r="R57" i="1"/>
  <c r="AK57" i="1" s="1"/>
  <c r="AK31" i="1"/>
  <c r="R55" i="1"/>
  <c r="AK55" i="1" s="1"/>
  <c r="AK29" i="1"/>
  <c r="Q70" i="1" l="1"/>
  <c r="R70" i="1" l="1"/>
  <c r="AK70" i="1" s="1"/>
  <c r="AK44" i="1"/>
  <c r="AI44" i="1" l="1"/>
  <c r="P70" i="1"/>
  <c r="AJ44" i="1"/>
  <c r="AF44" i="1"/>
  <c r="M70" i="1"/>
  <c r="AG44" i="1"/>
  <c r="L70" i="1"/>
  <c r="AE44" i="1"/>
  <c r="AE70" i="1" l="1"/>
  <c r="AF70" i="1"/>
  <c r="AG70" i="1"/>
  <c r="AI70" i="1"/>
  <c r="AJ70" i="1"/>
  <c r="AD70" i="1" l="1"/>
  <c r="AC70" i="1" l="1"/>
  <c r="AA70" i="1" l="1"/>
  <c r="AB70" i="1"/>
  <c r="Z70" i="1" l="1"/>
  <c r="Y70" i="1" l="1"/>
  <c r="X70" i="1" l="1"/>
  <c r="U70" i="1" l="1"/>
  <c r="W70" i="1"/>
  <c r="V70" i="1" l="1"/>
  <c r="AE20" i="1" l="1"/>
  <c r="AF20" i="1" l="1"/>
  <c r="AG20" i="1" l="1"/>
  <c r="AE33" i="1"/>
  <c r="AE59" i="1"/>
  <c r="M59" i="1" l="1"/>
  <c r="AF59" i="1" s="1"/>
  <c r="AF33" i="1"/>
  <c r="AH20" i="1"/>
  <c r="AI20" i="1" l="1"/>
  <c r="N59" i="1"/>
  <c r="AG59" i="1" s="1"/>
  <c r="AG33" i="1"/>
  <c r="AJ20" i="1" l="1"/>
  <c r="AH33" i="1"/>
  <c r="O59" i="1"/>
  <c r="AH59" i="1" s="1"/>
  <c r="AI33" i="1" l="1"/>
  <c r="P59" i="1"/>
  <c r="AI59" i="1" s="1"/>
  <c r="AK20" i="1"/>
  <c r="AJ33" i="1" l="1"/>
  <c r="Q59" i="1"/>
  <c r="AJ59" i="1" s="1"/>
  <c r="R59" i="1" l="1"/>
  <c r="AK59" i="1" s="1"/>
  <c r="AK33" i="1"/>
</calcChain>
</file>

<file path=xl/sharedStrings.xml><?xml version="1.0" encoding="utf-8"?>
<sst xmlns="http://schemas.openxmlformats.org/spreadsheetml/2006/main" count="80" uniqueCount="51">
  <si>
    <t>File Number:</t>
  </si>
  <si>
    <t>Exhibit:</t>
  </si>
  <si>
    <t>Appendix 2-IB</t>
  </si>
  <si>
    <t>Tab:</t>
  </si>
  <si>
    <t>Customer, Connections, Load Forecast and Revenues Data and Analysis</t>
  </si>
  <si>
    <t>Schedule:</t>
  </si>
  <si>
    <t>Show RRR data</t>
  </si>
  <si>
    <t>Page:</t>
  </si>
  <si>
    <t>Yes</t>
  </si>
  <si>
    <t>Date:</t>
  </si>
  <si>
    <t>Customer Numbers</t>
  </si>
  <si>
    <t>This sheet is to be filled in accordance with the instructions documented in section 2.3.2 of Chapter 2 of the Filing Requirements for Distribution Rate Applications, in terms of one set of tables per customer class.</t>
  </si>
  <si>
    <t>Customers/Connections</t>
  </si>
  <si>
    <t>Customers/Connections Variance Analysis</t>
  </si>
  <si>
    <t>Rate Class</t>
  </si>
  <si>
    <t>Historical 2015</t>
  </si>
  <si>
    <t>Historical 2016</t>
  </si>
  <si>
    <t>Historical 2017</t>
  </si>
  <si>
    <t>Historical 2018</t>
  </si>
  <si>
    <t>Historical 2019</t>
  </si>
  <si>
    <t>Historical 2020</t>
  </si>
  <si>
    <t>Historical 2021</t>
  </si>
  <si>
    <t>Historical 2022</t>
  </si>
  <si>
    <t>Historical 2023</t>
  </si>
  <si>
    <t>Historical 2024</t>
  </si>
  <si>
    <t>Bridge Year 2025</t>
  </si>
  <si>
    <t>2027 Test Year</t>
  </si>
  <si>
    <t>2028 Test Year</t>
  </si>
  <si>
    <t>2029 Test Year</t>
  </si>
  <si>
    <t>2030 Test Year</t>
  </si>
  <si>
    <t>2031 Test Year</t>
  </si>
  <si>
    <t>Residential</t>
  </si>
  <si>
    <t>General Service &lt; 50 kW</t>
  </si>
  <si>
    <t>General Service &gt;= 50 kW</t>
  </si>
  <si>
    <t>Large User</t>
  </si>
  <si>
    <t>Unmetered Scattered Load Connections</t>
  </si>
  <si>
    <t>Sentinel Lighting Connections</t>
  </si>
  <si>
    <t>Street Lighting Connections</t>
  </si>
  <si>
    <t>Wholesale Market Participants</t>
  </si>
  <si>
    <t>Embedded Distributor(s)</t>
  </si>
  <si>
    <t>Sub Transmission Customers</t>
  </si>
  <si>
    <t>Consumption (Actual)</t>
  </si>
  <si>
    <t>Consumption (Actual) Variance Analysis</t>
  </si>
  <si>
    <t>Demand (Actual)</t>
  </si>
  <si>
    <t>Demand (Actual) Variance Analysis</t>
  </si>
  <si>
    <t>Consumption (Weather Normalized)</t>
  </si>
  <si>
    <t>Consumption (Weather Normalized) Variance Analysis</t>
  </si>
  <si>
    <t>Demand (Weather Normalized)</t>
  </si>
  <si>
    <t>Demand (Weather Normalized) Variance Analysis</t>
  </si>
  <si>
    <t>Average</t>
  </si>
  <si>
    <t>EB-2025-0312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</si>
</sst>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0.0%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</cellStyleXfs>
  <cellXfs count="39">
    <xf numFmtId="0" fontId="0" fillId="0" borderId="0" xfId="0"/>
    <xf numFmtId="0" fontId="3" fillId="0" borderId="0" xfId="1" applyFont="1"/>
    <xf numFmtId="0" fontId="4" fillId="0" borderId="0" xfId="1" applyFont="1" applyAlignment="1">
      <alignment vertical="top"/>
    </xf>
    <xf numFmtId="0" fontId="3" fillId="0" borderId="0" xfId="1" applyFont="1" applyProtection="1">
      <protection locked="0"/>
    </xf>
    <xf numFmtId="0" fontId="4" fillId="2" borderId="0" xfId="1" applyFont="1" applyFill="1" applyAlignment="1" applyProtection="1">
      <alignment vertical="top"/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7" fillId="3" borderId="1" xfId="0" applyFont="1" applyFill="1" applyBorder="1" applyProtection="1">
      <protection locked="0"/>
    </xf>
    <xf numFmtId="0" fontId="4" fillId="0" borderId="0" xfId="1" applyFont="1" applyAlignment="1" applyProtection="1">
      <alignment horizontal="right" vertical="top"/>
      <protection locked="0"/>
    </xf>
    <xf numFmtId="15" fontId="4" fillId="2" borderId="0" xfId="1" applyNumberFormat="1" applyFont="1" applyFill="1" applyAlignment="1" applyProtection="1">
      <alignment vertical="top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vertical="top" wrapText="1"/>
      <protection locked="0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2" fillId="0" borderId="0" xfId="0" applyFont="1"/>
    <xf numFmtId="0" fontId="10" fillId="0" borderId="0" xfId="0" applyFon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2" borderId="1" xfId="2" applyNumberFormat="1" applyFont="1" applyFill="1" applyBorder="1"/>
    <xf numFmtId="1" fontId="0" fillId="0" borderId="0" xfId="0" applyNumberFormat="1"/>
    <xf numFmtId="9" fontId="0" fillId="0" borderId="1" xfId="3" applyFont="1" applyBorder="1"/>
    <xf numFmtId="0" fontId="11" fillId="0" borderId="0" xfId="0" applyFont="1"/>
    <xf numFmtId="164" fontId="0" fillId="4" borderId="1" xfId="2" applyNumberFormat="1" applyFont="1" applyFill="1" applyBorder="1" applyProtection="1"/>
    <xf numFmtId="0" fontId="12" fillId="0" borderId="0" xfId="0" applyFont="1"/>
    <xf numFmtId="0" fontId="13" fillId="0" borderId="0" xfId="0" applyFont="1"/>
    <xf numFmtId="9" fontId="0" fillId="0" borderId="0" xfId="3" applyFont="1" applyBorder="1"/>
    <xf numFmtId="164" fontId="0" fillId="0" borderId="0" xfId="0" applyNumberFormat="1"/>
    <xf numFmtId="0" fontId="14" fillId="0" borderId="0" xfId="1" applyFont="1" applyProtection="1">
      <protection locked="0"/>
    </xf>
    <xf numFmtId="0" fontId="14" fillId="0" borderId="0" xfId="1" applyFont="1" applyAlignment="1" applyProtection="1">
      <alignment vertical="top" wrapText="1"/>
      <protection locked="0"/>
    </xf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164" fontId="0" fillId="4" borderId="1" xfId="2" applyNumberFormat="1" applyFont="1" applyFill="1" applyBorder="1"/>
    <xf numFmtId="165" fontId="0" fillId="0" borderId="1" xfId="3" applyNumberFormat="1" applyFont="1" applyBorder="1"/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left" vertical="top"/>
    </xf>
  </cellXfs>
  <cellStyles count="5">
    <cellStyle name="Comma 10 2" xfId="2" xr:uid="{CC0DF1B8-FD38-4D75-94EF-DC3044ED105D}"/>
    <cellStyle name="Normal" xfId="0" builtinId="0"/>
    <cellStyle name="Normal 2 2 2 2 2" xfId="1" xr:uid="{D176D8E6-0DEE-4161-8F3D-2605A64CB5F5}"/>
    <cellStyle name="Normal 4 2" xfId="4" xr:uid="{9944B26A-74DC-4F06-8D4C-E2F6D94EE500}"/>
    <cellStyle name="Percent 10" xfId="3" xr:uid="{CF50028D-4308-46BF-8AF5-277039725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'App2.IB'!$A$44</c:f>
              <c:strCache>
                <c:ptCount val="1"/>
                <c:pt idx="0">
                  <c:v>General Service &gt;=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'App2.IB'!$B$41:$R$41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'App2.IB'!$B$44:$R$44</c:f>
              <c:numCache>
                <c:formatCode>_(* #,##0_);_(* \(#,##0\);_(* "-"??_);_(@_)</c:formatCode>
                <c:ptCount val="17"/>
                <c:pt idx="0">
                  <c:v>3386874.6266083815</c:v>
                </c:pt>
                <c:pt idx="1">
                  <c:v>3508268.84</c:v>
                </c:pt>
                <c:pt idx="2">
                  <c:v>3401904.3199999994</c:v>
                </c:pt>
                <c:pt idx="3">
                  <c:v>3453646.02</c:v>
                </c:pt>
                <c:pt idx="4">
                  <c:v>3400324.45</c:v>
                </c:pt>
                <c:pt idx="5">
                  <c:v>3282642.5999999996</c:v>
                </c:pt>
                <c:pt idx="6">
                  <c:v>3318386.2399999993</c:v>
                </c:pt>
                <c:pt idx="7">
                  <c:v>3436462.81</c:v>
                </c:pt>
                <c:pt idx="8">
                  <c:v>3385686.83</c:v>
                </c:pt>
                <c:pt idx="9">
                  <c:v>3344568.1899999995</c:v>
                </c:pt>
                <c:pt idx="10">
                  <c:v>3483236.1563306209</c:v>
                </c:pt>
                <c:pt idx="11">
                  <c:v>3746678.0554151633</c:v>
                </c:pt>
                <c:pt idx="12">
                  <c:v>3932919.5499167629</c:v>
                </c:pt>
                <c:pt idx="13">
                  <c:v>4024060.0451510968</c:v>
                </c:pt>
                <c:pt idx="14">
                  <c:v>4084276.8409178718</c:v>
                </c:pt>
                <c:pt idx="15">
                  <c:v>4129267.3899387959</c:v>
                </c:pt>
                <c:pt idx="16">
                  <c:v>4194095.9025617568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E-478B-8B99-ED9EE8B82DA3}"/>
            </c:ext>
          </c:extLst>
        </c:ser>
        <c:ser>
          <c:idx val="3"/>
          <c:order val="3"/>
          <c:tx>
            <c:strRef>
              <c:f>'App2.IB'!$A$45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'App2.IB'!$B$41:$R$41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'App2.IB'!$B$45:$R$45</c:f>
              <c:numCache>
                <c:formatCode>_(* #,##0_);_(* \(#,##0\);_(* "-"??_);_(@_)</c:formatCode>
                <c:ptCount val="17"/>
                <c:pt idx="0">
                  <c:v>361254.63310506125</c:v>
                </c:pt>
                <c:pt idx="1">
                  <c:v>421758</c:v>
                </c:pt>
                <c:pt idx="2">
                  <c:v>382866</c:v>
                </c:pt>
                <c:pt idx="3">
                  <c:v>423038</c:v>
                </c:pt>
                <c:pt idx="4">
                  <c:v>433414</c:v>
                </c:pt>
                <c:pt idx="5">
                  <c:v>453257</c:v>
                </c:pt>
                <c:pt idx="6">
                  <c:v>481567</c:v>
                </c:pt>
                <c:pt idx="7">
                  <c:v>490452</c:v>
                </c:pt>
                <c:pt idx="8">
                  <c:v>518389.27999999997</c:v>
                </c:pt>
                <c:pt idx="9">
                  <c:v>532510.09</c:v>
                </c:pt>
                <c:pt idx="10">
                  <c:v>562102.70615904417</c:v>
                </c:pt>
                <c:pt idx="11">
                  <c:v>614338.02506298595</c:v>
                </c:pt>
                <c:pt idx="12">
                  <c:v>700459.585062181</c:v>
                </c:pt>
                <c:pt idx="13">
                  <c:v>866937.22022196359</c:v>
                </c:pt>
                <c:pt idx="14">
                  <c:v>994908.69007255079</c:v>
                </c:pt>
                <c:pt idx="15">
                  <c:v>1044584.2129462288</c:v>
                </c:pt>
                <c:pt idx="16">
                  <c:v>1070183.945594792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E-478B-8B99-ED9EE8B82DA3}"/>
            </c:ext>
          </c:extLst>
        </c:ser>
        <c:ser>
          <c:idx val="5"/>
          <c:order val="5"/>
          <c:tx>
            <c:strRef>
              <c:f>'App2.IB'!$A$47</c:f>
              <c:strCache>
                <c:ptCount val="1"/>
                <c:pt idx="0">
                  <c:v>Sentinel Lighting Connections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'App2.IB'!$B$41:$R$41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'App2.IB'!$B$47:$R$47</c:f>
              <c:numCache>
                <c:formatCode>_(* #,##0_);_(* \(#,##0\);_(* "-"??_);_(@_)</c:formatCode>
                <c:ptCount val="17"/>
                <c:pt idx="0">
                  <c:v>1109</c:v>
                </c:pt>
                <c:pt idx="1">
                  <c:v>1106</c:v>
                </c:pt>
                <c:pt idx="2">
                  <c:v>1055</c:v>
                </c:pt>
                <c:pt idx="3">
                  <c:v>807</c:v>
                </c:pt>
                <c:pt idx="4">
                  <c:v>715</c:v>
                </c:pt>
                <c:pt idx="5">
                  <c:v>714</c:v>
                </c:pt>
                <c:pt idx="6">
                  <c:v>703</c:v>
                </c:pt>
                <c:pt idx="7">
                  <c:v>696</c:v>
                </c:pt>
                <c:pt idx="8">
                  <c:v>700</c:v>
                </c:pt>
                <c:pt idx="9">
                  <c:v>685</c:v>
                </c:pt>
                <c:pt idx="10">
                  <c:v>682.64600322345473</c:v>
                </c:pt>
                <c:pt idx="11">
                  <c:v>673.86193632504273</c:v>
                </c:pt>
                <c:pt idx="12">
                  <c:v>665.263182287826</c:v>
                </c:pt>
                <c:pt idx="13">
                  <c:v>656.84709227034318</c:v>
                </c:pt>
                <c:pt idx="14">
                  <c:v>648.61106870302569</c:v>
                </c:pt>
                <c:pt idx="15">
                  <c:v>640.55256450629076</c:v>
                </c:pt>
                <c:pt idx="16">
                  <c:v>632.66908232300091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E-478B-8B99-ED9EE8B82DA3}"/>
            </c:ext>
          </c:extLst>
        </c:ser>
        <c:ser>
          <c:idx val="6"/>
          <c:order val="6"/>
          <c:tx>
            <c:strRef>
              <c:f>'App2.IB'!$A$48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'App2.IB'!$B$41:$R$41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'App2.IB'!$B$48:$R$48</c:f>
              <c:numCache>
                <c:formatCode>_(* #,##0_);_(* \(#,##0\);_(* "-"??_);_(@_)</c:formatCode>
                <c:ptCount val="17"/>
                <c:pt idx="0">
                  <c:v>81808.160000000003</c:v>
                </c:pt>
                <c:pt idx="1">
                  <c:v>73706.880000000005</c:v>
                </c:pt>
                <c:pt idx="2">
                  <c:v>67629.86</c:v>
                </c:pt>
                <c:pt idx="3">
                  <c:v>52906.29</c:v>
                </c:pt>
                <c:pt idx="4">
                  <c:v>45671.590000000004</c:v>
                </c:pt>
                <c:pt idx="5">
                  <c:v>40981.380000000005</c:v>
                </c:pt>
                <c:pt idx="6">
                  <c:v>40484.25</c:v>
                </c:pt>
                <c:pt idx="7">
                  <c:v>40597.899999999994</c:v>
                </c:pt>
                <c:pt idx="8">
                  <c:v>41371.47</c:v>
                </c:pt>
                <c:pt idx="9">
                  <c:v>42059.850000000006</c:v>
                </c:pt>
                <c:pt idx="10">
                  <c:v>42681.496016865494</c:v>
                </c:pt>
                <c:pt idx="11">
                  <c:v>43182.682512826126</c:v>
                </c:pt>
                <c:pt idx="12">
                  <c:v>43690.053531874008</c:v>
                </c:pt>
                <c:pt idx="13">
                  <c:v>44203.689722153795</c:v>
                </c:pt>
                <c:pt idx="14">
                  <c:v>44723.672843158871</c:v>
                </c:pt>
                <c:pt idx="15">
                  <c:v>45250.085781823676</c:v>
                </c:pt>
                <c:pt idx="16">
                  <c:v>45783.012568858583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E-478B-8B99-ED9EE8B8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'App2.IB'!$A$42</c15:sqref>
                        </c15:formulaRef>
                      </c:ext>
                    </c:extLst>
                    <c:strCache>
                      <c:ptCount val="1"/>
                      <c:pt idx="0">
                        <c:v>Residential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'App2.IB'!$B$41:$R$41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Bridge Year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'App2.IB'!$B$42:$R$42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59E-478B-8B99-ED9EE8B82DA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'App2.IB'!$A$43</c15:sqref>
                        </c15:formulaRef>
                      </c:ext>
                    </c:extLst>
                    <c:strCache>
                      <c:ptCount val="1"/>
                      <c:pt idx="0">
                        <c:v>General Service &lt; 50 kW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'App2.IB'!$B$41:$R$41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Bridge Year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'App2.IB'!$B$43:$R$43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59E-478B-8B99-ED9EE8B82DA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'App2.IB'!$A$46</c15:sqref>
                        </c15:formulaRef>
                      </c:ext>
                    </c:extLst>
                    <c:strCache>
                      <c:ptCount val="1"/>
                      <c:pt idx="0">
                        <c:v>Unmetered Scattered Load Connections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'App2.IB'!$B$41:$R$41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Bridge Year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'App2.IB'!$B$46:$R$46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9E-478B-8B99-ED9EE8B82DA3}"/>
                  </c:ext>
                </c:extLst>
              </c15:ser>
            </c15:filteredLineSeries>
          </c:ext>
        </c:extLst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(Weather</a:t>
            </a:r>
            <a:r>
              <a:rPr lang="en-US" baseline="0"/>
              <a:t> Normalized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'App2.IB'!$A$55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'App2.IB'!$B$55:$R$55</c:f>
              <c:numCache>
                <c:formatCode>_(* #,##0_);_(* \(#,##0\);_(* "-"??_);_(@_)</c:formatCode>
                <c:ptCount val="17"/>
                <c:pt idx="0">
                  <c:v>1266903414.27566</c:v>
                </c:pt>
                <c:pt idx="1">
                  <c:v>1284389668.7297986</c:v>
                </c:pt>
                <c:pt idx="2">
                  <c:v>1282451892.3895211</c:v>
                </c:pt>
                <c:pt idx="3">
                  <c:v>1296496924.62151</c:v>
                </c:pt>
                <c:pt idx="4">
                  <c:v>1321879334.6875529</c:v>
                </c:pt>
                <c:pt idx="5">
                  <c:v>1400071271.5787764</c:v>
                </c:pt>
                <c:pt idx="6">
                  <c:v>1434080631.5609818</c:v>
                </c:pt>
                <c:pt idx="7">
                  <c:v>1446629558.0915689</c:v>
                </c:pt>
                <c:pt idx="8">
                  <c:v>1458697287.0728989</c:v>
                </c:pt>
                <c:pt idx="9">
                  <c:v>1496129763.1574891</c:v>
                </c:pt>
                <c:pt idx="10">
                  <c:v>1528762350.8884985</c:v>
                </c:pt>
                <c:pt idx="11">
                  <c:v>1559763181.9028068</c:v>
                </c:pt>
                <c:pt idx="12">
                  <c:v>1592224888.6945467</c:v>
                </c:pt>
                <c:pt idx="13">
                  <c:v>1624642552.0941486</c:v>
                </c:pt>
                <c:pt idx="14">
                  <c:v>1655808469.3313358</c:v>
                </c:pt>
                <c:pt idx="15">
                  <c:v>1695299557.338733</c:v>
                </c:pt>
                <c:pt idx="16">
                  <c:v>1734432276.752213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8-448D-8936-1A9E1C625D90}"/>
            </c:ext>
          </c:extLst>
        </c:ser>
        <c:ser>
          <c:idx val="1"/>
          <c:order val="1"/>
          <c:tx>
            <c:strRef>
              <c:f>'App2.IB'!$A$56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'App2.IB'!$B$56:$R$56</c:f>
              <c:numCache>
                <c:formatCode>_(* #,##0_);_(* \(#,##0\);_(* "-"??_);_(@_)</c:formatCode>
                <c:ptCount val="17"/>
                <c:pt idx="0">
                  <c:v>362829250.28957015</c:v>
                </c:pt>
                <c:pt idx="1">
                  <c:v>364355340.90632886</c:v>
                </c:pt>
                <c:pt idx="2">
                  <c:v>363149032.32064569</c:v>
                </c:pt>
                <c:pt idx="3">
                  <c:v>362072852.6459434</c:v>
                </c:pt>
                <c:pt idx="4">
                  <c:v>361074426.7855742</c:v>
                </c:pt>
                <c:pt idx="5">
                  <c:v>336487859.08008468</c:v>
                </c:pt>
                <c:pt idx="6">
                  <c:v>340848919.10860783</c:v>
                </c:pt>
                <c:pt idx="7">
                  <c:v>358099475.9680059</c:v>
                </c:pt>
                <c:pt idx="8">
                  <c:v>371531727.5731082</c:v>
                </c:pt>
                <c:pt idx="9">
                  <c:v>374640268.92246699</c:v>
                </c:pt>
                <c:pt idx="10">
                  <c:v>374839489.81393456</c:v>
                </c:pt>
                <c:pt idx="11">
                  <c:v>375080309.18336868</c:v>
                </c:pt>
                <c:pt idx="12">
                  <c:v>376280208.1176371</c:v>
                </c:pt>
                <c:pt idx="13">
                  <c:v>375831277.10050917</c:v>
                </c:pt>
                <c:pt idx="14">
                  <c:v>376353639.19765615</c:v>
                </c:pt>
                <c:pt idx="15">
                  <c:v>377216432.00193262</c:v>
                </c:pt>
                <c:pt idx="16">
                  <c:v>379702546.86592543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8-448D-8936-1A9E1C625D90}"/>
            </c:ext>
          </c:extLst>
        </c:ser>
        <c:ser>
          <c:idx val="2"/>
          <c:order val="2"/>
          <c:tx>
            <c:strRef>
              <c:f>'App2.IB'!$A$57</c:f>
              <c:strCache>
                <c:ptCount val="1"/>
                <c:pt idx="0">
                  <c:v>General Service &gt;=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'App2.IB'!$B$57:$R$57</c:f>
              <c:numCache>
                <c:formatCode>_(* #,##0_);_(* \(#,##0\);_(* "-"??_);_(@_)</c:formatCode>
                <c:ptCount val="17"/>
                <c:pt idx="0">
                  <c:v>1449661628.8808699</c:v>
                </c:pt>
                <c:pt idx="1">
                  <c:v>1450026997.6214938</c:v>
                </c:pt>
                <c:pt idx="2">
                  <c:v>1448137827.9617553</c:v>
                </c:pt>
                <c:pt idx="3">
                  <c:v>1464249840.6342804</c:v>
                </c:pt>
                <c:pt idx="4">
                  <c:v>1468043241.149055</c:v>
                </c:pt>
                <c:pt idx="5">
                  <c:v>1385228909.8362246</c:v>
                </c:pt>
                <c:pt idx="6">
                  <c:v>1419754986.1312573</c:v>
                </c:pt>
                <c:pt idx="7">
                  <c:v>1442574417.4857073</c:v>
                </c:pt>
                <c:pt idx="8">
                  <c:v>1451532602.0459361</c:v>
                </c:pt>
                <c:pt idx="9">
                  <c:v>1446213329.330483</c:v>
                </c:pt>
                <c:pt idx="10">
                  <c:v>1489609470.4337552</c:v>
                </c:pt>
                <c:pt idx="11">
                  <c:v>1600139461.5909185</c:v>
                </c:pt>
                <c:pt idx="12">
                  <c:v>1674381497.232682</c:v>
                </c:pt>
                <c:pt idx="13">
                  <c:v>1705023301.2273073</c:v>
                </c:pt>
                <c:pt idx="14">
                  <c:v>1721413752.8312867</c:v>
                </c:pt>
                <c:pt idx="15">
                  <c:v>1731642865.7503977</c:v>
                </c:pt>
                <c:pt idx="16">
                  <c:v>1750437180.7478068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8-448D-8936-1A9E1C625D90}"/>
            </c:ext>
          </c:extLst>
        </c:ser>
        <c:ser>
          <c:idx val="3"/>
          <c:order val="3"/>
          <c:tx>
            <c:strRef>
              <c:f>'App2.IB'!$A$58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'App2.IB'!$B$58:$R$58</c:f>
              <c:numCache>
                <c:formatCode>_(* #,##0_);_(* \(#,##0\);_(* "-"??_);_(@_)</c:formatCode>
                <c:ptCount val="17"/>
                <c:pt idx="0">
                  <c:v>216570438.9793556</c:v>
                </c:pt>
                <c:pt idx="1">
                  <c:v>226727336.38278434</c:v>
                </c:pt>
                <c:pt idx="2">
                  <c:v>240553057.51885092</c:v>
                </c:pt>
                <c:pt idx="3">
                  <c:v>253989024.03521276</c:v>
                </c:pt>
                <c:pt idx="4">
                  <c:v>265866750.78735611</c:v>
                </c:pt>
                <c:pt idx="5">
                  <c:v>256607713.98383373</c:v>
                </c:pt>
                <c:pt idx="6">
                  <c:v>291845501.28238231</c:v>
                </c:pt>
                <c:pt idx="7">
                  <c:v>307286347.86862731</c:v>
                </c:pt>
                <c:pt idx="8">
                  <c:v>307878492.81700319</c:v>
                </c:pt>
                <c:pt idx="9">
                  <c:v>314713652.61928004</c:v>
                </c:pt>
                <c:pt idx="10">
                  <c:v>331686368.21779627</c:v>
                </c:pt>
                <c:pt idx="11">
                  <c:v>361053715.99987245</c:v>
                </c:pt>
                <c:pt idx="12">
                  <c:v>408628326.68616831</c:v>
                </c:pt>
                <c:pt idx="13">
                  <c:v>501277598.92863512</c:v>
                </c:pt>
                <c:pt idx="14">
                  <c:v>570944946.26759028</c:v>
                </c:pt>
                <c:pt idx="15">
                  <c:v>595286465.87812722</c:v>
                </c:pt>
                <c:pt idx="16">
                  <c:v>605876118.45883048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8-448D-8936-1A9E1C625D90}"/>
            </c:ext>
          </c:extLst>
        </c:ser>
        <c:ser>
          <c:idx val="4"/>
          <c:order val="4"/>
          <c:tx>
            <c:strRef>
              <c:f>'App2.IB'!$A$59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'App2.IB'!$B$59:$R$59</c:f>
              <c:numCache>
                <c:formatCode>_(* #,##0_);_(* \(#,##0\);_(* "-"??_);_(@_)</c:formatCode>
                <c:ptCount val="17"/>
                <c:pt idx="0">
                  <c:v>5716632.1199999992</c:v>
                </c:pt>
                <c:pt idx="1">
                  <c:v>5574282.9199999999</c:v>
                </c:pt>
                <c:pt idx="2">
                  <c:v>5516972.75</c:v>
                </c:pt>
                <c:pt idx="3">
                  <c:v>5495149.1699999999</c:v>
                </c:pt>
                <c:pt idx="4">
                  <c:v>5443926.5599999996</c:v>
                </c:pt>
                <c:pt idx="5">
                  <c:v>6667274.6900000004</c:v>
                </c:pt>
                <c:pt idx="6">
                  <c:v>6751958.5200000005</c:v>
                </c:pt>
                <c:pt idx="7">
                  <c:v>6729569.3399999999</c:v>
                </c:pt>
                <c:pt idx="8">
                  <c:v>6716597.5899999999</c:v>
                </c:pt>
                <c:pt idx="9">
                  <c:v>6705989.1900000004</c:v>
                </c:pt>
                <c:pt idx="10">
                  <c:v>6494821.3508391455</c:v>
                </c:pt>
                <c:pt idx="11">
                  <c:v>6441722.3826541733</c:v>
                </c:pt>
                <c:pt idx="12">
                  <c:v>6389545.0608795565</c:v>
                </c:pt>
                <c:pt idx="13">
                  <c:v>6338277.6406470798</c:v>
                </c:pt>
                <c:pt idx="14">
                  <c:v>6287908.5442271214</c:v>
                </c:pt>
                <c:pt idx="15">
                  <c:v>6238426.3587479033</c:v>
                </c:pt>
                <c:pt idx="16">
                  <c:v>6189819.8339463407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8-448D-8936-1A9E1C625D90}"/>
            </c:ext>
          </c:extLst>
        </c:ser>
        <c:ser>
          <c:idx val="5"/>
          <c:order val="5"/>
          <c:tx>
            <c:strRef>
              <c:f>'App2.IB'!$A$60</c:f>
              <c:strCache>
                <c:ptCount val="1"/>
                <c:pt idx="0">
                  <c:v>Sentinel Lighting Connections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'App2.IB'!$B$60:$R$60</c:f>
              <c:numCache>
                <c:formatCode>_(* #,##0_);_(* \(#,##0\);_(* "-"??_);_(@_)</c:formatCode>
                <c:ptCount val="17"/>
                <c:pt idx="0">
                  <c:v>398595</c:v>
                </c:pt>
                <c:pt idx="1">
                  <c:v>398391</c:v>
                </c:pt>
                <c:pt idx="2">
                  <c:v>380813</c:v>
                </c:pt>
                <c:pt idx="3">
                  <c:v>288925</c:v>
                </c:pt>
                <c:pt idx="4">
                  <c:v>256732</c:v>
                </c:pt>
                <c:pt idx="5">
                  <c:v>256857</c:v>
                </c:pt>
                <c:pt idx="6">
                  <c:v>255183</c:v>
                </c:pt>
                <c:pt idx="7">
                  <c:v>247440.7837173164</c:v>
                </c:pt>
                <c:pt idx="8">
                  <c:v>250007.72999999995</c:v>
                </c:pt>
                <c:pt idx="9">
                  <c:v>246591.99999999994</c:v>
                </c:pt>
                <c:pt idx="10">
                  <c:v>244297.29208182532</c:v>
                </c:pt>
                <c:pt idx="11">
                  <c:v>241106.70406274209</c:v>
                </c:pt>
                <c:pt idx="12">
                  <c:v>237982.60565739745</c:v>
                </c:pt>
                <c:pt idx="13">
                  <c:v>234924.03774205741</c:v>
                </c:pt>
                <c:pt idx="14">
                  <c:v>231930.05962108122</c:v>
                </c:pt>
                <c:pt idx="15">
                  <c:v>228999.74874430057</c:v>
                </c:pt>
                <c:pt idx="16">
                  <c:v>226132.20042956769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8-448D-8936-1A9E1C625D90}"/>
            </c:ext>
          </c:extLst>
        </c:ser>
        <c:ser>
          <c:idx val="6"/>
          <c:order val="6"/>
          <c:tx>
            <c:strRef>
              <c:f>'App2.IB'!$A$61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'App2.IB'!$B$61:$R$61</c:f>
              <c:numCache>
                <c:formatCode>_(* #,##0_);_(* \(#,##0\);_(* "-"??_);_(@_)</c:formatCode>
                <c:ptCount val="17"/>
                <c:pt idx="0">
                  <c:v>30740048.80972445</c:v>
                </c:pt>
                <c:pt idx="1">
                  <c:v>28008921.260000002</c:v>
                </c:pt>
                <c:pt idx="2">
                  <c:v>25449771.140000001</c:v>
                </c:pt>
                <c:pt idx="3">
                  <c:v>19974439.91</c:v>
                </c:pt>
                <c:pt idx="4">
                  <c:v>17284070.609999999</c:v>
                </c:pt>
                <c:pt idx="5">
                  <c:v>15299590.370000001</c:v>
                </c:pt>
                <c:pt idx="6">
                  <c:v>14936871.639999999</c:v>
                </c:pt>
                <c:pt idx="7">
                  <c:v>15228080.209999999</c:v>
                </c:pt>
                <c:pt idx="8">
                  <c:v>15536950.42</c:v>
                </c:pt>
                <c:pt idx="9">
                  <c:v>15852497.33</c:v>
                </c:pt>
                <c:pt idx="10">
                  <c:v>16038637.451472664</c:v>
                </c:pt>
                <c:pt idx="11">
                  <c:v>16227074.390035089</c:v>
                </c:pt>
                <c:pt idx="12">
                  <c:v>16417838.095422782</c:v>
                </c:pt>
                <c:pt idx="13">
                  <c:v>16610958.930065624</c:v>
                </c:pt>
                <c:pt idx="14">
                  <c:v>16806467.67506345</c:v>
                </c:pt>
                <c:pt idx="15">
                  <c:v>17004395.53625169</c:v>
                </c:pt>
                <c:pt idx="16">
                  <c:v>17204774.150358506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58-448D-8936-1A9E1C625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15951"/>
        <c:axId val="1064413871"/>
      </c:lineChart>
      <c:catAx>
        <c:axId val="10644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3871"/>
        <c:crosses val="autoZero"/>
        <c:auto val="1"/>
        <c:lblAlgn val="ctr"/>
        <c:lblOffset val="100"/>
        <c:noMultiLvlLbl val="0"/>
      </c:catAx>
      <c:valAx>
        <c:axId val="106441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(Weather Normalized)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'App2.IB'!$A$70</c:f>
              <c:strCache>
                <c:ptCount val="1"/>
                <c:pt idx="0">
                  <c:v>General Service &gt;=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'App2.IB'!$B$67:$R$67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'App2.IB'!$B$70:$R$70</c:f>
              <c:numCache>
                <c:formatCode>_(* #,##0_);_(* \(#,##0\);_(* "-"??_);_(@_)</c:formatCode>
                <c:ptCount val="17"/>
                <c:pt idx="0">
                  <c:v>3389823.9104861724</c:v>
                </c:pt>
                <c:pt idx="1">
                  <c:v>3390678.2724065245</c:v>
                </c:pt>
                <c:pt idx="2">
                  <c:v>3386260.7225756096</c:v>
                </c:pt>
                <c:pt idx="3">
                  <c:v>3423936.3323284495</c:v>
                </c:pt>
                <c:pt idx="4">
                  <c:v>3432806.650415685</c:v>
                </c:pt>
                <c:pt idx="5">
                  <c:v>3239157.3223087699</c:v>
                </c:pt>
                <c:pt idx="6">
                  <c:v>3319891.5547865406</c:v>
                </c:pt>
                <c:pt idx="7">
                  <c:v>3373251.4923664085</c:v>
                </c:pt>
                <c:pt idx="8">
                  <c:v>3394198.9104478639</c:v>
                </c:pt>
                <c:pt idx="9">
                  <c:v>3381760.5610579033</c:v>
                </c:pt>
                <c:pt idx="10">
                  <c:v>3483236.1563306209</c:v>
                </c:pt>
                <c:pt idx="11">
                  <c:v>3746678.0554151633</c:v>
                </c:pt>
                <c:pt idx="12">
                  <c:v>3932919.5499167629</c:v>
                </c:pt>
                <c:pt idx="13">
                  <c:v>4024060.0451510968</c:v>
                </c:pt>
                <c:pt idx="14">
                  <c:v>4084276.8409178718</c:v>
                </c:pt>
                <c:pt idx="15">
                  <c:v>4129267.3899387959</c:v>
                </c:pt>
                <c:pt idx="16">
                  <c:v>4194095.9025617568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1-4CAA-9BF9-5236CC63CAB8}"/>
            </c:ext>
          </c:extLst>
        </c:ser>
        <c:ser>
          <c:idx val="3"/>
          <c:order val="3"/>
          <c:tx>
            <c:strRef>
              <c:f>'App2.IB'!$A$71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'App2.IB'!$B$67:$R$67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'App2.IB'!$B$71:$R$71</c:f>
              <c:numCache>
                <c:formatCode>_(* #,##0_);_(* \(#,##0\);_(* "-"??_);_(@_)</c:formatCode>
                <c:ptCount val="17"/>
                <c:pt idx="0">
                  <c:v>367017.88644027966</c:v>
                </c:pt>
                <c:pt idx="1">
                  <c:v>384230.59116288734</c:v>
                </c:pt>
                <c:pt idx="2">
                  <c:v>407660.78308467387</c:v>
                </c:pt>
                <c:pt idx="3">
                  <c:v>430430.46511679806</c:v>
                </c:pt>
                <c:pt idx="4">
                  <c:v>450559.42726339266</c:v>
                </c:pt>
                <c:pt idx="5">
                  <c:v>434868.31016487913</c:v>
                </c:pt>
                <c:pt idx="6">
                  <c:v>494585.13152838132</c:v>
                </c:pt>
                <c:pt idx="7">
                  <c:v>520752.4464474431</c:v>
                </c:pt>
                <c:pt idx="8">
                  <c:v>521755.94345489907</c:v>
                </c:pt>
                <c:pt idx="9">
                  <c:v>533339.36137627263</c:v>
                </c:pt>
                <c:pt idx="10">
                  <c:v>562102.70615904417</c:v>
                </c:pt>
                <c:pt idx="11">
                  <c:v>614338.02506298595</c:v>
                </c:pt>
                <c:pt idx="12">
                  <c:v>700459.585062181</c:v>
                </c:pt>
                <c:pt idx="13">
                  <c:v>866937.22022196359</c:v>
                </c:pt>
                <c:pt idx="14">
                  <c:v>994908.69007255079</c:v>
                </c:pt>
                <c:pt idx="15">
                  <c:v>1044584.2129462288</c:v>
                </c:pt>
                <c:pt idx="16">
                  <c:v>1070183.945594792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1-4CAA-9BF9-5236CC63CAB8}"/>
            </c:ext>
          </c:extLst>
        </c:ser>
        <c:ser>
          <c:idx val="5"/>
          <c:order val="5"/>
          <c:tx>
            <c:strRef>
              <c:f>'App2.IB'!$A$73</c:f>
              <c:strCache>
                <c:ptCount val="1"/>
                <c:pt idx="0">
                  <c:v>Sentinel Lighting Connections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'App2.IB'!$B$67:$R$67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'App2.IB'!$B$73:$R$73</c:f>
              <c:numCache>
                <c:formatCode>_(* #,##0_);_(* \(#,##0\);_(* "-"??_);_(@_)</c:formatCode>
                <c:ptCount val="17"/>
                <c:pt idx="0">
                  <c:v>1113.8039285499553</c:v>
                </c:pt>
                <c:pt idx="1">
                  <c:v>1113.2338862728968</c:v>
                </c:pt>
                <c:pt idx="2">
                  <c:v>1064.1152433996767</c:v>
                </c:pt>
                <c:pt idx="3">
                  <c:v>807.35031813318244</c:v>
                </c:pt>
                <c:pt idx="4">
                  <c:v>717.39261702853059</c:v>
                </c:pt>
                <c:pt idx="5">
                  <c:v>717.74190763947342</c:v>
                </c:pt>
                <c:pt idx="6">
                  <c:v>713.06420777772746</c:v>
                </c:pt>
                <c:pt idx="7">
                  <c:v>691.42994013428881</c:v>
                </c:pt>
                <c:pt idx="8">
                  <c:v>698.60282201697589</c:v>
                </c:pt>
                <c:pt idx="9">
                  <c:v>689.05816266885063</c:v>
                </c:pt>
                <c:pt idx="10">
                  <c:v>682.64600322345473</c:v>
                </c:pt>
                <c:pt idx="11">
                  <c:v>673.86193632504273</c:v>
                </c:pt>
                <c:pt idx="12">
                  <c:v>665.263182287826</c:v>
                </c:pt>
                <c:pt idx="13">
                  <c:v>656.84709227034318</c:v>
                </c:pt>
                <c:pt idx="14">
                  <c:v>648.61106870302569</c:v>
                </c:pt>
                <c:pt idx="15">
                  <c:v>640.55256450629076</c:v>
                </c:pt>
                <c:pt idx="16">
                  <c:v>632.66908232300091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1-4CAA-9BF9-5236CC63CAB8}"/>
            </c:ext>
          </c:extLst>
        </c:ser>
        <c:ser>
          <c:idx val="6"/>
          <c:order val="6"/>
          <c:tx>
            <c:strRef>
              <c:f>'App2.IB'!$A$74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'App2.IB'!$B$67:$R$67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'App2.IB'!$B$74:$R$74</c:f>
              <c:numCache>
                <c:formatCode>_(* #,##0_);_(* \(#,##0\);_(* "-"??_);_(@_)</c:formatCode>
                <c:ptCount val="17"/>
                <c:pt idx="0">
                  <c:v>81804.409807270393</c:v>
                </c:pt>
                <c:pt idx="1">
                  <c:v>74536.42273618585</c:v>
                </c:pt>
                <c:pt idx="2">
                  <c:v>67726.096361278513</c:v>
                </c:pt>
                <c:pt idx="3">
                  <c:v>53155.324449303771</c:v>
                </c:pt>
                <c:pt idx="4">
                  <c:v>45995.80189576518</c:v>
                </c:pt>
                <c:pt idx="5">
                  <c:v>40714.768159864441</c:v>
                </c:pt>
                <c:pt idx="6">
                  <c:v>39749.512970539356</c:v>
                </c:pt>
                <c:pt idx="7">
                  <c:v>40524.467667167337</c:v>
                </c:pt>
                <c:pt idx="8">
                  <c:v>41346.422940969787</c:v>
                </c:pt>
                <c:pt idx="9">
                  <c:v>42186.146029857409</c:v>
                </c:pt>
                <c:pt idx="10">
                  <c:v>42681.496016865494</c:v>
                </c:pt>
                <c:pt idx="11">
                  <c:v>43182.682512826126</c:v>
                </c:pt>
                <c:pt idx="12">
                  <c:v>43690.053531874008</c:v>
                </c:pt>
                <c:pt idx="13">
                  <c:v>44203.689722153795</c:v>
                </c:pt>
                <c:pt idx="14">
                  <c:v>44723.672843158871</c:v>
                </c:pt>
                <c:pt idx="15">
                  <c:v>45250.085781823676</c:v>
                </c:pt>
                <c:pt idx="16">
                  <c:v>45783.012568858583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31-4CAA-9BF9-5236CC63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'App2.IB'!$A$68</c15:sqref>
                        </c15:formulaRef>
                      </c:ext>
                    </c:extLst>
                    <c:strCache>
                      <c:ptCount val="1"/>
                      <c:pt idx="0">
                        <c:v>Residential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'App2.IB'!$B$67:$R$67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Bridge Year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'App2.IB'!$B$68:$R$68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731-4CAA-9BF9-5236CC63CAB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'App2.IB'!$A$69</c15:sqref>
                        </c15:formulaRef>
                      </c:ext>
                    </c:extLst>
                    <c:strCache>
                      <c:ptCount val="1"/>
                      <c:pt idx="0">
                        <c:v>General Service &lt; 50 kW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'App2.IB'!$B$67:$R$67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Bridge Year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'App2.IB'!$B$69:$R$69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731-4CAA-9BF9-5236CC63CAB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'App2.IB'!$A$72</c15:sqref>
                        </c15:formulaRef>
                      </c:ext>
                    </c:extLst>
                    <c:strCache>
                      <c:ptCount val="1"/>
                      <c:pt idx="0">
                        <c:v>Unmetered Scattered Load Connections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'App2.IB'!$B$67:$R$67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Bridge Year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'App2.IB'!$B$72:$R$72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731-4CAA-9BF9-5236CC63CAB8}"/>
                  </c:ext>
                </c:extLst>
              </c15:ser>
            </c15:filteredLineSeries>
          </c:ext>
        </c:extLst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'App2.IB'!$A$29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'App2.IB'!$B$29:$R$29</c:f>
              <c:numCache>
                <c:formatCode>_(* #,##0_);_(* \(#,##0\);_(* "-"??_);_(@_)</c:formatCode>
                <c:ptCount val="17"/>
                <c:pt idx="0">
                  <c:v>1218604265.5588925</c:v>
                </c:pt>
                <c:pt idx="1">
                  <c:v>1339055262.1620088</c:v>
                </c:pt>
                <c:pt idx="2">
                  <c:v>1254280308.6435504</c:v>
                </c:pt>
                <c:pt idx="3">
                  <c:v>1358906708.9637215</c:v>
                </c:pt>
                <c:pt idx="4">
                  <c:v>1319805812.6635306</c:v>
                </c:pt>
                <c:pt idx="5">
                  <c:v>1440443611.0818233</c:v>
                </c:pt>
                <c:pt idx="6">
                  <c:v>1433859780.9067037</c:v>
                </c:pt>
                <c:pt idx="7">
                  <c:v>1423895639.0777535</c:v>
                </c:pt>
                <c:pt idx="8">
                  <c:v>1413301819.5785172</c:v>
                </c:pt>
                <c:pt idx="9">
                  <c:v>1475952856.5994973</c:v>
                </c:pt>
                <c:pt idx="10">
                  <c:v>1528762350.8884985</c:v>
                </c:pt>
                <c:pt idx="11">
                  <c:v>1559763181.9028068</c:v>
                </c:pt>
                <c:pt idx="12">
                  <c:v>1592224888.6945467</c:v>
                </c:pt>
                <c:pt idx="13">
                  <c:v>1624642552.0941486</c:v>
                </c:pt>
                <c:pt idx="14">
                  <c:v>1655808469.3313358</c:v>
                </c:pt>
                <c:pt idx="15">
                  <c:v>1695299557.338733</c:v>
                </c:pt>
                <c:pt idx="16">
                  <c:v>1734432276.752213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E-42DE-B10C-DED65A49CC3C}"/>
            </c:ext>
          </c:extLst>
        </c:ser>
        <c:ser>
          <c:idx val="2"/>
          <c:order val="1"/>
          <c:tx>
            <c:strRef>
              <c:f>'App2.IB'!$A$30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'App2.IB'!$B$30:$R$30</c:f>
              <c:numCache>
                <c:formatCode>_(* #,##0_);_(* \(#,##0\);_(* "-"??_);_(@_)</c:formatCode>
                <c:ptCount val="17"/>
                <c:pt idx="0">
                  <c:v>348123390.30529982</c:v>
                </c:pt>
                <c:pt idx="1">
                  <c:v>373321310.09855962</c:v>
                </c:pt>
                <c:pt idx="2">
                  <c:v>360992727.11152005</c:v>
                </c:pt>
                <c:pt idx="3">
                  <c:v>371100217.32213026</c:v>
                </c:pt>
                <c:pt idx="4">
                  <c:v>378533094.68658012</c:v>
                </c:pt>
                <c:pt idx="5">
                  <c:v>348331086.39429045</c:v>
                </c:pt>
                <c:pt idx="6">
                  <c:v>348265604.92788994</c:v>
                </c:pt>
                <c:pt idx="7">
                  <c:v>366086395.05274969</c:v>
                </c:pt>
                <c:pt idx="8">
                  <c:v>364983689.98202944</c:v>
                </c:pt>
                <c:pt idx="9">
                  <c:v>345939418.43269312</c:v>
                </c:pt>
                <c:pt idx="10">
                  <c:v>374839489.81393456</c:v>
                </c:pt>
                <c:pt idx="11">
                  <c:v>375080309.18336868</c:v>
                </c:pt>
                <c:pt idx="12">
                  <c:v>376280208.1176371</c:v>
                </c:pt>
                <c:pt idx="13">
                  <c:v>375831277.10050917</c:v>
                </c:pt>
                <c:pt idx="14">
                  <c:v>376353639.19765615</c:v>
                </c:pt>
                <c:pt idx="15">
                  <c:v>377216432.00193262</c:v>
                </c:pt>
                <c:pt idx="16">
                  <c:v>379702546.86592543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E-42DE-B10C-DED65A49CC3C}"/>
            </c:ext>
          </c:extLst>
        </c:ser>
        <c:ser>
          <c:idx val="3"/>
          <c:order val="2"/>
          <c:tx>
            <c:strRef>
              <c:f>'App2.IB'!$A$31</c:f>
              <c:strCache>
                <c:ptCount val="1"/>
                <c:pt idx="0">
                  <c:v>General Service &gt;= 50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'App2.IB'!$B$31:$R$31</c:f>
              <c:numCache>
                <c:formatCode>_(* #,##0_);_(* \(#,##0\);_(* "-"??_);_(@_)</c:formatCode>
                <c:ptCount val="17"/>
                <c:pt idx="0">
                  <c:v>1446279528.6542485</c:v>
                </c:pt>
                <c:pt idx="1">
                  <c:v>1469396604.0550001</c:v>
                </c:pt>
                <c:pt idx="2">
                  <c:v>1439976826.1299996</c:v>
                </c:pt>
                <c:pt idx="3">
                  <c:v>1473584650.4400001</c:v>
                </c:pt>
                <c:pt idx="4">
                  <c:v>1456855996.7</c:v>
                </c:pt>
                <c:pt idx="5">
                  <c:v>1391854988.0999999</c:v>
                </c:pt>
                <c:pt idx="6">
                  <c:v>1420545496.05</c:v>
                </c:pt>
                <c:pt idx="7">
                  <c:v>1457116773.97</c:v>
                </c:pt>
                <c:pt idx="8">
                  <c:v>1451887091.5700002</c:v>
                </c:pt>
                <c:pt idx="9">
                  <c:v>1483261314.9227962</c:v>
                </c:pt>
                <c:pt idx="10">
                  <c:v>1489609470.4337552</c:v>
                </c:pt>
                <c:pt idx="11">
                  <c:v>1600139461.5909185</c:v>
                </c:pt>
                <c:pt idx="12">
                  <c:v>1674381497.232682</c:v>
                </c:pt>
                <c:pt idx="13">
                  <c:v>1705023301.2273073</c:v>
                </c:pt>
                <c:pt idx="14">
                  <c:v>1721413752.8312867</c:v>
                </c:pt>
                <c:pt idx="15">
                  <c:v>1731642865.7503977</c:v>
                </c:pt>
                <c:pt idx="16">
                  <c:v>1750437180.7478068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1E-42DE-B10C-DED65A49CC3C}"/>
            </c:ext>
          </c:extLst>
        </c:ser>
        <c:ser>
          <c:idx val="4"/>
          <c:order val="3"/>
          <c:tx>
            <c:strRef>
              <c:f>'App2.IB'!$A$32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'App2.IB'!$B$32:$R$32</c:f>
              <c:numCache>
                <c:formatCode>_(* #,##0_);_(* \(#,##0\);_(* "-"??_);_(@_)</c:formatCode>
                <c:ptCount val="17"/>
                <c:pt idx="0">
                  <c:v>210460829.48535237</c:v>
                </c:pt>
                <c:pt idx="1">
                  <c:v>215800519.09</c:v>
                </c:pt>
                <c:pt idx="2">
                  <c:v>223859611.13000003</c:v>
                </c:pt>
                <c:pt idx="3">
                  <c:v>250221085.47000003</c:v>
                </c:pt>
                <c:pt idx="4">
                  <c:v>259592384.06</c:v>
                </c:pt>
                <c:pt idx="5">
                  <c:v>264242586.03</c:v>
                </c:pt>
                <c:pt idx="6">
                  <c:v>284809430.72000003</c:v>
                </c:pt>
                <c:pt idx="7">
                  <c:v>289202900.55000001</c:v>
                </c:pt>
                <c:pt idx="8">
                  <c:v>303910758.94632399</c:v>
                </c:pt>
                <c:pt idx="9">
                  <c:v>321893041.52938205</c:v>
                </c:pt>
                <c:pt idx="10">
                  <c:v>331686368.21779627</c:v>
                </c:pt>
                <c:pt idx="11">
                  <c:v>361053715.99987245</c:v>
                </c:pt>
                <c:pt idx="12">
                  <c:v>408628326.68616831</c:v>
                </c:pt>
                <c:pt idx="13">
                  <c:v>501277598.92863512</c:v>
                </c:pt>
                <c:pt idx="14">
                  <c:v>570944946.26759028</c:v>
                </c:pt>
                <c:pt idx="15">
                  <c:v>595286465.87812722</c:v>
                </c:pt>
                <c:pt idx="16">
                  <c:v>605876118.45883048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1E-42DE-B10C-DED65A49CC3C}"/>
            </c:ext>
          </c:extLst>
        </c:ser>
        <c:ser>
          <c:idx val="5"/>
          <c:order val="4"/>
          <c:tx>
            <c:strRef>
              <c:f>'App2.IB'!$A$33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'App2.IB'!$B$33:$R$33</c:f>
              <c:numCache>
                <c:formatCode>_(* #,##0_);_(* \(#,##0\);_(* "-"??_);_(@_)</c:formatCode>
                <c:ptCount val="17"/>
                <c:pt idx="0">
                  <c:v>5716632.1199999992</c:v>
                </c:pt>
                <c:pt idx="1">
                  <c:v>5574282.9199999999</c:v>
                </c:pt>
                <c:pt idx="2">
                  <c:v>5516972.75</c:v>
                </c:pt>
                <c:pt idx="3">
                  <c:v>5495149.1699999999</c:v>
                </c:pt>
                <c:pt idx="4">
                  <c:v>5443926.5599999996</c:v>
                </c:pt>
                <c:pt idx="5">
                  <c:v>6667274.6900000004</c:v>
                </c:pt>
                <c:pt idx="6">
                  <c:v>6751958.5200000005</c:v>
                </c:pt>
                <c:pt idx="7">
                  <c:v>6729569.3399999999</c:v>
                </c:pt>
                <c:pt idx="8">
                  <c:v>6716597.5899999999</c:v>
                </c:pt>
                <c:pt idx="9">
                  <c:v>6705989.1900000004</c:v>
                </c:pt>
                <c:pt idx="10">
                  <c:v>6494821.3508391455</c:v>
                </c:pt>
                <c:pt idx="11">
                  <c:v>6441722.3826541733</c:v>
                </c:pt>
                <c:pt idx="12">
                  <c:v>6389545.0608795565</c:v>
                </c:pt>
                <c:pt idx="13">
                  <c:v>6338277.6406470798</c:v>
                </c:pt>
                <c:pt idx="14">
                  <c:v>6287908.5442271214</c:v>
                </c:pt>
                <c:pt idx="15">
                  <c:v>6238426.3587479033</c:v>
                </c:pt>
                <c:pt idx="16">
                  <c:v>6189819.8339463407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1E-42DE-B10C-DED65A49CC3C}"/>
            </c:ext>
          </c:extLst>
        </c:ser>
        <c:ser>
          <c:idx val="6"/>
          <c:order val="5"/>
          <c:tx>
            <c:strRef>
              <c:f>'App2.IB'!$A$34</c:f>
              <c:strCache>
                <c:ptCount val="1"/>
                <c:pt idx="0">
                  <c:v>Sentinel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'App2.IB'!$B$34:$R$34</c:f>
              <c:numCache>
                <c:formatCode>_(* #,##0_);_(* \(#,##0\);_(* "-"??_);_(@_)</c:formatCode>
                <c:ptCount val="17"/>
                <c:pt idx="0">
                  <c:v>398595</c:v>
                </c:pt>
                <c:pt idx="1">
                  <c:v>398391</c:v>
                </c:pt>
                <c:pt idx="2">
                  <c:v>380813</c:v>
                </c:pt>
                <c:pt idx="3">
                  <c:v>288925</c:v>
                </c:pt>
                <c:pt idx="4">
                  <c:v>256732</c:v>
                </c:pt>
                <c:pt idx="5">
                  <c:v>256857</c:v>
                </c:pt>
                <c:pt idx="6">
                  <c:v>255183</c:v>
                </c:pt>
                <c:pt idx="7">
                  <c:v>247440.7837173164</c:v>
                </c:pt>
                <c:pt idx="8">
                  <c:v>250007.72999999995</c:v>
                </c:pt>
                <c:pt idx="9">
                  <c:v>246591.99999999994</c:v>
                </c:pt>
                <c:pt idx="10">
                  <c:v>244297.29208182532</c:v>
                </c:pt>
                <c:pt idx="11">
                  <c:v>241106.70406274209</c:v>
                </c:pt>
                <c:pt idx="12">
                  <c:v>237982.60565739745</c:v>
                </c:pt>
                <c:pt idx="13">
                  <c:v>234924.03774205741</c:v>
                </c:pt>
                <c:pt idx="14">
                  <c:v>231930.05962108122</c:v>
                </c:pt>
                <c:pt idx="15">
                  <c:v>228999.74874430057</c:v>
                </c:pt>
                <c:pt idx="16">
                  <c:v>226132.20042956769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1E-42DE-B10C-DED65A49CC3C}"/>
            </c:ext>
          </c:extLst>
        </c:ser>
        <c:ser>
          <c:idx val="0"/>
          <c:order val="6"/>
          <c:tx>
            <c:strRef>
              <c:f>'App2.IB'!$A$35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Bridge Year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'App2.IB'!$B$35:$R$35</c:f>
              <c:numCache>
                <c:formatCode>_(* #,##0_);_(* \(#,##0\);_(* "-"??_);_(@_)</c:formatCode>
                <c:ptCount val="17"/>
                <c:pt idx="0">
                  <c:v>30740048.80972445</c:v>
                </c:pt>
                <c:pt idx="1">
                  <c:v>28008921.260000002</c:v>
                </c:pt>
                <c:pt idx="2">
                  <c:v>25449771.140000001</c:v>
                </c:pt>
                <c:pt idx="3">
                  <c:v>19974439.91</c:v>
                </c:pt>
                <c:pt idx="4">
                  <c:v>17284070.609999999</c:v>
                </c:pt>
                <c:pt idx="5">
                  <c:v>15299590.370000001</c:v>
                </c:pt>
                <c:pt idx="6">
                  <c:v>14936871.639999999</c:v>
                </c:pt>
                <c:pt idx="7">
                  <c:v>15228080.209999999</c:v>
                </c:pt>
                <c:pt idx="8">
                  <c:v>15536950.42</c:v>
                </c:pt>
                <c:pt idx="9">
                  <c:v>15852497.33</c:v>
                </c:pt>
                <c:pt idx="10">
                  <c:v>16038637.451472664</c:v>
                </c:pt>
                <c:pt idx="11">
                  <c:v>16227074.390035089</c:v>
                </c:pt>
                <c:pt idx="12">
                  <c:v>16417838.095422782</c:v>
                </c:pt>
                <c:pt idx="13">
                  <c:v>16610958.930065624</c:v>
                </c:pt>
                <c:pt idx="14">
                  <c:v>16806467.67506345</c:v>
                </c:pt>
                <c:pt idx="15">
                  <c:v>17004395.53625169</c:v>
                </c:pt>
                <c:pt idx="16">
                  <c:v>17204774.150358506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1E-42DE-B10C-DED65A49C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135962</xdr:colOff>
      <xdr:row>94</xdr:row>
      <xdr:rowOff>54175</xdr:rowOff>
    </xdr:from>
    <xdr:to>
      <xdr:col>19</xdr:col>
      <xdr:colOff>626673</xdr:colOff>
      <xdr:row>109</xdr:row>
      <xdr:rowOff>79604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0297AD-D155-4097-8828-C3366507D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1116784</xdr:colOff>
      <xdr:row>78</xdr:row>
      <xdr:rowOff>101924</xdr:rowOff>
    </xdr:from>
    <xdr:to>
      <xdr:col>37</xdr:col>
      <xdr:colOff>9524</xdr:colOff>
      <xdr:row>93</xdr:row>
      <xdr:rowOff>129751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4E3FBF-B636-49EE-B90E-58A12F792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1134232</xdr:colOff>
      <xdr:row>94</xdr:row>
      <xdr:rowOff>86833</xdr:rowOff>
    </xdr:from>
    <xdr:to>
      <xdr:col>36</xdr:col>
      <xdr:colOff>695325</xdr:colOff>
      <xdr:row>109</xdr:row>
      <xdr:rowOff>97929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A65D18-E204-4779-ABD4-93C478C14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78</xdr:row>
      <xdr:rowOff>66675</xdr:rowOff>
    </xdr:from>
    <xdr:to>
      <xdr:col>19</xdr:col>
      <xdr:colOff>664066</xdr:colOff>
      <xdr:row>93</xdr:row>
      <xdr:rowOff>94009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2FBE18-55ED-4E6A-B74D-4E1FB1FB8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EB3D-1D20-4ED4-A51A-F03C84DE7396}">
  <dimension ref="A1:BG101"/>
  <sheetViews>
    <sheetView tabSelected="1" topLeftCell="J1" zoomScale="70" zoomScaleNormal="70" workbookViewId="0">
      <selection activeCell="T8" sqref="T8"/>
    </sheetView>
  </sheetViews>
  <sheetFormatPr defaultRowHeight="15" x14ac:dyDescent="0.25"/>
  <cols>
    <col min="1" max="1" width="35.5703125" bestFit="1" customWidth="1"/>
    <col min="2" max="6" width="16.42578125" bestFit="1" customWidth="1"/>
    <col min="7" max="7" width="15.85546875" bestFit="1" customWidth="1"/>
    <col min="8" max="12" width="16.42578125" bestFit="1" customWidth="1"/>
    <col min="13" max="13" width="15.85546875" bestFit="1" customWidth="1"/>
    <col min="14" max="16" width="16.42578125" bestFit="1" customWidth="1"/>
    <col min="17" max="17" width="16.28515625" customWidth="1"/>
    <col min="18" max="18" width="16.140625" customWidth="1"/>
    <col min="19" max="19" width="1.5703125" customWidth="1"/>
    <col min="20" max="20" width="46.5703125" customWidth="1"/>
    <col min="21" max="25" width="12.5703125" customWidth="1"/>
    <col min="26" max="30" width="9.5703125" customWidth="1"/>
    <col min="31" max="31" width="12.28515625" customWidth="1"/>
    <col min="32" max="32" width="11.42578125" customWidth="1"/>
    <col min="33" max="37" width="10.42578125" customWidth="1"/>
    <col min="38" max="38" width="2.42578125" customWidth="1"/>
    <col min="39" max="39" width="12.5703125" customWidth="1"/>
    <col min="40" max="46" width="9.5703125" customWidth="1"/>
    <col min="47" max="47" width="2.42578125" customWidth="1"/>
    <col min="48" max="48" width="12.7109375" customWidth="1"/>
    <col min="49" max="55" width="9.28515625" customWidth="1"/>
    <col min="56" max="56" width="1.5703125" customWidth="1"/>
    <col min="57" max="57" width="14.42578125" customWidth="1"/>
    <col min="58" max="58" width="9.28515625" customWidth="1"/>
  </cols>
  <sheetData>
    <row r="1" spans="1:59" x14ac:dyDescent="0.25">
      <c r="AE1" s="1" t="s">
        <v>0</v>
      </c>
      <c r="AF1" s="2" t="s">
        <v>50</v>
      </c>
      <c r="AG1" s="2"/>
      <c r="AH1" s="2"/>
      <c r="AI1" s="2"/>
      <c r="AJ1" s="2"/>
    </row>
    <row r="2" spans="1:59" x14ac:dyDescent="0.25">
      <c r="AE2" s="3" t="s">
        <v>1</v>
      </c>
      <c r="AF2" s="4">
        <v>3</v>
      </c>
      <c r="AG2" s="2"/>
      <c r="AH2" s="2"/>
      <c r="AI2" s="2"/>
      <c r="AJ2" s="2"/>
      <c r="AK2" s="2"/>
      <c r="AL2" s="5"/>
      <c r="AM2" s="5"/>
      <c r="AN2" s="5"/>
      <c r="AO2" s="5"/>
      <c r="AP2" s="5"/>
      <c r="AQ2" s="5"/>
      <c r="AR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9" ht="18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E3" s="3" t="s">
        <v>3</v>
      </c>
      <c r="AF3" s="4">
        <v>1</v>
      </c>
      <c r="AG3" s="2"/>
      <c r="AH3" s="2"/>
      <c r="AI3" s="2"/>
      <c r="AJ3" s="2"/>
      <c r="AK3" s="2"/>
      <c r="AL3" s="5"/>
      <c r="AM3" s="5"/>
      <c r="AN3" s="5"/>
      <c r="AO3" s="5"/>
      <c r="AP3" s="5"/>
      <c r="AQ3" s="5"/>
      <c r="AR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59" ht="18" x14ac:dyDescent="0.25">
      <c r="A4" s="37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" t="s">
        <v>5</v>
      </c>
      <c r="AF4" s="4">
        <v>2</v>
      </c>
      <c r="AG4" s="2"/>
      <c r="AH4" s="2"/>
      <c r="AI4" s="2"/>
      <c r="AJ4" s="2"/>
      <c r="AK4" s="2"/>
      <c r="AL4" s="5"/>
      <c r="AM4" s="5"/>
      <c r="AN4" s="5"/>
      <c r="AO4" s="5"/>
      <c r="AP4" s="5"/>
      <c r="AQ4" s="5"/>
      <c r="AR4" s="5"/>
      <c r="AU4" s="5"/>
      <c r="AV4" s="5"/>
      <c r="AW4" s="5"/>
      <c r="AX4" s="5"/>
      <c r="AY4" s="5"/>
      <c r="AZ4" s="5"/>
      <c r="BA4" s="5"/>
      <c r="BB4" s="5"/>
      <c r="BC4" s="5"/>
      <c r="BD4" s="5"/>
    </row>
    <row r="5" spans="1:59" x14ac:dyDescent="0.25">
      <c r="A5" s="6" t="s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3" t="s">
        <v>7</v>
      </c>
      <c r="AF5" s="4"/>
      <c r="AG5" s="2"/>
      <c r="AH5" s="2"/>
      <c r="AI5" s="2"/>
      <c r="AJ5" s="2"/>
      <c r="AK5" s="2"/>
      <c r="AL5" s="5"/>
      <c r="AM5" s="5"/>
      <c r="AN5" s="5"/>
      <c r="AO5" s="5"/>
      <c r="AP5" s="5"/>
      <c r="AQ5" s="5"/>
      <c r="AR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9" x14ac:dyDescent="0.25">
      <c r="A6" s="7" t="s">
        <v>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3"/>
      <c r="AF6" s="8"/>
      <c r="AG6" s="2"/>
      <c r="AH6" s="2"/>
      <c r="AI6" s="2"/>
      <c r="AJ6" s="2"/>
      <c r="AK6" s="2"/>
      <c r="AL6" s="5"/>
      <c r="AM6" s="5"/>
      <c r="AN6" s="5"/>
      <c r="AO6" s="5"/>
      <c r="AP6" s="5"/>
      <c r="AQ6" s="5"/>
      <c r="AR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spans="1:59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3" t="s">
        <v>9</v>
      </c>
      <c r="AF7" s="9">
        <v>46010</v>
      </c>
      <c r="AG7" s="2"/>
      <c r="AH7" s="2"/>
      <c r="AI7" s="2"/>
      <c r="AJ7" s="2"/>
      <c r="AK7" s="2"/>
      <c r="AL7" s="5"/>
      <c r="AM7" s="5"/>
      <c r="AN7" s="5"/>
      <c r="AO7" s="5"/>
      <c r="AP7" s="5"/>
      <c r="AQ7" s="5"/>
      <c r="AR7" s="5"/>
      <c r="AU7" s="5"/>
      <c r="AV7" s="5"/>
      <c r="AW7" s="5"/>
      <c r="AX7" s="5"/>
      <c r="AY7" s="5"/>
      <c r="AZ7" s="5"/>
      <c r="BA7" s="5"/>
      <c r="BB7" s="5"/>
      <c r="BC7" s="5"/>
      <c r="BD7" s="5"/>
    </row>
    <row r="8" spans="1:59" ht="15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3" t="s">
        <v>10</v>
      </c>
      <c r="AF8" s="10" t="s">
        <v>49</v>
      </c>
      <c r="AG8" s="2"/>
      <c r="AH8" s="2"/>
      <c r="AI8" s="2"/>
      <c r="AJ8" s="2"/>
      <c r="AK8" s="2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9" ht="3" customHeight="1" x14ac:dyDescent="0.25">
      <c r="G9" s="11"/>
      <c r="H9" s="11"/>
      <c r="I9" s="11"/>
      <c r="J9" s="11"/>
      <c r="K9" s="3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2"/>
      <c r="AH9" s="2"/>
      <c r="AI9" s="2"/>
      <c r="AJ9" s="2"/>
      <c r="AK9" s="2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</row>
    <row r="10" spans="1:59" ht="3" customHeight="1" x14ac:dyDescent="0.25">
      <c r="G10" s="12"/>
      <c r="H10" s="12"/>
      <c r="I10" s="12"/>
      <c r="J10" s="12"/>
      <c r="K10" s="3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2"/>
      <c r="AH10" s="2"/>
      <c r="AI10" s="2"/>
      <c r="AJ10" s="2"/>
      <c r="AK10" s="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59" ht="3" customHeight="1" x14ac:dyDescent="0.25"/>
    <row r="12" spans="1:59" x14ac:dyDescent="0.25">
      <c r="A12" s="38" t="s">
        <v>11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13"/>
      <c r="AH12" s="13"/>
      <c r="AI12" s="13"/>
      <c r="AJ12" s="13"/>
      <c r="AK12" s="13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</row>
    <row r="13" spans="1:59" s="15" customFormat="1" ht="15.75" hidden="1" customHeight="1" x14ac:dyDescent="0.2">
      <c r="B13" s="15">
        <f t="shared" ref="B13:K13" si="0">C13-1</f>
        <v>2015</v>
      </c>
      <c r="C13" s="15">
        <f t="shared" si="0"/>
        <v>2016</v>
      </c>
      <c r="D13" s="15">
        <f t="shared" si="0"/>
        <v>2017</v>
      </c>
      <c r="E13" s="15">
        <f t="shared" si="0"/>
        <v>2018</v>
      </c>
      <c r="F13" s="15">
        <f t="shared" si="0"/>
        <v>2019</v>
      </c>
      <c r="G13" s="15">
        <f t="shared" si="0"/>
        <v>2020</v>
      </c>
      <c r="H13" s="15">
        <f t="shared" si="0"/>
        <v>2021</v>
      </c>
      <c r="I13" s="15">
        <f t="shared" si="0"/>
        <v>2022</v>
      </c>
      <c r="J13" s="15">
        <f t="shared" si="0"/>
        <v>2023</v>
      </c>
      <c r="K13" s="32">
        <f t="shared" si="0"/>
        <v>2024</v>
      </c>
      <c r="L13" s="15">
        <f>M13-1</f>
        <v>2025</v>
      </c>
      <c r="M13" s="15">
        <v>2026</v>
      </c>
      <c r="U13" s="15">
        <f t="shared" ref="U13:AD13" si="1">V13-1</f>
        <v>2015</v>
      </c>
      <c r="V13" s="15">
        <f t="shared" si="1"/>
        <v>2016</v>
      </c>
      <c r="W13" s="15">
        <f t="shared" si="1"/>
        <v>2017</v>
      </c>
      <c r="X13" s="15">
        <f t="shared" si="1"/>
        <v>2018</v>
      </c>
      <c r="Y13" s="15">
        <f t="shared" si="1"/>
        <v>2019</v>
      </c>
      <c r="Z13" s="15">
        <f t="shared" si="1"/>
        <v>2020</v>
      </c>
      <c r="AA13" s="15">
        <f t="shared" si="1"/>
        <v>2021</v>
      </c>
      <c r="AB13" s="15">
        <f t="shared" si="1"/>
        <v>2022</v>
      </c>
      <c r="AC13" s="15">
        <f t="shared" si="1"/>
        <v>2023</v>
      </c>
      <c r="AD13" s="15">
        <f t="shared" si="1"/>
        <v>2024</v>
      </c>
      <c r="AE13" s="15">
        <f>AF13-1</f>
        <v>2025</v>
      </c>
      <c r="AF13" s="15">
        <v>2026</v>
      </c>
    </row>
    <row r="14" spans="1:59" x14ac:dyDescent="0.25">
      <c r="A14" s="16" t="s">
        <v>12</v>
      </c>
      <c r="T14" s="16" t="s">
        <v>13</v>
      </c>
      <c r="AL14" s="17"/>
      <c r="AU14" s="17"/>
    </row>
    <row r="15" spans="1:59" ht="35.25" customHeight="1" x14ac:dyDescent="0.25">
      <c r="A15" s="18" t="s">
        <v>14</v>
      </c>
      <c r="B15" s="19" t="s">
        <v>15</v>
      </c>
      <c r="C15" s="19" t="s">
        <v>16</v>
      </c>
      <c r="D15" s="19" t="s">
        <v>17</v>
      </c>
      <c r="E15" s="19" t="s">
        <v>18</v>
      </c>
      <c r="F15" s="19" t="s">
        <v>19</v>
      </c>
      <c r="G15" s="19" t="s">
        <v>20</v>
      </c>
      <c r="H15" s="19" t="s">
        <v>21</v>
      </c>
      <c r="I15" s="19" t="s">
        <v>22</v>
      </c>
      <c r="J15" s="19" t="s">
        <v>23</v>
      </c>
      <c r="K15" s="33" t="s">
        <v>24</v>
      </c>
      <c r="L15" s="19" t="s">
        <v>25</v>
      </c>
      <c r="M15" s="19" t="str">
        <f>"2026" &amp; " Bridge Year"</f>
        <v>2026 Bridge Year</v>
      </c>
      <c r="N15" s="19" t="s">
        <v>26</v>
      </c>
      <c r="O15" s="19" t="s">
        <v>27</v>
      </c>
      <c r="P15" s="19" t="s">
        <v>28</v>
      </c>
      <c r="Q15" s="19" t="s">
        <v>29</v>
      </c>
      <c r="R15" s="19" t="s">
        <v>30</v>
      </c>
      <c r="S15" s="17"/>
      <c r="T15" s="18" t="s">
        <v>14</v>
      </c>
      <c r="U15" s="19" t="str">
        <f t="shared" ref="U15:Y15" si="2">B15</f>
        <v>Historical 2015</v>
      </c>
      <c r="V15" s="19" t="str">
        <f t="shared" si="2"/>
        <v>Historical 2016</v>
      </c>
      <c r="W15" s="19" t="str">
        <f t="shared" si="2"/>
        <v>Historical 2017</v>
      </c>
      <c r="X15" s="19" t="str">
        <f t="shared" si="2"/>
        <v>Historical 2018</v>
      </c>
      <c r="Y15" s="19" t="str">
        <f t="shared" si="2"/>
        <v>Historical 2019</v>
      </c>
      <c r="Z15" s="19" t="str">
        <f>G15</f>
        <v>Historical 2020</v>
      </c>
      <c r="AA15" s="19" t="str">
        <f t="shared" ref="AA15:AK15" si="3">H15</f>
        <v>Historical 2021</v>
      </c>
      <c r="AB15" s="19" t="str">
        <f t="shared" si="3"/>
        <v>Historical 2022</v>
      </c>
      <c r="AC15" s="19" t="str">
        <f t="shared" si="3"/>
        <v>Historical 2023</v>
      </c>
      <c r="AD15" s="19" t="str">
        <f t="shared" si="3"/>
        <v>Historical 2024</v>
      </c>
      <c r="AE15" s="19" t="str">
        <f t="shared" si="3"/>
        <v>Bridge Year 2025</v>
      </c>
      <c r="AF15" s="19" t="str">
        <f t="shared" si="3"/>
        <v>2026 Bridge Year</v>
      </c>
      <c r="AG15" s="19" t="str">
        <f t="shared" si="3"/>
        <v>2027 Test Year</v>
      </c>
      <c r="AH15" s="19" t="str">
        <f t="shared" si="3"/>
        <v>2028 Test Year</v>
      </c>
      <c r="AI15" s="19" t="str">
        <f t="shared" si="3"/>
        <v>2029 Test Year</v>
      </c>
      <c r="AJ15" s="19" t="str">
        <f t="shared" si="3"/>
        <v>2030 Test Year</v>
      </c>
      <c r="AK15" s="19" t="str">
        <f t="shared" si="3"/>
        <v>2031 Test Year</v>
      </c>
    </row>
    <row r="16" spans="1:59" x14ac:dyDescent="0.25">
      <c r="A16" s="20" t="s">
        <v>31</v>
      </c>
      <c r="B16" s="21">
        <v>147926.9699725438</v>
      </c>
      <c r="C16" s="21">
        <v>148466.91666666669</v>
      </c>
      <c r="D16" s="21">
        <v>149693.37499999997</v>
      </c>
      <c r="E16" s="21">
        <v>151137.58333333334</v>
      </c>
      <c r="F16" s="21">
        <v>153429.04166666669</v>
      </c>
      <c r="G16" s="21">
        <v>155660</v>
      </c>
      <c r="H16" s="21">
        <v>157515.99999999997</v>
      </c>
      <c r="I16" s="21">
        <v>159733.54166666672</v>
      </c>
      <c r="J16" s="21">
        <v>162197.16666666669</v>
      </c>
      <c r="K16" s="21">
        <v>164538.83333333334</v>
      </c>
      <c r="L16" s="21">
        <v>167653.16128322884</v>
      </c>
      <c r="M16" s="21">
        <v>170980.89745735505</v>
      </c>
      <c r="N16" s="21">
        <v>174405.59264087517</v>
      </c>
      <c r="O16" s="21">
        <v>177767.82328536955</v>
      </c>
      <c r="P16" s="21">
        <v>181216.25255671018</v>
      </c>
      <c r="Q16" s="21">
        <v>184785.60241596351</v>
      </c>
      <c r="R16" s="21">
        <v>188415.37554351293</v>
      </c>
      <c r="S16" s="22"/>
      <c r="T16" s="20" t="str">
        <f t="shared" ref="T16:T25" si="4">A16</f>
        <v>Residential</v>
      </c>
      <c r="U16" s="23" t="str">
        <f>IF(ISERROR((B16-#REF!)/#REF!), "", (B16-#REF!)/#REF!)</f>
        <v/>
      </c>
      <c r="V16" s="35">
        <f t="shared" ref="V16:AA25" si="5">IF(ISERROR((C16-B16)/B16), "", (C16-B16)/B16)</f>
        <v>3.6500895963941325E-3</v>
      </c>
      <c r="W16" s="35">
        <f t="shared" si="5"/>
        <v>8.2608190489123646E-3</v>
      </c>
      <c r="X16" s="35">
        <f t="shared" si="5"/>
        <v>9.647777220156686E-3</v>
      </c>
      <c r="Y16" s="35">
        <f t="shared" si="5"/>
        <v>1.5161406466845117E-2</v>
      </c>
      <c r="Z16" s="35">
        <f t="shared" si="5"/>
        <v>1.4540652207032602E-2</v>
      </c>
      <c r="AA16" s="35">
        <f>IF(ISERROR((H16-G16)/G16), "", (H16-G16)/G16)</f>
        <v>1.1923422844661255E-2</v>
      </c>
      <c r="AB16" s="35">
        <f t="shared" ref="AB16:AK25" si="6">IF(ISERROR((I16-H16)/H16), "", (I16-H16)/H16)</f>
        <v>1.4078199463335437E-2</v>
      </c>
      <c r="AC16" s="35">
        <f t="shared" si="6"/>
        <v>1.5423341737085402E-2</v>
      </c>
      <c r="AD16" s="35">
        <f t="shared" si="6"/>
        <v>1.44371613560861E-2</v>
      </c>
      <c r="AE16" s="35">
        <f t="shared" si="6"/>
        <v>1.8927616580253055E-2</v>
      </c>
      <c r="AF16" s="35">
        <f t="shared" si="6"/>
        <v>1.9848931858221414E-2</v>
      </c>
      <c r="AG16" s="35">
        <f t="shared" si="6"/>
        <v>2.0029694746305116E-2</v>
      </c>
      <c r="AH16" s="35">
        <f t="shared" si="6"/>
        <v>1.9278227226449514E-2</v>
      </c>
      <c r="AI16" s="35">
        <f t="shared" si="6"/>
        <v>1.9398500851331744E-2</v>
      </c>
      <c r="AJ16" s="35">
        <f t="shared" si="6"/>
        <v>1.9696632111605602E-2</v>
      </c>
      <c r="AK16" s="35">
        <f t="shared" si="6"/>
        <v>1.9643159857111472E-2</v>
      </c>
    </row>
    <row r="17" spans="1:37" x14ac:dyDescent="0.25">
      <c r="A17" s="20" t="s">
        <v>32</v>
      </c>
      <c r="B17" s="21">
        <v>11061.416666666662</v>
      </c>
      <c r="C17" s="21">
        <v>11154.625000000002</v>
      </c>
      <c r="D17" s="21">
        <v>11245.125</v>
      </c>
      <c r="E17" s="21">
        <v>11336.291666666668</v>
      </c>
      <c r="F17" s="21">
        <v>11468.083333333338</v>
      </c>
      <c r="G17" s="21">
        <v>11562.083333333332</v>
      </c>
      <c r="H17" s="21">
        <v>11641.33333333333</v>
      </c>
      <c r="I17" s="21">
        <v>11796.791666666662</v>
      </c>
      <c r="J17" s="21">
        <v>11922.666666666668</v>
      </c>
      <c r="K17" s="21">
        <v>11966.625</v>
      </c>
      <c r="L17" s="21">
        <v>12043.826041873806</v>
      </c>
      <c r="M17" s="21">
        <v>12149.904951038121</v>
      </c>
      <c r="N17" s="21">
        <v>12257.011125236808</v>
      </c>
      <c r="O17" s="21">
        <v>12365.15562209135</v>
      </c>
      <c r="P17" s="21">
        <v>12474.349630296862</v>
      </c>
      <c r="Q17" s="21">
        <v>12584.604471293493</v>
      </c>
      <c r="R17" s="21">
        <v>12695.93160096017</v>
      </c>
      <c r="S17" s="22"/>
      <c r="T17" s="20" t="str">
        <f t="shared" si="4"/>
        <v>General Service &lt; 50 kW</v>
      </c>
      <c r="U17" s="23" t="str">
        <f>IF(ISERROR((B17-#REF!)/#REF!), "", (B17-#REF!)/#REF!)</f>
        <v/>
      </c>
      <c r="V17" s="35">
        <f t="shared" si="5"/>
        <v>8.4264372405589497E-3</v>
      </c>
      <c r="W17" s="35">
        <f t="shared" si="5"/>
        <v>8.1132265764199303E-3</v>
      </c>
      <c r="X17" s="35">
        <f t="shared" si="5"/>
        <v>8.1072168309972437E-3</v>
      </c>
      <c r="Y17" s="35">
        <f t="shared" si="5"/>
        <v>1.1625641836138628E-2</v>
      </c>
      <c r="Z17" s="35">
        <f t="shared" si="5"/>
        <v>8.1966617496380106E-3</v>
      </c>
      <c r="AA17" s="35">
        <f t="shared" si="5"/>
        <v>6.8543010558937498E-3</v>
      </c>
      <c r="AB17" s="35">
        <f t="shared" si="6"/>
        <v>1.3353997251173876E-2</v>
      </c>
      <c r="AC17" s="35">
        <f t="shared" si="6"/>
        <v>1.0670274050501485E-2</v>
      </c>
      <c r="AD17" s="35">
        <f t="shared" si="6"/>
        <v>3.6869548199506921E-3</v>
      </c>
      <c r="AE17" s="35">
        <f t="shared" si="6"/>
        <v>6.4513630095207617E-3</v>
      </c>
      <c r="AF17" s="35">
        <f t="shared" si="6"/>
        <v>8.8077417255530699E-3</v>
      </c>
      <c r="AG17" s="35">
        <f t="shared" si="6"/>
        <v>8.8153919417727974E-3</v>
      </c>
      <c r="AH17" s="35">
        <f t="shared" si="6"/>
        <v>8.823072423576073E-3</v>
      </c>
      <c r="AI17" s="35">
        <f t="shared" si="6"/>
        <v>8.8307831735192823E-3</v>
      </c>
      <c r="AJ17" s="35">
        <f t="shared" si="6"/>
        <v>8.8385241927844988E-3</v>
      </c>
      <c r="AK17" s="35">
        <f t="shared" si="6"/>
        <v>8.8462954811669593E-3</v>
      </c>
    </row>
    <row r="18" spans="1:37" x14ac:dyDescent="0.25">
      <c r="A18" s="20" t="s">
        <v>33</v>
      </c>
      <c r="B18" s="21">
        <v>1427.2083333333335</v>
      </c>
      <c r="C18" s="21">
        <v>1430.1249999999998</v>
      </c>
      <c r="D18" s="21">
        <v>1443.3333333333337</v>
      </c>
      <c r="E18" s="21">
        <v>1440.125</v>
      </c>
      <c r="F18" s="21">
        <v>1413.0833333333337</v>
      </c>
      <c r="G18" s="21">
        <v>1421.4166666666667</v>
      </c>
      <c r="H18" s="21">
        <v>1451.6250000000005</v>
      </c>
      <c r="I18" s="21">
        <v>1432.0416666666667</v>
      </c>
      <c r="J18" s="21">
        <v>1421.791666666667</v>
      </c>
      <c r="K18" s="21">
        <v>1456.0416666666663</v>
      </c>
      <c r="L18" s="21">
        <v>1485.1213548963119</v>
      </c>
      <c r="M18" s="21">
        <v>1506.6858039913718</v>
      </c>
      <c r="N18" s="21">
        <v>1519.90240143098</v>
      </c>
      <c r="O18" s="21">
        <v>1526.62375720982</v>
      </c>
      <c r="P18" s="21">
        <v>1531.3324820413443</v>
      </c>
      <c r="Q18" s="21">
        <v>1535.6761873624796</v>
      </c>
      <c r="R18" s="21">
        <v>1540.26248533836</v>
      </c>
      <c r="S18" s="22"/>
      <c r="T18" s="20" t="str">
        <f t="shared" si="4"/>
        <v>General Service &gt;= 50 kW</v>
      </c>
      <c r="U18" s="23" t="str">
        <f>IF(ISERROR((B18-#REF!)/#REF!), "", (B18-#REF!)/#REF!)</f>
        <v/>
      </c>
      <c r="V18" s="35">
        <f t="shared" si="5"/>
        <v>2.043616617522287E-3</v>
      </c>
      <c r="W18" s="35">
        <f t="shared" si="5"/>
        <v>9.2357894123478307E-3</v>
      </c>
      <c r="X18" s="35">
        <f t="shared" si="5"/>
        <v>-2.2228637413397537E-3</v>
      </c>
      <c r="Y18" s="35">
        <f t="shared" si="5"/>
        <v>-1.8777305210774264E-2</v>
      </c>
      <c r="Z18" s="35">
        <f t="shared" si="5"/>
        <v>5.8972695641915634E-3</v>
      </c>
      <c r="AA18" s="35">
        <f t="shared" si="5"/>
        <v>2.1252271794571408E-2</v>
      </c>
      <c r="AB18" s="35">
        <f t="shared" si="6"/>
        <v>-1.349062831883834E-2</v>
      </c>
      <c r="AC18" s="35">
        <f t="shared" si="6"/>
        <v>-7.1576129651719439E-3</v>
      </c>
      <c r="AD18" s="35">
        <f t="shared" si="6"/>
        <v>2.4089323916419526E-2</v>
      </c>
      <c r="AE18" s="35">
        <f t="shared" si="6"/>
        <v>1.9971741808885255E-2</v>
      </c>
      <c r="AF18" s="35">
        <f t="shared" si="6"/>
        <v>1.4520327934120565E-2</v>
      </c>
      <c r="AG18" s="35">
        <f t="shared" si="6"/>
        <v>8.77196652719236E-3</v>
      </c>
      <c r="AH18" s="35">
        <f t="shared" si="6"/>
        <v>4.4222285408009659E-3</v>
      </c>
      <c r="AI18" s="35">
        <f t="shared" si="6"/>
        <v>3.0844042674472022E-3</v>
      </c>
      <c r="AJ18" s="35">
        <f t="shared" si="6"/>
        <v>2.8365527225968083E-3</v>
      </c>
      <c r="AK18" s="35">
        <f t="shared" si="6"/>
        <v>2.9865006787383524E-3</v>
      </c>
    </row>
    <row r="19" spans="1:37" x14ac:dyDescent="0.25">
      <c r="A19" s="20" t="s">
        <v>34</v>
      </c>
      <c r="B19" s="21">
        <v>2.5416666666666674</v>
      </c>
      <c r="C19" s="21">
        <v>3</v>
      </c>
      <c r="D19" s="21">
        <v>3</v>
      </c>
      <c r="E19" s="21">
        <v>3.5416666666666674</v>
      </c>
      <c r="F19" s="21">
        <v>4</v>
      </c>
      <c r="G19" s="21">
        <v>4</v>
      </c>
      <c r="H19" s="21">
        <v>4</v>
      </c>
      <c r="I19" s="21">
        <v>4</v>
      </c>
      <c r="J19" s="21">
        <v>4.5416666666666652</v>
      </c>
      <c r="K19" s="21">
        <v>5</v>
      </c>
      <c r="L19" s="21">
        <v>5.4124999999999996</v>
      </c>
      <c r="M19" s="21">
        <v>6.0975000000000001</v>
      </c>
      <c r="N19" s="21">
        <v>7.1275000000000004</v>
      </c>
      <c r="O19" s="21">
        <v>8.3025000000000002</v>
      </c>
      <c r="P19" s="21">
        <v>8.7799999999999994</v>
      </c>
      <c r="Q19" s="21">
        <v>8.8849999999999998</v>
      </c>
      <c r="R19" s="21">
        <v>8.9450000000000003</v>
      </c>
      <c r="S19" s="22"/>
      <c r="T19" s="20" t="str">
        <f t="shared" si="4"/>
        <v>Large User</v>
      </c>
      <c r="U19" s="23" t="str">
        <f>IF(ISERROR((B19-#REF!)/#REF!), "", (B19-#REF!)/#REF!)</f>
        <v/>
      </c>
      <c r="V19" s="35">
        <f t="shared" si="5"/>
        <v>0.18032786885245866</v>
      </c>
      <c r="W19" s="35">
        <f t="shared" si="5"/>
        <v>0</v>
      </c>
      <c r="X19" s="35">
        <f t="shared" si="5"/>
        <v>0.1805555555555558</v>
      </c>
      <c r="Y19" s="35">
        <f t="shared" si="5"/>
        <v>0.12941176470588212</v>
      </c>
      <c r="Z19" s="35">
        <f t="shared" si="5"/>
        <v>0</v>
      </c>
      <c r="AA19" s="35">
        <f t="shared" si="5"/>
        <v>0</v>
      </c>
      <c r="AB19" s="35">
        <f t="shared" si="6"/>
        <v>0</v>
      </c>
      <c r="AC19" s="35">
        <f t="shared" si="6"/>
        <v>0.1354166666666663</v>
      </c>
      <c r="AD19" s="35">
        <f t="shared" si="6"/>
        <v>0.1009174311926609</v>
      </c>
      <c r="AE19" s="35">
        <f t="shared" si="6"/>
        <v>8.2499999999999934E-2</v>
      </c>
      <c r="AF19" s="35">
        <f t="shared" si="6"/>
        <v>0.12655889145496546</v>
      </c>
      <c r="AG19" s="35">
        <f t="shared" si="6"/>
        <v>0.16892168921689221</v>
      </c>
      <c r="AH19" s="35">
        <f t="shared" si="6"/>
        <v>0.16485443703963518</v>
      </c>
      <c r="AI19" s="35">
        <f t="shared" si="6"/>
        <v>5.751279735019562E-2</v>
      </c>
      <c r="AJ19" s="35">
        <f t="shared" si="6"/>
        <v>1.1958997722095721E-2</v>
      </c>
      <c r="AK19" s="35">
        <f t="shared" si="6"/>
        <v>6.7529544175577378E-3</v>
      </c>
    </row>
    <row r="20" spans="1:37" x14ac:dyDescent="0.25">
      <c r="A20" s="20" t="s">
        <v>35</v>
      </c>
      <c r="B20" s="21">
        <v>1250.7916666666665</v>
      </c>
      <c r="C20" s="21">
        <v>1209.6250000000005</v>
      </c>
      <c r="D20" s="21">
        <v>1196.208333333333</v>
      </c>
      <c r="E20" s="21">
        <v>1194.625</v>
      </c>
      <c r="F20" s="21">
        <v>1193.291666666667</v>
      </c>
      <c r="G20" s="21">
        <v>1190.9999999999995</v>
      </c>
      <c r="H20" s="21">
        <v>1193.1666666666665</v>
      </c>
      <c r="I20" s="21">
        <v>1193.9166666666665</v>
      </c>
      <c r="J20" s="21">
        <v>1198.416666666667</v>
      </c>
      <c r="K20" s="21">
        <v>1166.166666666667</v>
      </c>
      <c r="L20" s="21">
        <v>1130.4886290248251</v>
      </c>
      <c r="M20" s="21">
        <v>1122.2662581262366</v>
      </c>
      <c r="N20" s="21">
        <v>1114.1955009201774</v>
      </c>
      <c r="O20" s="21">
        <v>1106.2744618900422</v>
      </c>
      <c r="P20" s="21">
        <v>1098.5012726984244</v>
      </c>
      <c r="Q20" s="21">
        <v>1090.8740918172587</v>
      </c>
      <c r="R20" s="21">
        <v>1083.3911041630913</v>
      </c>
      <c r="S20" s="22"/>
      <c r="T20" s="20" t="str">
        <f t="shared" si="4"/>
        <v>Unmetered Scattered Load Connections</v>
      </c>
      <c r="U20" s="23" t="str">
        <f>IF(ISERROR((B20-#REF!)/#REF!), "", (B20-#REF!)/#REF!)</f>
        <v/>
      </c>
      <c r="V20" s="35">
        <f t="shared" si="5"/>
        <v>-3.2912488757120009E-2</v>
      </c>
      <c r="W20" s="35">
        <f t="shared" si="5"/>
        <v>-1.1091591746754092E-2</v>
      </c>
      <c r="X20" s="35">
        <f t="shared" si="5"/>
        <v>-1.3236267372598396E-3</v>
      </c>
      <c r="Y20" s="35">
        <f t="shared" si="5"/>
        <v>-1.1161103554111376E-3</v>
      </c>
      <c r="Z20" s="35">
        <f t="shared" si="5"/>
        <v>-1.9204581165549837E-3</v>
      </c>
      <c r="AA20" s="35">
        <f t="shared" si="5"/>
        <v>1.8191995521972886E-3</v>
      </c>
      <c r="AB20" s="35">
        <f t="shared" si="6"/>
        <v>6.2857941053219731E-4</v>
      </c>
      <c r="AC20" s="35">
        <f t="shared" si="6"/>
        <v>3.7691072799612944E-3</v>
      </c>
      <c r="AD20" s="35">
        <f t="shared" si="6"/>
        <v>-2.6910506918851256E-2</v>
      </c>
      <c r="AE20" s="35">
        <f t="shared" si="6"/>
        <v>-3.0594286958846851E-2</v>
      </c>
      <c r="AF20" s="35">
        <f t="shared" si="6"/>
        <v>-7.2732893436364601E-3</v>
      </c>
      <c r="AG20" s="35">
        <f t="shared" si="6"/>
        <v>-7.1914816538584218E-3</v>
      </c>
      <c r="AH20" s="35">
        <f t="shared" si="6"/>
        <v>-7.1092003365599088E-3</v>
      </c>
      <c r="AI20" s="35">
        <f t="shared" si="6"/>
        <v>-7.0264563265227181E-3</v>
      </c>
      <c r="AJ20" s="35">
        <f t="shared" si="6"/>
        <v>-6.9432608506951017E-3</v>
      </c>
      <c r="AK20" s="35">
        <f t="shared" si="6"/>
        <v>-6.8596254235918572E-3</v>
      </c>
    </row>
    <row r="21" spans="1:37" x14ac:dyDescent="0.25">
      <c r="A21" s="20" t="s">
        <v>36</v>
      </c>
      <c r="B21" s="21">
        <v>483.04166666666657</v>
      </c>
      <c r="C21" s="21">
        <v>478</v>
      </c>
      <c r="D21" s="21">
        <v>477.45833333333331</v>
      </c>
      <c r="E21" s="21">
        <v>476.45833333333331</v>
      </c>
      <c r="F21" s="21">
        <v>379.04166666666652</v>
      </c>
      <c r="G21" s="21">
        <v>292.125</v>
      </c>
      <c r="H21" s="21">
        <v>291.24999999999994</v>
      </c>
      <c r="I21" s="21">
        <v>292.37500000000006</v>
      </c>
      <c r="J21" s="21">
        <v>288.83333333333326</v>
      </c>
      <c r="K21" s="21">
        <v>283.75000000000006</v>
      </c>
      <c r="L21" s="21">
        <v>280.32108747654399</v>
      </c>
      <c r="M21" s="21">
        <v>276.96838967660676</v>
      </c>
      <c r="N21" s="21">
        <v>273.69085843414712</v>
      </c>
      <c r="O21" s="21">
        <v>270.48746651923324</v>
      </c>
      <c r="P21" s="21">
        <v>267.35720732626959</v>
      </c>
      <c r="Q21" s="21">
        <v>264.29909456806155</v>
      </c>
      <c r="R21" s="21">
        <v>261.3121619756277</v>
      </c>
      <c r="S21" s="22"/>
      <c r="T21" s="20" t="str">
        <f t="shared" si="4"/>
        <v>Sentinel Lighting Connections</v>
      </c>
      <c r="U21" s="23" t="str">
        <f>IF(ISERROR((B21-#REF!)/#REF!), "", (B21-#REF!)/#REF!)</f>
        <v/>
      </c>
      <c r="V21" s="35">
        <f t="shared" si="5"/>
        <v>-1.043733287328541E-2</v>
      </c>
      <c r="W21" s="35">
        <f t="shared" si="5"/>
        <v>-1.1331938633194259E-3</v>
      </c>
      <c r="X21" s="35">
        <f t="shared" si="5"/>
        <v>-2.0944235971725282E-3</v>
      </c>
      <c r="Y21" s="35">
        <f t="shared" si="5"/>
        <v>-0.2044599912549194</v>
      </c>
      <c r="Z21" s="35">
        <f t="shared" si="5"/>
        <v>-0.22930636473562682</v>
      </c>
      <c r="AA21" s="35">
        <f t="shared" si="5"/>
        <v>-2.9952931108260398E-3</v>
      </c>
      <c r="AB21" s="35">
        <f t="shared" si="6"/>
        <v>3.8626609442063997E-3</v>
      </c>
      <c r="AC21" s="35">
        <f t="shared" si="6"/>
        <v>-1.2113438791506793E-2</v>
      </c>
      <c r="AD21" s="35">
        <f t="shared" si="6"/>
        <v>-1.759953837276354E-2</v>
      </c>
      <c r="AE21" s="35">
        <f t="shared" si="6"/>
        <v>-1.2084273210417841E-2</v>
      </c>
      <c r="AF21" s="35">
        <f t="shared" si="6"/>
        <v>-1.1960205456244068E-2</v>
      </c>
      <c r="AG21" s="35">
        <f t="shared" si="6"/>
        <v>-1.1833593163055716E-2</v>
      </c>
      <c r="AH21" s="35">
        <f t="shared" si="6"/>
        <v>-1.1704416922221204E-2</v>
      </c>
      <c r="AI21" s="35">
        <f t="shared" si="6"/>
        <v>-1.1572658922963698E-2</v>
      </c>
      <c r="AJ21" s="35">
        <f t="shared" si="6"/>
        <v>-1.1438303043299182E-2</v>
      </c>
      <c r="AK21" s="35">
        <f t="shared" si="6"/>
        <v>-1.1301334941443241E-2</v>
      </c>
    </row>
    <row r="22" spans="1:37" x14ac:dyDescent="0.25">
      <c r="A22" s="20" t="s">
        <v>37</v>
      </c>
      <c r="B22" s="21">
        <v>41667.666666666672</v>
      </c>
      <c r="C22" s="21">
        <v>41888.125</v>
      </c>
      <c r="D22" s="21">
        <v>42302.75</v>
      </c>
      <c r="E22" s="21">
        <v>42951.291666666672</v>
      </c>
      <c r="F22" s="21">
        <v>43551.458333333328</v>
      </c>
      <c r="G22" s="21">
        <v>44122.708333333328</v>
      </c>
      <c r="H22" s="21">
        <v>44702.958333333328</v>
      </c>
      <c r="I22" s="21">
        <v>45137.958333333328</v>
      </c>
      <c r="J22" s="21">
        <v>45686.999999999985</v>
      </c>
      <c r="K22" s="21">
        <v>46425.416666666657</v>
      </c>
      <c r="L22" s="21">
        <v>46988.362756918141</v>
      </c>
      <c r="M22" s="21">
        <v>47558.513044562351</v>
      </c>
      <c r="N22" s="21">
        <v>48135.965022122771</v>
      </c>
      <c r="O22" s="21">
        <v>48720.817571824547</v>
      </c>
      <c r="P22" s="21">
        <v>49313.170986287565</v>
      </c>
      <c r="Q22" s="21">
        <v>49913.126989538141</v>
      </c>
      <c r="R22" s="21">
        <v>50520.788758344446</v>
      </c>
      <c r="S22" s="22"/>
      <c r="T22" s="20" t="str">
        <f t="shared" si="4"/>
        <v>Street Lighting Connections</v>
      </c>
      <c r="U22" s="23" t="str">
        <f>IF(ISERROR((B22-#REF!)/#REF!), "", (B22-#REF!)/#REF!)</f>
        <v/>
      </c>
      <c r="V22" s="35">
        <f t="shared" si="5"/>
        <v>5.2908730190474257E-3</v>
      </c>
      <c r="W22" s="35">
        <f t="shared" si="5"/>
        <v>9.8983900568478545E-3</v>
      </c>
      <c r="X22" s="35">
        <f t="shared" si="5"/>
        <v>1.5330957601259292E-2</v>
      </c>
      <c r="Y22" s="35">
        <f t="shared" si="5"/>
        <v>1.3973192501971482E-2</v>
      </c>
      <c r="Z22" s="35">
        <f t="shared" si="5"/>
        <v>1.3116667543662431E-2</v>
      </c>
      <c r="AA22" s="35">
        <f t="shared" si="5"/>
        <v>1.3150824641506407E-2</v>
      </c>
      <c r="AB22" s="35">
        <f t="shared" si="6"/>
        <v>9.7308996142127062E-3</v>
      </c>
      <c r="AC22" s="35">
        <f t="shared" si="6"/>
        <v>1.2163635373405946E-2</v>
      </c>
      <c r="AD22" s="35">
        <f t="shared" si="6"/>
        <v>1.6162511582434209E-2</v>
      </c>
      <c r="AE22" s="35">
        <f t="shared" si="6"/>
        <v>1.2125816646804117E-2</v>
      </c>
      <c r="AF22" s="35">
        <f t="shared" si="6"/>
        <v>1.2133861539158785E-2</v>
      </c>
      <c r="AG22" s="35">
        <f t="shared" si="6"/>
        <v>1.2141926662411576E-2</v>
      </c>
      <c r="AH22" s="35">
        <f t="shared" si="6"/>
        <v>1.2150011938744437E-2</v>
      </c>
      <c r="AI22" s="35">
        <f t="shared" si="6"/>
        <v>1.2158117289180672E-2</v>
      </c>
      <c r="AJ22" s="35">
        <f t="shared" si="6"/>
        <v>1.216624263358373E-2</v>
      </c>
      <c r="AK22" s="35">
        <f t="shared" si="6"/>
        <v>1.2174387890657942E-2</v>
      </c>
    </row>
    <row r="23" spans="1:37" hidden="1" x14ac:dyDescent="0.25">
      <c r="A23" s="20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  <c r="T23" s="20" t="str">
        <f t="shared" si="4"/>
        <v>Wholesale Market Participants</v>
      </c>
      <c r="U23" s="23" t="str">
        <f>IF(ISERROR((B23-#REF!)/#REF!), "", (B23-#REF!)/#REF!)</f>
        <v/>
      </c>
      <c r="V23" s="23" t="str">
        <f t="shared" si="5"/>
        <v/>
      </c>
      <c r="W23" s="23" t="str">
        <f t="shared" si="5"/>
        <v/>
      </c>
      <c r="X23" s="23" t="str">
        <f t="shared" si="5"/>
        <v/>
      </c>
      <c r="Y23" s="23" t="str">
        <f t="shared" si="5"/>
        <v/>
      </c>
      <c r="Z23" s="23" t="str">
        <f t="shared" si="5"/>
        <v/>
      </c>
      <c r="AA23" s="23" t="str">
        <f t="shared" si="5"/>
        <v/>
      </c>
      <c r="AB23" s="23" t="str">
        <f t="shared" si="6"/>
        <v/>
      </c>
      <c r="AC23" s="23" t="str">
        <f t="shared" si="6"/>
        <v/>
      </c>
      <c r="AD23" s="23" t="str">
        <f t="shared" si="6"/>
        <v/>
      </c>
      <c r="AE23" s="23" t="str">
        <f t="shared" si="6"/>
        <v/>
      </c>
      <c r="AF23" s="23" t="str">
        <f t="shared" si="6"/>
        <v/>
      </c>
      <c r="AG23" s="23" t="str">
        <f t="shared" si="6"/>
        <v/>
      </c>
      <c r="AH23" s="23" t="str">
        <f t="shared" si="6"/>
        <v/>
      </c>
      <c r="AI23" s="23" t="str">
        <f t="shared" si="6"/>
        <v/>
      </c>
      <c r="AJ23" s="23" t="str">
        <f t="shared" si="6"/>
        <v/>
      </c>
      <c r="AK23" s="23" t="str">
        <f t="shared" si="6"/>
        <v/>
      </c>
    </row>
    <row r="24" spans="1:37" hidden="1" x14ac:dyDescent="0.25">
      <c r="A24" s="20" t="s">
        <v>39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  <c r="T24" s="20" t="str">
        <f t="shared" si="4"/>
        <v>Embedded Distributor(s)</v>
      </c>
      <c r="U24" s="23" t="str">
        <f>IF(ISERROR((B24-#REF!)/#REF!), "", (B24-#REF!)/#REF!)</f>
        <v/>
      </c>
      <c r="V24" s="23" t="str">
        <f t="shared" si="5"/>
        <v/>
      </c>
      <c r="W24" s="23" t="str">
        <f t="shared" si="5"/>
        <v/>
      </c>
      <c r="X24" s="23" t="str">
        <f t="shared" si="5"/>
        <v/>
      </c>
      <c r="Y24" s="23" t="str">
        <f t="shared" si="5"/>
        <v/>
      </c>
      <c r="Z24" s="23" t="str">
        <f t="shared" si="5"/>
        <v/>
      </c>
      <c r="AA24" s="23" t="str">
        <f t="shared" si="5"/>
        <v/>
      </c>
      <c r="AB24" s="23" t="str">
        <f t="shared" si="6"/>
        <v/>
      </c>
      <c r="AC24" s="23" t="str">
        <f t="shared" si="6"/>
        <v/>
      </c>
      <c r="AD24" s="23" t="str">
        <f t="shared" si="6"/>
        <v/>
      </c>
      <c r="AE24" s="23" t="str">
        <f t="shared" si="6"/>
        <v/>
      </c>
      <c r="AF24" s="23" t="str">
        <f t="shared" si="6"/>
        <v/>
      </c>
      <c r="AG24" s="23" t="str">
        <f t="shared" si="6"/>
        <v/>
      </c>
      <c r="AH24" s="23" t="str">
        <f t="shared" si="6"/>
        <v/>
      </c>
      <c r="AI24" s="23" t="str">
        <f t="shared" si="6"/>
        <v/>
      </c>
      <c r="AJ24" s="23" t="str">
        <f t="shared" si="6"/>
        <v/>
      </c>
      <c r="AK24" s="23" t="str">
        <f t="shared" si="6"/>
        <v/>
      </c>
    </row>
    <row r="25" spans="1:37" hidden="1" x14ac:dyDescent="0.25">
      <c r="A25" s="20" t="s">
        <v>40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  <c r="T25" s="20" t="str">
        <f t="shared" si="4"/>
        <v>Sub Transmission Customers</v>
      </c>
      <c r="U25" s="23" t="str">
        <f>IF(ISERROR((B25-#REF!)/#REF!), "", (B25-#REF!)/#REF!)</f>
        <v/>
      </c>
      <c r="V25" s="23" t="str">
        <f t="shared" si="5"/>
        <v/>
      </c>
      <c r="W25" s="23" t="str">
        <f t="shared" si="5"/>
        <v/>
      </c>
      <c r="X25" s="23" t="str">
        <f t="shared" si="5"/>
        <v/>
      </c>
      <c r="Y25" s="23" t="str">
        <f t="shared" si="5"/>
        <v/>
      </c>
      <c r="Z25" s="23" t="str">
        <f t="shared" si="5"/>
        <v/>
      </c>
      <c r="AA25" s="23" t="str">
        <f t="shared" si="5"/>
        <v/>
      </c>
      <c r="AB25" s="23" t="str">
        <f t="shared" si="6"/>
        <v/>
      </c>
      <c r="AC25" s="23" t="str">
        <f t="shared" si="6"/>
        <v/>
      </c>
      <c r="AD25" s="23" t="str">
        <f t="shared" si="6"/>
        <v/>
      </c>
      <c r="AE25" s="23" t="str">
        <f t="shared" si="6"/>
        <v/>
      </c>
      <c r="AF25" s="23" t="str">
        <f t="shared" si="6"/>
        <v/>
      </c>
      <c r="AG25" s="23" t="str">
        <f t="shared" si="6"/>
        <v/>
      </c>
      <c r="AH25" s="23" t="str">
        <f t="shared" si="6"/>
        <v/>
      </c>
      <c r="AI25" s="23" t="str">
        <f t="shared" si="6"/>
        <v/>
      </c>
      <c r="AJ25" s="23" t="str">
        <f t="shared" si="6"/>
        <v/>
      </c>
      <c r="AK25" s="23" t="str">
        <f t="shared" si="6"/>
        <v/>
      </c>
    </row>
    <row r="26" spans="1:37" x14ac:dyDescent="0.25"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37" x14ac:dyDescent="0.25">
      <c r="A27" s="24" t="s">
        <v>41</v>
      </c>
      <c r="T27" s="24" t="s">
        <v>42</v>
      </c>
    </row>
    <row r="28" spans="1:37" ht="31.5" customHeight="1" x14ac:dyDescent="0.25">
      <c r="A28" s="18" t="s">
        <v>14</v>
      </c>
      <c r="B28" s="19" t="str">
        <f t="shared" ref="B28:F28" si="7">B15</f>
        <v>Historical 2015</v>
      </c>
      <c r="C28" s="19" t="str">
        <f t="shared" si="7"/>
        <v>Historical 2016</v>
      </c>
      <c r="D28" s="19" t="str">
        <f t="shared" si="7"/>
        <v>Historical 2017</v>
      </c>
      <c r="E28" s="19" t="str">
        <f t="shared" si="7"/>
        <v>Historical 2018</v>
      </c>
      <c r="F28" s="19" t="str">
        <f t="shared" si="7"/>
        <v>Historical 2019</v>
      </c>
      <c r="G28" s="19" t="str">
        <f>G15</f>
        <v>Historical 2020</v>
      </c>
      <c r="H28" s="19" t="str">
        <f t="shared" ref="H28:M28" si="8">H15</f>
        <v>Historical 2021</v>
      </c>
      <c r="I28" s="19" t="str">
        <f t="shared" si="8"/>
        <v>Historical 2022</v>
      </c>
      <c r="J28" s="19" t="str">
        <f t="shared" si="8"/>
        <v>Historical 2023</v>
      </c>
      <c r="K28" s="33" t="str">
        <f t="shared" si="8"/>
        <v>Historical 2024</v>
      </c>
      <c r="L28" s="19" t="str">
        <f t="shared" si="8"/>
        <v>Bridge Year 2025</v>
      </c>
      <c r="M28" s="19" t="str">
        <f t="shared" si="8"/>
        <v>2026 Bridge Year</v>
      </c>
      <c r="N28" s="19" t="s">
        <v>26</v>
      </c>
      <c r="O28" s="19" t="s">
        <v>27</v>
      </c>
      <c r="P28" s="19" t="s">
        <v>28</v>
      </c>
      <c r="Q28" s="19" t="s">
        <v>29</v>
      </c>
      <c r="R28" s="19" t="s">
        <v>30</v>
      </c>
      <c r="S28" s="17"/>
      <c r="T28" s="18" t="s">
        <v>14</v>
      </c>
      <c r="U28" s="19" t="str">
        <f t="shared" ref="U28:Y28" si="9">B15</f>
        <v>Historical 2015</v>
      </c>
      <c r="V28" s="19" t="str">
        <f t="shared" si="9"/>
        <v>Historical 2016</v>
      </c>
      <c r="W28" s="19" t="str">
        <f t="shared" si="9"/>
        <v>Historical 2017</v>
      </c>
      <c r="X28" s="19" t="str">
        <f t="shared" si="9"/>
        <v>Historical 2018</v>
      </c>
      <c r="Y28" s="19" t="str">
        <f t="shared" si="9"/>
        <v>Historical 2019</v>
      </c>
      <c r="Z28" s="19" t="str">
        <f>G15</f>
        <v>Historical 2020</v>
      </c>
      <c r="AA28" s="19" t="str">
        <f t="shared" ref="AA28:AK28" si="10">H15</f>
        <v>Historical 2021</v>
      </c>
      <c r="AB28" s="19" t="str">
        <f t="shared" si="10"/>
        <v>Historical 2022</v>
      </c>
      <c r="AC28" s="19" t="str">
        <f t="shared" si="10"/>
        <v>Historical 2023</v>
      </c>
      <c r="AD28" s="19" t="str">
        <f t="shared" si="10"/>
        <v>Historical 2024</v>
      </c>
      <c r="AE28" s="19" t="str">
        <f t="shared" si="10"/>
        <v>Bridge Year 2025</v>
      </c>
      <c r="AF28" s="19" t="str">
        <f t="shared" si="10"/>
        <v>2026 Bridge Year</v>
      </c>
      <c r="AG28" s="19" t="str">
        <f t="shared" si="10"/>
        <v>2027 Test Year</v>
      </c>
      <c r="AH28" s="19" t="str">
        <f t="shared" si="10"/>
        <v>2028 Test Year</v>
      </c>
      <c r="AI28" s="19" t="str">
        <f t="shared" si="10"/>
        <v>2029 Test Year</v>
      </c>
      <c r="AJ28" s="19" t="str">
        <f t="shared" si="10"/>
        <v>2030 Test Year</v>
      </c>
      <c r="AK28" s="19" t="str">
        <f t="shared" si="10"/>
        <v>2031 Test Year</v>
      </c>
    </row>
    <row r="29" spans="1:37" x14ac:dyDescent="0.25">
      <c r="A29" s="20" t="str">
        <f>A16</f>
        <v>Residential</v>
      </c>
      <c r="B29" s="21">
        <v>1218604265.5588925</v>
      </c>
      <c r="C29" s="21">
        <v>1339055262.1620088</v>
      </c>
      <c r="D29" s="21">
        <v>1254280308.6435504</v>
      </c>
      <c r="E29" s="21">
        <v>1358906708.9637215</v>
      </c>
      <c r="F29" s="21">
        <v>1319805812.6635306</v>
      </c>
      <c r="G29" s="21">
        <v>1440443611.0818233</v>
      </c>
      <c r="H29" s="21">
        <v>1433859780.9067037</v>
      </c>
      <c r="I29" s="21">
        <v>1423895639.0777535</v>
      </c>
      <c r="J29" s="21">
        <v>1413301819.5785172</v>
      </c>
      <c r="K29" s="21">
        <v>1475952856.5994973</v>
      </c>
      <c r="L29" s="21">
        <v>1528762350.8884985</v>
      </c>
      <c r="M29" s="21">
        <v>1559763181.9028068</v>
      </c>
      <c r="N29" s="21">
        <v>1592224888.6945467</v>
      </c>
      <c r="O29" s="21">
        <v>1624642552.0941486</v>
      </c>
      <c r="P29" s="21">
        <v>1655808469.3313358</v>
      </c>
      <c r="Q29" s="21">
        <v>1695299557.338733</v>
      </c>
      <c r="R29" s="21">
        <v>1734432276.752213</v>
      </c>
      <c r="T29" s="20" t="str">
        <f t="shared" ref="T29:T38" si="11">A29</f>
        <v>Residential</v>
      </c>
      <c r="U29" s="23" t="str">
        <f>IF(ISERROR((B29-#REF!)/#REF!), "", (B29-#REF!)/#REF!)</f>
        <v/>
      </c>
      <c r="V29" s="23">
        <f t="shared" ref="V29:AA38" si="12">IF(ISERROR((C29-B29)/B29), "", (C29-B29)/B29)</f>
        <v>9.8843406352162599E-2</v>
      </c>
      <c r="W29" s="23">
        <f t="shared" si="12"/>
        <v>-6.3309525688717741E-2</v>
      </c>
      <c r="X29" s="23">
        <f t="shared" si="12"/>
        <v>8.3415485038842732E-2</v>
      </c>
      <c r="Y29" s="23">
        <f t="shared" si="12"/>
        <v>-2.8773790019778905E-2</v>
      </c>
      <c r="Z29" s="23">
        <f t="shared" si="12"/>
        <v>9.1405718372182976E-2</v>
      </c>
      <c r="AA29" s="23">
        <f>IF(ISERROR((H29-G29)/G29), "", (H29-G29)/G29)</f>
        <v>-4.5706962247379834E-3</v>
      </c>
      <c r="AB29" s="23">
        <f t="shared" ref="AB29:AK38" si="13">IF(ISERROR((I29-H29)/H29), "", (I29-H29)/H29)</f>
        <v>-6.9491745020209186E-3</v>
      </c>
      <c r="AC29" s="23">
        <f t="shared" si="13"/>
        <v>-7.4400252437726985E-3</v>
      </c>
      <c r="AD29" s="23">
        <f t="shared" si="13"/>
        <v>4.4329552366715458E-2</v>
      </c>
      <c r="AE29" s="23">
        <f t="shared" si="13"/>
        <v>3.5779932978801901E-2</v>
      </c>
      <c r="AF29" s="23">
        <f t="shared" si="13"/>
        <v>2.0278384666060686E-2</v>
      </c>
      <c r="AG29" s="23">
        <f t="shared" si="13"/>
        <v>2.0811945793039448E-2</v>
      </c>
      <c r="AH29" s="23">
        <f t="shared" si="13"/>
        <v>2.035997780827364E-2</v>
      </c>
      <c r="AI29" s="23">
        <f t="shared" si="13"/>
        <v>1.9183245691191935E-2</v>
      </c>
      <c r="AJ29" s="23">
        <f t="shared" si="13"/>
        <v>2.3850033828698096E-2</v>
      </c>
      <c r="AK29" s="23">
        <f t="shared" si="13"/>
        <v>2.3083070625530191E-2</v>
      </c>
    </row>
    <row r="30" spans="1:37" x14ac:dyDescent="0.25">
      <c r="A30" s="20" t="str">
        <f t="shared" ref="A30:A38" si="14">A17</f>
        <v>General Service &lt; 50 kW</v>
      </c>
      <c r="B30" s="21">
        <v>348123390.30529982</v>
      </c>
      <c r="C30" s="21">
        <v>373321310.09855962</v>
      </c>
      <c r="D30" s="21">
        <v>360992727.11152005</v>
      </c>
      <c r="E30" s="21">
        <v>371100217.32213026</v>
      </c>
      <c r="F30" s="21">
        <v>378533094.68658012</v>
      </c>
      <c r="G30" s="21">
        <v>348331086.39429045</v>
      </c>
      <c r="H30" s="21">
        <v>348265604.92788994</v>
      </c>
      <c r="I30" s="21">
        <v>366086395.05274969</v>
      </c>
      <c r="J30" s="21">
        <v>364983689.98202944</v>
      </c>
      <c r="K30" s="21">
        <v>345939418.43269312</v>
      </c>
      <c r="L30" s="21">
        <v>374839489.81393456</v>
      </c>
      <c r="M30" s="21">
        <v>375080309.18336868</v>
      </c>
      <c r="N30" s="21">
        <v>376280208.1176371</v>
      </c>
      <c r="O30" s="21">
        <v>375831277.10050917</v>
      </c>
      <c r="P30" s="21">
        <v>376353639.19765615</v>
      </c>
      <c r="Q30" s="21">
        <v>377216432.00193262</v>
      </c>
      <c r="R30" s="21">
        <v>379702546.86592543</v>
      </c>
      <c r="T30" s="20" t="str">
        <f t="shared" si="11"/>
        <v>General Service &lt; 50 kW</v>
      </c>
      <c r="U30" s="23" t="str">
        <f>IF(ISERROR((B30-#REF!)/#REF!), "", (B30-#REF!)/#REF!)</f>
        <v/>
      </c>
      <c r="V30" s="23">
        <f t="shared" si="12"/>
        <v>7.2382150969980907E-2</v>
      </c>
      <c r="W30" s="23">
        <f t="shared" si="12"/>
        <v>-3.3024053686580943E-2</v>
      </c>
      <c r="X30" s="23">
        <f t="shared" si="12"/>
        <v>2.7999151926093358E-2</v>
      </c>
      <c r="Y30" s="23">
        <f t="shared" si="12"/>
        <v>2.0029299411586751E-2</v>
      </c>
      <c r="Z30" s="23">
        <f t="shared" si="12"/>
        <v>-7.9786969002793529E-2</v>
      </c>
      <c r="AA30" s="23">
        <f t="shared" si="12"/>
        <v>-1.879862836197827E-4</v>
      </c>
      <c r="AB30" s="23">
        <f t="shared" si="13"/>
        <v>5.1170112330069545E-2</v>
      </c>
      <c r="AC30" s="23">
        <f t="shared" si="13"/>
        <v>-3.0121443616099573E-3</v>
      </c>
      <c r="AD30" s="23">
        <f t="shared" si="13"/>
        <v>-5.2178418028142541E-2</v>
      </c>
      <c r="AE30" s="23">
        <f t="shared" si="13"/>
        <v>8.3540845134606467E-2</v>
      </c>
      <c r="AF30" s="23">
        <f t="shared" si="13"/>
        <v>6.4245997547819167E-4</v>
      </c>
      <c r="AG30" s="23">
        <f t="shared" si="13"/>
        <v>3.199045390788057E-3</v>
      </c>
      <c r="AH30" s="23">
        <f t="shared" si="13"/>
        <v>-1.1930763496005644E-3</v>
      </c>
      <c r="AI30" s="23">
        <f t="shared" si="13"/>
        <v>1.3898845811262583E-3</v>
      </c>
      <c r="AJ30" s="23">
        <f t="shared" si="13"/>
        <v>2.2925055437642214E-3</v>
      </c>
      <c r="AK30" s="23">
        <f t="shared" si="13"/>
        <v>6.5906854873704788E-3</v>
      </c>
    </row>
    <row r="31" spans="1:37" x14ac:dyDescent="0.25">
      <c r="A31" s="20" t="str">
        <f t="shared" si="14"/>
        <v>General Service &gt;= 50 kW</v>
      </c>
      <c r="B31" s="21">
        <v>1446279528.6542485</v>
      </c>
      <c r="C31" s="21">
        <v>1469396604.0550001</v>
      </c>
      <c r="D31" s="21">
        <v>1439976826.1299996</v>
      </c>
      <c r="E31" s="21">
        <v>1473584650.4400001</v>
      </c>
      <c r="F31" s="21">
        <v>1456855996.7</v>
      </c>
      <c r="G31" s="21">
        <v>1391854988.0999999</v>
      </c>
      <c r="H31" s="21">
        <v>1420545496.05</v>
      </c>
      <c r="I31" s="21">
        <v>1457116773.97</v>
      </c>
      <c r="J31" s="21">
        <v>1451887091.5700002</v>
      </c>
      <c r="K31" s="21">
        <v>1483261314.9227962</v>
      </c>
      <c r="L31" s="21">
        <v>1489609470.4337552</v>
      </c>
      <c r="M31" s="21">
        <v>1600139461.5909185</v>
      </c>
      <c r="N31" s="21">
        <v>1674381497.232682</v>
      </c>
      <c r="O31" s="21">
        <v>1705023301.2273073</v>
      </c>
      <c r="P31" s="21">
        <v>1721413752.8312867</v>
      </c>
      <c r="Q31" s="21">
        <v>1731642865.7503977</v>
      </c>
      <c r="R31" s="21">
        <v>1750437180.7478068</v>
      </c>
      <c r="T31" s="20" t="str">
        <f t="shared" si="11"/>
        <v>General Service &gt;= 50 kW</v>
      </c>
      <c r="U31" s="23" t="str">
        <f>IF(ISERROR((B31-#REF!)/#REF!), "", (B31-#REF!)/#REF!)</f>
        <v/>
      </c>
      <c r="V31" s="23">
        <f t="shared" si="12"/>
        <v>1.5983822589442198E-2</v>
      </c>
      <c r="W31" s="23">
        <f t="shared" si="12"/>
        <v>-2.0021672735470154E-2</v>
      </c>
      <c r="X31" s="23">
        <f t="shared" si="12"/>
        <v>2.3339142477954253E-2</v>
      </c>
      <c r="Y31" s="23">
        <f t="shared" si="12"/>
        <v>-1.1352353415872629E-2</v>
      </c>
      <c r="Z31" s="23">
        <f t="shared" si="12"/>
        <v>-4.4617318902648778E-2</v>
      </c>
      <c r="AA31" s="23">
        <f t="shared" si="12"/>
        <v>2.0613144469284854E-2</v>
      </c>
      <c r="AB31" s="23">
        <f t="shared" si="13"/>
        <v>2.5744531253445228E-2</v>
      </c>
      <c r="AC31" s="23">
        <f t="shared" si="13"/>
        <v>-3.5890619704769993E-3</v>
      </c>
      <c r="AD31" s="23">
        <f t="shared" si="13"/>
        <v>2.1609272191317246E-2</v>
      </c>
      <c r="AE31" s="23">
        <f t="shared" si="13"/>
        <v>4.2798631954406039E-3</v>
      </c>
      <c r="AF31" s="23">
        <f t="shared" si="13"/>
        <v>7.4200650137501115E-2</v>
      </c>
      <c r="AG31" s="23">
        <f t="shared" si="13"/>
        <v>4.6397228131571253E-2</v>
      </c>
      <c r="AH31" s="23">
        <f t="shared" si="13"/>
        <v>1.8300371835969449E-2</v>
      </c>
      <c r="AI31" s="23">
        <f t="shared" si="13"/>
        <v>9.6130367204842297E-3</v>
      </c>
      <c r="AJ31" s="23">
        <f t="shared" si="13"/>
        <v>5.9422744254754162E-3</v>
      </c>
      <c r="AK31" s="23">
        <f t="shared" si="13"/>
        <v>1.0853459087399465E-2</v>
      </c>
    </row>
    <row r="32" spans="1:37" x14ac:dyDescent="0.25">
      <c r="A32" s="20" t="str">
        <f t="shared" si="14"/>
        <v>Large User</v>
      </c>
      <c r="B32" s="21">
        <v>210460829.48535237</v>
      </c>
      <c r="C32" s="21">
        <v>215800519.09</v>
      </c>
      <c r="D32" s="21">
        <v>223859611.13000003</v>
      </c>
      <c r="E32" s="21">
        <v>250221085.47000003</v>
      </c>
      <c r="F32" s="21">
        <v>259592384.06</v>
      </c>
      <c r="G32" s="21">
        <v>264242586.03</v>
      </c>
      <c r="H32" s="21">
        <v>284809430.72000003</v>
      </c>
      <c r="I32" s="21">
        <v>289202900.55000001</v>
      </c>
      <c r="J32" s="21">
        <v>303910758.94632399</v>
      </c>
      <c r="K32" s="21">
        <v>321893041.52938205</v>
      </c>
      <c r="L32" s="21">
        <v>331686368.21779627</v>
      </c>
      <c r="M32" s="21">
        <v>361053715.99987245</v>
      </c>
      <c r="N32" s="21">
        <v>408628326.68616831</v>
      </c>
      <c r="O32" s="21">
        <v>501277598.92863512</v>
      </c>
      <c r="P32" s="21">
        <v>570944946.26759028</v>
      </c>
      <c r="Q32" s="21">
        <v>595286465.87812722</v>
      </c>
      <c r="R32" s="21">
        <v>605876118.45883048</v>
      </c>
      <c r="T32" s="20" t="str">
        <f t="shared" si="11"/>
        <v>Large User</v>
      </c>
      <c r="U32" s="23" t="str">
        <f>IF(ISERROR((B32-#REF!)/#REF!), "", (B32-#REF!)/#REF!)</f>
        <v/>
      </c>
      <c r="V32" s="23">
        <f t="shared" si="12"/>
        <v>2.5371417653845499E-2</v>
      </c>
      <c r="W32" s="23">
        <f t="shared" si="12"/>
        <v>3.7345100345374804E-2</v>
      </c>
      <c r="X32" s="23">
        <f t="shared" si="12"/>
        <v>0.11775895708445297</v>
      </c>
      <c r="Y32" s="23">
        <f t="shared" si="12"/>
        <v>3.7452073922537334E-2</v>
      </c>
      <c r="Z32" s="23">
        <f t="shared" si="12"/>
        <v>1.7913476109242057E-2</v>
      </c>
      <c r="AA32" s="23">
        <f t="shared" si="12"/>
        <v>7.7833194864604577E-2</v>
      </c>
      <c r="AB32" s="23">
        <f t="shared" si="13"/>
        <v>1.5425998426011611E-2</v>
      </c>
      <c r="AC32" s="23">
        <f t="shared" si="13"/>
        <v>5.085653832777224E-2</v>
      </c>
      <c r="AD32" s="23">
        <f t="shared" si="13"/>
        <v>5.9169614940266221E-2</v>
      </c>
      <c r="AE32" s="23">
        <f t="shared" si="13"/>
        <v>3.0424164007659332E-2</v>
      </c>
      <c r="AF32" s="23">
        <f t="shared" si="13"/>
        <v>8.853950778825076E-2</v>
      </c>
      <c r="AG32" s="23">
        <f t="shared" si="13"/>
        <v>0.13176601867826412</v>
      </c>
      <c r="AH32" s="23">
        <f t="shared" si="13"/>
        <v>0.22673237803609883</v>
      </c>
      <c r="AI32" s="23">
        <f t="shared" si="13"/>
        <v>0.13897957436728273</v>
      </c>
      <c r="AJ32" s="23">
        <f t="shared" si="13"/>
        <v>4.2633742131642512E-2</v>
      </c>
      <c r="AK32" s="23">
        <f t="shared" si="13"/>
        <v>1.7789170739976597E-2</v>
      </c>
    </row>
    <row r="33" spans="1:37" x14ac:dyDescent="0.25">
      <c r="A33" s="20" t="str">
        <f t="shared" si="14"/>
        <v>Unmetered Scattered Load Connections</v>
      </c>
      <c r="B33" s="21">
        <v>5716632.1199999992</v>
      </c>
      <c r="C33" s="21">
        <v>5574282.9199999999</v>
      </c>
      <c r="D33" s="21">
        <v>5516972.75</v>
      </c>
      <c r="E33" s="21">
        <v>5495149.1699999999</v>
      </c>
      <c r="F33" s="21">
        <v>5443926.5599999996</v>
      </c>
      <c r="G33" s="21">
        <v>6667274.6900000004</v>
      </c>
      <c r="H33" s="21">
        <v>6751958.5200000005</v>
      </c>
      <c r="I33" s="21">
        <v>6729569.3399999999</v>
      </c>
      <c r="J33" s="21">
        <v>6716597.5899999999</v>
      </c>
      <c r="K33" s="21">
        <v>6705989.1900000004</v>
      </c>
      <c r="L33" s="21">
        <v>6494821.3508391455</v>
      </c>
      <c r="M33" s="21">
        <v>6441722.3826541733</v>
      </c>
      <c r="N33" s="21">
        <v>6389545.0608795565</v>
      </c>
      <c r="O33" s="21">
        <v>6338277.6406470798</v>
      </c>
      <c r="P33" s="21">
        <v>6287908.5442271214</v>
      </c>
      <c r="Q33" s="21">
        <v>6238426.3587479033</v>
      </c>
      <c r="R33" s="21">
        <v>6189819.8339463407</v>
      </c>
      <c r="T33" s="20" t="str">
        <f t="shared" si="11"/>
        <v>Unmetered Scattered Load Connections</v>
      </c>
      <c r="U33" s="23" t="str">
        <f>IF(ISERROR((B33-#REF!)/#REF!), "", (B33-#REF!)/#REF!)</f>
        <v/>
      </c>
      <c r="V33" s="23">
        <f t="shared" si="12"/>
        <v>-2.4900885173628994E-2</v>
      </c>
      <c r="W33" s="23">
        <f t="shared" si="12"/>
        <v>-1.0281173528953197E-2</v>
      </c>
      <c r="X33" s="23">
        <f t="shared" si="12"/>
        <v>-3.9557164751267034E-3</v>
      </c>
      <c r="Y33" s="23">
        <f t="shared" si="12"/>
        <v>-9.3214230251733709E-3</v>
      </c>
      <c r="Z33" s="23">
        <f t="shared" si="12"/>
        <v>0.224717970846396</v>
      </c>
      <c r="AA33" s="23">
        <f t="shared" si="12"/>
        <v>1.2701416086397974E-2</v>
      </c>
      <c r="AB33" s="23">
        <f t="shared" si="13"/>
        <v>-3.3159534279841268E-3</v>
      </c>
      <c r="AC33" s="23">
        <f t="shared" si="13"/>
        <v>-1.9275750563854061E-3</v>
      </c>
      <c r="AD33" s="23">
        <f t="shared" si="13"/>
        <v>-1.5794306355041649E-3</v>
      </c>
      <c r="AE33" s="23">
        <f t="shared" si="13"/>
        <v>-3.1489439242721913E-2</v>
      </c>
      <c r="AF33" s="23">
        <f t="shared" si="13"/>
        <v>-8.1755856422612259E-3</v>
      </c>
      <c r="AG33" s="23">
        <f t="shared" si="13"/>
        <v>-8.099902273826072E-3</v>
      </c>
      <c r="AH33" s="23">
        <f t="shared" si="13"/>
        <v>-8.0236417059432116E-3</v>
      </c>
      <c r="AI33" s="23">
        <f t="shared" si="13"/>
        <v>-7.946811306741082E-3</v>
      </c>
      <c r="AJ33" s="23">
        <f t="shared" si="13"/>
        <v>-7.8694187631986687E-3</v>
      </c>
      <c r="AK33" s="23">
        <f t="shared" si="13"/>
        <v>-7.7914720806800094E-3</v>
      </c>
    </row>
    <row r="34" spans="1:37" x14ac:dyDescent="0.25">
      <c r="A34" s="20" t="str">
        <f t="shared" si="14"/>
        <v>Sentinel Lighting Connections</v>
      </c>
      <c r="B34" s="21">
        <v>398595</v>
      </c>
      <c r="C34" s="21">
        <v>398391</v>
      </c>
      <c r="D34" s="21">
        <v>380813</v>
      </c>
      <c r="E34" s="21">
        <v>288925</v>
      </c>
      <c r="F34" s="21">
        <v>256732</v>
      </c>
      <c r="G34" s="21">
        <v>256857</v>
      </c>
      <c r="H34" s="21">
        <v>255183</v>
      </c>
      <c r="I34" s="21">
        <v>247440.7837173164</v>
      </c>
      <c r="J34" s="21">
        <v>250007.72999999995</v>
      </c>
      <c r="K34" s="21">
        <v>246591.99999999994</v>
      </c>
      <c r="L34" s="21">
        <v>244297.29208182532</v>
      </c>
      <c r="M34" s="21">
        <v>241106.70406274209</v>
      </c>
      <c r="N34" s="21">
        <v>237982.60565739745</v>
      </c>
      <c r="O34" s="21">
        <v>234924.03774205741</v>
      </c>
      <c r="P34" s="21">
        <v>231930.05962108122</v>
      </c>
      <c r="Q34" s="21">
        <v>228999.74874430057</v>
      </c>
      <c r="R34" s="21">
        <v>226132.20042956769</v>
      </c>
      <c r="T34" s="20" t="str">
        <f t="shared" si="11"/>
        <v>Sentinel Lighting Connections</v>
      </c>
      <c r="U34" s="23" t="str">
        <f>IF(ISERROR((B34-#REF!)/#REF!), "", (B34-#REF!)/#REF!)</f>
        <v/>
      </c>
      <c r="V34" s="23">
        <f t="shared" si="12"/>
        <v>-5.1179768938396119E-4</v>
      </c>
      <c r="W34" s="23">
        <f t="shared" si="12"/>
        <v>-4.4122482686606873E-2</v>
      </c>
      <c r="X34" s="23">
        <f t="shared" si="12"/>
        <v>-0.24129428354599239</v>
      </c>
      <c r="Y34" s="23">
        <f t="shared" si="12"/>
        <v>-0.11142337976983646</v>
      </c>
      <c r="Z34" s="23">
        <f t="shared" si="12"/>
        <v>4.8688905161802968E-4</v>
      </c>
      <c r="AA34" s="23">
        <f t="shared" si="12"/>
        <v>-6.5172450040294795E-3</v>
      </c>
      <c r="AB34" s="23">
        <f t="shared" si="13"/>
        <v>-3.0339859170413385E-2</v>
      </c>
      <c r="AC34" s="23">
        <f t="shared" si="13"/>
        <v>1.0373982187253763E-2</v>
      </c>
      <c r="AD34" s="23">
        <f t="shared" si="13"/>
        <v>-1.3662497555575626E-2</v>
      </c>
      <c r="AE34" s="23">
        <f t="shared" si="13"/>
        <v>-9.3056867950891495E-3</v>
      </c>
      <c r="AF34" s="23">
        <f t="shared" si="13"/>
        <v>-1.3060267643140982E-2</v>
      </c>
      <c r="AG34" s="23">
        <f t="shared" si="13"/>
        <v>-1.2957326995485264E-2</v>
      </c>
      <c r="AH34" s="23">
        <f t="shared" si="13"/>
        <v>-1.2852064993956708E-2</v>
      </c>
      <c r="AI34" s="23">
        <f t="shared" si="13"/>
        <v>-1.2744451992875768E-2</v>
      </c>
      <c r="AJ34" s="23">
        <f t="shared" si="13"/>
        <v>-1.2634459205366001E-2</v>
      </c>
      <c r="AK34" s="23">
        <f t="shared" si="13"/>
        <v>-1.2522058781535001E-2</v>
      </c>
    </row>
    <row r="35" spans="1:37" x14ac:dyDescent="0.25">
      <c r="A35" s="20" t="str">
        <f t="shared" si="14"/>
        <v>Street Lighting Connections</v>
      </c>
      <c r="B35" s="21">
        <v>30740048.80972445</v>
      </c>
      <c r="C35" s="21">
        <v>28008921.260000002</v>
      </c>
      <c r="D35" s="21">
        <v>25449771.140000001</v>
      </c>
      <c r="E35" s="21">
        <v>19974439.91</v>
      </c>
      <c r="F35" s="21">
        <v>17284070.609999999</v>
      </c>
      <c r="G35" s="21">
        <v>15299590.370000001</v>
      </c>
      <c r="H35" s="21">
        <v>14936871.639999999</v>
      </c>
      <c r="I35" s="21">
        <v>15228080.209999999</v>
      </c>
      <c r="J35" s="21">
        <v>15536950.42</v>
      </c>
      <c r="K35" s="21">
        <v>15852497.33</v>
      </c>
      <c r="L35" s="21">
        <v>16038637.451472664</v>
      </c>
      <c r="M35" s="21">
        <v>16227074.390035089</v>
      </c>
      <c r="N35" s="21">
        <v>16417838.095422782</v>
      </c>
      <c r="O35" s="21">
        <v>16610958.930065624</v>
      </c>
      <c r="P35" s="21">
        <v>16806467.67506345</v>
      </c>
      <c r="Q35" s="21">
        <v>17004395.53625169</v>
      </c>
      <c r="R35" s="21">
        <v>17204774.150358506</v>
      </c>
      <c r="T35" s="20" t="str">
        <f t="shared" si="11"/>
        <v>Street Lighting Connections</v>
      </c>
      <c r="U35" s="23" t="str">
        <f>IF(ISERROR((B35-#REF!)/#REF!), "", (B35-#REF!)/#REF!)</f>
        <v/>
      </c>
      <c r="V35" s="23">
        <f t="shared" si="12"/>
        <v>-8.8845908040994098E-2</v>
      </c>
      <c r="W35" s="23">
        <f t="shared" si="12"/>
        <v>-9.1369106872914996E-2</v>
      </c>
      <c r="X35" s="23">
        <f t="shared" si="12"/>
        <v>-0.21514265098416913</v>
      </c>
      <c r="Y35" s="23">
        <f t="shared" si="12"/>
        <v>-0.1346906001931546</v>
      </c>
      <c r="Z35" s="23">
        <f t="shared" si="12"/>
        <v>-0.11481555964321523</v>
      </c>
      <c r="AA35" s="23">
        <f t="shared" si="12"/>
        <v>-2.3707741268108363E-2</v>
      </c>
      <c r="AB35" s="23">
        <f t="shared" si="13"/>
        <v>1.9495954508985815E-2</v>
      </c>
      <c r="AC35" s="23">
        <f t="shared" si="13"/>
        <v>2.0282938212866225E-2</v>
      </c>
      <c r="AD35" s="23">
        <f t="shared" si="13"/>
        <v>2.0309449503926533E-2</v>
      </c>
      <c r="AE35" s="23">
        <f t="shared" si="13"/>
        <v>1.1742006170876559E-2</v>
      </c>
      <c r="AF35" s="23">
        <f t="shared" si="13"/>
        <v>1.1748936849066478E-2</v>
      </c>
      <c r="AG35" s="23">
        <f t="shared" si="13"/>
        <v>1.1755890236433458E-2</v>
      </c>
      <c r="AH35" s="23">
        <f t="shared" si="13"/>
        <v>1.176286631165425E-2</v>
      </c>
      <c r="AI35" s="23">
        <f t="shared" si="13"/>
        <v>1.1769865052399662E-2</v>
      </c>
      <c r="AJ35" s="23">
        <f t="shared" si="13"/>
        <v>1.1776886435328423E-2</v>
      </c>
      <c r="AK35" s="23">
        <f t="shared" si="13"/>
        <v>1.1783930436082125E-2</v>
      </c>
    </row>
    <row r="36" spans="1:37" hidden="1" x14ac:dyDescent="0.25">
      <c r="A36" s="20" t="str">
        <f t="shared" si="14"/>
        <v>Wholesale Market Participants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34"/>
      <c r="L36" s="21"/>
      <c r="M36" s="21"/>
      <c r="N36" s="21"/>
      <c r="O36" s="21"/>
      <c r="P36" s="21"/>
      <c r="Q36" s="21"/>
      <c r="R36" s="21"/>
      <c r="T36" s="20" t="str">
        <f t="shared" si="11"/>
        <v>Wholesale Market Participants</v>
      </c>
      <c r="U36" s="23" t="str">
        <f>IF(ISERROR((B36-#REF!)/#REF!), "", (B36-#REF!)/#REF!)</f>
        <v/>
      </c>
      <c r="V36" s="23" t="str">
        <f t="shared" si="12"/>
        <v/>
      </c>
      <c r="W36" s="23" t="str">
        <f t="shared" si="12"/>
        <v/>
      </c>
      <c r="X36" s="23" t="str">
        <f t="shared" si="12"/>
        <v/>
      </c>
      <c r="Y36" s="23" t="str">
        <f t="shared" si="12"/>
        <v/>
      </c>
      <c r="Z36" s="23" t="str">
        <f t="shared" si="12"/>
        <v/>
      </c>
      <c r="AA36" s="23" t="str">
        <f t="shared" si="12"/>
        <v/>
      </c>
      <c r="AB36" s="23" t="str">
        <f t="shared" si="13"/>
        <v/>
      </c>
      <c r="AC36" s="23" t="str">
        <f t="shared" si="13"/>
        <v/>
      </c>
      <c r="AD36" s="23" t="str">
        <f t="shared" si="13"/>
        <v/>
      </c>
      <c r="AE36" s="23" t="str">
        <f t="shared" si="13"/>
        <v/>
      </c>
      <c r="AF36" s="23" t="str">
        <f t="shared" si="13"/>
        <v/>
      </c>
      <c r="AG36" s="23" t="str">
        <f t="shared" si="13"/>
        <v/>
      </c>
      <c r="AH36" s="23" t="str">
        <f t="shared" si="13"/>
        <v/>
      </c>
      <c r="AI36" s="23" t="str">
        <f t="shared" si="13"/>
        <v/>
      </c>
      <c r="AJ36" s="23" t="str">
        <f t="shared" si="13"/>
        <v/>
      </c>
      <c r="AK36" s="23" t="str">
        <f t="shared" si="13"/>
        <v/>
      </c>
    </row>
    <row r="37" spans="1:37" hidden="1" x14ac:dyDescent="0.25">
      <c r="A37" s="20" t="str">
        <f t="shared" si="14"/>
        <v>Embedded Distributor(s)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34"/>
      <c r="L37" s="21"/>
      <c r="M37" s="21"/>
      <c r="N37" s="21"/>
      <c r="O37" s="21"/>
      <c r="P37" s="21"/>
      <c r="Q37" s="21"/>
      <c r="R37" s="21"/>
      <c r="T37" s="20" t="str">
        <f t="shared" si="11"/>
        <v>Embedded Distributor(s)</v>
      </c>
      <c r="U37" s="23" t="str">
        <f>IF(ISERROR((B37-#REF!)/#REF!), "", (B37-#REF!)/#REF!)</f>
        <v/>
      </c>
      <c r="V37" s="23" t="str">
        <f t="shared" si="12"/>
        <v/>
      </c>
      <c r="W37" s="23" t="str">
        <f t="shared" si="12"/>
        <v/>
      </c>
      <c r="X37" s="23" t="str">
        <f t="shared" si="12"/>
        <v/>
      </c>
      <c r="Y37" s="23" t="str">
        <f t="shared" si="12"/>
        <v/>
      </c>
      <c r="Z37" s="23" t="str">
        <f t="shared" si="12"/>
        <v/>
      </c>
      <c r="AA37" s="23" t="str">
        <f t="shared" si="12"/>
        <v/>
      </c>
      <c r="AB37" s="23" t="str">
        <f t="shared" si="13"/>
        <v/>
      </c>
      <c r="AC37" s="23" t="str">
        <f t="shared" si="13"/>
        <v/>
      </c>
      <c r="AD37" s="23" t="str">
        <f t="shared" si="13"/>
        <v/>
      </c>
      <c r="AE37" s="23" t="str">
        <f t="shared" si="13"/>
        <v/>
      </c>
      <c r="AF37" s="23" t="str">
        <f t="shared" si="13"/>
        <v/>
      </c>
      <c r="AG37" s="23" t="str">
        <f t="shared" si="13"/>
        <v/>
      </c>
      <c r="AH37" s="23" t="str">
        <f t="shared" si="13"/>
        <v/>
      </c>
      <c r="AI37" s="23" t="str">
        <f t="shared" si="13"/>
        <v/>
      </c>
      <c r="AJ37" s="23" t="str">
        <f t="shared" si="13"/>
        <v/>
      </c>
      <c r="AK37" s="23" t="str">
        <f t="shared" si="13"/>
        <v/>
      </c>
    </row>
    <row r="38" spans="1:37" hidden="1" x14ac:dyDescent="0.25">
      <c r="A38" s="20" t="str">
        <f t="shared" si="14"/>
        <v>Sub Transmission Customers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34"/>
      <c r="L38" s="21"/>
      <c r="M38" s="21"/>
      <c r="N38" s="21"/>
      <c r="O38" s="21"/>
      <c r="P38" s="21"/>
      <c r="Q38" s="21"/>
      <c r="R38" s="21"/>
      <c r="T38" s="20" t="str">
        <f t="shared" si="11"/>
        <v>Sub Transmission Customers</v>
      </c>
      <c r="U38" s="23" t="str">
        <f>IF(ISERROR((B38-#REF!)/#REF!), "", (B38-#REF!)/#REF!)</f>
        <v/>
      </c>
      <c r="V38" s="23" t="str">
        <f t="shared" si="12"/>
        <v/>
      </c>
      <c r="W38" s="23" t="str">
        <f t="shared" si="12"/>
        <v/>
      </c>
      <c r="X38" s="23" t="str">
        <f t="shared" si="12"/>
        <v/>
      </c>
      <c r="Y38" s="23" t="str">
        <f t="shared" si="12"/>
        <v/>
      </c>
      <c r="Z38" s="23" t="str">
        <f t="shared" si="12"/>
        <v/>
      </c>
      <c r="AA38" s="23" t="str">
        <f t="shared" si="12"/>
        <v/>
      </c>
      <c r="AB38" s="23" t="str">
        <f t="shared" si="13"/>
        <v/>
      </c>
      <c r="AC38" s="23" t="str">
        <f t="shared" si="13"/>
        <v/>
      </c>
      <c r="AD38" s="23" t="str">
        <f t="shared" si="13"/>
        <v/>
      </c>
      <c r="AE38" s="23" t="str">
        <f t="shared" si="13"/>
        <v/>
      </c>
      <c r="AF38" s="23" t="str">
        <f t="shared" si="13"/>
        <v/>
      </c>
      <c r="AG38" s="23" t="str">
        <f t="shared" si="13"/>
        <v/>
      </c>
      <c r="AH38" s="23" t="str">
        <f t="shared" si="13"/>
        <v/>
      </c>
      <c r="AI38" s="23" t="str">
        <f>IF(ISERROR((P38-O38)/O38), "", (P38-O38)/O38)</f>
        <v/>
      </c>
      <c r="AJ38" s="23" t="str">
        <f>IF(ISERROR((Q38-P38)/P38), "", (Q38-P38)/P38)</f>
        <v/>
      </c>
      <c r="AK38" s="23" t="str">
        <f t="shared" si="13"/>
        <v/>
      </c>
    </row>
    <row r="40" spans="1:37" x14ac:dyDescent="0.25">
      <c r="A40" s="26" t="s">
        <v>43</v>
      </c>
      <c r="T40" s="26" t="s">
        <v>44</v>
      </c>
    </row>
    <row r="41" spans="1:37" ht="31.5" customHeight="1" x14ac:dyDescent="0.25">
      <c r="A41" s="18" t="s">
        <v>14</v>
      </c>
      <c r="B41" s="19" t="str">
        <f t="shared" ref="B41:F41" si="15">B15</f>
        <v>Historical 2015</v>
      </c>
      <c r="C41" s="19" t="str">
        <f t="shared" si="15"/>
        <v>Historical 2016</v>
      </c>
      <c r="D41" s="19" t="str">
        <f t="shared" si="15"/>
        <v>Historical 2017</v>
      </c>
      <c r="E41" s="19" t="str">
        <f t="shared" si="15"/>
        <v>Historical 2018</v>
      </c>
      <c r="F41" s="19" t="str">
        <f t="shared" si="15"/>
        <v>Historical 2019</v>
      </c>
      <c r="G41" s="19" t="str">
        <f>G15</f>
        <v>Historical 2020</v>
      </c>
      <c r="H41" s="19" t="str">
        <f t="shared" ref="H41:M41" si="16">H15</f>
        <v>Historical 2021</v>
      </c>
      <c r="I41" s="19" t="str">
        <f t="shared" si="16"/>
        <v>Historical 2022</v>
      </c>
      <c r="J41" s="19" t="str">
        <f t="shared" si="16"/>
        <v>Historical 2023</v>
      </c>
      <c r="K41" s="33" t="str">
        <f t="shared" si="16"/>
        <v>Historical 2024</v>
      </c>
      <c r="L41" s="19" t="str">
        <f t="shared" si="16"/>
        <v>Bridge Year 2025</v>
      </c>
      <c r="M41" s="19" t="str">
        <f t="shared" si="16"/>
        <v>2026 Bridge Year</v>
      </c>
      <c r="N41" s="19" t="s">
        <v>26</v>
      </c>
      <c r="O41" s="19" t="s">
        <v>27</v>
      </c>
      <c r="P41" s="19" t="s">
        <v>28</v>
      </c>
      <c r="Q41" s="19" t="s">
        <v>29</v>
      </c>
      <c r="R41" s="19" t="s">
        <v>30</v>
      </c>
      <c r="S41" s="17"/>
      <c r="T41" s="18" t="s">
        <v>14</v>
      </c>
      <c r="U41" s="19" t="str">
        <f t="shared" ref="U41:Y41" si="17">B15</f>
        <v>Historical 2015</v>
      </c>
      <c r="V41" s="19" t="str">
        <f t="shared" si="17"/>
        <v>Historical 2016</v>
      </c>
      <c r="W41" s="19" t="str">
        <f t="shared" si="17"/>
        <v>Historical 2017</v>
      </c>
      <c r="X41" s="19" t="str">
        <f t="shared" si="17"/>
        <v>Historical 2018</v>
      </c>
      <c r="Y41" s="19" t="str">
        <f t="shared" si="17"/>
        <v>Historical 2019</v>
      </c>
      <c r="Z41" s="19" t="str">
        <f>G15</f>
        <v>Historical 2020</v>
      </c>
      <c r="AA41" s="19" t="str">
        <f t="shared" ref="AA41:AK41" si="18">H15</f>
        <v>Historical 2021</v>
      </c>
      <c r="AB41" s="19" t="str">
        <f t="shared" si="18"/>
        <v>Historical 2022</v>
      </c>
      <c r="AC41" s="19" t="str">
        <f t="shared" si="18"/>
        <v>Historical 2023</v>
      </c>
      <c r="AD41" s="19" t="str">
        <f t="shared" si="18"/>
        <v>Historical 2024</v>
      </c>
      <c r="AE41" s="19" t="str">
        <f t="shared" si="18"/>
        <v>Bridge Year 2025</v>
      </c>
      <c r="AF41" s="19" t="str">
        <f t="shared" si="18"/>
        <v>2026 Bridge Year</v>
      </c>
      <c r="AG41" s="19" t="str">
        <f t="shared" si="18"/>
        <v>2027 Test Year</v>
      </c>
      <c r="AH41" s="19" t="str">
        <f t="shared" si="18"/>
        <v>2028 Test Year</v>
      </c>
      <c r="AI41" s="19" t="str">
        <f t="shared" si="18"/>
        <v>2029 Test Year</v>
      </c>
      <c r="AJ41" s="19" t="str">
        <f t="shared" si="18"/>
        <v>2030 Test Year</v>
      </c>
      <c r="AK41" s="19" t="str">
        <f t="shared" si="18"/>
        <v>2031 Test Year</v>
      </c>
    </row>
    <row r="42" spans="1:37" x14ac:dyDescent="0.25">
      <c r="A42" s="20" t="str">
        <f>A29</f>
        <v>Residential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34"/>
      <c r="L42" s="21"/>
      <c r="M42" s="21"/>
      <c r="N42" s="21"/>
      <c r="O42" s="21"/>
      <c r="P42" s="21"/>
      <c r="Q42" s="21"/>
      <c r="R42" s="21"/>
      <c r="T42" s="20" t="str">
        <f t="shared" ref="T42:T51" si="19">A42</f>
        <v>Residential</v>
      </c>
      <c r="U42" s="23" t="str">
        <f>IF(ISERROR((B42-#REF!)/#REF!), "", (B42-#REF!)/#REF!)</f>
        <v/>
      </c>
      <c r="V42" s="23" t="str">
        <f t="shared" ref="V42:AA51" si="20">IF(ISERROR((C42-B42)/B42), "", (C42-B42)/B42)</f>
        <v/>
      </c>
      <c r="W42" s="23" t="str">
        <f t="shared" si="20"/>
        <v/>
      </c>
      <c r="X42" s="23" t="str">
        <f t="shared" si="20"/>
        <v/>
      </c>
      <c r="Y42" s="23" t="str">
        <f t="shared" si="20"/>
        <v/>
      </c>
      <c r="Z42" s="23" t="str">
        <f t="shared" si="20"/>
        <v/>
      </c>
      <c r="AA42" s="23" t="str">
        <f>IF(ISERROR((H42-G42)/G42), "", (H42-G42)/G42)</f>
        <v/>
      </c>
      <c r="AB42" s="23" t="str">
        <f t="shared" ref="AB42:AK51" si="21">IF(ISERROR((I42-H42)/H42), "", (I42-H42)/H42)</f>
        <v/>
      </c>
      <c r="AC42" s="23" t="str">
        <f t="shared" si="21"/>
        <v/>
      </c>
      <c r="AD42" s="23" t="str">
        <f t="shared" si="21"/>
        <v/>
      </c>
      <c r="AE42" s="23" t="str">
        <f t="shared" si="21"/>
        <v/>
      </c>
      <c r="AF42" s="23" t="str">
        <f t="shared" si="21"/>
        <v/>
      </c>
      <c r="AG42" s="23" t="str">
        <f t="shared" si="21"/>
        <v/>
      </c>
      <c r="AH42" s="23" t="str">
        <f t="shared" si="21"/>
        <v/>
      </c>
      <c r="AI42" s="23" t="str">
        <f t="shared" si="21"/>
        <v/>
      </c>
      <c r="AJ42" s="23" t="str">
        <f t="shared" si="21"/>
        <v/>
      </c>
      <c r="AK42" s="23" t="str">
        <f t="shared" si="21"/>
        <v/>
      </c>
    </row>
    <row r="43" spans="1:37" ht="14.1" customHeight="1" x14ac:dyDescent="0.25">
      <c r="A43" s="20" t="str">
        <f t="shared" ref="A43:A51" si="22">A30</f>
        <v>General Service &lt; 50 kW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34"/>
      <c r="L43" s="21"/>
      <c r="M43" s="21"/>
      <c r="N43" s="21"/>
      <c r="O43" s="21"/>
      <c r="P43" s="21"/>
      <c r="Q43" s="21"/>
      <c r="R43" s="21"/>
      <c r="T43" s="20" t="str">
        <f t="shared" si="19"/>
        <v>General Service &lt; 50 kW</v>
      </c>
      <c r="U43" s="23" t="str">
        <f>IF(ISERROR((B43-#REF!)/#REF!), "", (B43-#REF!)/#REF!)</f>
        <v/>
      </c>
      <c r="V43" s="23" t="str">
        <f t="shared" si="20"/>
        <v/>
      </c>
      <c r="W43" s="23" t="str">
        <f t="shared" si="20"/>
        <v/>
      </c>
      <c r="X43" s="23" t="str">
        <f t="shared" si="20"/>
        <v/>
      </c>
      <c r="Y43" s="23" t="str">
        <f t="shared" si="20"/>
        <v/>
      </c>
      <c r="Z43" s="23" t="str">
        <f t="shared" si="20"/>
        <v/>
      </c>
      <c r="AA43" s="23" t="str">
        <f t="shared" si="20"/>
        <v/>
      </c>
      <c r="AB43" s="23" t="str">
        <f t="shared" si="21"/>
        <v/>
      </c>
      <c r="AC43" s="23" t="str">
        <f t="shared" si="21"/>
        <v/>
      </c>
      <c r="AD43" s="23" t="str">
        <f t="shared" si="21"/>
        <v/>
      </c>
      <c r="AE43" s="23" t="str">
        <f t="shared" si="21"/>
        <v/>
      </c>
      <c r="AF43" s="23" t="str">
        <f t="shared" si="21"/>
        <v/>
      </c>
      <c r="AG43" s="23" t="str">
        <f t="shared" si="21"/>
        <v/>
      </c>
      <c r="AH43" s="23" t="str">
        <f t="shared" si="21"/>
        <v/>
      </c>
      <c r="AI43" s="23" t="str">
        <f t="shared" si="21"/>
        <v/>
      </c>
      <c r="AJ43" s="23" t="str">
        <f t="shared" si="21"/>
        <v/>
      </c>
      <c r="AK43" s="23" t="str">
        <f t="shared" si="21"/>
        <v/>
      </c>
    </row>
    <row r="44" spans="1:37" x14ac:dyDescent="0.25">
      <c r="A44" s="20" t="str">
        <f t="shared" si="22"/>
        <v>General Service &gt;= 50 kW</v>
      </c>
      <c r="B44" s="25">
        <v>3386874.6266083815</v>
      </c>
      <c r="C44" s="25">
        <v>3508268.84</v>
      </c>
      <c r="D44" s="25">
        <v>3401904.3199999994</v>
      </c>
      <c r="E44" s="25">
        <v>3453646.02</v>
      </c>
      <c r="F44" s="25">
        <v>3400324.45</v>
      </c>
      <c r="G44" s="25">
        <v>3282642.5999999996</v>
      </c>
      <c r="H44" s="25">
        <v>3318386.2399999993</v>
      </c>
      <c r="I44" s="25">
        <v>3436462.81</v>
      </c>
      <c r="J44" s="25">
        <v>3385686.83</v>
      </c>
      <c r="K44" s="34">
        <v>3344568.1899999995</v>
      </c>
      <c r="L44" s="21">
        <v>3483236.1563306209</v>
      </c>
      <c r="M44" s="21">
        <v>3746678.0554151633</v>
      </c>
      <c r="N44" s="21">
        <v>3932919.5499167629</v>
      </c>
      <c r="O44" s="21">
        <v>4024060.0451510968</v>
      </c>
      <c r="P44" s="21">
        <v>4084276.8409178718</v>
      </c>
      <c r="Q44" s="21">
        <v>4129267.3899387959</v>
      </c>
      <c r="R44" s="21">
        <v>4194095.9025617568</v>
      </c>
      <c r="T44" s="20" t="str">
        <f t="shared" si="19"/>
        <v>General Service &gt;= 50 kW</v>
      </c>
      <c r="U44" s="23" t="str">
        <f>IF(ISERROR((B44-#REF!)/#REF!), "", (B44-#REF!)/#REF!)</f>
        <v/>
      </c>
      <c r="V44" s="23">
        <f t="shared" si="20"/>
        <v>3.5842547119372584E-2</v>
      </c>
      <c r="W44" s="23">
        <f t="shared" si="20"/>
        <v>-3.031823524676076E-2</v>
      </c>
      <c r="X44" s="23">
        <f t="shared" si="20"/>
        <v>1.5209628235517412E-2</v>
      </c>
      <c r="Y44" s="23">
        <f t="shared" si="20"/>
        <v>-1.5439211109423378E-2</v>
      </c>
      <c r="Z44" s="23">
        <f t="shared" si="20"/>
        <v>-3.460900620821656E-2</v>
      </c>
      <c r="AA44" s="23">
        <f t="shared" si="20"/>
        <v>1.0888678529913574E-2</v>
      </c>
      <c r="AB44" s="23">
        <f t="shared" si="21"/>
        <v>3.5582527608359657E-2</v>
      </c>
      <c r="AC44" s="23">
        <f t="shared" si="21"/>
        <v>-1.47756524098685E-2</v>
      </c>
      <c r="AD44" s="23">
        <f t="shared" si="21"/>
        <v>-1.2144844477538578E-2</v>
      </c>
      <c r="AE44" s="23">
        <f t="shared" si="21"/>
        <v>4.1460648566002602E-2</v>
      </c>
      <c r="AF44" s="23">
        <f t="shared" si="21"/>
        <v>7.5631363267101182E-2</v>
      </c>
      <c r="AG44" s="23">
        <f t="shared" si="21"/>
        <v>4.9708432842907414E-2</v>
      </c>
      <c r="AH44" s="23">
        <f t="shared" si="21"/>
        <v>2.3173750207085429E-2</v>
      </c>
      <c r="AI44" s="23">
        <f t="shared" si="21"/>
        <v>1.4964189174894379E-2</v>
      </c>
      <c r="AJ44" s="23">
        <f t="shared" si="21"/>
        <v>1.1015548351226182E-2</v>
      </c>
      <c r="AK44" s="23">
        <f t="shared" si="21"/>
        <v>1.5699761362250202E-2</v>
      </c>
    </row>
    <row r="45" spans="1:37" x14ac:dyDescent="0.25">
      <c r="A45" s="20" t="str">
        <f t="shared" si="22"/>
        <v>Large User</v>
      </c>
      <c r="B45" s="25">
        <v>361254.63310506125</v>
      </c>
      <c r="C45" s="25">
        <v>421758</v>
      </c>
      <c r="D45" s="25">
        <v>382866</v>
      </c>
      <c r="E45" s="25">
        <v>423038</v>
      </c>
      <c r="F45" s="25">
        <v>433414</v>
      </c>
      <c r="G45" s="25">
        <v>453257</v>
      </c>
      <c r="H45" s="25">
        <v>481567</v>
      </c>
      <c r="I45" s="25">
        <v>490452</v>
      </c>
      <c r="J45" s="25">
        <v>518389.27999999997</v>
      </c>
      <c r="K45" s="34">
        <v>532510.09</v>
      </c>
      <c r="L45" s="21">
        <v>562102.70615904417</v>
      </c>
      <c r="M45" s="21">
        <v>614338.02506298595</v>
      </c>
      <c r="N45" s="21">
        <v>700459.585062181</v>
      </c>
      <c r="O45" s="21">
        <v>866937.22022196359</v>
      </c>
      <c r="P45" s="21">
        <v>994908.69007255079</v>
      </c>
      <c r="Q45" s="21">
        <v>1044584.2129462288</v>
      </c>
      <c r="R45" s="21">
        <v>1070183.945594792</v>
      </c>
      <c r="T45" s="20" t="str">
        <f t="shared" si="19"/>
        <v>Large User</v>
      </c>
      <c r="U45" s="23" t="str">
        <f>IF(ISERROR((B45-#REF!)/#REF!), "", (B45-#REF!)/#REF!)</f>
        <v/>
      </c>
      <c r="V45" s="23">
        <f t="shared" si="20"/>
        <v>0.16748122058643042</v>
      </c>
      <c r="W45" s="23">
        <f t="shared" si="20"/>
        <v>-9.2214018465565567E-2</v>
      </c>
      <c r="X45" s="23">
        <f t="shared" si="20"/>
        <v>0.104924438315233</v>
      </c>
      <c r="Y45" s="23">
        <f t="shared" si="20"/>
        <v>2.4527347425054014E-2</v>
      </c>
      <c r="Z45" s="23">
        <f t="shared" si="20"/>
        <v>4.5783015777063042E-2</v>
      </c>
      <c r="AA45" s="23">
        <f t="shared" si="20"/>
        <v>6.2459046412962183E-2</v>
      </c>
      <c r="AB45" s="23">
        <f t="shared" si="21"/>
        <v>1.8450184501845018E-2</v>
      </c>
      <c r="AC45" s="23">
        <f t="shared" si="21"/>
        <v>5.6962312315986009E-2</v>
      </c>
      <c r="AD45" s="23">
        <f t="shared" si="21"/>
        <v>2.7239780112736898E-2</v>
      </c>
      <c r="AE45" s="23">
        <f t="shared" si="21"/>
        <v>5.5571935095247132E-2</v>
      </c>
      <c r="AF45" s="23">
        <f t="shared" si="21"/>
        <v>9.2928424523830794E-2</v>
      </c>
      <c r="AG45" s="23">
        <f t="shared" si="21"/>
        <v>0.14018595054467822</v>
      </c>
      <c r="AH45" s="23">
        <f t="shared" si="21"/>
        <v>0.23766915138295108</v>
      </c>
      <c r="AI45" s="23">
        <f t="shared" si="21"/>
        <v>0.14761330678341669</v>
      </c>
      <c r="AJ45" s="23">
        <f t="shared" si="21"/>
        <v>4.9929730606791234E-2</v>
      </c>
      <c r="AK45" s="23">
        <f t="shared" si="21"/>
        <v>2.4507102760398504E-2</v>
      </c>
    </row>
    <row r="46" spans="1:37" x14ac:dyDescent="0.25">
      <c r="A46" s="20" t="str">
        <f t="shared" si="22"/>
        <v>Unmetered Scattered Load Connections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34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T46" s="20" t="str">
        <f t="shared" si="19"/>
        <v>Unmetered Scattered Load Connections</v>
      </c>
      <c r="U46" s="23" t="str">
        <f>IF(ISERROR((B46-#REF!)/#REF!), "", (B46-#REF!)/#REF!)</f>
        <v/>
      </c>
      <c r="V46" s="23" t="str">
        <f t="shared" si="20"/>
        <v/>
      </c>
      <c r="W46" s="23" t="str">
        <f t="shared" si="20"/>
        <v/>
      </c>
      <c r="X46" s="23" t="str">
        <f t="shared" si="20"/>
        <v/>
      </c>
      <c r="Y46" s="23" t="str">
        <f t="shared" si="20"/>
        <v/>
      </c>
      <c r="Z46" s="23" t="str">
        <f t="shared" si="20"/>
        <v/>
      </c>
      <c r="AA46" s="23" t="str">
        <f t="shared" si="20"/>
        <v/>
      </c>
      <c r="AB46" s="23" t="str">
        <f t="shared" si="21"/>
        <v/>
      </c>
      <c r="AC46" s="23" t="str">
        <f t="shared" si="21"/>
        <v/>
      </c>
      <c r="AD46" s="23" t="str">
        <f t="shared" si="21"/>
        <v/>
      </c>
      <c r="AE46" s="23" t="str">
        <f t="shared" si="21"/>
        <v/>
      </c>
      <c r="AF46" s="23" t="str">
        <f t="shared" si="21"/>
        <v/>
      </c>
      <c r="AG46" s="23" t="str">
        <f t="shared" si="21"/>
        <v/>
      </c>
      <c r="AH46" s="23" t="str">
        <f t="shared" si="21"/>
        <v/>
      </c>
      <c r="AI46" s="23" t="str">
        <f t="shared" si="21"/>
        <v/>
      </c>
      <c r="AJ46" s="23" t="str">
        <f t="shared" si="21"/>
        <v/>
      </c>
      <c r="AK46" s="23" t="str">
        <f t="shared" si="21"/>
        <v/>
      </c>
    </row>
    <row r="47" spans="1:37" x14ac:dyDescent="0.25">
      <c r="A47" s="20" t="str">
        <f t="shared" si="22"/>
        <v>Sentinel Lighting Connections</v>
      </c>
      <c r="B47" s="25">
        <v>1109</v>
      </c>
      <c r="C47" s="25">
        <v>1106</v>
      </c>
      <c r="D47" s="25">
        <v>1055</v>
      </c>
      <c r="E47" s="25">
        <v>807</v>
      </c>
      <c r="F47" s="25">
        <v>715</v>
      </c>
      <c r="G47" s="25">
        <v>714</v>
      </c>
      <c r="H47" s="25">
        <v>703</v>
      </c>
      <c r="I47" s="25">
        <v>696</v>
      </c>
      <c r="J47" s="25">
        <v>700</v>
      </c>
      <c r="K47" s="34">
        <v>685</v>
      </c>
      <c r="L47" s="21">
        <v>682.64600322345473</v>
      </c>
      <c r="M47" s="21">
        <v>673.86193632504273</v>
      </c>
      <c r="N47" s="21">
        <v>665.263182287826</v>
      </c>
      <c r="O47" s="21">
        <v>656.84709227034318</v>
      </c>
      <c r="P47" s="21">
        <v>648.61106870302569</v>
      </c>
      <c r="Q47" s="21">
        <v>640.55256450629076</v>
      </c>
      <c r="R47" s="21">
        <v>632.66908232300091</v>
      </c>
      <c r="T47" s="20" t="str">
        <f t="shared" si="19"/>
        <v>Sentinel Lighting Connections</v>
      </c>
      <c r="U47" s="23" t="str">
        <f>IF(ISERROR((B47-#REF!)/#REF!), "", (B47-#REF!)/#REF!)</f>
        <v/>
      </c>
      <c r="V47" s="23">
        <f t="shared" si="20"/>
        <v>-2.7051397655545538E-3</v>
      </c>
      <c r="W47" s="23">
        <f t="shared" si="20"/>
        <v>-4.6112115732368897E-2</v>
      </c>
      <c r="X47" s="23">
        <f t="shared" si="20"/>
        <v>-0.23507109004739338</v>
      </c>
      <c r="Y47" s="23">
        <f t="shared" si="20"/>
        <v>-0.11400247831474597</v>
      </c>
      <c r="Z47" s="23">
        <f t="shared" si="20"/>
        <v>-1.3986013986013986E-3</v>
      </c>
      <c r="AA47" s="23">
        <f t="shared" si="20"/>
        <v>-1.5406162464985995E-2</v>
      </c>
      <c r="AB47" s="23">
        <f t="shared" si="21"/>
        <v>-9.9573257467994308E-3</v>
      </c>
      <c r="AC47" s="23">
        <f t="shared" si="21"/>
        <v>5.7471264367816091E-3</v>
      </c>
      <c r="AD47" s="23">
        <f t="shared" si="21"/>
        <v>-2.1428571428571429E-2</v>
      </c>
      <c r="AE47" s="23">
        <f t="shared" si="21"/>
        <v>-3.4364916445916395E-3</v>
      </c>
      <c r="AF47" s="23">
        <f t="shared" si="21"/>
        <v>-1.2867674983715756E-2</v>
      </c>
      <c r="AG47" s="23">
        <f t="shared" si="21"/>
        <v>-1.2760409178341033E-2</v>
      </c>
      <c r="AH47" s="23">
        <f t="shared" si="21"/>
        <v>-1.2650767758618568E-2</v>
      </c>
      <c r="AI47" s="23">
        <f t="shared" si="21"/>
        <v>-1.2538722732029283E-2</v>
      </c>
      <c r="AJ47" s="23">
        <f t="shared" si="21"/>
        <v>-1.2424247111368079E-2</v>
      </c>
      <c r="AK47" s="23">
        <f t="shared" si="21"/>
        <v>-1.2307314996648389E-2</v>
      </c>
    </row>
    <row r="48" spans="1:37" x14ac:dyDescent="0.25">
      <c r="A48" s="20" t="str">
        <f t="shared" si="22"/>
        <v>Street Lighting Connections</v>
      </c>
      <c r="B48" s="25">
        <v>81808.160000000003</v>
      </c>
      <c r="C48" s="25">
        <v>73706.880000000005</v>
      </c>
      <c r="D48" s="25">
        <v>67629.86</v>
      </c>
      <c r="E48" s="25">
        <v>52906.29</v>
      </c>
      <c r="F48" s="25">
        <v>45671.590000000004</v>
      </c>
      <c r="G48" s="25">
        <v>40981.380000000005</v>
      </c>
      <c r="H48" s="25">
        <v>40484.25</v>
      </c>
      <c r="I48" s="25">
        <v>40597.899999999994</v>
      </c>
      <c r="J48" s="25">
        <v>41371.47</v>
      </c>
      <c r="K48" s="34">
        <v>42059.850000000006</v>
      </c>
      <c r="L48" s="21">
        <v>42681.496016865494</v>
      </c>
      <c r="M48" s="21">
        <v>43182.682512826126</v>
      </c>
      <c r="N48" s="21">
        <v>43690.053531874008</v>
      </c>
      <c r="O48" s="21">
        <v>44203.689722153795</v>
      </c>
      <c r="P48" s="21">
        <v>44723.672843158871</v>
      </c>
      <c r="Q48" s="21">
        <v>45250.085781823676</v>
      </c>
      <c r="R48" s="21">
        <v>45783.012568858583</v>
      </c>
      <c r="T48" s="20" t="str">
        <f t="shared" si="19"/>
        <v>Street Lighting Connections</v>
      </c>
      <c r="U48" s="23" t="str">
        <f>IF(ISERROR((B48-#REF!)/#REF!), "", (B48-#REF!)/#REF!)</f>
        <v/>
      </c>
      <c r="V48" s="23">
        <f t="shared" si="20"/>
        <v>-9.9027774246481015E-2</v>
      </c>
      <c r="W48" s="23">
        <f t="shared" si="20"/>
        <v>-8.2448476994277931E-2</v>
      </c>
      <c r="X48" s="23">
        <f t="shared" si="20"/>
        <v>-0.2177081247839342</v>
      </c>
      <c r="Y48" s="23">
        <f t="shared" si="20"/>
        <v>-0.13674555520714071</v>
      </c>
      <c r="Z48" s="23">
        <f t="shared" si="20"/>
        <v>-0.10269425697682079</v>
      </c>
      <c r="AA48" s="23">
        <f t="shared" si="20"/>
        <v>-1.2130631032922869E-2</v>
      </c>
      <c r="AB48" s="23">
        <f t="shared" si="21"/>
        <v>2.8072645534990563E-3</v>
      </c>
      <c r="AC48" s="23">
        <f t="shared" si="21"/>
        <v>1.9054433850026899E-2</v>
      </c>
      <c r="AD48" s="23">
        <f t="shared" si="21"/>
        <v>1.6639002675031964E-2</v>
      </c>
      <c r="AE48" s="23">
        <f t="shared" si="21"/>
        <v>1.4780034091074704E-2</v>
      </c>
      <c r="AF48" s="23">
        <f t="shared" si="21"/>
        <v>1.174247724968659E-2</v>
      </c>
      <c r="AG48" s="23">
        <f t="shared" si="21"/>
        <v>1.1749409474438787E-2</v>
      </c>
      <c r="AH48" s="23">
        <f t="shared" si="21"/>
        <v>1.1756364406948246E-2</v>
      </c>
      <c r="AI48" s="23">
        <f t="shared" si="21"/>
        <v>1.1763342025823546E-2</v>
      </c>
      <c r="AJ48" s="23">
        <f t="shared" si="21"/>
        <v>1.1770342308666807E-2</v>
      </c>
      <c r="AK48" s="23">
        <f t="shared" si="21"/>
        <v>1.177736523206716E-2</v>
      </c>
    </row>
    <row r="49" spans="1:37" hidden="1" x14ac:dyDescent="0.25">
      <c r="A49" s="20" t="str">
        <f t="shared" si="22"/>
        <v>Wholesale Market Participants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34"/>
      <c r="L49" s="21"/>
      <c r="M49" s="21"/>
      <c r="N49" s="21"/>
      <c r="O49" s="21"/>
      <c r="P49" s="21"/>
      <c r="Q49" s="21"/>
      <c r="R49" s="21"/>
      <c r="T49" s="20" t="str">
        <f t="shared" si="19"/>
        <v>Wholesale Market Participants</v>
      </c>
      <c r="U49" s="23" t="str">
        <f>IF(ISERROR((B49-#REF!)/#REF!), "", (B49-#REF!)/#REF!)</f>
        <v/>
      </c>
      <c r="V49" s="23" t="str">
        <f t="shared" si="20"/>
        <v/>
      </c>
      <c r="W49" s="23" t="str">
        <f t="shared" si="20"/>
        <v/>
      </c>
      <c r="X49" s="23" t="str">
        <f t="shared" si="20"/>
        <v/>
      </c>
      <c r="Y49" s="23" t="str">
        <f t="shared" si="20"/>
        <v/>
      </c>
      <c r="Z49" s="23" t="str">
        <f t="shared" si="20"/>
        <v/>
      </c>
      <c r="AA49" s="23" t="str">
        <f t="shared" si="20"/>
        <v/>
      </c>
      <c r="AB49" s="23" t="str">
        <f t="shared" si="21"/>
        <v/>
      </c>
      <c r="AC49" s="23" t="str">
        <f t="shared" si="21"/>
        <v/>
      </c>
      <c r="AD49" s="23" t="str">
        <f t="shared" si="21"/>
        <v/>
      </c>
      <c r="AE49" s="23" t="str">
        <f t="shared" si="21"/>
        <v/>
      </c>
      <c r="AF49" s="23" t="str">
        <f t="shared" si="21"/>
        <v/>
      </c>
      <c r="AG49" s="23" t="str">
        <f t="shared" si="21"/>
        <v/>
      </c>
      <c r="AH49" s="23" t="str">
        <f t="shared" si="21"/>
        <v/>
      </c>
      <c r="AI49" s="23" t="str">
        <f t="shared" si="21"/>
        <v/>
      </c>
      <c r="AJ49" s="23" t="str">
        <f t="shared" si="21"/>
        <v/>
      </c>
      <c r="AK49" s="23" t="str">
        <f t="shared" si="21"/>
        <v/>
      </c>
    </row>
    <row r="50" spans="1:37" hidden="1" x14ac:dyDescent="0.25">
      <c r="A50" s="20" t="str">
        <f t="shared" si="22"/>
        <v>Embedded Distributor(s)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34"/>
      <c r="L50" s="21"/>
      <c r="M50" s="21"/>
      <c r="N50" s="21"/>
      <c r="O50" s="21"/>
      <c r="P50" s="21"/>
      <c r="Q50" s="21"/>
      <c r="R50" s="21"/>
      <c r="T50" s="20" t="str">
        <f t="shared" si="19"/>
        <v>Embedded Distributor(s)</v>
      </c>
      <c r="U50" s="23" t="str">
        <f>IF(ISERROR((B50-#REF!)/#REF!), "", (B50-#REF!)/#REF!)</f>
        <v/>
      </c>
      <c r="V50" s="23" t="str">
        <f t="shared" si="20"/>
        <v/>
      </c>
      <c r="W50" s="23" t="str">
        <f t="shared" si="20"/>
        <v/>
      </c>
      <c r="X50" s="23" t="str">
        <f t="shared" si="20"/>
        <v/>
      </c>
      <c r="Y50" s="23" t="str">
        <f t="shared" si="20"/>
        <v/>
      </c>
      <c r="Z50" s="23" t="str">
        <f t="shared" si="20"/>
        <v/>
      </c>
      <c r="AA50" s="23" t="str">
        <f t="shared" si="20"/>
        <v/>
      </c>
      <c r="AB50" s="23" t="str">
        <f t="shared" si="21"/>
        <v/>
      </c>
      <c r="AC50" s="23" t="str">
        <f t="shared" si="21"/>
        <v/>
      </c>
      <c r="AD50" s="23" t="str">
        <f t="shared" si="21"/>
        <v/>
      </c>
      <c r="AE50" s="23" t="str">
        <f t="shared" si="21"/>
        <v/>
      </c>
      <c r="AF50" s="23" t="str">
        <f t="shared" si="21"/>
        <v/>
      </c>
      <c r="AG50" s="23" t="str">
        <f t="shared" si="21"/>
        <v/>
      </c>
      <c r="AH50" s="23" t="str">
        <f t="shared" si="21"/>
        <v/>
      </c>
      <c r="AI50" s="23" t="str">
        <f t="shared" si="21"/>
        <v/>
      </c>
      <c r="AJ50" s="23" t="str">
        <f t="shared" si="21"/>
        <v/>
      </c>
      <c r="AK50" s="23" t="str">
        <f t="shared" si="21"/>
        <v/>
      </c>
    </row>
    <row r="51" spans="1:37" hidden="1" x14ac:dyDescent="0.25">
      <c r="A51" s="20" t="str">
        <f t="shared" si="22"/>
        <v>Sub Transmission Customers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34"/>
      <c r="L51" s="21"/>
      <c r="M51" s="21"/>
      <c r="N51" s="21"/>
      <c r="O51" s="21"/>
      <c r="P51" s="21"/>
      <c r="Q51" s="21"/>
      <c r="R51" s="21"/>
      <c r="T51" s="20" t="str">
        <f t="shared" si="19"/>
        <v>Sub Transmission Customers</v>
      </c>
      <c r="U51" s="23" t="str">
        <f>IF(ISERROR((B51-#REF!)/#REF!), "", (B51-#REF!)/#REF!)</f>
        <v/>
      </c>
      <c r="V51" s="23" t="str">
        <f t="shared" si="20"/>
        <v/>
      </c>
      <c r="W51" s="23" t="str">
        <f t="shared" si="20"/>
        <v/>
      </c>
      <c r="X51" s="23" t="str">
        <f t="shared" si="20"/>
        <v/>
      </c>
      <c r="Y51" s="23" t="str">
        <f t="shared" si="20"/>
        <v/>
      </c>
      <c r="Z51" s="23" t="str">
        <f t="shared" si="20"/>
        <v/>
      </c>
      <c r="AA51" s="23" t="str">
        <f t="shared" si="20"/>
        <v/>
      </c>
      <c r="AB51" s="23" t="str">
        <f t="shared" si="21"/>
        <v/>
      </c>
      <c r="AC51" s="23" t="str">
        <f t="shared" si="21"/>
        <v/>
      </c>
      <c r="AD51" s="23" t="str">
        <f t="shared" si="21"/>
        <v/>
      </c>
      <c r="AE51" s="23" t="str">
        <f t="shared" si="21"/>
        <v/>
      </c>
      <c r="AF51" s="23" t="str">
        <f t="shared" si="21"/>
        <v/>
      </c>
      <c r="AG51" s="23" t="str">
        <f t="shared" si="21"/>
        <v/>
      </c>
      <c r="AH51" s="23" t="str">
        <f t="shared" si="21"/>
        <v/>
      </c>
      <c r="AI51" s="23" t="str">
        <f t="shared" si="21"/>
        <v/>
      </c>
      <c r="AJ51" s="23" t="str">
        <f t="shared" si="21"/>
        <v/>
      </c>
      <c r="AK51" s="23" t="str">
        <f t="shared" si="21"/>
        <v/>
      </c>
    </row>
    <row r="53" spans="1:37" x14ac:dyDescent="0.25">
      <c r="A53" s="24" t="s">
        <v>45</v>
      </c>
      <c r="T53" s="24" t="s">
        <v>46</v>
      </c>
    </row>
    <row r="54" spans="1:37" ht="29.25" customHeight="1" x14ac:dyDescent="0.25">
      <c r="A54" s="18" t="s">
        <v>14</v>
      </c>
      <c r="B54" s="19" t="str">
        <f t="shared" ref="B54:F54" si="23">B15</f>
        <v>Historical 2015</v>
      </c>
      <c r="C54" s="19" t="str">
        <f t="shared" si="23"/>
        <v>Historical 2016</v>
      </c>
      <c r="D54" s="19" t="str">
        <f t="shared" si="23"/>
        <v>Historical 2017</v>
      </c>
      <c r="E54" s="19" t="str">
        <f t="shared" si="23"/>
        <v>Historical 2018</v>
      </c>
      <c r="F54" s="19" t="str">
        <f t="shared" si="23"/>
        <v>Historical 2019</v>
      </c>
      <c r="G54" s="19" t="str">
        <f>G15</f>
        <v>Historical 2020</v>
      </c>
      <c r="H54" s="19" t="str">
        <f t="shared" ref="H54:M54" si="24">H15</f>
        <v>Historical 2021</v>
      </c>
      <c r="I54" s="19" t="str">
        <f t="shared" si="24"/>
        <v>Historical 2022</v>
      </c>
      <c r="J54" s="19" t="str">
        <f t="shared" si="24"/>
        <v>Historical 2023</v>
      </c>
      <c r="K54" s="33" t="str">
        <f t="shared" si="24"/>
        <v>Historical 2024</v>
      </c>
      <c r="L54" s="19" t="str">
        <f t="shared" si="24"/>
        <v>Bridge Year 2025</v>
      </c>
      <c r="M54" s="19" t="str">
        <f t="shared" si="24"/>
        <v>2026 Bridge Year</v>
      </c>
      <c r="N54" s="19" t="s">
        <v>26</v>
      </c>
      <c r="O54" s="19" t="s">
        <v>27</v>
      </c>
      <c r="P54" s="19" t="s">
        <v>28</v>
      </c>
      <c r="Q54" s="19" t="s">
        <v>29</v>
      </c>
      <c r="R54" s="19" t="s">
        <v>30</v>
      </c>
      <c r="S54" s="17"/>
      <c r="T54" s="18" t="s">
        <v>14</v>
      </c>
      <c r="U54" s="19" t="str">
        <f t="shared" ref="U54:Y54" si="25">B15</f>
        <v>Historical 2015</v>
      </c>
      <c r="V54" s="19" t="str">
        <f t="shared" si="25"/>
        <v>Historical 2016</v>
      </c>
      <c r="W54" s="19" t="str">
        <f t="shared" si="25"/>
        <v>Historical 2017</v>
      </c>
      <c r="X54" s="19" t="str">
        <f t="shared" si="25"/>
        <v>Historical 2018</v>
      </c>
      <c r="Y54" s="19" t="str">
        <f t="shared" si="25"/>
        <v>Historical 2019</v>
      </c>
      <c r="Z54" s="19" t="str">
        <f>G15</f>
        <v>Historical 2020</v>
      </c>
      <c r="AA54" s="19" t="str">
        <f t="shared" ref="AA54:AK54" si="26">H15</f>
        <v>Historical 2021</v>
      </c>
      <c r="AB54" s="19" t="str">
        <f t="shared" si="26"/>
        <v>Historical 2022</v>
      </c>
      <c r="AC54" s="19" t="str">
        <f t="shared" si="26"/>
        <v>Historical 2023</v>
      </c>
      <c r="AD54" s="19" t="str">
        <f t="shared" si="26"/>
        <v>Historical 2024</v>
      </c>
      <c r="AE54" s="19" t="str">
        <f t="shared" si="26"/>
        <v>Bridge Year 2025</v>
      </c>
      <c r="AF54" s="19" t="str">
        <f t="shared" si="26"/>
        <v>2026 Bridge Year</v>
      </c>
      <c r="AG54" s="19" t="str">
        <f t="shared" si="26"/>
        <v>2027 Test Year</v>
      </c>
      <c r="AH54" s="19" t="str">
        <f t="shared" si="26"/>
        <v>2028 Test Year</v>
      </c>
      <c r="AI54" s="19" t="str">
        <f t="shared" si="26"/>
        <v>2029 Test Year</v>
      </c>
      <c r="AJ54" s="19" t="str">
        <f t="shared" si="26"/>
        <v>2030 Test Year</v>
      </c>
      <c r="AK54" s="19" t="str">
        <f t="shared" si="26"/>
        <v>2031 Test Year</v>
      </c>
    </row>
    <row r="55" spans="1:37" x14ac:dyDescent="0.25">
      <c r="A55" s="20" t="str">
        <f>A42</f>
        <v>Residential</v>
      </c>
      <c r="B55" s="21">
        <v>1266903414.27566</v>
      </c>
      <c r="C55" s="21">
        <v>1284389668.7297986</v>
      </c>
      <c r="D55" s="21">
        <v>1282451892.3895211</v>
      </c>
      <c r="E55" s="21">
        <v>1296496924.62151</v>
      </c>
      <c r="F55" s="21">
        <v>1321879334.6875529</v>
      </c>
      <c r="G55" s="21">
        <v>1400071271.5787764</v>
      </c>
      <c r="H55" s="21">
        <v>1434080631.5609818</v>
      </c>
      <c r="I55" s="21">
        <v>1446629558.0915689</v>
      </c>
      <c r="J55" s="21">
        <v>1458697287.0728989</v>
      </c>
      <c r="K55" s="21">
        <v>1496129763.1574891</v>
      </c>
      <c r="L55" s="21">
        <f t="shared" ref="L55:L61" si="27">L29</f>
        <v>1528762350.8884985</v>
      </c>
      <c r="M55" s="21">
        <f t="shared" ref="M55:R55" si="28">M29</f>
        <v>1559763181.9028068</v>
      </c>
      <c r="N55" s="21">
        <f t="shared" si="28"/>
        <v>1592224888.6945467</v>
      </c>
      <c r="O55" s="21">
        <f t="shared" si="28"/>
        <v>1624642552.0941486</v>
      </c>
      <c r="P55" s="21">
        <f t="shared" si="28"/>
        <v>1655808469.3313358</v>
      </c>
      <c r="Q55" s="21">
        <f t="shared" si="28"/>
        <v>1695299557.338733</v>
      </c>
      <c r="R55" s="21">
        <f t="shared" si="28"/>
        <v>1734432276.752213</v>
      </c>
      <c r="T55" s="20" t="str">
        <f t="shared" ref="T55:T64" si="29">A55</f>
        <v>Residential</v>
      </c>
      <c r="U55" s="23" t="str">
        <f>IF(ISERROR((B55-#REF!)/#REF!), "", (B55-#REF!)/#REF!)</f>
        <v/>
      </c>
      <c r="V55" s="23">
        <f t="shared" ref="V55:AA64" si="30">IF(ISERROR((C55-B55)/B55), "", (C55-B55)/B55)</f>
        <v>1.3802357983332231E-2</v>
      </c>
      <c r="W55" s="23">
        <f t="shared" si="30"/>
        <v>-1.5087137396502135E-3</v>
      </c>
      <c r="X55" s="23">
        <f t="shared" si="30"/>
        <v>1.0951702995906989E-2</v>
      </c>
      <c r="Y55" s="23">
        <f t="shared" si="30"/>
        <v>1.9577686289886771E-2</v>
      </c>
      <c r="Z55" s="23">
        <f t="shared" si="30"/>
        <v>5.9152098712327121E-2</v>
      </c>
      <c r="AA55" s="23">
        <f>IF(ISERROR((H55-G55)/G55), "", (H55-G55)/G55)</f>
        <v>2.4291163366172836E-2</v>
      </c>
      <c r="AB55" s="23">
        <f t="shared" ref="AB55:AK64" si="31">IF(ISERROR((I55-H55)/H55), "", (I55-H55)/H55)</f>
        <v>8.750502764218928E-3</v>
      </c>
      <c r="AC55" s="23">
        <f t="shared" si="31"/>
        <v>8.3419621241874655E-3</v>
      </c>
      <c r="AD55" s="23">
        <f t="shared" si="31"/>
        <v>2.5661579284694657E-2</v>
      </c>
      <c r="AE55" s="23">
        <f t="shared" si="31"/>
        <v>2.1811335175994647E-2</v>
      </c>
      <c r="AF55" s="23">
        <f t="shared" si="31"/>
        <v>2.0278384666060686E-2</v>
      </c>
      <c r="AG55" s="23">
        <f t="shared" si="31"/>
        <v>2.0811945793039448E-2</v>
      </c>
      <c r="AH55" s="23">
        <f t="shared" si="31"/>
        <v>2.035997780827364E-2</v>
      </c>
      <c r="AI55" s="23">
        <f t="shared" si="31"/>
        <v>1.9183245691191935E-2</v>
      </c>
      <c r="AJ55" s="23">
        <f t="shared" si="31"/>
        <v>2.3850033828698096E-2</v>
      </c>
      <c r="AK55" s="23">
        <f t="shared" si="31"/>
        <v>2.3083070625530191E-2</v>
      </c>
    </row>
    <row r="56" spans="1:37" x14ac:dyDescent="0.25">
      <c r="A56" s="20" t="str">
        <f t="shared" ref="A56:A64" si="32">A43</f>
        <v>General Service &lt; 50 kW</v>
      </c>
      <c r="B56" s="21">
        <v>362829250.28957015</v>
      </c>
      <c r="C56" s="21">
        <v>364355340.90632886</v>
      </c>
      <c r="D56" s="21">
        <v>363149032.32064569</v>
      </c>
      <c r="E56" s="21">
        <v>362072852.6459434</v>
      </c>
      <c r="F56" s="21">
        <v>361074426.7855742</v>
      </c>
      <c r="G56" s="21">
        <v>336487859.08008468</v>
      </c>
      <c r="H56" s="21">
        <v>340848919.10860783</v>
      </c>
      <c r="I56" s="21">
        <v>358099475.9680059</v>
      </c>
      <c r="J56" s="21">
        <v>371531727.5731082</v>
      </c>
      <c r="K56" s="21">
        <v>374640268.92246699</v>
      </c>
      <c r="L56" s="21">
        <f t="shared" si="27"/>
        <v>374839489.81393456</v>
      </c>
      <c r="M56" s="21">
        <f t="shared" ref="M56:R61" si="33">M30</f>
        <v>375080309.18336868</v>
      </c>
      <c r="N56" s="21">
        <f t="shared" si="33"/>
        <v>376280208.1176371</v>
      </c>
      <c r="O56" s="21">
        <f t="shared" si="33"/>
        <v>375831277.10050917</v>
      </c>
      <c r="P56" s="21">
        <f t="shared" si="33"/>
        <v>376353639.19765615</v>
      </c>
      <c r="Q56" s="21">
        <f t="shared" si="33"/>
        <v>377216432.00193262</v>
      </c>
      <c r="R56" s="21">
        <f t="shared" si="33"/>
        <v>379702546.86592543</v>
      </c>
      <c r="T56" s="20" t="str">
        <f t="shared" si="29"/>
        <v>General Service &lt; 50 kW</v>
      </c>
      <c r="U56" s="23" t="str">
        <f>IF(ISERROR((B56-#REF!)/#REF!), "", (B56-#REF!)/#REF!)</f>
        <v/>
      </c>
      <c r="V56" s="23">
        <f t="shared" si="30"/>
        <v>4.2060848609662745E-3</v>
      </c>
      <c r="W56" s="23">
        <f t="shared" si="30"/>
        <v>-3.3108025332701067E-3</v>
      </c>
      <c r="X56" s="23">
        <f t="shared" si="30"/>
        <v>-2.9634656268395731E-3</v>
      </c>
      <c r="Y56" s="23">
        <f t="shared" si="30"/>
        <v>-2.757527533679876E-3</v>
      </c>
      <c r="Z56" s="23">
        <f t="shared" si="30"/>
        <v>-6.8092797167522381E-2</v>
      </c>
      <c r="AA56" s="23">
        <f t="shared" si="30"/>
        <v>1.2960527135944026E-2</v>
      </c>
      <c r="AB56" s="23">
        <f t="shared" si="31"/>
        <v>5.0610566419022042E-2</v>
      </c>
      <c r="AC56" s="23">
        <f t="shared" si="31"/>
        <v>3.7509833179153809E-2</v>
      </c>
      <c r="AD56" s="23">
        <f t="shared" si="31"/>
        <v>8.3668260841790795E-3</v>
      </c>
      <c r="AE56" s="23">
        <f t="shared" si="31"/>
        <v>5.3176582442823479E-4</v>
      </c>
      <c r="AF56" s="23">
        <f t="shared" si="31"/>
        <v>6.4245997547819167E-4</v>
      </c>
      <c r="AG56" s="23">
        <f t="shared" si="31"/>
        <v>3.199045390788057E-3</v>
      </c>
      <c r="AH56" s="23">
        <f t="shared" si="31"/>
        <v>-1.1930763496005644E-3</v>
      </c>
      <c r="AI56" s="23">
        <f t="shared" si="31"/>
        <v>1.3898845811262583E-3</v>
      </c>
      <c r="AJ56" s="23">
        <f t="shared" si="31"/>
        <v>2.2925055437642214E-3</v>
      </c>
      <c r="AK56" s="23">
        <f t="shared" si="31"/>
        <v>6.5906854873704788E-3</v>
      </c>
    </row>
    <row r="57" spans="1:37" x14ac:dyDescent="0.25">
      <c r="A57" s="20" t="str">
        <f t="shared" si="32"/>
        <v>General Service &gt;= 50 kW</v>
      </c>
      <c r="B57" s="21">
        <v>1449661628.8808699</v>
      </c>
      <c r="C57" s="21">
        <v>1450026997.6214938</v>
      </c>
      <c r="D57" s="21">
        <v>1448137827.9617553</v>
      </c>
      <c r="E57" s="21">
        <v>1464249840.6342804</v>
      </c>
      <c r="F57" s="21">
        <v>1468043241.149055</v>
      </c>
      <c r="G57" s="21">
        <v>1385228909.8362246</v>
      </c>
      <c r="H57" s="21">
        <v>1419754986.1312573</v>
      </c>
      <c r="I57" s="21">
        <v>1442574417.4857073</v>
      </c>
      <c r="J57" s="21">
        <v>1451532602.0459361</v>
      </c>
      <c r="K57" s="21">
        <v>1446213329.330483</v>
      </c>
      <c r="L57" s="21">
        <f t="shared" si="27"/>
        <v>1489609470.4337552</v>
      </c>
      <c r="M57" s="21">
        <f t="shared" si="33"/>
        <v>1600139461.5909185</v>
      </c>
      <c r="N57" s="21">
        <f t="shared" si="33"/>
        <v>1674381497.232682</v>
      </c>
      <c r="O57" s="21">
        <f t="shared" si="33"/>
        <v>1705023301.2273073</v>
      </c>
      <c r="P57" s="21">
        <f t="shared" si="33"/>
        <v>1721413752.8312867</v>
      </c>
      <c r="Q57" s="21">
        <f t="shared" si="33"/>
        <v>1731642865.7503977</v>
      </c>
      <c r="R57" s="21">
        <f t="shared" si="33"/>
        <v>1750437180.7478068</v>
      </c>
      <c r="T57" s="20" t="str">
        <f t="shared" si="29"/>
        <v>General Service &gt;= 50 kW</v>
      </c>
      <c r="U57" s="23" t="str">
        <f>IF(ISERROR((B57-#REF!)/#REF!), "", (B57-#REF!)/#REF!)</f>
        <v/>
      </c>
      <c r="V57" s="23">
        <f t="shared" si="30"/>
        <v>2.5203725707081964E-4</v>
      </c>
      <c r="W57" s="23">
        <f t="shared" si="30"/>
        <v>-1.3028513695520019E-3</v>
      </c>
      <c r="X57" s="23">
        <f t="shared" si="30"/>
        <v>1.1126021543959475E-2</v>
      </c>
      <c r="Y57" s="23">
        <f t="shared" si="30"/>
        <v>2.5906784549359035E-3</v>
      </c>
      <c r="Z57" s="23">
        <f t="shared" si="30"/>
        <v>-5.6411370586067128E-2</v>
      </c>
      <c r="AA57" s="23">
        <f t="shared" si="30"/>
        <v>2.4924455481596001E-2</v>
      </c>
      <c r="AB57" s="23">
        <f t="shared" si="31"/>
        <v>1.6072795360720302E-2</v>
      </c>
      <c r="AC57" s="23">
        <f t="shared" si="31"/>
        <v>6.2098595758007611E-3</v>
      </c>
      <c r="AD57" s="23">
        <f t="shared" si="31"/>
        <v>-3.6645905906320187E-3</v>
      </c>
      <c r="AE57" s="23">
        <f t="shared" si="31"/>
        <v>3.0006735675270135E-2</v>
      </c>
      <c r="AF57" s="23">
        <f t="shared" si="31"/>
        <v>7.4200650137501115E-2</v>
      </c>
      <c r="AG57" s="23">
        <f t="shared" si="31"/>
        <v>4.6397228131571253E-2</v>
      </c>
      <c r="AH57" s="23">
        <f t="shared" si="31"/>
        <v>1.8300371835969449E-2</v>
      </c>
      <c r="AI57" s="23">
        <f t="shared" si="31"/>
        <v>9.6130367204842297E-3</v>
      </c>
      <c r="AJ57" s="23">
        <f t="shared" si="31"/>
        <v>5.9422744254754162E-3</v>
      </c>
      <c r="AK57" s="23">
        <f t="shared" si="31"/>
        <v>1.0853459087399465E-2</v>
      </c>
    </row>
    <row r="58" spans="1:37" x14ac:dyDescent="0.25">
      <c r="A58" s="20" t="str">
        <f t="shared" si="32"/>
        <v>Large User</v>
      </c>
      <c r="B58" s="21">
        <v>216570438.9793556</v>
      </c>
      <c r="C58" s="21">
        <v>226727336.38278434</v>
      </c>
      <c r="D58" s="21">
        <v>240553057.51885092</v>
      </c>
      <c r="E58" s="21">
        <v>253989024.03521276</v>
      </c>
      <c r="F58" s="21">
        <v>265866750.78735611</v>
      </c>
      <c r="G58" s="21">
        <v>256607713.98383373</v>
      </c>
      <c r="H58" s="21">
        <v>291845501.28238231</v>
      </c>
      <c r="I58" s="21">
        <v>307286347.86862731</v>
      </c>
      <c r="J58" s="21">
        <v>307878492.81700319</v>
      </c>
      <c r="K58" s="21">
        <v>314713652.61928004</v>
      </c>
      <c r="L58" s="21">
        <f t="shared" si="27"/>
        <v>331686368.21779627</v>
      </c>
      <c r="M58" s="21">
        <f t="shared" si="33"/>
        <v>361053715.99987245</v>
      </c>
      <c r="N58" s="21">
        <f t="shared" si="33"/>
        <v>408628326.68616831</v>
      </c>
      <c r="O58" s="21">
        <f t="shared" si="33"/>
        <v>501277598.92863512</v>
      </c>
      <c r="P58" s="21">
        <f t="shared" si="33"/>
        <v>570944946.26759028</v>
      </c>
      <c r="Q58" s="21">
        <f t="shared" si="33"/>
        <v>595286465.87812722</v>
      </c>
      <c r="R58" s="21">
        <f t="shared" si="33"/>
        <v>605876118.45883048</v>
      </c>
      <c r="T58" s="20" t="str">
        <f t="shared" si="29"/>
        <v>Large User</v>
      </c>
      <c r="U58" s="23" t="str">
        <f>IF(ISERROR((B58-#REF!)/#REF!), "", (B58-#REF!)/#REF!)</f>
        <v/>
      </c>
      <c r="V58" s="23">
        <f t="shared" si="30"/>
        <v>4.6898817083696871E-2</v>
      </c>
      <c r="W58" s="23">
        <f t="shared" si="30"/>
        <v>6.09795067354586E-2</v>
      </c>
      <c r="X58" s="23">
        <f t="shared" si="30"/>
        <v>5.5854482395464561E-2</v>
      </c>
      <c r="Y58" s="23">
        <f t="shared" si="30"/>
        <v>4.6764724567375945E-2</v>
      </c>
      <c r="Z58" s="23">
        <f t="shared" si="30"/>
        <v>-3.4825854591076275E-2</v>
      </c>
      <c r="AA58" s="23">
        <f t="shared" si="30"/>
        <v>0.13732162120725863</v>
      </c>
      <c r="AB58" s="23">
        <f t="shared" si="31"/>
        <v>5.2907605285663899E-2</v>
      </c>
      <c r="AC58" s="23">
        <f t="shared" si="31"/>
        <v>1.9270135249517745E-3</v>
      </c>
      <c r="AD58" s="23">
        <f t="shared" si="31"/>
        <v>2.2200835595033042E-2</v>
      </c>
      <c r="AE58" s="23">
        <f t="shared" si="31"/>
        <v>5.3930661912048365E-2</v>
      </c>
      <c r="AF58" s="23">
        <f t="shared" si="31"/>
        <v>8.853950778825076E-2</v>
      </c>
      <c r="AG58" s="23">
        <f t="shared" si="31"/>
        <v>0.13176601867826412</v>
      </c>
      <c r="AH58" s="23">
        <f t="shared" si="31"/>
        <v>0.22673237803609883</v>
      </c>
      <c r="AI58" s="23">
        <f t="shared" si="31"/>
        <v>0.13897957436728273</v>
      </c>
      <c r="AJ58" s="23">
        <f t="shared" si="31"/>
        <v>4.2633742131642512E-2</v>
      </c>
      <c r="AK58" s="23">
        <f t="shared" si="31"/>
        <v>1.7789170739976597E-2</v>
      </c>
    </row>
    <row r="59" spans="1:37" x14ac:dyDescent="0.25">
      <c r="A59" s="20" t="str">
        <f t="shared" si="32"/>
        <v>Unmetered Scattered Load Connections</v>
      </c>
      <c r="B59" s="21">
        <f t="shared" ref="B59:K61" si="34">B33</f>
        <v>5716632.1199999992</v>
      </c>
      <c r="C59" s="21">
        <f t="shared" si="34"/>
        <v>5574282.9199999999</v>
      </c>
      <c r="D59" s="21">
        <f t="shared" si="34"/>
        <v>5516972.75</v>
      </c>
      <c r="E59" s="21">
        <f t="shared" si="34"/>
        <v>5495149.1699999999</v>
      </c>
      <c r="F59" s="21">
        <f t="shared" si="34"/>
        <v>5443926.5599999996</v>
      </c>
      <c r="G59" s="21">
        <f t="shared" si="34"/>
        <v>6667274.6900000004</v>
      </c>
      <c r="H59" s="21">
        <f t="shared" si="34"/>
        <v>6751958.5200000005</v>
      </c>
      <c r="I59" s="21">
        <f t="shared" si="34"/>
        <v>6729569.3399999999</v>
      </c>
      <c r="J59" s="21">
        <f t="shared" si="34"/>
        <v>6716597.5899999999</v>
      </c>
      <c r="K59" s="21">
        <f>K33</f>
        <v>6705989.1900000004</v>
      </c>
      <c r="L59" s="21">
        <f t="shared" si="27"/>
        <v>6494821.3508391455</v>
      </c>
      <c r="M59" s="21">
        <f t="shared" si="33"/>
        <v>6441722.3826541733</v>
      </c>
      <c r="N59" s="21">
        <f t="shared" si="33"/>
        <v>6389545.0608795565</v>
      </c>
      <c r="O59" s="21">
        <f t="shared" si="33"/>
        <v>6338277.6406470798</v>
      </c>
      <c r="P59" s="21">
        <f t="shared" si="33"/>
        <v>6287908.5442271214</v>
      </c>
      <c r="Q59" s="21">
        <f t="shared" si="33"/>
        <v>6238426.3587479033</v>
      </c>
      <c r="R59" s="21">
        <f t="shared" si="33"/>
        <v>6189819.8339463407</v>
      </c>
      <c r="T59" s="20" t="str">
        <f t="shared" si="29"/>
        <v>Unmetered Scattered Load Connections</v>
      </c>
      <c r="U59" s="23" t="str">
        <f>IF(ISERROR((B59-#REF!)/#REF!), "", (B59-#REF!)/#REF!)</f>
        <v/>
      </c>
      <c r="V59" s="23">
        <f t="shared" si="30"/>
        <v>-2.4900885173628994E-2</v>
      </c>
      <c r="W59" s="23">
        <f t="shared" si="30"/>
        <v>-1.0281173528953197E-2</v>
      </c>
      <c r="X59" s="23">
        <f t="shared" si="30"/>
        <v>-3.9557164751267034E-3</v>
      </c>
      <c r="Y59" s="23">
        <f t="shared" si="30"/>
        <v>-9.3214230251733709E-3</v>
      </c>
      <c r="Z59" s="23">
        <f t="shared" si="30"/>
        <v>0.224717970846396</v>
      </c>
      <c r="AA59" s="23">
        <f t="shared" si="30"/>
        <v>1.2701416086397974E-2</v>
      </c>
      <c r="AB59" s="23">
        <f t="shared" si="31"/>
        <v>-3.3159534279841268E-3</v>
      </c>
      <c r="AC59" s="23">
        <f t="shared" si="31"/>
        <v>-1.9275750563854061E-3</v>
      </c>
      <c r="AD59" s="23">
        <f t="shared" si="31"/>
        <v>-1.5794306355041649E-3</v>
      </c>
      <c r="AE59" s="23">
        <f t="shared" si="31"/>
        <v>-3.1489439242721913E-2</v>
      </c>
      <c r="AF59" s="23">
        <f t="shared" si="31"/>
        <v>-8.1755856422612259E-3</v>
      </c>
      <c r="AG59" s="23">
        <f t="shared" si="31"/>
        <v>-8.099902273826072E-3</v>
      </c>
      <c r="AH59" s="23">
        <f t="shared" si="31"/>
        <v>-8.0236417059432116E-3</v>
      </c>
      <c r="AI59" s="23">
        <f t="shared" si="31"/>
        <v>-7.946811306741082E-3</v>
      </c>
      <c r="AJ59" s="23">
        <f t="shared" si="31"/>
        <v>-7.8694187631986687E-3</v>
      </c>
      <c r="AK59" s="23">
        <f t="shared" si="31"/>
        <v>-7.7914720806800094E-3</v>
      </c>
    </row>
    <row r="60" spans="1:37" x14ac:dyDescent="0.25">
      <c r="A60" s="20" t="str">
        <f t="shared" si="32"/>
        <v>Sentinel Lighting Connections</v>
      </c>
      <c r="B60" s="21">
        <f t="shared" si="34"/>
        <v>398595</v>
      </c>
      <c r="C60" s="21">
        <f t="shared" si="34"/>
        <v>398391</v>
      </c>
      <c r="D60" s="21">
        <f t="shared" si="34"/>
        <v>380813</v>
      </c>
      <c r="E60" s="21">
        <f t="shared" si="34"/>
        <v>288925</v>
      </c>
      <c r="F60" s="21">
        <f t="shared" si="34"/>
        <v>256732</v>
      </c>
      <c r="G60" s="21">
        <f t="shared" si="34"/>
        <v>256857</v>
      </c>
      <c r="H60" s="21">
        <f t="shared" si="34"/>
        <v>255183</v>
      </c>
      <c r="I60" s="21">
        <f t="shared" si="34"/>
        <v>247440.7837173164</v>
      </c>
      <c r="J60" s="21">
        <f t="shared" si="34"/>
        <v>250007.72999999995</v>
      </c>
      <c r="K60" s="21">
        <f t="shared" si="34"/>
        <v>246591.99999999994</v>
      </c>
      <c r="L60" s="21">
        <f t="shared" si="27"/>
        <v>244297.29208182532</v>
      </c>
      <c r="M60" s="21">
        <f t="shared" si="33"/>
        <v>241106.70406274209</v>
      </c>
      <c r="N60" s="21">
        <f t="shared" si="33"/>
        <v>237982.60565739745</v>
      </c>
      <c r="O60" s="21">
        <f t="shared" si="33"/>
        <v>234924.03774205741</v>
      </c>
      <c r="P60" s="21">
        <f t="shared" si="33"/>
        <v>231930.05962108122</v>
      </c>
      <c r="Q60" s="21">
        <f t="shared" si="33"/>
        <v>228999.74874430057</v>
      </c>
      <c r="R60" s="21">
        <f t="shared" si="33"/>
        <v>226132.20042956769</v>
      </c>
      <c r="T60" s="20" t="str">
        <f t="shared" si="29"/>
        <v>Sentinel Lighting Connections</v>
      </c>
      <c r="U60" s="23" t="str">
        <f>IF(ISERROR((B60-#REF!)/#REF!), "", (B60-#REF!)/#REF!)</f>
        <v/>
      </c>
      <c r="V60" s="23">
        <f t="shared" si="30"/>
        <v>-5.1179768938396119E-4</v>
      </c>
      <c r="W60" s="23">
        <f t="shared" si="30"/>
        <v>-4.4122482686606873E-2</v>
      </c>
      <c r="X60" s="23">
        <f t="shared" si="30"/>
        <v>-0.24129428354599239</v>
      </c>
      <c r="Y60" s="23">
        <f t="shared" si="30"/>
        <v>-0.11142337976983646</v>
      </c>
      <c r="Z60" s="23">
        <f t="shared" si="30"/>
        <v>4.8688905161802968E-4</v>
      </c>
      <c r="AA60" s="23">
        <f t="shared" si="30"/>
        <v>-6.5172450040294795E-3</v>
      </c>
      <c r="AB60" s="23">
        <f t="shared" si="31"/>
        <v>-3.0339859170413385E-2</v>
      </c>
      <c r="AC60" s="23">
        <f t="shared" si="31"/>
        <v>1.0373982187253763E-2</v>
      </c>
      <c r="AD60" s="23">
        <f t="shared" si="31"/>
        <v>-1.3662497555575626E-2</v>
      </c>
      <c r="AE60" s="23">
        <f t="shared" si="31"/>
        <v>-9.3056867950891495E-3</v>
      </c>
      <c r="AF60" s="23">
        <f t="shared" si="31"/>
        <v>-1.3060267643140982E-2</v>
      </c>
      <c r="AG60" s="23">
        <f t="shared" si="31"/>
        <v>-1.2957326995485264E-2</v>
      </c>
      <c r="AH60" s="23">
        <f t="shared" si="31"/>
        <v>-1.2852064993956708E-2</v>
      </c>
      <c r="AI60" s="23">
        <f t="shared" si="31"/>
        <v>-1.2744451992875768E-2</v>
      </c>
      <c r="AJ60" s="23">
        <f t="shared" si="31"/>
        <v>-1.2634459205366001E-2</v>
      </c>
      <c r="AK60" s="23">
        <f t="shared" si="31"/>
        <v>-1.2522058781535001E-2</v>
      </c>
    </row>
    <row r="61" spans="1:37" x14ac:dyDescent="0.25">
      <c r="A61" s="20" t="str">
        <f t="shared" si="32"/>
        <v>Street Lighting Connections</v>
      </c>
      <c r="B61" s="21">
        <f t="shared" si="34"/>
        <v>30740048.80972445</v>
      </c>
      <c r="C61" s="21">
        <f t="shared" si="34"/>
        <v>28008921.260000002</v>
      </c>
      <c r="D61" s="21">
        <f t="shared" si="34"/>
        <v>25449771.140000001</v>
      </c>
      <c r="E61" s="21">
        <f t="shared" si="34"/>
        <v>19974439.91</v>
      </c>
      <c r="F61" s="21">
        <f t="shared" si="34"/>
        <v>17284070.609999999</v>
      </c>
      <c r="G61" s="21">
        <f t="shared" si="34"/>
        <v>15299590.370000001</v>
      </c>
      <c r="H61" s="21">
        <f t="shared" si="34"/>
        <v>14936871.639999999</v>
      </c>
      <c r="I61" s="21">
        <f t="shared" si="34"/>
        <v>15228080.209999999</v>
      </c>
      <c r="J61" s="21">
        <f t="shared" si="34"/>
        <v>15536950.42</v>
      </c>
      <c r="K61" s="21">
        <f t="shared" si="34"/>
        <v>15852497.33</v>
      </c>
      <c r="L61" s="21">
        <f t="shared" si="27"/>
        <v>16038637.451472664</v>
      </c>
      <c r="M61" s="21">
        <f t="shared" si="33"/>
        <v>16227074.390035089</v>
      </c>
      <c r="N61" s="21">
        <f t="shared" si="33"/>
        <v>16417838.095422782</v>
      </c>
      <c r="O61" s="21">
        <f t="shared" si="33"/>
        <v>16610958.930065624</v>
      </c>
      <c r="P61" s="21">
        <f t="shared" si="33"/>
        <v>16806467.67506345</v>
      </c>
      <c r="Q61" s="21">
        <f t="shared" si="33"/>
        <v>17004395.53625169</v>
      </c>
      <c r="R61" s="21">
        <f t="shared" si="33"/>
        <v>17204774.150358506</v>
      </c>
      <c r="T61" s="20" t="str">
        <f t="shared" si="29"/>
        <v>Street Lighting Connections</v>
      </c>
      <c r="U61" s="23" t="str">
        <f>IF(ISERROR((B61-#REF!)/#REF!), "", (B61-#REF!)/#REF!)</f>
        <v/>
      </c>
      <c r="V61" s="23">
        <f t="shared" si="30"/>
        <v>-8.8845908040994098E-2</v>
      </c>
      <c r="W61" s="23">
        <f t="shared" si="30"/>
        <v>-9.1369106872914996E-2</v>
      </c>
      <c r="X61" s="23">
        <f t="shared" si="30"/>
        <v>-0.21514265098416913</v>
      </c>
      <c r="Y61" s="23">
        <f t="shared" si="30"/>
        <v>-0.1346906001931546</v>
      </c>
      <c r="Z61" s="23">
        <f t="shared" si="30"/>
        <v>-0.11481555964321523</v>
      </c>
      <c r="AA61" s="23">
        <f t="shared" si="30"/>
        <v>-2.3707741268108363E-2</v>
      </c>
      <c r="AB61" s="23">
        <f t="shared" si="31"/>
        <v>1.9495954508985815E-2</v>
      </c>
      <c r="AC61" s="23">
        <f t="shared" si="31"/>
        <v>2.0282938212866225E-2</v>
      </c>
      <c r="AD61" s="23">
        <f t="shared" si="31"/>
        <v>2.0309449503926533E-2</v>
      </c>
      <c r="AE61" s="23">
        <f t="shared" si="31"/>
        <v>1.1742006170876559E-2</v>
      </c>
      <c r="AF61" s="23">
        <f t="shared" si="31"/>
        <v>1.1748936849066478E-2</v>
      </c>
      <c r="AG61" s="23">
        <f t="shared" si="31"/>
        <v>1.1755890236433458E-2</v>
      </c>
      <c r="AH61" s="23">
        <f t="shared" si="31"/>
        <v>1.176286631165425E-2</v>
      </c>
      <c r="AI61" s="23">
        <f t="shared" si="31"/>
        <v>1.1769865052399662E-2</v>
      </c>
      <c r="AJ61" s="23">
        <f t="shared" si="31"/>
        <v>1.1776886435328423E-2</v>
      </c>
      <c r="AK61" s="23">
        <f t="shared" si="31"/>
        <v>1.1783930436082125E-2</v>
      </c>
    </row>
    <row r="62" spans="1:37" hidden="1" x14ac:dyDescent="0.25">
      <c r="A62" s="20" t="str">
        <f t="shared" si="32"/>
        <v>Wholesale Market Participants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T62" s="20" t="str">
        <f t="shared" si="29"/>
        <v>Wholesale Market Participants</v>
      </c>
      <c r="U62" s="23" t="str">
        <f>IF(ISERROR((B62-#REF!)/#REF!), "", (B62-#REF!)/#REF!)</f>
        <v/>
      </c>
      <c r="V62" s="23" t="str">
        <f t="shared" si="30"/>
        <v/>
      </c>
      <c r="W62" s="23" t="str">
        <f t="shared" si="30"/>
        <v/>
      </c>
      <c r="X62" s="23" t="str">
        <f t="shared" si="30"/>
        <v/>
      </c>
      <c r="Y62" s="23" t="str">
        <f t="shared" si="30"/>
        <v/>
      </c>
      <c r="Z62" s="23" t="str">
        <f t="shared" si="30"/>
        <v/>
      </c>
      <c r="AA62" s="23" t="str">
        <f t="shared" si="30"/>
        <v/>
      </c>
      <c r="AB62" s="23" t="str">
        <f t="shared" si="31"/>
        <v/>
      </c>
      <c r="AC62" s="23" t="str">
        <f t="shared" si="31"/>
        <v/>
      </c>
      <c r="AD62" s="23" t="str">
        <f t="shared" si="31"/>
        <v/>
      </c>
      <c r="AE62" s="23" t="str">
        <f t="shared" si="31"/>
        <v/>
      </c>
      <c r="AF62" s="23" t="str">
        <f t="shared" si="31"/>
        <v/>
      </c>
      <c r="AG62" s="23" t="str">
        <f t="shared" si="31"/>
        <v/>
      </c>
      <c r="AH62" s="23" t="str">
        <f t="shared" si="31"/>
        <v/>
      </c>
      <c r="AI62" s="23" t="str">
        <f t="shared" si="31"/>
        <v/>
      </c>
      <c r="AJ62" s="23" t="str">
        <f t="shared" si="31"/>
        <v/>
      </c>
      <c r="AK62" s="23" t="str">
        <f t="shared" si="31"/>
        <v/>
      </c>
    </row>
    <row r="63" spans="1:37" hidden="1" x14ac:dyDescent="0.25">
      <c r="A63" s="20" t="str">
        <f t="shared" si="32"/>
        <v>Embedded Distributor(s)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T63" s="20" t="str">
        <f t="shared" si="29"/>
        <v>Embedded Distributor(s)</v>
      </c>
      <c r="U63" s="23" t="str">
        <f>IF(ISERROR((B63-#REF!)/#REF!), "", (B63-#REF!)/#REF!)</f>
        <v/>
      </c>
      <c r="V63" s="23" t="str">
        <f t="shared" si="30"/>
        <v/>
      </c>
      <c r="W63" s="23" t="str">
        <f t="shared" si="30"/>
        <v/>
      </c>
      <c r="X63" s="23" t="str">
        <f t="shared" si="30"/>
        <v/>
      </c>
      <c r="Y63" s="23" t="str">
        <f t="shared" si="30"/>
        <v/>
      </c>
      <c r="Z63" s="23" t="str">
        <f t="shared" si="30"/>
        <v/>
      </c>
      <c r="AA63" s="23" t="str">
        <f t="shared" si="30"/>
        <v/>
      </c>
      <c r="AB63" s="23" t="str">
        <f t="shared" si="31"/>
        <v/>
      </c>
      <c r="AC63" s="23" t="str">
        <f t="shared" si="31"/>
        <v/>
      </c>
      <c r="AD63" s="23" t="str">
        <f t="shared" si="31"/>
        <v/>
      </c>
      <c r="AE63" s="23" t="str">
        <f t="shared" si="31"/>
        <v/>
      </c>
      <c r="AF63" s="23" t="str">
        <f t="shared" si="31"/>
        <v/>
      </c>
      <c r="AG63" s="23" t="str">
        <f t="shared" si="31"/>
        <v/>
      </c>
      <c r="AH63" s="23" t="str">
        <f t="shared" si="31"/>
        <v/>
      </c>
      <c r="AI63" s="23" t="str">
        <f t="shared" si="31"/>
        <v/>
      </c>
      <c r="AJ63" s="23" t="str">
        <f t="shared" si="31"/>
        <v/>
      </c>
      <c r="AK63" s="23" t="str">
        <f t="shared" si="31"/>
        <v/>
      </c>
    </row>
    <row r="64" spans="1:37" hidden="1" x14ac:dyDescent="0.25">
      <c r="A64" s="20" t="str">
        <f t="shared" si="32"/>
        <v>Sub Transmission Customers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T64" s="20" t="str">
        <f t="shared" si="29"/>
        <v>Sub Transmission Customers</v>
      </c>
      <c r="U64" s="23" t="str">
        <f>IF(ISERROR((B64-#REF!)/#REF!), "", (B64-#REF!)/#REF!)</f>
        <v/>
      </c>
      <c r="V64" s="23" t="str">
        <f t="shared" si="30"/>
        <v/>
      </c>
      <c r="W64" s="23" t="str">
        <f t="shared" si="30"/>
        <v/>
      </c>
      <c r="X64" s="23" t="str">
        <f t="shared" si="30"/>
        <v/>
      </c>
      <c r="Y64" s="23" t="str">
        <f t="shared" si="30"/>
        <v/>
      </c>
      <c r="Z64" s="23" t="str">
        <f t="shared" si="30"/>
        <v/>
      </c>
      <c r="AA64" s="23" t="str">
        <f t="shared" si="30"/>
        <v/>
      </c>
      <c r="AB64" s="23" t="str">
        <f t="shared" si="31"/>
        <v/>
      </c>
      <c r="AC64" s="23" t="str">
        <f t="shared" si="31"/>
        <v/>
      </c>
      <c r="AD64" s="23" t="str">
        <f t="shared" si="31"/>
        <v/>
      </c>
      <c r="AE64" s="23" t="str">
        <f t="shared" si="31"/>
        <v/>
      </c>
      <c r="AF64" s="23" t="str">
        <f t="shared" si="31"/>
        <v/>
      </c>
      <c r="AG64" s="23" t="str">
        <f t="shared" si="31"/>
        <v/>
      </c>
      <c r="AH64" s="23" t="str">
        <f t="shared" si="31"/>
        <v/>
      </c>
      <c r="AI64" s="23" t="str">
        <f t="shared" si="31"/>
        <v/>
      </c>
      <c r="AJ64" s="23" t="str">
        <f t="shared" si="31"/>
        <v/>
      </c>
      <c r="AK64" s="23" t="str">
        <f t="shared" si="31"/>
        <v/>
      </c>
    </row>
    <row r="66" spans="1:55" x14ac:dyDescent="0.25">
      <c r="A66" s="27" t="s">
        <v>47</v>
      </c>
      <c r="T66" s="27" t="s">
        <v>48</v>
      </c>
    </row>
    <row r="67" spans="1:55" ht="32.25" customHeight="1" x14ac:dyDescent="0.25">
      <c r="A67" s="18" t="s">
        <v>14</v>
      </c>
      <c r="B67" s="19" t="str">
        <f t="shared" ref="B67:F67" si="35">B15</f>
        <v>Historical 2015</v>
      </c>
      <c r="C67" s="19" t="str">
        <f t="shared" si="35"/>
        <v>Historical 2016</v>
      </c>
      <c r="D67" s="19" t="str">
        <f t="shared" si="35"/>
        <v>Historical 2017</v>
      </c>
      <c r="E67" s="19" t="str">
        <f t="shared" si="35"/>
        <v>Historical 2018</v>
      </c>
      <c r="F67" s="19" t="str">
        <f t="shared" si="35"/>
        <v>Historical 2019</v>
      </c>
      <c r="G67" s="19" t="str">
        <f>G15</f>
        <v>Historical 2020</v>
      </c>
      <c r="H67" s="19" t="str">
        <f t="shared" ref="H67:M67" si="36">H15</f>
        <v>Historical 2021</v>
      </c>
      <c r="I67" s="19" t="str">
        <f t="shared" si="36"/>
        <v>Historical 2022</v>
      </c>
      <c r="J67" s="19" t="str">
        <f t="shared" si="36"/>
        <v>Historical 2023</v>
      </c>
      <c r="K67" s="33" t="str">
        <f t="shared" si="36"/>
        <v>Historical 2024</v>
      </c>
      <c r="L67" s="19" t="str">
        <f t="shared" si="36"/>
        <v>Bridge Year 2025</v>
      </c>
      <c r="M67" s="19" t="str">
        <f t="shared" si="36"/>
        <v>2026 Bridge Year</v>
      </c>
      <c r="N67" s="19" t="s">
        <v>26</v>
      </c>
      <c r="O67" s="19" t="s">
        <v>27</v>
      </c>
      <c r="P67" s="19" t="s">
        <v>28</v>
      </c>
      <c r="Q67" s="19" t="s">
        <v>29</v>
      </c>
      <c r="R67" s="19" t="s">
        <v>30</v>
      </c>
      <c r="S67" s="17"/>
      <c r="T67" s="18" t="s">
        <v>14</v>
      </c>
      <c r="U67" s="19" t="str">
        <f t="shared" ref="U67:Y67" si="37">B15</f>
        <v>Historical 2015</v>
      </c>
      <c r="V67" s="19" t="str">
        <f t="shared" si="37"/>
        <v>Historical 2016</v>
      </c>
      <c r="W67" s="19" t="str">
        <f t="shared" si="37"/>
        <v>Historical 2017</v>
      </c>
      <c r="X67" s="19" t="str">
        <f t="shared" si="37"/>
        <v>Historical 2018</v>
      </c>
      <c r="Y67" s="19" t="str">
        <f t="shared" si="37"/>
        <v>Historical 2019</v>
      </c>
      <c r="Z67" s="19" t="str">
        <f>G15</f>
        <v>Historical 2020</v>
      </c>
      <c r="AA67" s="19" t="str">
        <f t="shared" ref="AA67:AK67" si="38">H15</f>
        <v>Historical 2021</v>
      </c>
      <c r="AB67" s="19" t="str">
        <f t="shared" si="38"/>
        <v>Historical 2022</v>
      </c>
      <c r="AC67" s="19" t="str">
        <f t="shared" si="38"/>
        <v>Historical 2023</v>
      </c>
      <c r="AD67" s="19" t="str">
        <f t="shared" si="38"/>
        <v>Historical 2024</v>
      </c>
      <c r="AE67" s="19" t="str">
        <f t="shared" si="38"/>
        <v>Bridge Year 2025</v>
      </c>
      <c r="AF67" s="19" t="str">
        <f t="shared" si="38"/>
        <v>2026 Bridge Year</v>
      </c>
      <c r="AG67" s="19" t="str">
        <f t="shared" si="38"/>
        <v>2027 Test Year</v>
      </c>
      <c r="AH67" s="19" t="str">
        <f t="shared" si="38"/>
        <v>2028 Test Year</v>
      </c>
      <c r="AI67" s="19" t="str">
        <f t="shared" si="38"/>
        <v>2029 Test Year</v>
      </c>
      <c r="AJ67" s="19" t="str">
        <f t="shared" si="38"/>
        <v>2030 Test Year</v>
      </c>
      <c r="AK67" s="19" t="str">
        <f t="shared" si="38"/>
        <v>2031 Test Year</v>
      </c>
    </row>
    <row r="68" spans="1:55" x14ac:dyDescent="0.25">
      <c r="A68" s="20" t="str">
        <f>A55</f>
        <v>Residential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>
        <f>L42</f>
        <v>0</v>
      </c>
      <c r="M68" s="21">
        <f t="shared" ref="M68:R68" si="39">M42</f>
        <v>0</v>
      </c>
      <c r="N68" s="21">
        <f t="shared" si="39"/>
        <v>0</v>
      </c>
      <c r="O68" s="21">
        <f t="shared" si="39"/>
        <v>0</v>
      </c>
      <c r="P68" s="21">
        <f t="shared" si="39"/>
        <v>0</v>
      </c>
      <c r="Q68" s="21">
        <f t="shared" si="39"/>
        <v>0</v>
      </c>
      <c r="R68" s="21">
        <f t="shared" si="39"/>
        <v>0</v>
      </c>
      <c r="T68" s="20" t="str">
        <f t="shared" ref="T68:T77" si="40">A68</f>
        <v>Residential</v>
      </c>
      <c r="U68" s="23" t="str">
        <f>IF(ISERROR((B68-#REF!)/#REF!), "", (B68-#REF!)/#REF!)</f>
        <v/>
      </c>
      <c r="V68" s="23" t="str">
        <f t="shared" ref="V68:AA77" si="41">IF(ISERROR((C68-B68)/B68), "", (C68-B68)/B68)</f>
        <v/>
      </c>
      <c r="W68" s="23" t="str">
        <f t="shared" si="41"/>
        <v/>
      </c>
      <c r="X68" s="23" t="str">
        <f t="shared" si="41"/>
        <v/>
      </c>
      <c r="Y68" s="23" t="str">
        <f t="shared" si="41"/>
        <v/>
      </c>
      <c r="Z68" s="23" t="str">
        <f t="shared" si="41"/>
        <v/>
      </c>
      <c r="AA68" s="23" t="str">
        <f>IF(ISERROR((H68-G68)/G68), "", (H68-G68)/G68)</f>
        <v/>
      </c>
      <c r="AB68" s="23" t="str">
        <f t="shared" ref="AB68:AK77" si="42">IF(ISERROR((I68-H68)/H68), "", (I68-H68)/H68)</f>
        <v/>
      </c>
      <c r="AC68" s="23" t="str">
        <f t="shared" si="42"/>
        <v/>
      </c>
      <c r="AD68" s="23" t="str">
        <f t="shared" si="42"/>
        <v/>
      </c>
      <c r="AE68" s="23" t="str">
        <f t="shared" si="42"/>
        <v/>
      </c>
      <c r="AF68" s="23" t="str">
        <f t="shared" si="42"/>
        <v/>
      </c>
      <c r="AG68" s="23" t="str">
        <f t="shared" si="42"/>
        <v/>
      </c>
      <c r="AH68" s="23" t="str">
        <f t="shared" si="42"/>
        <v/>
      </c>
      <c r="AI68" s="23" t="str">
        <f t="shared" si="42"/>
        <v/>
      </c>
      <c r="AJ68" s="23" t="str">
        <f t="shared" si="42"/>
        <v/>
      </c>
      <c r="AK68" s="23" t="str">
        <f t="shared" si="42"/>
        <v/>
      </c>
    </row>
    <row r="69" spans="1:55" x14ac:dyDescent="0.25">
      <c r="A69" s="20" t="str">
        <f t="shared" ref="A69:A77" si="43">A56</f>
        <v>General Service &lt; 50 kW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>
        <f t="shared" ref="L69:R71" si="44">L43</f>
        <v>0</v>
      </c>
      <c r="M69" s="21">
        <f t="shared" si="44"/>
        <v>0</v>
      </c>
      <c r="N69" s="21">
        <f t="shared" si="44"/>
        <v>0</v>
      </c>
      <c r="O69" s="21">
        <f t="shared" si="44"/>
        <v>0</v>
      </c>
      <c r="P69" s="21">
        <f t="shared" si="44"/>
        <v>0</v>
      </c>
      <c r="Q69" s="21">
        <f t="shared" si="44"/>
        <v>0</v>
      </c>
      <c r="R69" s="21">
        <f t="shared" si="44"/>
        <v>0</v>
      </c>
      <c r="S69" s="17"/>
      <c r="T69" s="20" t="str">
        <f t="shared" si="40"/>
        <v>General Service &lt; 50 kW</v>
      </c>
      <c r="U69" s="23" t="str">
        <f>IF(ISERROR((B69-#REF!)/#REF!), "", (B69-#REF!)/#REF!)</f>
        <v/>
      </c>
      <c r="V69" s="23" t="str">
        <f t="shared" si="41"/>
        <v/>
      </c>
      <c r="W69" s="23" t="str">
        <f t="shared" si="41"/>
        <v/>
      </c>
      <c r="X69" s="23" t="str">
        <f t="shared" si="41"/>
        <v/>
      </c>
      <c r="Y69" s="23" t="str">
        <f t="shared" si="41"/>
        <v/>
      </c>
      <c r="Z69" s="23" t="str">
        <f t="shared" si="41"/>
        <v/>
      </c>
      <c r="AA69" s="23" t="str">
        <f t="shared" si="41"/>
        <v/>
      </c>
      <c r="AB69" s="23" t="str">
        <f t="shared" si="42"/>
        <v/>
      </c>
      <c r="AC69" s="23" t="str">
        <f t="shared" si="42"/>
        <v/>
      </c>
      <c r="AD69" s="23" t="str">
        <f t="shared" si="42"/>
        <v/>
      </c>
      <c r="AE69" s="23" t="str">
        <f t="shared" si="42"/>
        <v/>
      </c>
      <c r="AF69" s="23" t="str">
        <f t="shared" si="42"/>
        <v/>
      </c>
      <c r="AG69" s="23" t="str">
        <f t="shared" si="42"/>
        <v/>
      </c>
      <c r="AH69" s="23" t="str">
        <f t="shared" si="42"/>
        <v/>
      </c>
      <c r="AI69" s="23" t="str">
        <f t="shared" si="42"/>
        <v/>
      </c>
      <c r="AJ69" s="23" t="str">
        <f t="shared" si="42"/>
        <v/>
      </c>
      <c r="AK69" s="23" t="str">
        <f t="shared" si="42"/>
        <v/>
      </c>
      <c r="AL69" s="17"/>
      <c r="AM69" s="17"/>
      <c r="AN69" s="17"/>
      <c r="AO69" s="17"/>
      <c r="AP69" s="17"/>
      <c r="AQ69" s="17"/>
      <c r="AR69" s="17"/>
      <c r="AS69" s="17"/>
      <c r="AT69" s="17"/>
    </row>
    <row r="70" spans="1:55" x14ac:dyDescent="0.25">
      <c r="A70" s="20" t="str">
        <f t="shared" si="43"/>
        <v>General Service &gt;= 50 kW</v>
      </c>
      <c r="B70" s="21">
        <v>3389823.9104861724</v>
      </c>
      <c r="C70" s="21">
        <v>3390678.2724065245</v>
      </c>
      <c r="D70" s="21">
        <v>3386260.7225756096</v>
      </c>
      <c r="E70" s="21">
        <v>3423936.3323284495</v>
      </c>
      <c r="F70" s="21">
        <v>3432806.650415685</v>
      </c>
      <c r="G70" s="21">
        <v>3239157.3223087699</v>
      </c>
      <c r="H70" s="21">
        <v>3319891.5547865406</v>
      </c>
      <c r="I70" s="21">
        <v>3373251.4923664085</v>
      </c>
      <c r="J70" s="21">
        <v>3394198.9104478639</v>
      </c>
      <c r="K70" s="21">
        <v>3381760.5610579033</v>
      </c>
      <c r="L70" s="21">
        <f t="shared" si="44"/>
        <v>3483236.1563306209</v>
      </c>
      <c r="M70" s="21">
        <f t="shared" si="44"/>
        <v>3746678.0554151633</v>
      </c>
      <c r="N70" s="21">
        <f t="shared" si="44"/>
        <v>3932919.5499167629</v>
      </c>
      <c r="O70" s="21">
        <f t="shared" si="44"/>
        <v>4024060.0451510968</v>
      </c>
      <c r="P70" s="21">
        <f t="shared" si="44"/>
        <v>4084276.8409178718</v>
      </c>
      <c r="Q70" s="21">
        <f t="shared" si="44"/>
        <v>4129267.3899387959</v>
      </c>
      <c r="R70" s="21">
        <f t="shared" si="44"/>
        <v>4194095.9025617568</v>
      </c>
      <c r="S70" s="22"/>
      <c r="T70" s="20" t="str">
        <f t="shared" si="40"/>
        <v>General Service &gt;= 50 kW</v>
      </c>
      <c r="U70" s="23" t="str">
        <f>IF(ISERROR((B70-#REF!)/#REF!), "", (B70-#REF!)/#REF!)</f>
        <v/>
      </c>
      <c r="V70" s="23">
        <f t="shared" si="41"/>
        <v>2.5203725707084306E-4</v>
      </c>
      <c r="W70" s="23">
        <f t="shared" si="41"/>
        <v>-1.3028513695519679E-3</v>
      </c>
      <c r="X70" s="23">
        <f t="shared" si="41"/>
        <v>1.1126021543959442E-2</v>
      </c>
      <c r="Y70" s="23">
        <f t="shared" si="41"/>
        <v>2.5906784549358996E-3</v>
      </c>
      <c r="Z70" s="23">
        <f t="shared" si="41"/>
        <v>-5.6411370586067162E-2</v>
      </c>
      <c r="AA70" s="23">
        <f t="shared" si="41"/>
        <v>2.4924455481596004E-2</v>
      </c>
      <c r="AB70" s="23">
        <f t="shared" si="42"/>
        <v>1.6072795360720385E-2</v>
      </c>
      <c r="AC70" s="23">
        <f t="shared" si="42"/>
        <v>6.209859575800657E-3</v>
      </c>
      <c r="AD70" s="23">
        <f t="shared" si="42"/>
        <v>-3.6645905906319692E-3</v>
      </c>
      <c r="AE70" s="23">
        <f t="shared" si="42"/>
        <v>3.0006735675270076E-2</v>
      </c>
      <c r="AF70" s="23">
        <f t="shared" si="42"/>
        <v>7.5631363267101182E-2</v>
      </c>
      <c r="AG70" s="23">
        <f t="shared" si="42"/>
        <v>4.9708432842907414E-2</v>
      </c>
      <c r="AH70" s="23">
        <f t="shared" si="42"/>
        <v>2.3173750207085429E-2</v>
      </c>
      <c r="AI70" s="23">
        <f t="shared" si="42"/>
        <v>1.4964189174894379E-2</v>
      </c>
      <c r="AJ70" s="23">
        <f t="shared" si="42"/>
        <v>1.1015548351226182E-2</v>
      </c>
      <c r="AK70" s="23">
        <f t="shared" si="42"/>
        <v>1.5699761362250202E-2</v>
      </c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55" x14ac:dyDescent="0.25">
      <c r="A71" s="20" t="str">
        <f t="shared" si="43"/>
        <v>Large User</v>
      </c>
      <c r="B71" s="21">
        <v>367017.88644027966</v>
      </c>
      <c r="C71" s="21">
        <v>384230.59116288734</v>
      </c>
      <c r="D71" s="21">
        <v>407660.78308467387</v>
      </c>
      <c r="E71" s="21">
        <v>430430.46511679806</v>
      </c>
      <c r="F71" s="21">
        <v>450559.42726339266</v>
      </c>
      <c r="G71" s="21">
        <v>434868.31016487913</v>
      </c>
      <c r="H71" s="21">
        <v>494585.13152838132</v>
      </c>
      <c r="I71" s="21">
        <v>520752.4464474431</v>
      </c>
      <c r="J71" s="21">
        <v>521755.94345489907</v>
      </c>
      <c r="K71" s="21">
        <v>533339.36137627263</v>
      </c>
      <c r="L71" s="21">
        <f t="shared" si="44"/>
        <v>562102.70615904417</v>
      </c>
      <c r="M71" s="21">
        <f t="shared" si="44"/>
        <v>614338.02506298595</v>
      </c>
      <c r="N71" s="21">
        <f t="shared" si="44"/>
        <v>700459.585062181</v>
      </c>
      <c r="O71" s="21">
        <f t="shared" si="44"/>
        <v>866937.22022196359</v>
      </c>
      <c r="P71" s="21">
        <f t="shared" si="44"/>
        <v>994908.69007255079</v>
      </c>
      <c r="Q71" s="21">
        <f t="shared" si="44"/>
        <v>1044584.2129462288</v>
      </c>
      <c r="R71" s="21">
        <f t="shared" si="44"/>
        <v>1070183.945594792</v>
      </c>
      <c r="S71" s="22"/>
      <c r="T71" s="20" t="str">
        <f t="shared" si="40"/>
        <v>Large User</v>
      </c>
      <c r="U71" s="23" t="str">
        <f>IF(ISERROR((B71-#REF!)/#REF!), "", (B71-#REF!)/#REF!)</f>
        <v/>
      </c>
      <c r="V71" s="23">
        <f t="shared" si="41"/>
        <v>4.6898817083696809E-2</v>
      </c>
      <c r="W71" s="23">
        <f t="shared" si="41"/>
        <v>6.0979506735458579E-2</v>
      </c>
      <c r="X71" s="23">
        <f t="shared" si="41"/>
        <v>5.5854482395464519E-2</v>
      </c>
      <c r="Y71" s="23">
        <f t="shared" si="41"/>
        <v>4.676472456737598E-2</v>
      </c>
      <c r="Z71" s="23">
        <f t="shared" si="41"/>
        <v>-3.4825854591076288E-2</v>
      </c>
      <c r="AA71" s="23">
        <f t="shared" si="41"/>
        <v>0.1373216212072586</v>
      </c>
      <c r="AB71" s="23">
        <f t="shared" si="42"/>
        <v>5.290760528566394E-2</v>
      </c>
      <c r="AC71" s="23">
        <f t="shared" si="42"/>
        <v>1.9270135249518136E-3</v>
      </c>
      <c r="AD71" s="23">
        <f t="shared" si="42"/>
        <v>2.2200835595033028E-2</v>
      </c>
      <c r="AE71" s="23">
        <f t="shared" si="42"/>
        <v>5.3930661912048358E-2</v>
      </c>
      <c r="AF71" s="23">
        <f t="shared" si="42"/>
        <v>9.2928424523830794E-2</v>
      </c>
      <c r="AG71" s="23">
        <f t="shared" si="42"/>
        <v>0.14018595054467822</v>
      </c>
      <c r="AH71" s="23">
        <f t="shared" si="42"/>
        <v>0.23766915138295108</v>
      </c>
      <c r="AI71" s="23">
        <f t="shared" si="42"/>
        <v>0.14761330678341669</v>
      </c>
      <c r="AJ71" s="23">
        <f t="shared" si="42"/>
        <v>4.9929730606791234E-2</v>
      </c>
      <c r="AK71" s="23">
        <f t="shared" si="42"/>
        <v>2.4507102760398504E-2</v>
      </c>
      <c r="AL71" s="22"/>
      <c r="AM71" s="22"/>
      <c r="AN71" s="22"/>
      <c r="AO71" s="22"/>
      <c r="AP71" s="22"/>
      <c r="AQ71" s="22"/>
      <c r="AR71" s="22"/>
      <c r="AS71" s="22"/>
      <c r="AT71" s="22"/>
    </row>
    <row r="72" spans="1:55" x14ac:dyDescent="0.25">
      <c r="A72" s="20" t="str">
        <f t="shared" si="43"/>
        <v>Unmetered Scattered Load Connections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  <c r="T72" s="20" t="str">
        <f t="shared" si="40"/>
        <v>Unmetered Scattered Load Connections</v>
      </c>
      <c r="U72" s="23" t="str">
        <f>IF(ISERROR((B72-#REF!)/#REF!), "", (B72-#REF!)/#REF!)</f>
        <v/>
      </c>
      <c r="V72" s="23" t="str">
        <f t="shared" si="41"/>
        <v/>
      </c>
      <c r="W72" s="23" t="str">
        <f t="shared" si="41"/>
        <v/>
      </c>
      <c r="X72" s="23" t="str">
        <f t="shared" si="41"/>
        <v/>
      </c>
      <c r="Y72" s="23" t="str">
        <f t="shared" si="41"/>
        <v/>
      </c>
      <c r="Z72" s="23" t="str">
        <f t="shared" si="41"/>
        <v/>
      </c>
      <c r="AA72" s="23" t="str">
        <f t="shared" si="41"/>
        <v/>
      </c>
      <c r="AB72" s="23" t="str">
        <f t="shared" si="42"/>
        <v/>
      </c>
      <c r="AC72" s="23" t="str">
        <f t="shared" si="42"/>
        <v/>
      </c>
      <c r="AD72" s="23" t="str">
        <f t="shared" si="42"/>
        <v/>
      </c>
      <c r="AE72" s="23" t="str">
        <f t="shared" si="42"/>
        <v/>
      </c>
      <c r="AF72" s="23" t="str">
        <f t="shared" si="42"/>
        <v/>
      </c>
      <c r="AG72" s="23" t="str">
        <f t="shared" si="42"/>
        <v/>
      </c>
      <c r="AH72" s="23" t="str">
        <f t="shared" si="42"/>
        <v/>
      </c>
      <c r="AI72" s="23" t="str">
        <f t="shared" si="42"/>
        <v/>
      </c>
      <c r="AJ72" s="23" t="str">
        <f t="shared" si="42"/>
        <v/>
      </c>
      <c r="AK72" s="23" t="str">
        <f t="shared" si="42"/>
        <v/>
      </c>
      <c r="AL72" s="22"/>
      <c r="AM72" s="22"/>
      <c r="AN72" s="22"/>
      <c r="AO72" s="22"/>
      <c r="AP72" s="22"/>
      <c r="AQ72" s="22"/>
      <c r="AR72" s="22"/>
      <c r="AS72" s="22"/>
      <c r="AT72" s="22"/>
    </row>
    <row r="73" spans="1:55" x14ac:dyDescent="0.25">
      <c r="A73" s="20" t="str">
        <f t="shared" si="43"/>
        <v>Sentinel Lighting Connections</v>
      </c>
      <c r="B73" s="21">
        <v>1113.8039285499553</v>
      </c>
      <c r="C73" s="21">
        <v>1113.2338862728968</v>
      </c>
      <c r="D73" s="21">
        <v>1064.1152433996767</v>
      </c>
      <c r="E73" s="21">
        <v>807.35031813318244</v>
      </c>
      <c r="F73" s="21">
        <v>717.39261702853059</v>
      </c>
      <c r="G73" s="21">
        <v>717.74190763947342</v>
      </c>
      <c r="H73" s="21">
        <v>713.06420777772746</v>
      </c>
      <c r="I73" s="21">
        <v>691.42994013428881</v>
      </c>
      <c r="J73" s="21">
        <v>698.60282201697589</v>
      </c>
      <c r="K73" s="21">
        <v>689.05816266885063</v>
      </c>
      <c r="L73" s="21">
        <f t="shared" ref="L73:R74" si="45">L47</f>
        <v>682.64600322345473</v>
      </c>
      <c r="M73" s="21">
        <f t="shared" si="45"/>
        <v>673.86193632504273</v>
      </c>
      <c r="N73" s="21">
        <f t="shared" si="45"/>
        <v>665.263182287826</v>
      </c>
      <c r="O73" s="21">
        <f t="shared" si="45"/>
        <v>656.84709227034318</v>
      </c>
      <c r="P73" s="21">
        <f t="shared" si="45"/>
        <v>648.61106870302569</v>
      </c>
      <c r="Q73" s="21">
        <f t="shared" si="45"/>
        <v>640.55256450629076</v>
      </c>
      <c r="R73" s="21">
        <f t="shared" si="45"/>
        <v>632.66908232300091</v>
      </c>
      <c r="S73" s="22"/>
      <c r="T73" s="20" t="str">
        <f t="shared" si="40"/>
        <v>Sentinel Lighting Connections</v>
      </c>
      <c r="U73" s="23" t="str">
        <f>IF(ISERROR((B73-#REF!)/#REF!), "", (B73-#REF!)/#REF!)</f>
        <v/>
      </c>
      <c r="V73" s="23">
        <f t="shared" si="41"/>
        <v>-5.1179768938384757E-4</v>
      </c>
      <c r="W73" s="23">
        <f t="shared" si="41"/>
        <v>-4.4122482686606984E-2</v>
      </c>
      <c r="X73" s="23">
        <f t="shared" si="41"/>
        <v>-0.24129428354599239</v>
      </c>
      <c r="Y73" s="23">
        <f t="shared" si="41"/>
        <v>-0.11142337976983643</v>
      </c>
      <c r="Z73" s="23">
        <f t="shared" si="41"/>
        <v>4.8688905161807538E-4</v>
      </c>
      <c r="AA73" s="23">
        <f t="shared" si="41"/>
        <v>-6.5172450040295038E-3</v>
      </c>
      <c r="AB73" s="23">
        <f t="shared" si="42"/>
        <v>-3.0339859170413395E-2</v>
      </c>
      <c r="AC73" s="23">
        <f t="shared" si="42"/>
        <v>1.0373982187253808E-2</v>
      </c>
      <c r="AD73" s="23">
        <f t="shared" si="42"/>
        <v>-1.3662497555575765E-2</v>
      </c>
      <c r="AE73" s="23">
        <f t="shared" si="42"/>
        <v>-9.3056867950891287E-3</v>
      </c>
      <c r="AF73" s="23">
        <f t="shared" si="42"/>
        <v>-1.2867674983715756E-2</v>
      </c>
      <c r="AG73" s="23">
        <f t="shared" si="42"/>
        <v>-1.2760409178341033E-2</v>
      </c>
      <c r="AH73" s="23">
        <f t="shared" si="42"/>
        <v>-1.2650767758618568E-2</v>
      </c>
      <c r="AI73" s="23">
        <f t="shared" si="42"/>
        <v>-1.2538722732029283E-2</v>
      </c>
      <c r="AJ73" s="23">
        <f t="shared" si="42"/>
        <v>-1.2424247111368079E-2</v>
      </c>
      <c r="AK73" s="23">
        <f t="shared" si="42"/>
        <v>-1.2307314996648389E-2</v>
      </c>
      <c r="AL73" s="22"/>
      <c r="AM73" s="22"/>
      <c r="AN73" s="22"/>
      <c r="AO73" s="22"/>
      <c r="AP73" s="22"/>
      <c r="AQ73" s="22"/>
      <c r="AR73" s="22"/>
      <c r="AS73" s="22"/>
      <c r="AT73" s="22"/>
    </row>
    <row r="74" spans="1:55" x14ac:dyDescent="0.25">
      <c r="A74" s="20" t="str">
        <f t="shared" si="43"/>
        <v>Street Lighting Connections</v>
      </c>
      <c r="B74" s="21">
        <v>81804.409807270393</v>
      </c>
      <c r="C74" s="21">
        <v>74536.42273618585</v>
      </c>
      <c r="D74" s="21">
        <v>67726.096361278513</v>
      </c>
      <c r="E74" s="21">
        <v>53155.324449303771</v>
      </c>
      <c r="F74" s="21">
        <v>45995.80189576518</v>
      </c>
      <c r="G74" s="21">
        <v>40714.768159864441</v>
      </c>
      <c r="H74" s="21">
        <v>39749.512970539356</v>
      </c>
      <c r="I74" s="21">
        <v>40524.467667167337</v>
      </c>
      <c r="J74" s="21">
        <v>41346.422940969787</v>
      </c>
      <c r="K74" s="21">
        <v>42186.146029857409</v>
      </c>
      <c r="L74" s="21">
        <f t="shared" si="45"/>
        <v>42681.496016865494</v>
      </c>
      <c r="M74" s="21">
        <f t="shared" si="45"/>
        <v>43182.682512826126</v>
      </c>
      <c r="N74" s="21">
        <f t="shared" si="45"/>
        <v>43690.053531874008</v>
      </c>
      <c r="O74" s="21">
        <f t="shared" si="45"/>
        <v>44203.689722153795</v>
      </c>
      <c r="P74" s="21">
        <f t="shared" si="45"/>
        <v>44723.672843158871</v>
      </c>
      <c r="Q74" s="21">
        <f t="shared" si="45"/>
        <v>45250.085781823676</v>
      </c>
      <c r="R74" s="21">
        <f t="shared" si="45"/>
        <v>45783.012568858583</v>
      </c>
      <c r="S74" s="22"/>
      <c r="T74" s="20" t="str">
        <f t="shared" si="40"/>
        <v>Street Lighting Connections</v>
      </c>
      <c r="U74" s="23" t="str">
        <f>IF(ISERROR((B74-#REF!)/#REF!), "", (B74-#REF!)/#REF!)</f>
        <v/>
      </c>
      <c r="V74" s="23">
        <f t="shared" si="41"/>
        <v>-8.8845908040994112E-2</v>
      </c>
      <c r="W74" s="23">
        <f t="shared" si="41"/>
        <v>-9.136910687291501E-2</v>
      </c>
      <c r="X74" s="23">
        <f t="shared" si="41"/>
        <v>-0.21514265098416901</v>
      </c>
      <c r="Y74" s="23">
        <f t="shared" si="41"/>
        <v>-0.13469060019315462</v>
      </c>
      <c r="Z74" s="23">
        <f t="shared" si="41"/>
        <v>-0.11481555964321523</v>
      </c>
      <c r="AA74" s="23">
        <f t="shared" si="41"/>
        <v>-2.3707741268108439E-2</v>
      </c>
      <c r="AB74" s="23">
        <f t="shared" si="42"/>
        <v>1.9495954508985926E-2</v>
      </c>
      <c r="AC74" s="23">
        <f t="shared" si="42"/>
        <v>2.0282938212866228E-2</v>
      </c>
      <c r="AD74" s="23">
        <f t="shared" si="42"/>
        <v>2.0309449503926692E-2</v>
      </c>
      <c r="AE74" s="23">
        <f t="shared" si="42"/>
        <v>1.1742006170876552E-2</v>
      </c>
      <c r="AF74" s="23">
        <f t="shared" si="42"/>
        <v>1.174247724968659E-2</v>
      </c>
      <c r="AG74" s="23">
        <f t="shared" si="42"/>
        <v>1.1749409474438787E-2</v>
      </c>
      <c r="AH74" s="23">
        <f t="shared" si="42"/>
        <v>1.1756364406948246E-2</v>
      </c>
      <c r="AI74" s="23">
        <f t="shared" si="42"/>
        <v>1.1763342025823546E-2</v>
      </c>
      <c r="AJ74" s="23">
        <f t="shared" si="42"/>
        <v>1.1770342308666807E-2</v>
      </c>
      <c r="AK74" s="23">
        <f t="shared" si="42"/>
        <v>1.177736523206716E-2</v>
      </c>
      <c r="AL74" s="22"/>
      <c r="AM74" s="22"/>
      <c r="AN74" s="22"/>
      <c r="AO74" s="22"/>
      <c r="AP74" s="22"/>
      <c r="AQ74" s="22"/>
      <c r="AR74" s="22"/>
      <c r="AS74" s="22"/>
      <c r="AT74" s="22"/>
    </row>
    <row r="75" spans="1:55" hidden="1" x14ac:dyDescent="0.25">
      <c r="A75" s="20" t="str">
        <f t="shared" si="43"/>
        <v>Wholesale Market Participants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  <c r="T75" s="20" t="str">
        <f t="shared" si="40"/>
        <v>Wholesale Market Participants</v>
      </c>
      <c r="U75" s="23" t="str">
        <f>IF(ISERROR((B75-#REF!)/#REF!), "", (B75-#REF!)/#REF!)</f>
        <v/>
      </c>
      <c r="V75" s="23" t="str">
        <f t="shared" si="41"/>
        <v/>
      </c>
      <c r="W75" s="23" t="str">
        <f t="shared" si="41"/>
        <v/>
      </c>
      <c r="X75" s="23" t="str">
        <f t="shared" si="41"/>
        <v/>
      </c>
      <c r="Y75" s="23" t="str">
        <f t="shared" si="41"/>
        <v/>
      </c>
      <c r="Z75" s="23" t="str">
        <f t="shared" si="41"/>
        <v/>
      </c>
      <c r="AA75" s="23" t="str">
        <f t="shared" si="41"/>
        <v/>
      </c>
      <c r="AB75" s="23" t="str">
        <f t="shared" si="42"/>
        <v/>
      </c>
      <c r="AC75" s="23" t="str">
        <f t="shared" si="42"/>
        <v/>
      </c>
      <c r="AD75" s="23" t="str">
        <f t="shared" si="42"/>
        <v/>
      </c>
      <c r="AE75" s="23" t="str">
        <f t="shared" si="42"/>
        <v/>
      </c>
      <c r="AF75" s="23" t="str">
        <f t="shared" si="42"/>
        <v/>
      </c>
      <c r="AG75" s="23" t="str">
        <f t="shared" si="42"/>
        <v/>
      </c>
      <c r="AH75" s="23" t="str">
        <f t="shared" si="42"/>
        <v/>
      </c>
      <c r="AI75" s="23" t="str">
        <f t="shared" si="42"/>
        <v/>
      </c>
      <c r="AJ75" s="23" t="str">
        <f t="shared" si="42"/>
        <v/>
      </c>
      <c r="AK75" s="23" t="str">
        <f t="shared" si="42"/>
        <v/>
      </c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55" hidden="1" x14ac:dyDescent="0.25">
      <c r="A76" s="20" t="str">
        <f t="shared" si="43"/>
        <v>Embedded Distributor(s)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0" t="str">
        <f t="shared" si="40"/>
        <v>Embedded Distributor(s)</v>
      </c>
      <c r="U76" s="23" t="str">
        <f>IF(ISERROR((B76-#REF!)/#REF!), "", (B76-#REF!)/#REF!)</f>
        <v/>
      </c>
      <c r="V76" s="23" t="str">
        <f t="shared" si="41"/>
        <v/>
      </c>
      <c r="W76" s="23" t="str">
        <f t="shared" si="41"/>
        <v/>
      </c>
      <c r="X76" s="23" t="str">
        <f t="shared" si="41"/>
        <v/>
      </c>
      <c r="Y76" s="23" t="str">
        <f t="shared" si="41"/>
        <v/>
      </c>
      <c r="Z76" s="23" t="str">
        <f t="shared" si="41"/>
        <v/>
      </c>
      <c r="AA76" s="23" t="str">
        <f t="shared" si="41"/>
        <v/>
      </c>
      <c r="AB76" s="23" t="str">
        <f t="shared" si="42"/>
        <v/>
      </c>
      <c r="AC76" s="23" t="str">
        <f t="shared" si="42"/>
        <v/>
      </c>
      <c r="AD76" s="23" t="str">
        <f t="shared" si="42"/>
        <v/>
      </c>
      <c r="AE76" s="23" t="str">
        <f t="shared" si="42"/>
        <v/>
      </c>
      <c r="AF76" s="23" t="str">
        <f t="shared" si="42"/>
        <v/>
      </c>
      <c r="AG76" s="23" t="str">
        <f t="shared" si="42"/>
        <v/>
      </c>
      <c r="AH76" s="23" t="str">
        <f t="shared" si="42"/>
        <v/>
      </c>
      <c r="AI76" s="23" t="str">
        <f t="shared" si="42"/>
        <v/>
      </c>
      <c r="AJ76" s="23" t="str">
        <f t="shared" si="42"/>
        <v/>
      </c>
      <c r="AK76" s="23" t="str">
        <f t="shared" si="42"/>
        <v/>
      </c>
      <c r="AL76" s="22"/>
      <c r="AM76" s="22"/>
      <c r="AN76" s="22"/>
      <c r="AO76" s="22"/>
      <c r="AP76" s="22"/>
      <c r="AQ76" s="22"/>
      <c r="AR76" s="22"/>
      <c r="AS76" s="22"/>
      <c r="AT76" s="22"/>
    </row>
    <row r="77" spans="1:55" hidden="1" x14ac:dyDescent="0.25">
      <c r="A77" s="20" t="str">
        <f t="shared" si="43"/>
        <v>Sub Transmission Customers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0" t="str">
        <f t="shared" si="40"/>
        <v>Sub Transmission Customers</v>
      </c>
      <c r="U77" s="23" t="str">
        <f>IF(ISERROR((B77-#REF!)/#REF!), "", (B77-#REF!)/#REF!)</f>
        <v/>
      </c>
      <c r="V77" s="23" t="str">
        <f t="shared" si="41"/>
        <v/>
      </c>
      <c r="W77" s="23" t="str">
        <f t="shared" si="41"/>
        <v/>
      </c>
      <c r="X77" s="23" t="str">
        <f t="shared" si="41"/>
        <v/>
      </c>
      <c r="Y77" s="23" t="str">
        <f t="shared" si="41"/>
        <v/>
      </c>
      <c r="Z77" s="23" t="str">
        <f t="shared" si="41"/>
        <v/>
      </c>
      <c r="AA77" s="23" t="str">
        <f t="shared" si="41"/>
        <v/>
      </c>
      <c r="AB77" s="23" t="str">
        <f t="shared" si="42"/>
        <v/>
      </c>
      <c r="AC77" s="23" t="str">
        <f t="shared" si="42"/>
        <v/>
      </c>
      <c r="AD77" s="23" t="str">
        <f t="shared" si="42"/>
        <v/>
      </c>
      <c r="AE77" s="23" t="str">
        <f t="shared" si="42"/>
        <v/>
      </c>
      <c r="AF77" s="23" t="str">
        <f t="shared" si="42"/>
        <v/>
      </c>
      <c r="AG77" s="23" t="str">
        <f t="shared" si="42"/>
        <v/>
      </c>
      <c r="AH77" s="23" t="str">
        <f t="shared" si="42"/>
        <v/>
      </c>
      <c r="AI77" s="23" t="str">
        <f t="shared" si="42"/>
        <v/>
      </c>
      <c r="AJ77" s="23" t="str">
        <f t="shared" si="42"/>
        <v/>
      </c>
      <c r="AK77" s="23" t="str">
        <f t="shared" si="42"/>
        <v/>
      </c>
      <c r="AL77" s="22"/>
      <c r="AM77" s="22"/>
      <c r="AN77" s="22"/>
      <c r="AO77" s="22"/>
      <c r="AP77" s="22"/>
      <c r="AQ77" s="22"/>
      <c r="AR77" s="22"/>
      <c r="AS77" s="22"/>
      <c r="AT77" s="22"/>
    </row>
    <row r="78" spans="1:55" x14ac:dyDescent="0.25">
      <c r="S78" s="22"/>
      <c r="AL78" s="22"/>
      <c r="AM78" s="22"/>
      <c r="AN78" s="22"/>
      <c r="AO78" s="22"/>
      <c r="AP78" s="22"/>
      <c r="AQ78" s="22"/>
      <c r="AR78" s="22"/>
      <c r="AS78" s="22"/>
      <c r="AT78" s="22"/>
    </row>
    <row r="79" spans="1:55" x14ac:dyDescent="0.25">
      <c r="S79" s="22"/>
      <c r="AL79" s="22"/>
      <c r="AM79" s="22"/>
      <c r="AN79" s="22"/>
      <c r="AO79" s="22"/>
      <c r="AP79" s="22"/>
      <c r="AQ79" s="22"/>
      <c r="AR79" s="22"/>
      <c r="AS79" s="22"/>
      <c r="AT79" s="22"/>
    </row>
    <row r="80" spans="1:55" x14ac:dyDescent="0.25">
      <c r="S80" s="22"/>
      <c r="AL80" s="22"/>
      <c r="AM80" s="22"/>
      <c r="AN80" s="22"/>
      <c r="AO80" s="22"/>
      <c r="AP80" s="22"/>
      <c r="AQ80" s="22"/>
      <c r="AR80" s="22"/>
      <c r="AS80" s="22"/>
      <c r="AT80" s="22"/>
      <c r="AX80" s="28"/>
      <c r="AY80" s="28"/>
      <c r="AZ80" s="28"/>
      <c r="BA80" s="28"/>
      <c r="BB80" s="28"/>
      <c r="BC80" s="28"/>
    </row>
    <row r="82" spans="19:46" x14ac:dyDescent="0.25">
      <c r="S82" s="17"/>
      <c r="AL82" s="17"/>
      <c r="AM82" s="17"/>
      <c r="AN82" s="17"/>
      <c r="AO82" s="17"/>
      <c r="AP82" s="17"/>
      <c r="AQ82" s="17"/>
      <c r="AR82" s="17"/>
      <c r="AS82" s="17"/>
      <c r="AT82" s="17"/>
    </row>
    <row r="93" spans="19:46" x14ac:dyDescent="0.25">
      <c r="S93" s="17"/>
      <c r="AL93" s="17"/>
      <c r="AM93" s="17"/>
      <c r="AN93" s="17"/>
      <c r="AO93" s="17"/>
      <c r="AP93" s="17"/>
      <c r="AQ93" s="17"/>
      <c r="AR93" s="17"/>
      <c r="AS93" s="17"/>
      <c r="AT93" s="17"/>
    </row>
    <row r="94" spans="19:46" x14ac:dyDescent="0.25"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9:46" x14ac:dyDescent="0.25"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</row>
    <row r="96" spans="19:46" x14ac:dyDescent="0.25"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</row>
    <row r="97" spans="19:46" x14ac:dyDescent="0.25"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</row>
    <row r="98" spans="19:46" x14ac:dyDescent="0.25"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</row>
    <row r="99" spans="19:46" x14ac:dyDescent="0.25"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</row>
    <row r="100" spans="19:46" x14ac:dyDescent="0.25"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</row>
    <row r="101" spans="19:46" x14ac:dyDescent="0.25"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</row>
  </sheetData>
  <mergeCells count="3">
    <mergeCell ref="A3:AC3"/>
    <mergeCell ref="A4:AD4"/>
    <mergeCell ref="A12:AF12"/>
  </mergeCells>
  <dataValidations count="2">
    <dataValidation type="list" allowBlank="1" showInputMessage="1" showErrorMessage="1" sqref="A6" xr:uid="{B68BA7EE-032D-450B-B8A3-F2E968397861}">
      <formula1>"Yes,No"</formula1>
    </dataValidation>
    <dataValidation type="list" allowBlank="1" showInputMessage="1" showErrorMessage="1" sqref="AF8" xr:uid="{2F501135-6102-4410-8E94-C149BB8F0315}">
      <formula1>"Year End, Average"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rategic xmlns="1ebb5cdf-5803-4e55-8f90-2858ffc370dd">false</Strategic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DRP_x0028_Elexicon_x0029_ xmlns="1ebb5cdf-5803-4e55-8f90-2858ffc370dd">
      <UserInfo>
        <DisplayName>i:0#.f|membership|ablair_poweradvisoryllc.com#ext#@elexiconenergy.onmicrosoft.com</DisplayName>
        <AccountId>56</AccountId>
        <AccountType/>
      </UserInfo>
    </DRP_x0028_Elexicon_x0029_>
    <Status xmlns="1ebb5cdf-5803-4e55-8f90-2858ffc370dd">Ready to be Filed</Status>
    <Witness xmlns="1ebb5cdf-5803-4e55-8f90-2858ffc370dd">
      <Value>Stephen Vetsis</Value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25F9D4-CD86-4B04-A727-7879F3702E9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1ebb5cdf-5803-4e55-8f90-2858ffc370dd"/>
  </ds:schemaRefs>
</ds:datastoreItem>
</file>

<file path=customXml/itemProps2.xml><?xml version="1.0" encoding="utf-8"?>
<ds:datastoreItem xmlns:ds="http://schemas.openxmlformats.org/officeDocument/2006/customXml" ds:itemID="{F9567FAE-E1EA-4F41-9F8B-7D49D29FB7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D4233-E20B-4622-969B-CDE400236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App2.IB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Susan Kim</cp:lastModifiedBy>
  <dcterms:created xsi:type="dcterms:W3CDTF">2025-10-21T14:23:14Z</dcterms:created>
  <dcterms:modified xsi:type="dcterms:W3CDTF">2025-12-15T03:59:18Z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