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lexiconenergy.sharepoint.com/sites/EarlyRebasingApplication-ExhibitsWorkingDrafts/Shared Documents/Exhibits (Working Drafts)/Exhibit 8 (Rate Design)/"/>
    </mc:Choice>
  </mc:AlternateContent>
  <xr:revisionPtr revIDLastSave="64" documentId="8_{8C3A12C5-40EB-4CE7-915A-5E78CFDD0796}" xr6:coauthVersionLast="47" xr6:coauthVersionMax="47" xr10:uidLastSave="{3E033588-3836-4882-8A3A-F29E4D079C9E}"/>
  <bookViews>
    <workbookView xWindow="-120" yWindow="-120" windowWidth="29040" windowHeight="15720" xr2:uid="{00000000-000D-0000-FFFF-FFFF00000000}"/>
  </bookViews>
  <sheets>
    <sheet name="App.2-R"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6" l="1"/>
  <c r="E29" i="6"/>
  <c r="F26" i="6"/>
  <c r="E26" i="6"/>
  <c r="D26" i="6"/>
  <c r="H26" i="6"/>
  <c r="I24" i="6"/>
  <c r="I22" i="6"/>
  <c r="H23" i="6" l="1"/>
  <c r="G29" i="6"/>
  <c r="F23" i="6"/>
  <c r="I20" i="6"/>
  <c r="F29" i="6"/>
  <c r="E23" i="6"/>
  <c r="E27" i="6" s="1"/>
  <c r="E31" i="6" s="1"/>
  <c r="I21" i="6"/>
  <c r="D29" i="6"/>
  <c r="D23" i="6"/>
  <c r="F27" i="6"/>
  <c r="D27" i="6"/>
  <c r="D31" i="6" s="1"/>
  <c r="G23" i="6"/>
  <c r="H27" i="6"/>
  <c r="H31" i="6" s="1"/>
  <c r="G26" i="6"/>
  <c r="I25" i="6"/>
  <c r="I26" i="6" s="1"/>
  <c r="I18" i="6"/>
  <c r="I19" i="6"/>
  <c r="I29" i="6" l="1"/>
  <c r="F31" i="6"/>
  <c r="I23" i="6"/>
  <c r="I27" i="6" s="1"/>
  <c r="G27" i="6"/>
  <c r="G31" i="6" s="1"/>
  <c r="I31"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321368-FABE-4848-AC73-3B5665ED2BFE}" keepAlive="1" name="Query - BillDataRow" description="Connection to the 'BillDataRow' query in the workbook." type="5" refreshedVersion="0" background="1">
    <dbPr connection="Provider=Microsoft.Mashup.OleDb.1;Data Source=$Workbook$;Location=BillDataRow;Extended Properties=&quot;&quot;" command="SELECT * FROM [BillDataRow]"/>
  </connection>
</connections>
</file>

<file path=xl/sharedStrings.xml><?xml version="1.0" encoding="utf-8"?>
<sst xmlns="http://schemas.openxmlformats.org/spreadsheetml/2006/main" count="70" uniqueCount="57">
  <si>
    <t>Appendix 2-R</t>
  </si>
  <si>
    <t>Loss Factors</t>
  </si>
  <si>
    <t>Historical Years</t>
  </si>
  <si>
    <t>5-Year Average</t>
  </si>
  <si>
    <t>Losses Within Distributor's System</t>
  </si>
  <si>
    <t>"Wholesale" kWh delivered to distributor (higher value)</t>
  </si>
  <si>
    <t>"Wholesale" kWh delivered to distributor (lower value)</t>
  </si>
  <si>
    <t>B</t>
  </si>
  <si>
    <t>Portion of "Wholesale" kWh delivered to distributor for its Large Use Customer(s)</t>
  </si>
  <si>
    <t>C</t>
  </si>
  <si>
    <t>Net "Wholesale" kWh delivered to distributor  = A(2) - B</t>
  </si>
  <si>
    <t>D</t>
  </si>
  <si>
    <t>"Retail" kWh delivered by distributor</t>
  </si>
  <si>
    <t>E</t>
  </si>
  <si>
    <t>Portion of "Retail" kWh delivered by distributor to its Large Use Customer(s)</t>
  </si>
  <si>
    <t>F</t>
  </si>
  <si>
    <t>Net "Retail" kWh delivered by distributor = D - E</t>
  </si>
  <si>
    <t>G</t>
  </si>
  <si>
    <t>Loss Factor in Distributor's system = C / F</t>
  </si>
  <si>
    <t>Losses Upstream of Distributor's System</t>
  </si>
  <si>
    <t>H</t>
  </si>
  <si>
    <t>Supply Facilities Loss Factor</t>
  </si>
  <si>
    <t>Total Losses</t>
  </si>
  <si>
    <t>I</t>
  </si>
  <si>
    <t>Total Loss Factor = G x H</t>
  </si>
  <si>
    <t>Notes:</t>
  </si>
  <si>
    <t>If directly connected to the IESO-controlled grid, kWh pertains to the virtual meter on the primary or high voltage side of the transformer at the interface with the transmission grid.  This corresponds to the "With Losses" kWh value provided by the IESO's MV-WEB.  It is the higher of the two values provided by MV-WEB.</t>
  </si>
  <si>
    <t>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higher of the two kWh values provided in Hydro One Networks' invoice.</t>
  </si>
  <si>
    <t>If partially embedded, kWh pertains to the sum of the above.</t>
  </si>
  <si>
    <t>If directly connected to the IESO-controlled grid, kWh pertains to a metering installation on the secondary or low voltage side of the transformer at the interface with the transmission grid.  This corresponds to the "Without Losses" kWh value provided by the IESO's MV-WEB.  It is the lower of the two kWh values provided by MV-WEB.</t>
  </si>
  <si>
    <t>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lower of the two kWh values provided in Hydro One Networks' invoice.</t>
  </si>
  <si>
    <t>Metered consumption of Large Use customers.</t>
  </si>
  <si>
    <t>These loss factors pertain to secondary-metered customers with demand less than 5,000 kW.</t>
  </si>
  <si>
    <t>EE</t>
  </si>
  <si>
    <t>microFIT kWh supplied to distributor</t>
  </si>
  <si>
    <t>Other Embedded Generation</t>
  </si>
  <si>
    <t>A</t>
  </si>
  <si>
    <t>K</t>
  </si>
  <si>
    <t>L</t>
  </si>
  <si>
    <t>This pertains to the energy flowing onto the distribution system from microFIT generation.</t>
  </si>
  <si>
    <t>This pertains to all other forms of generation flowing onto the distribution system. It includes, but is not limited to wholesale market participants with generation that supplies the distribution system</t>
  </si>
  <si>
    <t>A, C &amp; D</t>
  </si>
  <si>
    <t>Collectively, A, C, and D refer to the generation requirement. This is the energy that is generated in support of the connected customer load.</t>
  </si>
  <si>
    <t>B, C &amp; D</t>
  </si>
  <si>
    <t>Collectively, B, C, and D refer to the energy flowing onto the distribution system.</t>
  </si>
  <si>
    <t>If a Large Use Customer is metered on the secondary or low voltage side of the transformer, the default loss is 1% (i.e., E = 1.01 X E). This value should not include supply facility losses. However, the total loss factor on the tariff of rate and charges and applied to customers consumption should include the supply facility loss factor.</t>
  </si>
  <si>
    <t>kWh corresponding to G should equal metered or estimated kWh at the customer’s delivery point.</t>
  </si>
  <si>
    <t>J and L</t>
  </si>
  <si>
    <t>Actual Supply Facility Loss Factor as calculated by dividing (A + C + D) by (B + C + D)</t>
  </si>
  <si>
    <t>J</t>
  </si>
  <si>
    <t>File Number:</t>
  </si>
  <si>
    <t>EB-2025-0312</t>
  </si>
  <si>
    <t>Exhibit:</t>
  </si>
  <si>
    <t>Tab:</t>
  </si>
  <si>
    <t>Schedule:</t>
  </si>
  <si>
    <t>Page: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</si>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</sst>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000"/>
    <numFmt numFmtId="166" formatCode="_-* #,##0.0000_-;\-* #,##0.0000_-;_-* &quot;-&quot;??_-;_-@_-"/>
    <numFmt numFmtId="167" formatCode="#,##0.000"/>
    <numFmt numFmtId="168" formatCode="_(* #,##0_);_(* \(#,##0\);_(* &quot;-&quot;??_);_(@_)"/>
  </numFmts>
  <fonts count="11"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4"/>
      <name val="Arial"/>
      <family val="2"/>
    </font>
    <font>
      <b/>
      <u/>
      <sz val="10"/>
      <name val="Arial"/>
      <family val="2"/>
    </font>
    <font>
      <b/>
      <sz val="10"/>
      <name val="Arial"/>
      <family val="2"/>
    </font>
    <font>
      <b/>
      <i/>
      <sz val="10"/>
      <name val="Arial"/>
      <family val="2"/>
    </font>
    <font>
      <strike/>
      <sz val="10"/>
      <name val="Arial"/>
      <family val="2"/>
    </font>
    <font>
      <u/>
      <sz val="11"/>
      <color theme="10"/>
      <name val="Calibri"/>
      <family val="2"/>
    </font>
    <font>
      <sz val="8"/>
      <name val="Arial"/>
      <family val="2"/>
    </font>
  </fonts>
  <fills count="6">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0"/>
        <bgColor indexed="64"/>
      </patternFill>
    </fill>
    <fill>
      <patternFill patternType="solid">
        <fgColor rgb="FFEBF1DE"/>
        <bgColor indexed="64"/>
      </patternFill>
    </fill>
  </fills>
  <borders count="22">
    <border>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thin">
        <color theme="0"/>
      </bottom>
      <diagonal/>
    </border>
  </borders>
  <cellStyleXfs count="6">
    <xf numFmtId="0" fontId="0" fillId="0" borderId="0"/>
    <xf numFmtId="0" fontId="1"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alignment vertical="top"/>
      <protection locked="0"/>
    </xf>
  </cellStyleXfs>
  <cellXfs count="60">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4" xfId="0" applyBorder="1" applyAlignment="1">
      <alignment horizontal="center"/>
    </xf>
    <xf numFmtId="0" fontId="0" fillId="0" borderId="4" xfId="0" applyBorder="1"/>
    <xf numFmtId="0" fontId="6" fillId="0" borderId="4" xfId="0" applyFont="1" applyBorder="1" applyAlignment="1">
      <alignment vertical="top"/>
    </xf>
    <xf numFmtId="0" fontId="0" fillId="0" borderId="6" xfId="0" applyBorder="1" applyAlignment="1">
      <alignment vertical="top" wrapText="1"/>
    </xf>
    <xf numFmtId="165" fontId="0" fillId="0" borderId="6" xfId="0" applyNumberFormat="1" applyBorder="1" applyAlignment="1">
      <alignment horizontal="right" vertical="center"/>
    </xf>
    <xf numFmtId="0" fontId="0" fillId="0" borderId="4" xfId="0" applyBorder="1" applyAlignment="1">
      <alignment vertical="top"/>
    </xf>
    <xf numFmtId="166" fontId="0" fillId="0" borderId="6" xfId="4" applyNumberFormat="1" applyFont="1" applyFill="1" applyBorder="1" applyAlignment="1" applyProtection="1">
      <alignment horizontal="right" vertical="center"/>
    </xf>
    <xf numFmtId="0" fontId="0" fillId="0" borderId="17" xfId="0" applyBorder="1" applyAlignment="1">
      <alignment vertical="top"/>
    </xf>
    <xf numFmtId="0" fontId="0" fillId="0" borderId="18" xfId="0" applyBorder="1" applyAlignment="1">
      <alignment vertical="top" wrapText="1"/>
    </xf>
    <xf numFmtId="165" fontId="0" fillId="0" borderId="19" xfId="0" applyNumberFormat="1" applyBorder="1" applyAlignment="1">
      <alignment horizontal="right" vertical="center"/>
    </xf>
    <xf numFmtId="0" fontId="7" fillId="0" borderId="0" xfId="0" applyFont="1"/>
    <xf numFmtId="0" fontId="6"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center"/>
    </xf>
    <xf numFmtId="0" fontId="1" fillId="0" borderId="0" xfId="0" applyFont="1"/>
    <xf numFmtId="0" fontId="8" fillId="0" borderId="0" xfId="0" applyFont="1" applyAlignment="1">
      <alignment vertical="top" wrapText="1"/>
    </xf>
    <xf numFmtId="0" fontId="1" fillId="0" borderId="0" xfId="0" applyFont="1" applyAlignment="1">
      <alignment horizontal="left"/>
    </xf>
    <xf numFmtId="0" fontId="0" fillId="0" borderId="10" xfId="0" applyBorder="1" applyAlignment="1">
      <alignment horizontal="center"/>
    </xf>
    <xf numFmtId="0" fontId="6" fillId="0" borderId="11" xfId="0" applyFont="1" applyBorder="1" applyAlignment="1">
      <alignment horizontal="center" vertical="center"/>
    </xf>
    <xf numFmtId="3" fontId="0" fillId="0" borderId="0" xfId="0" applyNumberFormat="1"/>
    <xf numFmtId="165" fontId="0" fillId="0" borderId="5" xfId="4" applyNumberFormat="1" applyFont="1" applyBorder="1" applyAlignment="1" applyProtection="1">
      <alignment horizontal="right"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167" fontId="0" fillId="0" borderId="0" xfId="0" applyNumberFormat="1"/>
    <xf numFmtId="165" fontId="0" fillId="4" borderId="18" xfId="0" applyNumberFormat="1" applyFill="1" applyBorder="1" applyAlignment="1">
      <alignment horizontal="right" vertical="center"/>
    </xf>
    <xf numFmtId="168" fontId="0" fillId="3" borderId="6" xfId="3" applyNumberFormat="1" applyFont="1" applyFill="1" applyBorder="1" applyAlignment="1" applyProtection="1">
      <alignment horizontal="right" vertical="center"/>
      <protection locked="0"/>
    </xf>
    <xf numFmtId="168" fontId="0" fillId="0" borderId="5" xfId="3" applyNumberFormat="1" applyFont="1" applyBorder="1" applyAlignment="1" applyProtection="1">
      <alignment horizontal="right" vertical="center"/>
    </xf>
    <xf numFmtId="168" fontId="0" fillId="0" borderId="6" xfId="3" applyNumberFormat="1" applyFont="1" applyFill="1" applyBorder="1" applyAlignment="1" applyProtection="1">
      <alignment horizontal="right" vertical="center"/>
    </xf>
    <xf numFmtId="168" fontId="0" fillId="0" borderId="5" xfId="3" applyNumberFormat="1" applyFont="1" applyFill="1" applyBorder="1" applyAlignment="1" applyProtection="1">
      <alignment horizontal="right" vertical="center"/>
    </xf>
    <xf numFmtId="0" fontId="1" fillId="0" borderId="0" xfId="1" applyProtection="1">
      <protection locked="0"/>
    </xf>
    <xf numFmtId="0" fontId="6" fillId="0" borderId="0" xfId="1" applyFont="1" applyProtection="1">
      <protection locked="0"/>
    </xf>
    <xf numFmtId="0" fontId="10" fillId="0" borderId="0" xfId="0" applyFont="1" applyAlignment="1">
      <alignment horizontal="right" vertical="top"/>
    </xf>
    <xf numFmtId="0" fontId="10" fillId="5" borderId="21" xfId="1" applyFont="1" applyFill="1" applyBorder="1" applyAlignment="1" applyProtection="1">
      <alignment horizontal="right" vertical="top"/>
      <protection locked="0"/>
    </xf>
    <xf numFmtId="0" fontId="10" fillId="5" borderId="0" xfId="1" applyFont="1" applyFill="1" applyAlignment="1" applyProtection="1">
      <alignment horizontal="right" vertical="top"/>
      <protection locked="0"/>
    </xf>
    <xf numFmtId="0" fontId="10" fillId="0" borderId="0" xfId="1" applyFont="1" applyAlignment="1" applyProtection="1">
      <alignment horizontal="right" vertical="top"/>
      <protection locked="0"/>
    </xf>
    <xf numFmtId="0" fontId="3" fillId="0" borderId="1" xfId="0" applyFont="1" applyBorder="1" applyAlignment="1">
      <alignment horizontal="center" wrapText="1"/>
    </xf>
    <xf numFmtId="0" fontId="3" fillId="0" borderId="3" xfId="0" applyFont="1" applyBorder="1" applyAlignment="1">
      <alignment horizontal="center" wrapText="1"/>
    </xf>
    <xf numFmtId="0" fontId="1" fillId="0" borderId="0" xfId="0" applyFont="1" applyAlignment="1">
      <alignment vertical="top" wrapText="1"/>
    </xf>
    <xf numFmtId="0" fontId="8" fillId="0" borderId="0" xfId="0" applyFont="1" applyAlignment="1">
      <alignment vertical="top" wrapText="1"/>
    </xf>
    <xf numFmtId="0" fontId="7" fillId="2" borderId="10" xfId="0" applyFont="1" applyFill="1" applyBorder="1" applyAlignment="1">
      <alignment horizontal="left"/>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0" xfId="0" applyFont="1" applyFill="1" applyAlignment="1">
      <alignment horizontal="left" vertical="top" wrapText="1"/>
    </xf>
    <xf numFmtId="0" fontId="7" fillId="2" borderId="3" xfId="0" applyFont="1" applyFill="1" applyBorder="1" applyAlignment="1">
      <alignment horizontal="left" vertical="top" wrapText="1"/>
    </xf>
    <xf numFmtId="0" fontId="4" fillId="0" borderId="0" xfId="0" applyFont="1" applyAlignment="1">
      <alignment horizontal="center"/>
    </xf>
    <xf numFmtId="0" fontId="5" fillId="0" borderId="0" xfId="0" applyFont="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6" fillId="0" borderId="2" xfId="0" applyFont="1" applyBorder="1" applyAlignment="1">
      <alignment horizontal="center"/>
    </xf>
    <xf numFmtId="0" fontId="6" fillId="0" borderId="20" xfId="0" applyFont="1" applyBorder="1" applyAlignment="1">
      <alignment horizontal="center"/>
    </xf>
    <xf numFmtId="14" fontId="10" fillId="5" borderId="0" xfId="1" applyNumberFormat="1" applyFont="1" applyFill="1" applyAlignment="1" applyProtection="1">
      <alignment horizontal="right" vertical="top"/>
      <protection locked="0"/>
    </xf>
  </cellXfs>
  <cellStyles count="6">
    <cellStyle name="Comma" xfId="3" builtinId="3"/>
    <cellStyle name="Comma 2" xfId="4" xr:uid="{51D62749-B2E3-49F0-A75E-F32A8D1A2D83}"/>
    <cellStyle name="Hyperlink 2" xfId="5" xr:uid="{86F82FF4-06FD-4430-9C98-E4C9BB2354D7}"/>
    <cellStyle name="Normal" xfId="0" builtinId="0"/>
    <cellStyle name="Normal 2" xfId="1"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BF9C-7570-4F3B-A344-502D26A35343}">
  <dimension ref="A1:J72"/>
  <sheetViews>
    <sheetView tabSelected="1" workbookViewId="0">
      <selection activeCell="I8" sqref="I8"/>
    </sheetView>
  </sheetViews>
  <sheetFormatPr defaultRowHeight="15" customHeight="1" x14ac:dyDescent="0.25"/>
  <cols>
    <col min="3" max="3" width="52" bestFit="1" customWidth="1"/>
    <col min="4" max="8" width="16.28515625" bestFit="1" customWidth="1"/>
    <col min="9" max="9" width="15.7109375" customWidth="1"/>
    <col min="11" max="11" width="27.42578125" bestFit="1" customWidth="1"/>
  </cols>
  <sheetData>
    <row r="1" spans="1:10" x14ac:dyDescent="0.25">
      <c r="A1" s="32"/>
      <c r="B1" s="32"/>
      <c r="C1" s="32"/>
      <c r="D1" s="32"/>
      <c r="E1" s="32"/>
      <c r="F1" s="32"/>
      <c r="G1" s="32"/>
      <c r="H1" s="33" t="s">
        <v>50</v>
      </c>
      <c r="I1" s="34" t="s">
        <v>51</v>
      </c>
      <c r="J1" s="32"/>
    </row>
    <row r="2" spans="1:10" x14ac:dyDescent="0.25">
      <c r="A2" s="32"/>
      <c r="B2" s="32"/>
      <c r="C2" s="32"/>
      <c r="D2" s="32"/>
      <c r="E2" s="32"/>
      <c r="F2" s="32"/>
      <c r="G2" s="32"/>
      <c r="H2" s="33" t="s">
        <v>52</v>
      </c>
      <c r="I2" s="35">
        <v>8</v>
      </c>
      <c r="J2" s="32"/>
    </row>
    <row r="3" spans="1:10" x14ac:dyDescent="0.25">
      <c r="A3" s="32"/>
      <c r="B3" s="32"/>
      <c r="C3" s="32"/>
      <c r="D3" s="32"/>
      <c r="E3" s="32"/>
      <c r="F3" s="32"/>
      <c r="G3" s="32"/>
      <c r="H3" s="33" t="s">
        <v>53</v>
      </c>
      <c r="I3" s="35">
        <v>1</v>
      </c>
      <c r="J3" s="32"/>
    </row>
    <row r="4" spans="1:10" x14ac:dyDescent="0.25">
      <c r="A4" s="32"/>
      <c r="B4" s="32"/>
      <c r="C4" s="32"/>
      <c r="D4" s="32"/>
      <c r="E4" s="32"/>
      <c r="F4" s="32"/>
      <c r="G4" s="32"/>
      <c r="H4" s="33" t="s">
        <v>54</v>
      </c>
      <c r="I4" s="35">
        <v>1</v>
      </c>
      <c r="J4" s="32"/>
    </row>
    <row r="5" spans="1:10" x14ac:dyDescent="0.25">
      <c r="A5" s="32"/>
      <c r="B5" s="32"/>
      <c r="C5" s="32"/>
      <c r="D5" s="32"/>
      <c r="E5" s="32"/>
      <c r="F5" s="32"/>
      <c r="G5" s="32"/>
      <c r="H5" s="33" t="s">
        <v>55</v>
      </c>
      <c r="I5" s="36"/>
      <c r="J5" s="32"/>
    </row>
    <row r="6" spans="1:10" x14ac:dyDescent="0.25">
      <c r="A6" s="32"/>
      <c r="B6" s="32"/>
      <c r="C6" s="32"/>
      <c r="D6" s="32"/>
      <c r="E6" s="32"/>
      <c r="F6" s="32"/>
      <c r="G6" s="32"/>
      <c r="H6" s="33"/>
      <c r="I6" s="37"/>
      <c r="J6" s="32"/>
    </row>
    <row r="7" spans="1:10" x14ac:dyDescent="0.25">
      <c r="A7" s="32"/>
      <c r="B7" s="32"/>
      <c r="C7" s="32"/>
      <c r="D7" s="32"/>
      <c r="E7" s="32"/>
      <c r="F7" s="32"/>
      <c r="G7" s="32"/>
      <c r="H7" s="33" t="s">
        <v>56</v>
      </c>
      <c r="I7" s="59">
        <v>46010</v>
      </c>
      <c r="J7" s="32"/>
    </row>
    <row r="10" spans="1:10" ht="15" customHeight="1" x14ac:dyDescent="0.25">
      <c r="B10" s="51" t="s">
        <v>0</v>
      </c>
      <c r="C10" s="51"/>
      <c r="D10" s="51"/>
      <c r="E10" s="51"/>
      <c r="F10" s="51"/>
      <c r="G10" s="51"/>
      <c r="H10" s="1"/>
    </row>
    <row r="11" spans="1:10" ht="15" customHeight="1" x14ac:dyDescent="0.25">
      <c r="B11" s="51" t="s">
        <v>1</v>
      </c>
      <c r="C11" s="51"/>
      <c r="D11" s="51"/>
      <c r="E11" s="51"/>
      <c r="F11" s="51"/>
      <c r="G11" s="51"/>
      <c r="H11" s="1"/>
    </row>
    <row r="12" spans="1:10" ht="15" customHeight="1" x14ac:dyDescent="0.25">
      <c r="B12" s="52"/>
      <c r="C12" s="52"/>
      <c r="D12" s="52"/>
      <c r="E12" s="52"/>
      <c r="F12" s="52"/>
      <c r="G12" s="52"/>
      <c r="H12" s="2"/>
    </row>
    <row r="13" spans="1:10" ht="15" customHeight="1" thickBot="1" x14ac:dyDescent="0.3"/>
    <row r="14" spans="1:10" ht="15" customHeight="1" x14ac:dyDescent="0.25">
      <c r="B14" s="53"/>
      <c r="C14" s="54"/>
      <c r="D14" s="57" t="s">
        <v>2</v>
      </c>
      <c r="E14" s="57"/>
      <c r="F14" s="57"/>
      <c r="G14" s="57"/>
      <c r="H14" s="58"/>
      <c r="I14" s="38" t="s">
        <v>3</v>
      </c>
    </row>
    <row r="15" spans="1:10" ht="15" customHeight="1" x14ac:dyDescent="0.25">
      <c r="B15" s="55"/>
      <c r="C15" s="56"/>
      <c r="D15" s="25">
        <v>2020</v>
      </c>
      <c r="E15" s="25">
        <v>2021</v>
      </c>
      <c r="F15" s="25">
        <v>2022</v>
      </c>
      <c r="G15" s="25">
        <v>2023</v>
      </c>
      <c r="H15" s="25">
        <v>2024</v>
      </c>
      <c r="I15" s="39"/>
    </row>
    <row r="16" spans="1:10" ht="15" hidden="1" customHeight="1" x14ac:dyDescent="0.25">
      <c r="B16" s="3"/>
      <c r="C16" s="20"/>
      <c r="D16" s="21" t="s">
        <v>33</v>
      </c>
      <c r="E16" s="21" t="s">
        <v>33</v>
      </c>
      <c r="F16" s="21" t="s">
        <v>33</v>
      </c>
      <c r="G16" s="21" t="s">
        <v>33</v>
      </c>
      <c r="H16" s="21" t="s">
        <v>33</v>
      </c>
      <c r="I16" s="24" t="s">
        <v>33</v>
      </c>
    </row>
    <row r="17" spans="2:9" ht="15" customHeight="1" x14ac:dyDescent="0.25">
      <c r="B17" s="4"/>
      <c r="C17" s="42" t="s">
        <v>4</v>
      </c>
      <c r="D17" s="43"/>
      <c r="E17" s="43"/>
      <c r="F17" s="43"/>
      <c r="G17" s="43"/>
      <c r="H17" s="43"/>
      <c r="I17" s="44"/>
    </row>
    <row r="18" spans="2:9" ht="15" customHeight="1" x14ac:dyDescent="0.25">
      <c r="B18" s="5" t="s">
        <v>36</v>
      </c>
      <c r="C18" s="6" t="s">
        <v>5</v>
      </c>
      <c r="D18" s="28">
        <v>3601690266.1400051</v>
      </c>
      <c r="E18" s="28">
        <v>3640401027.8699999</v>
      </c>
      <c r="F18" s="28">
        <v>3691207866</v>
      </c>
      <c r="G18" s="28">
        <v>3674150075.5200005</v>
      </c>
      <c r="H18" s="28">
        <v>3743678884.2399998</v>
      </c>
      <c r="I18" s="29">
        <f t="shared" ref="I18:I25" si="0">IF(SUM(D18,E18,F18,G18,H18)=0,0,AVERAGE(D18,E18,F18,G18,H18))</f>
        <v>3670225623.9540009</v>
      </c>
    </row>
    <row r="19" spans="2:9" ht="15" customHeight="1" x14ac:dyDescent="0.25">
      <c r="B19" s="5" t="s">
        <v>7</v>
      </c>
      <c r="C19" s="6" t="s">
        <v>6</v>
      </c>
      <c r="D19" s="28">
        <v>3578758016.7760081</v>
      </c>
      <c r="E19" s="28">
        <v>3616747554.1550093</v>
      </c>
      <c r="F19" s="28">
        <v>3667065807.3809853</v>
      </c>
      <c r="G19" s="28">
        <v>3650624460.8140001</v>
      </c>
      <c r="H19" s="28">
        <v>3717700425.2570019</v>
      </c>
      <c r="I19" s="29">
        <f t="shared" si="0"/>
        <v>3646179252.8766007</v>
      </c>
    </row>
    <row r="20" spans="2:9" ht="15" customHeight="1" x14ac:dyDescent="0.25">
      <c r="B20" s="5" t="s">
        <v>9</v>
      </c>
      <c r="C20" s="6" t="s">
        <v>34</v>
      </c>
      <c r="D20" s="28">
        <v>4328489.38</v>
      </c>
      <c r="E20" s="28">
        <v>4037705.8403999908</v>
      </c>
      <c r="F20" s="28">
        <v>3761324.8375000004</v>
      </c>
      <c r="G20" s="28">
        <v>3879077.08</v>
      </c>
      <c r="H20" s="28">
        <v>3844723.81</v>
      </c>
      <c r="I20" s="29">
        <f t="shared" si="0"/>
        <v>3970264.1895799981</v>
      </c>
    </row>
    <row r="21" spans="2:9" ht="15" customHeight="1" x14ac:dyDescent="0.25">
      <c r="B21" s="5" t="s">
        <v>11</v>
      </c>
      <c r="C21" s="6" t="s">
        <v>35</v>
      </c>
      <c r="D21" s="28">
        <v>16346398.764049973</v>
      </c>
      <c r="E21" s="28">
        <v>16650369.67719999</v>
      </c>
      <c r="F21" s="28">
        <v>16325153.599353004</v>
      </c>
      <c r="G21" s="28">
        <v>16342073.411184007</v>
      </c>
      <c r="H21" s="28">
        <v>19484944.600484017</v>
      </c>
      <c r="I21" s="29">
        <f t="shared" si="0"/>
        <v>17029788.0104542</v>
      </c>
    </row>
    <row r="22" spans="2:9" ht="28.5" customHeight="1" x14ac:dyDescent="0.25">
      <c r="B22" s="5" t="s">
        <v>13</v>
      </c>
      <c r="C22" s="6" t="s">
        <v>8</v>
      </c>
      <c r="D22" s="28">
        <v>264242586.06389999</v>
      </c>
      <c r="E22" s="28">
        <v>284809430.71829998</v>
      </c>
      <c r="F22" s="28">
        <v>289202900.53980005</v>
      </c>
      <c r="G22" s="28">
        <v>299815838.69969994</v>
      </c>
      <c r="H22" s="28">
        <v>315211686.01199996</v>
      </c>
      <c r="I22" s="29">
        <f t="shared" si="0"/>
        <v>290656488.40674001</v>
      </c>
    </row>
    <row r="23" spans="2:9" ht="15" customHeight="1" x14ac:dyDescent="0.25">
      <c r="B23" s="5" t="s">
        <v>15</v>
      </c>
      <c r="C23" s="6" t="s">
        <v>10</v>
      </c>
      <c r="D23" s="30">
        <f>D19+D20+D21-D22</f>
        <v>3335190318.8561583</v>
      </c>
      <c r="E23" s="30">
        <f t="shared" ref="E23:H23" si="1">E19+E20+E21-E22</f>
        <v>3352626198.9543095</v>
      </c>
      <c r="F23" s="30">
        <f t="shared" si="1"/>
        <v>3397949385.278038</v>
      </c>
      <c r="G23" s="30">
        <f t="shared" si="1"/>
        <v>3371029772.605484</v>
      </c>
      <c r="H23" s="30">
        <f t="shared" si="1"/>
        <v>3425818407.6554856</v>
      </c>
      <c r="I23" s="29">
        <f t="shared" si="0"/>
        <v>3376522816.6698947</v>
      </c>
    </row>
    <row r="24" spans="2:9" ht="15" customHeight="1" x14ac:dyDescent="0.25">
      <c r="B24" s="5" t="s">
        <v>17</v>
      </c>
      <c r="C24" s="6" t="s">
        <v>12</v>
      </c>
      <c r="D24" s="28">
        <v>3475068653</v>
      </c>
      <c r="E24" s="28">
        <v>3515660342</v>
      </c>
      <c r="F24" s="28">
        <v>3578237132</v>
      </c>
      <c r="G24" s="28">
        <v>3558423901</v>
      </c>
      <c r="H24" s="28">
        <v>3615873416</v>
      </c>
      <c r="I24" s="29">
        <f t="shared" si="0"/>
        <v>3548652688.8000002</v>
      </c>
    </row>
    <row r="25" spans="2:9" ht="30" customHeight="1" x14ac:dyDescent="0.25">
      <c r="B25" s="5" t="s">
        <v>20</v>
      </c>
      <c r="C25" s="6" t="s">
        <v>14</v>
      </c>
      <c r="D25" s="28">
        <v>261353050</v>
      </c>
      <c r="E25" s="28">
        <v>281587139</v>
      </c>
      <c r="F25" s="28">
        <v>285946260</v>
      </c>
      <c r="G25" s="28">
        <v>296480926</v>
      </c>
      <c r="H25" s="28">
        <v>301484932.99961329</v>
      </c>
      <c r="I25" s="29">
        <f t="shared" si="0"/>
        <v>285370461.59992266</v>
      </c>
    </row>
    <row r="26" spans="2:9" ht="15" customHeight="1" x14ac:dyDescent="0.25">
      <c r="B26" s="5" t="s">
        <v>23</v>
      </c>
      <c r="C26" s="6" t="s">
        <v>16</v>
      </c>
      <c r="D26" s="30">
        <f>D24-D25</f>
        <v>3213715603</v>
      </c>
      <c r="E26" s="30">
        <f t="shared" ref="E26:G26" si="2">E24-E25</f>
        <v>3234073203</v>
      </c>
      <c r="F26" s="30">
        <f t="shared" si="2"/>
        <v>3292290872</v>
      </c>
      <c r="G26" s="30">
        <f t="shared" si="2"/>
        <v>3261942975</v>
      </c>
      <c r="H26" s="30">
        <f>H24-H25</f>
        <v>3314388483.0003867</v>
      </c>
      <c r="I26" s="31">
        <f t="shared" ref="I26" si="3">I24-I25</f>
        <v>3263282227.2000775</v>
      </c>
    </row>
    <row r="27" spans="2:9" ht="15" customHeight="1" x14ac:dyDescent="0.25">
      <c r="B27" s="5" t="s">
        <v>49</v>
      </c>
      <c r="C27" s="6" t="s">
        <v>18</v>
      </c>
      <c r="D27" s="7">
        <f>IF(D26=0,"",D23/D26)</f>
        <v>1.0377988381245564</v>
      </c>
      <c r="E27" s="7">
        <f t="shared" ref="E27:H27" si="4">IF(E26=0,"",E23/E26)</f>
        <v>1.0366574868634195</v>
      </c>
      <c r="F27" s="7">
        <f t="shared" si="4"/>
        <v>1.032092703040498</v>
      </c>
      <c r="G27" s="7">
        <f t="shared" si="4"/>
        <v>1.0334422761040094</v>
      </c>
      <c r="H27" s="7">
        <f t="shared" si="4"/>
        <v>1.0336200554722619</v>
      </c>
      <c r="I27" s="23">
        <f>IF(I26=0,"",I23/I26)</f>
        <v>1.034701439098934</v>
      </c>
    </row>
    <row r="28" spans="2:9" ht="15" customHeight="1" x14ac:dyDescent="0.25">
      <c r="B28" s="8"/>
      <c r="C28" s="45" t="s">
        <v>19</v>
      </c>
      <c r="D28" s="46"/>
      <c r="E28" s="46"/>
      <c r="F28" s="46"/>
      <c r="G28" s="46"/>
      <c r="H28" s="46"/>
      <c r="I28" s="47"/>
    </row>
    <row r="29" spans="2:9" ht="15" customHeight="1" x14ac:dyDescent="0.25">
      <c r="B29" s="5" t="s">
        <v>37</v>
      </c>
      <c r="C29" s="6" t="s">
        <v>21</v>
      </c>
      <c r="D29" s="9">
        <f t="shared" ref="D29:E29" si="5">IFERROR((D18+D20+D21)/(D19+D20+D21),0)</f>
        <v>1.0063710728800226</v>
      </c>
      <c r="E29" s="9">
        <f t="shared" si="5"/>
        <v>1.0065027882616082</v>
      </c>
      <c r="F29" s="9">
        <f t="shared" ref="F29:H29" si="6">IFERROR((F18+F20+F21)/(F19+F20+F21),0)</f>
        <v>1.0065476163574458</v>
      </c>
      <c r="G29" s="9">
        <f t="shared" si="6"/>
        <v>1.0064087725818673</v>
      </c>
      <c r="H29" s="9">
        <f t="shared" si="6"/>
        <v>1.0069441994136781</v>
      </c>
      <c r="I29" s="23">
        <f>IF(SUM(D29,E29,F29,G29,H29)=0,0,AVERAGE(D29,E29,F29,G29,H29))</f>
        <v>1.0065548898989243</v>
      </c>
    </row>
    <row r="30" spans="2:9" ht="15" customHeight="1" x14ac:dyDescent="0.25">
      <c r="B30" s="8"/>
      <c r="C30" s="48" t="s">
        <v>22</v>
      </c>
      <c r="D30" s="49"/>
      <c r="E30" s="49"/>
      <c r="F30" s="49"/>
      <c r="G30" s="49"/>
      <c r="H30" s="49"/>
      <c r="I30" s="50"/>
    </row>
    <row r="31" spans="2:9" ht="15" customHeight="1" thickBot="1" x14ac:dyDescent="0.3">
      <c r="B31" s="10" t="s">
        <v>38</v>
      </c>
      <c r="C31" s="11" t="s">
        <v>24</v>
      </c>
      <c r="D31" s="27">
        <f>IF(D27="","",D27*D29)</f>
        <v>1.0444107301570507</v>
      </c>
      <c r="E31" s="27">
        <f t="shared" ref="E31:I31" si="7">IF(E27="","",E27*E29)</f>
        <v>1.0433986510003033</v>
      </c>
      <c r="F31" s="27">
        <f t="shared" si="7"/>
        <v>1.0388504501053264</v>
      </c>
      <c r="G31" s="27">
        <f t="shared" si="7"/>
        <v>1.0400653726280473</v>
      </c>
      <c r="H31" s="27">
        <f t="shared" si="7"/>
        <v>1.0407977192554383</v>
      </c>
      <c r="I31" s="12">
        <f t="shared" si="7"/>
        <v>1.0414837931104859</v>
      </c>
    </row>
    <row r="33" spans="2:9" ht="15" customHeight="1" x14ac:dyDescent="0.25">
      <c r="B33" s="13" t="s">
        <v>25</v>
      </c>
      <c r="D33" s="26"/>
      <c r="E33" s="26"/>
      <c r="F33" s="26"/>
      <c r="G33" s="26"/>
      <c r="H33" s="26"/>
      <c r="I33" s="22"/>
    </row>
    <row r="35" spans="2:9" ht="15" customHeight="1" x14ac:dyDescent="0.25">
      <c r="B35" s="14" t="s">
        <v>36</v>
      </c>
      <c r="C35" s="40" t="s">
        <v>26</v>
      </c>
      <c r="D35" s="40"/>
      <c r="E35" s="40"/>
      <c r="F35" s="40"/>
      <c r="G35" s="40"/>
    </row>
    <row r="36" spans="2:9" ht="15" customHeight="1" x14ac:dyDescent="0.25">
      <c r="B36" s="16"/>
      <c r="C36" s="40"/>
      <c r="D36" s="40"/>
      <c r="E36" s="40"/>
      <c r="F36" s="40"/>
      <c r="G36" s="40"/>
    </row>
    <row r="37" spans="2:9" ht="15" customHeight="1" x14ac:dyDescent="0.25">
      <c r="B37" s="16"/>
      <c r="C37" s="40"/>
      <c r="D37" s="40"/>
      <c r="E37" s="40"/>
      <c r="F37" s="40"/>
      <c r="G37" s="40"/>
    </row>
    <row r="38" spans="2:9" ht="15" customHeight="1" x14ac:dyDescent="0.25">
      <c r="B38" s="16"/>
      <c r="C38" s="17"/>
      <c r="D38" s="17"/>
      <c r="E38" s="17"/>
      <c r="F38" s="17"/>
      <c r="G38" s="17"/>
    </row>
    <row r="39" spans="2:9" ht="15" customHeight="1" x14ac:dyDescent="0.25">
      <c r="B39" s="16"/>
      <c r="C39" s="41" t="s">
        <v>27</v>
      </c>
      <c r="D39" s="41"/>
      <c r="E39" s="41"/>
      <c r="F39" s="41"/>
      <c r="G39" s="41"/>
    </row>
    <row r="40" spans="2:9" ht="15" customHeight="1" x14ac:dyDescent="0.25">
      <c r="B40" s="16"/>
      <c r="C40" s="41"/>
      <c r="D40" s="41"/>
      <c r="E40" s="41"/>
      <c r="F40" s="41"/>
      <c r="G40" s="41"/>
      <c r="H40" s="18"/>
    </row>
    <row r="41" spans="2:9" ht="15" customHeight="1" x14ac:dyDescent="0.25">
      <c r="B41" s="16"/>
      <c r="C41" s="41"/>
      <c r="D41" s="41"/>
      <c r="E41" s="41"/>
      <c r="F41" s="41"/>
      <c r="G41" s="41"/>
      <c r="H41" s="18"/>
    </row>
    <row r="42" spans="2:9" ht="18" customHeight="1" x14ac:dyDescent="0.25">
      <c r="B42" s="16"/>
      <c r="C42" s="41"/>
      <c r="D42" s="41"/>
      <c r="E42" s="41"/>
      <c r="F42" s="41"/>
      <c r="G42" s="41"/>
      <c r="H42" s="18"/>
    </row>
    <row r="43" spans="2:9" ht="15" customHeight="1" x14ac:dyDescent="0.25">
      <c r="B43" s="16"/>
      <c r="C43" s="17"/>
      <c r="D43" s="17"/>
      <c r="E43" s="17"/>
      <c r="F43" s="17"/>
      <c r="G43" s="17"/>
      <c r="H43" s="17"/>
    </row>
    <row r="44" spans="2:9" ht="15" customHeight="1" x14ac:dyDescent="0.25">
      <c r="B44" s="16"/>
      <c r="C44" s="17" t="s">
        <v>28</v>
      </c>
      <c r="D44" s="17"/>
      <c r="E44" s="17"/>
      <c r="F44" s="17"/>
      <c r="G44" s="17"/>
      <c r="H44" s="17"/>
    </row>
    <row r="45" spans="2:9" ht="15" customHeight="1" x14ac:dyDescent="0.25">
      <c r="B45" s="16"/>
      <c r="C45" s="17"/>
      <c r="D45" s="17"/>
      <c r="E45" s="17"/>
      <c r="F45" s="17"/>
      <c r="G45" s="17"/>
      <c r="H45" s="17"/>
    </row>
    <row r="46" spans="2:9" ht="15" customHeight="1" x14ac:dyDescent="0.25">
      <c r="B46" s="14" t="s">
        <v>7</v>
      </c>
      <c r="C46" s="40" t="s">
        <v>29</v>
      </c>
      <c r="D46" s="40"/>
      <c r="E46" s="40"/>
      <c r="F46" s="40"/>
      <c r="G46" s="40"/>
      <c r="H46" s="15"/>
    </row>
    <row r="47" spans="2:9" ht="15" customHeight="1" x14ac:dyDescent="0.25">
      <c r="B47" s="16"/>
      <c r="C47" s="40"/>
      <c r="D47" s="40"/>
      <c r="E47" s="40"/>
      <c r="F47" s="40"/>
      <c r="G47" s="40"/>
      <c r="H47" s="15"/>
    </row>
    <row r="48" spans="2:9" ht="15" customHeight="1" x14ac:dyDescent="0.25">
      <c r="B48" s="16"/>
      <c r="C48" s="40"/>
      <c r="D48" s="40"/>
      <c r="E48" s="40"/>
      <c r="F48" s="40"/>
      <c r="G48" s="40"/>
      <c r="H48" s="15"/>
    </row>
    <row r="49" spans="2:8" ht="15" customHeight="1" x14ac:dyDescent="0.25">
      <c r="B49" s="16"/>
      <c r="C49" s="17"/>
      <c r="D49" s="17"/>
      <c r="E49" s="17"/>
      <c r="F49" s="17"/>
      <c r="G49" s="17"/>
      <c r="H49" s="17"/>
    </row>
    <row r="50" spans="2:8" ht="15" customHeight="1" x14ac:dyDescent="0.25">
      <c r="B50" s="16"/>
      <c r="C50" s="41" t="s">
        <v>30</v>
      </c>
      <c r="D50" s="41"/>
      <c r="E50" s="41"/>
      <c r="F50" s="41"/>
      <c r="G50" s="41"/>
      <c r="H50" s="18"/>
    </row>
    <row r="51" spans="2:8" ht="15" customHeight="1" x14ac:dyDescent="0.25">
      <c r="B51" s="16"/>
      <c r="C51" s="41"/>
      <c r="D51" s="41"/>
      <c r="E51" s="41"/>
      <c r="F51" s="41"/>
      <c r="G51" s="41"/>
      <c r="H51" s="18"/>
    </row>
    <row r="52" spans="2:8" ht="15" customHeight="1" x14ac:dyDescent="0.25">
      <c r="B52" s="16"/>
      <c r="C52" s="41"/>
      <c r="D52" s="41"/>
      <c r="E52" s="41"/>
      <c r="F52" s="41"/>
      <c r="G52" s="41"/>
      <c r="H52" s="18"/>
    </row>
    <row r="53" spans="2:8" ht="15" customHeight="1" x14ac:dyDescent="0.25">
      <c r="B53" s="16"/>
      <c r="C53" s="41"/>
      <c r="D53" s="41"/>
      <c r="E53" s="41"/>
      <c r="F53" s="41"/>
      <c r="G53" s="41"/>
      <c r="H53" s="18"/>
    </row>
    <row r="54" spans="2:8" ht="15" customHeight="1" x14ac:dyDescent="0.25">
      <c r="B54" s="16"/>
      <c r="C54" s="17"/>
      <c r="D54" s="17"/>
      <c r="E54" s="17"/>
      <c r="F54" s="17"/>
      <c r="G54" s="17"/>
      <c r="H54" s="17"/>
    </row>
    <row r="55" spans="2:8" ht="15" customHeight="1" x14ac:dyDescent="0.25">
      <c r="B55" s="16" t="s">
        <v>9</v>
      </c>
      <c r="C55" s="17" t="s">
        <v>39</v>
      </c>
      <c r="D55" s="17"/>
      <c r="E55" s="17"/>
      <c r="F55" s="17"/>
      <c r="G55" s="17"/>
      <c r="H55" s="19"/>
    </row>
    <row r="56" spans="2:8" ht="15" customHeight="1" x14ac:dyDescent="0.25">
      <c r="B56" s="16"/>
      <c r="C56" s="17"/>
      <c r="D56" s="17"/>
      <c r="E56" s="17"/>
      <c r="F56" s="17"/>
      <c r="G56" s="17"/>
      <c r="H56" s="17"/>
    </row>
    <row r="57" spans="2:8" ht="15" customHeight="1" x14ac:dyDescent="0.25">
      <c r="B57" s="16" t="s">
        <v>11</v>
      </c>
      <c r="C57" s="15" t="s">
        <v>40</v>
      </c>
      <c r="D57" s="15"/>
      <c r="E57" s="15"/>
      <c r="F57" s="15"/>
      <c r="G57" s="15"/>
      <c r="H57" s="15"/>
    </row>
    <row r="58" spans="2:8" ht="15" customHeight="1" x14ac:dyDescent="0.25">
      <c r="B58" s="16"/>
      <c r="C58" s="15"/>
      <c r="D58" s="15"/>
      <c r="E58" s="15"/>
      <c r="F58" s="15"/>
      <c r="G58" s="15"/>
      <c r="H58" s="15"/>
    </row>
    <row r="59" spans="2:8" ht="15" customHeight="1" x14ac:dyDescent="0.25">
      <c r="B59" s="16" t="s">
        <v>41</v>
      </c>
      <c r="C59" s="17" t="s">
        <v>42</v>
      </c>
      <c r="D59" s="17"/>
      <c r="E59" s="17"/>
      <c r="F59" s="17"/>
      <c r="G59" s="17"/>
      <c r="H59" s="17"/>
    </row>
    <row r="60" spans="2:8" ht="15" customHeight="1" x14ac:dyDescent="0.25">
      <c r="B60" s="14"/>
      <c r="C60" s="15"/>
      <c r="D60" s="15"/>
      <c r="E60" s="15"/>
      <c r="F60" s="15"/>
      <c r="G60" s="15"/>
      <c r="H60" s="15"/>
    </row>
    <row r="61" spans="2:8" ht="32.25" customHeight="1" x14ac:dyDescent="0.25">
      <c r="B61" s="16" t="s">
        <v>43</v>
      </c>
      <c r="C61" s="15" t="s">
        <v>44</v>
      </c>
      <c r="D61" s="15"/>
      <c r="E61" s="15"/>
      <c r="F61" s="15"/>
      <c r="G61" s="15"/>
      <c r="H61" s="15"/>
    </row>
    <row r="62" spans="2:8" ht="15" customHeight="1" x14ac:dyDescent="0.25">
      <c r="B62" s="16"/>
      <c r="C62" s="17"/>
      <c r="D62" s="17"/>
      <c r="E62" s="17"/>
      <c r="F62" s="17"/>
      <c r="G62" s="17"/>
      <c r="H62" s="17"/>
    </row>
    <row r="63" spans="2:8" ht="15" customHeight="1" x14ac:dyDescent="0.25">
      <c r="B63" s="14" t="s">
        <v>13</v>
      </c>
      <c r="C63" s="15" t="s">
        <v>45</v>
      </c>
      <c r="D63" s="15"/>
      <c r="E63" s="15"/>
      <c r="F63" s="15"/>
      <c r="G63" s="15"/>
      <c r="H63" s="15"/>
    </row>
    <row r="64" spans="2:8" ht="15" customHeight="1" x14ac:dyDescent="0.25">
      <c r="B64" s="14"/>
      <c r="C64" s="15"/>
      <c r="D64" s="15"/>
      <c r="E64" s="15"/>
      <c r="F64" s="15"/>
      <c r="G64" s="15"/>
      <c r="H64" s="15"/>
    </row>
    <row r="65" spans="2:8" ht="15" customHeight="1" x14ac:dyDescent="0.25">
      <c r="B65" s="14"/>
      <c r="C65" s="15"/>
      <c r="D65" s="15"/>
      <c r="E65" s="15"/>
      <c r="F65" s="15"/>
      <c r="G65" s="15"/>
      <c r="H65" s="15"/>
    </row>
    <row r="66" spans="2:8" ht="15" customHeight="1" x14ac:dyDescent="0.25">
      <c r="B66" s="16" t="s">
        <v>17</v>
      </c>
      <c r="C66" s="17" t="s">
        <v>46</v>
      </c>
      <c r="D66" s="17"/>
      <c r="E66" s="17"/>
      <c r="F66" s="17"/>
      <c r="G66" s="17"/>
      <c r="H66" s="17"/>
    </row>
    <row r="67" spans="2:8" ht="15" customHeight="1" x14ac:dyDescent="0.25">
      <c r="B67" s="14"/>
      <c r="C67" s="17"/>
      <c r="D67" s="17"/>
      <c r="E67" s="17"/>
      <c r="F67" s="17"/>
      <c r="G67" s="17"/>
      <c r="H67" s="19"/>
    </row>
    <row r="68" spans="2:8" ht="15" customHeight="1" x14ac:dyDescent="0.25">
      <c r="B68" s="16" t="s">
        <v>20</v>
      </c>
      <c r="C68" s="17" t="s">
        <v>31</v>
      </c>
      <c r="D68" s="17"/>
      <c r="E68" s="17"/>
      <c r="F68" s="17"/>
      <c r="G68" s="17"/>
      <c r="H68" s="17"/>
    </row>
    <row r="69" spans="2:8" ht="15" customHeight="1" x14ac:dyDescent="0.25">
      <c r="B69" s="14"/>
      <c r="C69" s="17"/>
      <c r="D69" s="17"/>
      <c r="E69" s="17"/>
      <c r="F69" s="17"/>
      <c r="G69" s="17"/>
      <c r="H69" s="19"/>
    </row>
    <row r="70" spans="2:8" ht="15" customHeight="1" x14ac:dyDescent="0.25">
      <c r="B70" t="s">
        <v>47</v>
      </c>
      <c r="C70" t="s">
        <v>32</v>
      </c>
    </row>
    <row r="72" spans="2:8" ht="15" customHeight="1" x14ac:dyDescent="0.25">
      <c r="B72" t="s">
        <v>37</v>
      </c>
      <c r="C72" t="s">
        <v>48</v>
      </c>
    </row>
  </sheetData>
  <mergeCells count="13">
    <mergeCell ref="B10:G10"/>
    <mergeCell ref="B11:G11"/>
    <mergeCell ref="B12:G12"/>
    <mergeCell ref="B14:C15"/>
    <mergeCell ref="D14:H14"/>
    <mergeCell ref="I14:I15"/>
    <mergeCell ref="C35:G37"/>
    <mergeCell ref="C39:G42"/>
    <mergeCell ref="C46:G48"/>
    <mergeCell ref="C50:G53"/>
    <mergeCell ref="C17:I17"/>
    <mergeCell ref="C28:I28"/>
    <mergeCell ref="C30:I3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0 E A A B Q S w M E F A A C A A g A o X 2 d W n L n H 4 i k A A A A 9 g A A A B I A H A B D b 2 5 m a W c v U G F j a 2 F n Z S 5 4 b W w g o h g A K K A U A A A A A A A A A A A A A A A A A A A A A A A A A A A A h Y 9 B D o I w F E S v Q r q n h a q J I Z 8 S w 1 Y S E x P j t q k V G u F j a L H c z Y V H 8 g p i F H X n c t 6 8 x c z 9 e o N s a O r g o j t r W k x J T C M S a F T t w W C Z k t 4 d w y X J B G y k O s l S B 6 O M N h n s I S W V c + e E M e 8 9 9 T P a d i X j U R S z f b H e q k o 3 k n x k 8 1 8 O D V o n U W k i Y P c a I z i N 5 5 z y x b g J 2 A S h M P g V + N g 9 2 x 8 I e V + 7 v t N C Y 5 i v g E 0 R 2 P u D e A B Q S w M E F A A C A A g A o X 2 d 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F 9 n V p 9 4 m p c h w E A A K 0 E A A A T A B w A R m 9 y b X V s Y X M v U 2 V j d G l v b j E u b S C i G A A o o B Q A A A A A A A A A A A A A A A A A A A A A A A A A A A C F k 0 1 r w k A Q h u + C / y G k F w U J W k o P l R 5 i o l J Q I 5 v Y D 2 o J q 5 n o 4 m Z X s m t r E f 9 7 1 1 i h r R O b S + B 5 Z x 4 m u x M F c 8 2 k s M L j u 9 W u V q o V t a Q 5 J F a H c e 5 T T Y n 8 s O 4 t D r p a s c w T y k 0 + B 0 O e M + 5 E d M Z B 1 X q M g + N J o U F o V b O 9 u + l E Q a 6 m r t v h d O q D W m m 5 n p 6 E z j b j d r 3 e O P o K R d P 4 j u J d c / 9 a o L f v / M r 2 l l Q s z E D R 5 x p s U 1 j E T p R T o V K Z Z 5 7 k m 0 w c Q l U 7 y h q 7 n e 0 z p e 2 G p Q 2 2 N G z 1 v m H t b I 9 T p c 7 o S 9 c l B j 4 I f X v j H D w F 7 U a t c 0 j G 4 9 a p X 2 y y G e Q n f I 3 g 0 E O g j 8 G + G x M S j 4 K R M S H x C D R C z Y E L B D 8 N Q 4 L N S A i m D s M Q o Y M e N m Q Y I b Q b p C k m 7 g 5 Z g v J A Y N h 8 e I n I J C W q Q w 8 q G 3 f 6 L l Y P M 6 o B C Y I e d i m P G A z Q O y 2 O 9 s + u + M Q 7 W z V T G B N 8 h s k g i D O W r C 9 E 8 R p y J p O S C i n K e k 3 y T + s 7 5 I I t l t i W / c o v a z 4 A V i A S m a Z l k / y o w F X 7 e r X C B P r n t 7 8 A U E s B A i 0 A F A A C A A g A o X 2 d W n L n H 4 i k A A A A 9 g A A A B I A A A A A A A A A A A A A A A A A A A A A A E N v b m Z p Z y 9 Q Y W N r Y W d l L n h t b F B L A Q I t A B Q A A g A I A K F 9 n V o P y u m r p A A A A O k A A A A T A A A A A A A A A A A A A A A A A P A A A A B b Q 2 9 u d G V u d F 9 U e X B l c 1 0 u e G 1 s U E s B A i 0 A F A A C A A g A o X 2 d W n 3 i a l y H A Q A A r Q Q A A B M A A A A A A A A A A A A A A A A A 4 Q E A A E Z v c m 1 1 b G F z L 1 N l Y 3 R p b 2 4 x L m 1 Q S w U G A A A A A A M A A w D C A A A A t 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B 4 A A A A A A A C W H 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m l s b E R h d G F S b 3 c 8 L 0 l 0 Z W 1 Q Y X R o P j w v S X R l b U x v Y 2 F 0 a W 9 u P j x T d G F i b G V F b n R y a W V z P j x F b n R y e S B U e X B l P S J J c 1 B y a X Z h d G U i I F Z h b H V l P S J s M C I g L z 4 8 R W 5 0 c n k g V H l w Z T 0 i U X V l c n l J R C I g V m F s d W U 9 I n M 0 Z D k 5 N T c y O S 1 l Y W Q 5 L T R l O T E t O W Z j Y i 0 2 M z l j N 2 R i M m U 4 O T 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c 0 I i A v P j x F b n R y e S B U e X B l P S J G a W x s R X J y b 3 J D b 2 R l I i B W Y W x 1 Z T 0 i c 1 V u a 2 5 v d 2 4 i I C 8 + P E V u d H J 5 I F R 5 c G U 9 I k Z p b G x F c n J v c k N v d W 5 0 I i B W Y W x 1 Z T 0 i b D A i I C 8 + P E V u d H J 5 I F R 5 c G U 9 I k Z p b G x M Y X N 0 V X B k Y X R l Z C I g V m F s d W U 9 I m Q y M D I 1 L T A 0 L T I 5 V D E 5 O j Q z O j U z L j I z N j I 0 N j l a I i A v P j x F b n R y e S B U e X B l P S J G a W x s Q 2 9 s d W 1 u V H l w Z X M i I F Z h b H V l P S J z Q m d Z R E F 3 V U Z C U V V G Q l F V R k J R V U Z C U V V G Q l F V R k J R V U Z C U V V G Q X d Z R k J R V U Z C U V V G Q l F V P S I g L z 4 8 R W 5 0 c n k g V H l w Z T 0 i R m l s b E N v b H V t b k 5 h b W V z I i B W Y W x 1 Z T 0 i c 1 s m c X V v d D t E a X N 0 J n F 1 b 3 Q 7 L C Z x d W 9 0 O 0 N s Y X N z J n F 1 b 3 Q 7 L C Z x d W 9 0 O 1 l F Q V I m c X V v d D s s J n F 1 b 3 Q 7 R V Q x J n F 1 b 3 Q 7 L C Z x d W 9 0 O 1 J Q U D E m c X V v d D s s J n F 1 b 3 Q 7 U l B Q M i Z x d W 9 0 O y w m c X V v d D t T Q y Z x d W 9 0 O y w m c X V v d D t E Q y Z x d W 9 0 O y w m c X V v d D t H Q V 9 S U l 9 O T 0 5 S U F A m c X V v d D s s J n F 1 b 3 Q 7 T m V 0 J n F 1 b 3 Q 7 L C Z x d W 9 0 O 0 N v b m 4 m c X V v d D s s J n F 1 b 3 Q 7 V 0 1 T U i Z x d W 9 0 O y w m c X V v d D t S U l J Q J n F 1 b 3 Q 7 L C Z x d W 9 0 O 1 N T U y Z x d W 9 0 O y w m c X V v d D t M R i Z x d W 9 0 O y w m c X V v d D t H U 1 Q m c X V v d D s s J n F 1 b 3 Q 7 R U 9 m Z l A m c X V v d D s s J n F 1 b 3 Q 7 R U 1 p Z F A m c X V v d D s s J n F 1 b 3 Q 7 R U 9 u U C Z x d W 9 0 O y w m c X V v d D t S U F B P Z m Z Q J n F 1 b 3 Q 7 L C Z x d W 9 0 O 1 J Q U E 1 p Z F A m c X V v d D s s J n F 1 b 3 Q 7 U l B Q T 2 5 Q J n F 1 b 3 Q 7 L C Z x d W 9 0 O 1 B C R 0 E m c X V v d D s s J n F 1 b 3 Q 7 U m V i Y X R l J n F 1 b 3 Q 7 L C Z x d W 9 0 O 0 9 G Q y Z x d W 9 0 O y w m c X V v d D t W Q y Z x d W 9 0 O y w m c X V v d D t P Q y Z x d W 9 0 O y w m c X V v d D t E U l A m c X V v d D s s J n F 1 b 3 Q 7 R F J D J n F 1 b 3 Q 7 L C Z x d W 9 0 O 0 R S U F 9 S Y X R l J n F 1 b 3 Q 7 L C Z x d W 9 0 O 1 V M T 1 9 t a W R w J n F 1 b 3 Q 7 L C Z x d W 9 0 O 1 V M T 1 9 t a W R w X 3 B l c m l v Z C Z x d W 9 0 O y w m c X V v d D t V T E 9 f b 2 5 w J n F 1 b 3 Q 7 L C Z x d W 9 0 O 1 V M T 1 9 v b n B f c G V y a W 9 k J n F 1 b 3 Q 7 L C Z x d W 9 0 O 1 V M T 1 9 v d m V y b m l n a H Q m c X V v d D s s J n F 1 b 3 Q 7 V U x P X 2 9 2 Z X J u a W d o d F 9 w Z X J p b 2 Q m c X V v d D s s J n F 1 b 3 Q 7 V U x P X 3 d l Z W t l b m R v Z m Z w J n F 1 b 3 Q 7 L C Z x d W 9 0 O 1 V M T 1 9 3 Z W V r Z W 5 k b 2 Z m c F 9 w Z X J p b 2 Q m c X V v d D t d I i A v P j x F b n R y e S B U e X B l P S J G a W x s U 3 R h d H V z I i B W Y W x 1 Z T 0 i c 0 N v b X B s Z X R l I i A v P j x F b n R y e S B U e X B l P S J S Z W x h d G l v b n N o a X B J b m Z v Q 2 9 u d G F p b m V y I i B W Y W x 1 Z T 0 i c 3 s m c X V v d D t j b 2 x 1 b W 5 D b 3 V u d C Z x d W 9 0 O z o z O C w m c X V v d D t r Z X l D b 2 x 1 b W 5 O Y W 1 l c y Z x d W 9 0 O z p b X S w m c X V v d D t x d W V y e V J l b G F 0 a W 9 u c 2 h p c H M m c X V v d D s 6 W 1 0 s J n F 1 b 3 Q 7 Y 2 9 s d W 1 u S W R l b n R p d G l l c y Z x d W 9 0 O z p b J n F 1 b 3 Q 7 U 2 V j d G l v b j E v Q m l s b E R h d G F S b 3 c v Q X V 0 b 1 J l b W 9 2 Z W R D b 2 x 1 b W 5 z M S 5 7 R G l z d C w w f S Z x d W 9 0 O y w m c X V v d D t T Z W N 0 a W 9 u M S 9 C a W x s R G F 0 Y V J v d y 9 B d X R v U m V t b 3 Z l Z E N v b H V t b n M x L n t D b G F z c y w x f S Z x d W 9 0 O y w m c X V v d D t T Z W N 0 a W 9 u M S 9 C a W x s R G F 0 Y V J v d y 9 B d X R v U m V t b 3 Z l Z E N v b H V t b n M x L n t Z R U F S L D J 9 J n F 1 b 3 Q 7 L C Z x d W 9 0 O 1 N l Y 3 R p b 2 4 x L 0 J p b G x E Y X R h U m 9 3 L 0 F 1 d G 9 S Z W 1 v d m V k Q 2 9 s d W 1 u c z E u e 0 V U M S w z f S Z x d W 9 0 O y w m c X V v d D t T Z W N 0 a W 9 u M S 9 C a W x s R G F 0 Y V J v d y 9 B d X R v U m V t b 3 Z l Z E N v b H V t b n M x L n t S U F A x L D R 9 J n F 1 b 3 Q 7 L C Z x d W 9 0 O 1 N l Y 3 R p b 2 4 x L 0 J p b G x E Y X R h U m 9 3 L 0 F 1 d G 9 S Z W 1 v d m V k Q 2 9 s d W 1 u c z E u e 1 J Q U D I s N X 0 m c X V v d D s s J n F 1 b 3 Q 7 U 2 V j d G l v b j E v Q m l s b E R h d G F S b 3 c v Q X V 0 b 1 J l b W 9 2 Z W R D b 2 x 1 b W 5 z M S 5 7 U 0 M s N n 0 m c X V v d D s s J n F 1 b 3 Q 7 U 2 V j d G l v b j E v Q m l s b E R h d G F S b 3 c v Q X V 0 b 1 J l b W 9 2 Z W R D b 2 x 1 b W 5 z M S 5 7 R E M s N 3 0 m c X V v d D s s J n F 1 b 3 Q 7 U 2 V j d G l v b j E v Q m l s b E R h d G F S b 3 c v Q X V 0 b 1 J l b W 9 2 Z W R D b 2 x 1 b W 5 z M S 5 7 R 0 F f U l J f T k 9 O U l B Q L D h 9 J n F 1 b 3 Q 7 L C Z x d W 9 0 O 1 N l Y 3 R p b 2 4 x L 0 J p b G x E Y X R h U m 9 3 L 0 F 1 d G 9 S Z W 1 v d m V k Q 2 9 s d W 1 u c z E u e 0 5 l d C w 5 f S Z x d W 9 0 O y w m c X V v d D t T Z W N 0 a W 9 u M S 9 C a W x s R G F 0 Y V J v d y 9 B d X R v U m V t b 3 Z l Z E N v b H V t b n M x L n t D b 2 5 u L D E w f S Z x d W 9 0 O y w m c X V v d D t T Z W N 0 a W 9 u M S 9 C a W x s R G F 0 Y V J v d y 9 B d X R v U m V t b 3 Z l Z E N v b H V t b n M x L n t X T V N S L D E x f S Z x d W 9 0 O y w m c X V v d D t T Z W N 0 a W 9 u M S 9 C a W x s R G F 0 Y V J v d y 9 B d X R v U m V t b 3 Z l Z E N v b H V t b n M x L n t S U l J Q L D E y f S Z x d W 9 0 O y w m c X V v d D t T Z W N 0 a W 9 u M S 9 C a W x s R G F 0 Y V J v d y 9 B d X R v U m V t b 3 Z l Z E N v b H V t b n M x L n t T U 1 M s M T N 9 J n F 1 b 3 Q 7 L C Z x d W 9 0 O 1 N l Y 3 R p b 2 4 x L 0 J p b G x E Y X R h U m 9 3 L 0 F 1 d G 9 S Z W 1 v d m V k Q 2 9 s d W 1 u c z E u e 0 x G L D E 0 f S Z x d W 9 0 O y w m c X V v d D t T Z W N 0 a W 9 u M S 9 C a W x s R G F 0 Y V J v d y 9 B d X R v U m V t b 3 Z l Z E N v b H V t b n M x L n t H U 1 Q s M T V 9 J n F 1 b 3 Q 7 L C Z x d W 9 0 O 1 N l Y 3 R p b 2 4 x L 0 J p b G x E Y X R h U m 9 3 L 0 F 1 d G 9 S Z W 1 v d m V k Q 2 9 s d W 1 u c z E u e 0 V P Z m Z Q L D E 2 f S Z x d W 9 0 O y w m c X V v d D t T Z W N 0 a W 9 u M S 9 C a W x s R G F 0 Y V J v d y 9 B d X R v U m V t b 3 Z l Z E N v b H V t b n M x L n t F T W l k U C w x N 3 0 m c X V v d D s s J n F 1 b 3 Q 7 U 2 V j d G l v b j E v Q m l s b E R h d G F S b 3 c v Q X V 0 b 1 J l b W 9 2 Z W R D b 2 x 1 b W 5 z M S 5 7 R U 9 u U C w x O H 0 m c X V v d D s s J n F 1 b 3 Q 7 U 2 V j d G l v b j E v Q m l s b E R h d G F S b 3 c v Q X V 0 b 1 J l b W 9 2 Z W R D b 2 x 1 b W 5 z M S 5 7 U l B Q T 2 Z m U C w x O X 0 m c X V v d D s s J n F 1 b 3 Q 7 U 2 V j d G l v b j E v Q m l s b E R h d G F S b 3 c v Q X V 0 b 1 J l b W 9 2 Z W R D b 2 x 1 b W 5 z M S 5 7 U l B Q T W l k U C w y M H 0 m c X V v d D s s J n F 1 b 3 Q 7 U 2 V j d G l v b j E v Q m l s b E R h d G F S b 3 c v Q X V 0 b 1 J l b W 9 2 Z W R D b 2 x 1 b W 5 z M S 5 7 U l B Q T 2 5 Q L D I x f S Z x d W 9 0 O y w m c X V v d D t T Z W N 0 a W 9 u M S 9 C a W x s R G F 0 Y V J v d y 9 B d X R v U m V t b 3 Z l Z E N v b H V t b n M x L n t Q Q k d B L D I y f S Z x d W 9 0 O y w m c X V v d D t T Z W N 0 a W 9 u M S 9 C a W x s R G F 0 Y V J v d y 9 B d X R v U m V t b 3 Z l Z E N v b H V t b n M x L n t S Z W J h d G U s M j N 9 J n F 1 b 3 Q 7 L C Z x d W 9 0 O 1 N l Y 3 R p b 2 4 x L 0 J p b G x E Y X R h U m 9 3 L 0 F 1 d G 9 S Z W 1 v d m V k Q 2 9 s d W 1 u c z E u e 0 9 G Q y w y N H 0 m c X V v d D s s J n F 1 b 3 Q 7 U 2 V j d G l v b j E v Q m l s b E R h d G F S b 3 c v Q X V 0 b 1 J l b W 9 2 Z W R D b 2 x 1 b W 5 z M S 5 7 V k M s M j V 9 J n F 1 b 3 Q 7 L C Z x d W 9 0 O 1 N l Y 3 R p b 2 4 x L 0 J p b G x E Y X R h U m 9 3 L 0 F 1 d G 9 S Z W 1 v d m V k Q 2 9 s d W 1 u c z E u e 0 9 D L D I 2 f S Z x d W 9 0 O y w m c X V v d D t T Z W N 0 a W 9 u M S 9 C a W x s R G F 0 Y V J v d y 9 B d X R v U m V t b 3 Z l Z E N v b H V t b n M x L n t E U l A s M j d 9 J n F 1 b 3 Q 7 L C Z x d W 9 0 O 1 N l Y 3 R p b 2 4 x L 0 J p b G x E Y X R h U m 9 3 L 0 F 1 d G 9 S Z W 1 v d m V k Q 2 9 s d W 1 u c z E u e 0 R S Q y w y O H 0 m c X V v d D s s J n F 1 b 3 Q 7 U 2 V j d G l v b j E v Q m l s b E R h d G F S b 3 c v Q X V 0 b 1 J l b W 9 2 Z W R D b 2 x 1 b W 5 z M S 5 7 R F J Q X 1 J h d G U s M j l 9 J n F 1 b 3 Q 7 L C Z x d W 9 0 O 1 N l Y 3 R p b 2 4 x L 0 J p b G x E Y X R h U m 9 3 L 0 F 1 d G 9 S Z W 1 v d m V k Q 2 9 s d W 1 u c z E u e 1 V M T 1 9 t a W R w L D M w f S Z x d W 9 0 O y w m c X V v d D t T Z W N 0 a W 9 u M S 9 C a W x s R G F 0 Y V J v d y 9 B d X R v U m V t b 3 Z l Z E N v b H V t b n M x L n t V T E 9 f b W l k c F 9 w Z X J p b 2 Q s M z F 9 J n F 1 b 3 Q 7 L C Z x d W 9 0 O 1 N l Y 3 R p b 2 4 x L 0 J p b G x E Y X R h U m 9 3 L 0 F 1 d G 9 S Z W 1 v d m V k Q 2 9 s d W 1 u c z E u e 1 V M T 1 9 v b n A s M z J 9 J n F 1 b 3 Q 7 L C Z x d W 9 0 O 1 N l Y 3 R p b 2 4 x L 0 J p b G x E Y X R h U m 9 3 L 0 F 1 d G 9 S Z W 1 v d m V k Q 2 9 s d W 1 u c z E u e 1 V M T 1 9 v b n B f c G V y a W 9 k L D M z f S Z x d W 9 0 O y w m c X V v d D t T Z W N 0 a W 9 u M S 9 C a W x s R G F 0 Y V J v d y 9 B d X R v U m V t b 3 Z l Z E N v b H V t b n M x L n t V T E 9 f b 3 Z l c m 5 p Z 2 h 0 L D M 0 f S Z x d W 9 0 O y w m c X V v d D t T Z W N 0 a W 9 u M S 9 C a W x s R G F 0 Y V J v d y 9 B d X R v U m V t b 3 Z l Z E N v b H V t b n M x L n t V T E 9 f b 3 Z l c m 5 p Z 2 h 0 X 3 B l c m l v Z C w z N X 0 m c X V v d D s s J n F 1 b 3 Q 7 U 2 V j d G l v b j E v Q m l s b E R h d G F S b 3 c v Q X V 0 b 1 J l b W 9 2 Z W R D b 2 x 1 b W 5 z M S 5 7 V U x P X 3 d l Z W t l b m R v Z m Z w L D M 2 f S Z x d W 9 0 O y w m c X V v d D t T Z W N 0 a W 9 u M S 9 C a W x s R G F 0 Y V J v d y 9 B d X R v U m V t b 3 Z l Z E N v b H V t b n M x L n t V T E 9 f d 2 V l a 2 V u Z G 9 m Z n B f c G V y a W 9 k L D M 3 f S Z x d W 9 0 O 1 0 s J n F 1 b 3 Q 7 Q 2 9 s d W 1 u Q 2 9 1 b n Q m c X V v d D s 6 M z g s J n F 1 b 3 Q 7 S 2 V 5 Q 2 9 s d W 1 u T m F t Z X M m c X V v d D s 6 W 1 0 s J n F 1 b 3 Q 7 Q 2 9 s d W 1 u S W R l b n R p d G l l c y Z x d W 9 0 O z p b J n F 1 b 3 Q 7 U 2 V j d G l v b j E v Q m l s b E R h d G F S b 3 c v Q X V 0 b 1 J l b W 9 2 Z W R D b 2 x 1 b W 5 z M S 5 7 R G l z d C w w f S Z x d W 9 0 O y w m c X V v d D t T Z W N 0 a W 9 u M S 9 C a W x s R G F 0 Y V J v d y 9 B d X R v U m V t b 3 Z l Z E N v b H V t b n M x L n t D b G F z c y w x f S Z x d W 9 0 O y w m c X V v d D t T Z W N 0 a W 9 u M S 9 C a W x s R G F 0 Y V J v d y 9 B d X R v U m V t b 3 Z l Z E N v b H V t b n M x L n t Z R U F S L D J 9 J n F 1 b 3 Q 7 L C Z x d W 9 0 O 1 N l Y 3 R p b 2 4 x L 0 J p b G x E Y X R h U m 9 3 L 0 F 1 d G 9 S Z W 1 v d m V k Q 2 9 s d W 1 u c z E u e 0 V U M S w z f S Z x d W 9 0 O y w m c X V v d D t T Z W N 0 a W 9 u M S 9 C a W x s R G F 0 Y V J v d y 9 B d X R v U m V t b 3 Z l Z E N v b H V t b n M x L n t S U F A x L D R 9 J n F 1 b 3 Q 7 L C Z x d W 9 0 O 1 N l Y 3 R p b 2 4 x L 0 J p b G x E Y X R h U m 9 3 L 0 F 1 d G 9 S Z W 1 v d m V k Q 2 9 s d W 1 u c z E u e 1 J Q U D I s N X 0 m c X V v d D s s J n F 1 b 3 Q 7 U 2 V j d G l v b j E v Q m l s b E R h d G F S b 3 c v Q X V 0 b 1 J l b W 9 2 Z W R D b 2 x 1 b W 5 z M S 5 7 U 0 M s N n 0 m c X V v d D s s J n F 1 b 3 Q 7 U 2 V j d G l v b j E v Q m l s b E R h d G F S b 3 c v Q X V 0 b 1 J l b W 9 2 Z W R D b 2 x 1 b W 5 z M S 5 7 R E M s N 3 0 m c X V v d D s s J n F 1 b 3 Q 7 U 2 V j d G l v b j E v Q m l s b E R h d G F S b 3 c v Q X V 0 b 1 J l b W 9 2 Z W R D b 2 x 1 b W 5 z M S 5 7 R 0 F f U l J f T k 9 O U l B Q L D h 9 J n F 1 b 3 Q 7 L C Z x d W 9 0 O 1 N l Y 3 R p b 2 4 x L 0 J p b G x E Y X R h U m 9 3 L 0 F 1 d G 9 S Z W 1 v d m V k Q 2 9 s d W 1 u c z E u e 0 5 l d C w 5 f S Z x d W 9 0 O y w m c X V v d D t T Z W N 0 a W 9 u M S 9 C a W x s R G F 0 Y V J v d y 9 B d X R v U m V t b 3 Z l Z E N v b H V t b n M x L n t D b 2 5 u L D E w f S Z x d W 9 0 O y w m c X V v d D t T Z W N 0 a W 9 u M S 9 C a W x s R G F 0 Y V J v d y 9 B d X R v U m V t b 3 Z l Z E N v b H V t b n M x L n t X T V N S L D E x f S Z x d W 9 0 O y w m c X V v d D t T Z W N 0 a W 9 u M S 9 C a W x s R G F 0 Y V J v d y 9 B d X R v U m V t b 3 Z l Z E N v b H V t b n M x L n t S U l J Q L D E y f S Z x d W 9 0 O y w m c X V v d D t T Z W N 0 a W 9 u M S 9 C a W x s R G F 0 Y V J v d y 9 B d X R v U m V t b 3 Z l Z E N v b H V t b n M x L n t T U 1 M s M T N 9 J n F 1 b 3 Q 7 L C Z x d W 9 0 O 1 N l Y 3 R p b 2 4 x L 0 J p b G x E Y X R h U m 9 3 L 0 F 1 d G 9 S Z W 1 v d m V k Q 2 9 s d W 1 u c z E u e 0 x G L D E 0 f S Z x d W 9 0 O y w m c X V v d D t T Z W N 0 a W 9 u M S 9 C a W x s R G F 0 Y V J v d y 9 B d X R v U m V t b 3 Z l Z E N v b H V t b n M x L n t H U 1 Q s M T V 9 J n F 1 b 3 Q 7 L C Z x d W 9 0 O 1 N l Y 3 R p b 2 4 x L 0 J p b G x E Y X R h U m 9 3 L 0 F 1 d G 9 S Z W 1 v d m V k Q 2 9 s d W 1 u c z E u e 0 V P Z m Z Q L D E 2 f S Z x d W 9 0 O y w m c X V v d D t T Z W N 0 a W 9 u M S 9 C a W x s R G F 0 Y V J v d y 9 B d X R v U m V t b 3 Z l Z E N v b H V t b n M x L n t F T W l k U C w x N 3 0 m c X V v d D s s J n F 1 b 3 Q 7 U 2 V j d G l v b j E v Q m l s b E R h d G F S b 3 c v Q X V 0 b 1 J l b W 9 2 Z W R D b 2 x 1 b W 5 z M S 5 7 R U 9 u U C w x O H 0 m c X V v d D s s J n F 1 b 3 Q 7 U 2 V j d G l v b j E v Q m l s b E R h d G F S b 3 c v Q X V 0 b 1 J l b W 9 2 Z W R D b 2 x 1 b W 5 z M S 5 7 U l B Q T 2 Z m U C w x O X 0 m c X V v d D s s J n F 1 b 3 Q 7 U 2 V j d G l v b j E v Q m l s b E R h d G F S b 3 c v Q X V 0 b 1 J l b W 9 2 Z W R D b 2 x 1 b W 5 z M S 5 7 U l B Q T W l k U C w y M H 0 m c X V v d D s s J n F 1 b 3 Q 7 U 2 V j d G l v b j E v Q m l s b E R h d G F S b 3 c v Q X V 0 b 1 J l b W 9 2 Z W R D b 2 x 1 b W 5 z M S 5 7 U l B Q T 2 5 Q L D I x f S Z x d W 9 0 O y w m c X V v d D t T Z W N 0 a W 9 u M S 9 C a W x s R G F 0 Y V J v d y 9 B d X R v U m V t b 3 Z l Z E N v b H V t b n M x L n t Q Q k d B L D I y f S Z x d W 9 0 O y w m c X V v d D t T Z W N 0 a W 9 u M S 9 C a W x s R G F 0 Y V J v d y 9 B d X R v U m V t b 3 Z l Z E N v b H V t b n M x L n t S Z W J h d G U s M j N 9 J n F 1 b 3 Q 7 L C Z x d W 9 0 O 1 N l Y 3 R p b 2 4 x L 0 J p b G x E Y X R h U m 9 3 L 0 F 1 d G 9 S Z W 1 v d m V k Q 2 9 s d W 1 u c z E u e 0 9 G Q y w y N H 0 m c X V v d D s s J n F 1 b 3 Q 7 U 2 V j d G l v b j E v Q m l s b E R h d G F S b 3 c v Q X V 0 b 1 J l b W 9 2 Z W R D b 2 x 1 b W 5 z M S 5 7 V k M s M j V 9 J n F 1 b 3 Q 7 L C Z x d W 9 0 O 1 N l Y 3 R p b 2 4 x L 0 J p b G x E Y X R h U m 9 3 L 0 F 1 d G 9 S Z W 1 v d m V k Q 2 9 s d W 1 u c z E u e 0 9 D L D I 2 f S Z x d W 9 0 O y w m c X V v d D t T Z W N 0 a W 9 u M S 9 C a W x s R G F 0 Y V J v d y 9 B d X R v U m V t b 3 Z l Z E N v b H V t b n M x L n t E U l A s M j d 9 J n F 1 b 3 Q 7 L C Z x d W 9 0 O 1 N l Y 3 R p b 2 4 x L 0 J p b G x E Y X R h U m 9 3 L 0 F 1 d G 9 S Z W 1 v d m V k Q 2 9 s d W 1 u c z E u e 0 R S Q y w y O H 0 m c X V v d D s s J n F 1 b 3 Q 7 U 2 V j d G l v b j E v Q m l s b E R h d G F S b 3 c v Q X V 0 b 1 J l b W 9 2 Z W R D b 2 x 1 b W 5 z M S 5 7 R F J Q X 1 J h d G U s M j l 9 J n F 1 b 3 Q 7 L C Z x d W 9 0 O 1 N l Y 3 R p b 2 4 x L 0 J p b G x E Y X R h U m 9 3 L 0 F 1 d G 9 S Z W 1 v d m V k Q 2 9 s d W 1 u c z E u e 1 V M T 1 9 t a W R w L D M w f S Z x d W 9 0 O y w m c X V v d D t T Z W N 0 a W 9 u M S 9 C a W x s R G F 0 Y V J v d y 9 B d X R v U m V t b 3 Z l Z E N v b H V t b n M x L n t V T E 9 f b W l k c F 9 w Z X J p b 2 Q s M z F 9 J n F 1 b 3 Q 7 L C Z x d W 9 0 O 1 N l Y 3 R p b 2 4 x L 0 J p b G x E Y X R h U m 9 3 L 0 F 1 d G 9 S Z W 1 v d m V k Q 2 9 s d W 1 u c z E u e 1 V M T 1 9 v b n A s M z J 9 J n F 1 b 3 Q 7 L C Z x d W 9 0 O 1 N l Y 3 R p b 2 4 x L 0 J p b G x E Y X R h U m 9 3 L 0 F 1 d G 9 S Z W 1 v d m V k Q 2 9 s d W 1 u c z E u e 1 V M T 1 9 v b n B f c G V y a W 9 k L D M z f S Z x d W 9 0 O y w m c X V v d D t T Z W N 0 a W 9 u M S 9 C a W x s R G F 0 Y V J v d y 9 B d X R v U m V t b 3 Z l Z E N v b H V t b n M x L n t V T E 9 f b 3 Z l c m 5 p Z 2 h 0 L D M 0 f S Z x d W 9 0 O y w m c X V v d D t T Z W N 0 a W 9 u M S 9 C a W x s R G F 0 Y V J v d y 9 B d X R v U m V t b 3 Z l Z E N v b H V t b n M x L n t V T E 9 f b 3 Z l c m 5 p Z 2 h 0 X 3 B l c m l v Z C w z N X 0 m c X V v d D s s J n F 1 b 3 Q 7 U 2 V j d G l v b j E v Q m l s b E R h d G F S b 3 c v Q X V 0 b 1 J l b W 9 2 Z W R D b 2 x 1 b W 5 z M S 5 7 V U x P X 3 d l Z W t l b m R v Z m Z w L D M 2 f S Z x d W 9 0 O y w m c X V v d D t T Z W N 0 a W 9 u M S 9 C a W x s R G F 0 Y V J v d y 9 B d X R v U m V t b 3 Z l Z E N v b H V t b n M x L n t V T E 9 f d 2 V l a 2 V u Z G 9 m Z n B f c G V y a W 9 k L D M 3 f S Z x d W 9 0 O 1 0 s J n F 1 b 3 Q 7 U m V s Y X R p b 2 5 z a G l w S W 5 m b y Z x d W 9 0 O z p b X X 0 i I C 8 + P C 9 T d G F i b G V F b n R y a W V z P j w v S X R l b T 4 8 S X R l b T 4 8 S X R l b U x v Y 2 F 0 a W 9 u P j x J d G V t V H l w Z T 5 G b 3 J t d W x h P C 9 J d G V t V H l w Z T 4 8 S X R l b V B h d G g + U 2 V j d G l v b j E v Q m l s b E R h d G F S b 3 c v U 2 9 1 c m N l P C 9 J d G V t U G F 0 a D 4 8 L 0 l 0 Z W 1 M b 2 N h d G l v b j 4 8 U 3 R h Y m x l R W 5 0 c m l l c y A v P j w v S X R l b T 4 8 S X R l b T 4 8 S X R l b U x v Y 2 F 0 a W 9 u P j x J d G V t V H l w Z T 5 G b 3 J t d W x h P C 9 J d G V t V H l w Z T 4 8 S X R l b V B h d G g + U 2 V j d G l v b j E v Q m l s b E R h d G F S b 3 c v V G F i b G U w P C 9 J d G V t U G F 0 a D 4 8 L 0 l 0 Z W 1 M b 2 N h d G l v b j 4 8 U 3 R h Y m x l R W 5 0 c m l l c y A v P j w v S X R l b T 4 8 S X R l b T 4 8 S X R l b U x v Y 2 F 0 a W 9 u P j x J d G V t V H l w Z T 5 G b 3 J t d W x h P C 9 J d G V t V H l w Z T 4 8 S X R l b V B h d G g + U 2 V j d G l v b j E v Q m l s b E R h d G F S b 3 c v Q 2 h h b m d l Z C U y M F R 5 c G U 8 L 0 l 0 Z W 1 Q Y X R o P j w v S X R l b U x v Y 2 F 0 a W 9 u P j x T d G F i b G V F b n R y a W V z I C 8 + P C 9 J d G V t P j w v S X R l b X M + P C 9 M b 2 N h b F B h Y 2 t h Z 2 V N Z X R h Z G F 0 Y U Z p b G U + F g A A A F B L B Q Y A A A A A A A A A A A A A A A A A A A A A A A A m A Q A A A Q A A A N C M n d 8 B F d E R j H o A w E / C l + s B A A A A h x J Y 0 u X 1 V 0 q e f 9 k / Y 4 C C + w A A A A A C A A A A A A A Q Z g A A A A E A A C A A A A D j r d R z S 8 7 x z J A V k r h 5 Z I 4 W p J L z L 4 S C q o c 5 g X y b l W / b c A A A A A A O g A A A A A I A A C A A A A D Z F H t m X l 2 e 8 h X 8 g w h D e j p n 3 2 9 N e Z F K c q F n h 7 e 3 C d g q G V A A A A A p N c 2 V l r M 6 Z r K A g j b r n J u f E j 7 U P T 6 k c / F a o R r n + 9 A j X h X o 4 s p T q b I I Q 6 H H c 9 s v c E R y h q d G 4 g 0 t W f d 3 5 x N M 8 l u 3 b Z d T P v r B B c x y 9 y 7 / U Q i X 1 k A A A A A R U Q B P u e W g N n c 6 m k 6 D T D Z e O e 9 E 1 5 W h f I Q M d a k x Q X e C e T Z v x m J z u j C v 9 0 i K x q t A n H k 3 p U F l 4 H z J y Z w O 1 8 v p i Z f V < / 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56B24BA03CC41807CCB77DED0D7D2" ma:contentTypeVersion="16" ma:contentTypeDescription="Create a new document." ma:contentTypeScope="" ma:versionID="b23234d36ada9a2c0e58a3c2dd89d137">
  <xsd:schema xmlns:xsd="http://www.w3.org/2001/XMLSchema" xmlns:xs="http://www.w3.org/2001/XMLSchema" xmlns:p="http://schemas.microsoft.com/office/2006/metadata/properties" xmlns:ns2="1ebb5cdf-5803-4e55-8f90-2858ffc370dd" targetNamespace="http://schemas.microsoft.com/office/2006/metadata/properties" ma:root="true" ma:fieldsID="ae6c52689359815722308d5d16eaa639" ns2:_="">
    <xsd:import namespace="1ebb5cdf-5803-4e55-8f90-2858ffc370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rategic" minOccurs="0"/>
                <xsd:element ref="ns2:LeadPen" minOccurs="0"/>
                <xsd:element ref="ns2:DRP_x0028_Elexicon_x0029_" minOccurs="0"/>
                <xsd:element ref="ns2:Status" minOccurs="0"/>
                <xsd:element ref="ns2:MediaServiceDateTaken" minOccurs="0"/>
                <xsd:element ref="ns2:lcf76f155ced4ddcb4097134ff3c332f" minOccurs="0"/>
                <xsd:element ref="ns2:MediaServiceGenerationTime" minOccurs="0"/>
                <xsd:element ref="ns2:MediaServiceEventHashCode" minOccurs="0"/>
                <xsd:element ref="ns2:Witne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b5cdf-5803-4e55-8f90-2858ffc37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rategic" ma:index="12" nillable="true" ma:displayName="Strategic" ma:default="0" ma:format="Dropdown" ma:internalName="Strategic">
      <xsd:simpleType>
        <xsd:restriction base="dms:Boolean"/>
      </xsd:simpleType>
    </xsd:element>
    <xsd:element name="LeadPen" ma:index="13" nillable="true" ma:displayName="Lead Pen" ma:format="Dropdown" ma:list="UserInfo" ma:SharePointGroup="0" ma:internalName="LeadP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P_x0028_Elexicon_x0029_" ma:index="14" nillable="true" ma:displayName="DRP (Elexicon)" ma:format="Dropdown" ma:list="UserInfo" ma:SharePointGroup="0" ma:internalName="DRP_x0028_Elexicon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5" nillable="true" ma:displayName="Status" ma:format="Dropdown" ma:internalName="Status">
      <xsd:simpleType>
        <xsd:union memberTypes="dms:Text">
          <xsd:simpleType>
            <xsd:restriction base="dms:Choice">
              <xsd:enumeration value="Not Started"/>
              <xsd:enumeration value="First Draft in-progress"/>
              <xsd:enumeration value="Revised Draft in-progress"/>
              <xsd:enumeration value="with Torys"/>
              <xsd:enumeration value="Ready for Witness Review"/>
              <xsd:enumeration value="Needs revisions/inputs"/>
              <xsd:enumeration value="Signed-off by Witness"/>
              <xsd:enumeration value="Formatting in Progress"/>
              <xsd:enumeration value="Ready for Final Regulatory Review"/>
              <xsd:enumeration value="Ready to be Filed"/>
              <xsd:enumeration value="Ready for PDFi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itness" ma:index="21" nillable="true" ma:displayName="Witness" ma:format="Dropdown" ma:internalName="Witness">
      <xsd:complexType>
        <xsd:complexContent>
          <xsd:extension base="dms:MultiChoiceFillIn">
            <xsd:sequence>
              <xsd:element name="Value" maxOccurs="unbounded" minOccurs="0" nillable="true">
                <xsd:simpleType>
                  <xsd:union memberTypes="dms:Text">
                    <xsd:simpleType>
                      <xsd:restriction base="dms:Choice">
                        <xsd:enumeration value="Cynthia Chan"/>
                        <xsd:enumeration value="Stephen Vetsis"/>
                        <xsd:enumeration value="Kriston Romano"/>
                        <xsd:enumeration value="Lincoln Frost-Hunt"/>
                        <xsd:enumeration value="Sam Sadeghi"/>
                        <xsd:enumeration value="Brad Walker"/>
                        <xsd:enumeration value="Stephen Sheehy"/>
                        <xsd:enumeration value="Munish Multani"/>
                        <xsd:enumeration value="Zubair Islam"/>
                        <xsd:enumeration value="Andrew Blair (PA)"/>
                      </xsd:restriction>
                    </xsd:simpleType>
                  </xsd:union>
                </xsd:simple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ebb5cdf-5803-4e55-8f90-2858ffc370dd">
      <Terms xmlns="http://schemas.microsoft.com/office/infopath/2007/PartnerControls"/>
    </lcf76f155ced4ddcb4097134ff3c332f>
    <Status xmlns="1ebb5cdf-5803-4e55-8f90-2858ffc370dd">Ready to be Filed</Status>
    <LeadPen xmlns="1ebb5cdf-5803-4e55-8f90-2858ffc370dd">
      <UserInfo>
        <DisplayName/>
        <AccountId xsi:nil="true"/>
        <AccountType/>
      </UserInfo>
    </LeadPen>
    <Strategic xmlns="1ebb5cdf-5803-4e55-8f90-2858ffc370dd">false</Strategic>
    <DRP_x0028_Elexicon_x0029_ xmlns="1ebb5cdf-5803-4e55-8f90-2858ffc370dd">
      <UserInfo>
        <DisplayName>i:0#.f|membership|ablair_poweradvisoryllc.com#ext#@elexiconenergy.onmicrosoft.com</DisplayName>
        <AccountId>56</AccountId>
        <AccountType/>
      </UserInfo>
    </DRP_x0028_Elexicon_x0029_>
    <Witness xmlns="1ebb5cdf-5803-4e55-8f90-2858ffc370dd">
      <Value>Stephen Vetsis</Value>
    </Witness>
  </documentManagement>
</p:properties>
</file>

<file path=customXml/itemProps1.xml><?xml version="1.0" encoding="utf-8"?>
<ds:datastoreItem xmlns:ds="http://schemas.openxmlformats.org/officeDocument/2006/customXml" ds:itemID="{AF701C21-758A-4BB7-BF00-4FEFAC5431BB}">
  <ds:schemaRefs>
    <ds:schemaRef ds:uri="http://schemas.microsoft.com/DataMashup"/>
  </ds:schemaRefs>
</ds:datastoreItem>
</file>

<file path=customXml/itemProps2.xml><?xml version="1.0" encoding="utf-8"?>
<ds:datastoreItem xmlns:ds="http://schemas.openxmlformats.org/officeDocument/2006/customXml" ds:itemID="{574FE690-D1F9-48C4-9D67-2E7CED633FC0}">
  <ds:schemaRefs>
    <ds:schemaRef ds:uri="http://schemas.microsoft.com/sharepoint/v3/contenttype/forms"/>
  </ds:schemaRefs>
</ds:datastoreItem>
</file>

<file path=customXml/itemProps3.xml><?xml version="1.0" encoding="utf-8"?>
<ds:datastoreItem xmlns:ds="http://schemas.openxmlformats.org/officeDocument/2006/customXml" ds:itemID="{4B4F404A-B8B5-410E-BA1A-2BC97136E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b5cdf-5803-4e55-8f90-2858ffc37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B61BAA-1ADF-4CEC-A302-B5B897CAC872}">
  <ds:schemaRefs>
    <ds:schemaRef ds:uri="http://schemas.microsoft.com/office/2006/documentManagement/types"/>
    <ds:schemaRef ds:uri="http://purl.org/dc/elements/1.1/"/>
    <ds:schemaRef ds:uri="http://purl.org/dc/dcmitype/"/>
    <ds:schemaRef ds:uri="1ebb5cdf-5803-4e55-8f90-2858ffc370dd"/>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Perrin</dc:creator>
  <cp:lastModifiedBy>Susan Kim</cp:lastModifiedBy>
  <dcterms:created xsi:type="dcterms:W3CDTF">2020-02-26T14:47:56Z</dcterms:created>
  <dcterms:modified xsi:type="dcterms:W3CDTF">2025-12-15T06:05:32Z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0x0101007C856B24BA03CC41807CCB77DED0D7D2</vt:lpwstr>
  </property>
  <property fmtid="{D5CDD505-2E9C-101B-9397-08002B2CF9AE}" pid="3" name="MediaServiceImageTags">
    <vt:lpwstr/>
  </property>
</Properties>
</file>