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04 - Regulatory Affairs\NWS Application Filing 2025\05 - Interrogatories\CCMBC\Attachments\"/>
    </mc:Choice>
  </mc:AlternateContent>
  <xr:revisionPtr revIDLastSave="0" documentId="13_ncr:1_{C08D5E45-7D5A-4DCD-A042-AFD037D22B12}" xr6:coauthVersionLast="47" xr6:coauthVersionMax="47" xr10:uidLastSave="{00000000-0000-0000-0000-000000000000}"/>
  <bookViews>
    <workbookView xWindow="28680" yWindow="-120" windowWidth="29040" windowHeight="15720" tabRatio="763" xr2:uid="{0E5AA396-9E98-40D4-8287-52E2DB4D18F3}"/>
  </bookViews>
  <sheets>
    <sheet name="VOLL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8" l="1"/>
  <c r="D35" i="8" l="1"/>
  <c r="E35" i="8" s="1"/>
  <c r="F35" i="8" s="1"/>
  <c r="G35" i="8" s="1"/>
  <c r="D34" i="8"/>
  <c r="E34" i="8" s="1"/>
  <c r="F34" i="8" l="1"/>
  <c r="G34" i="8" s="1"/>
</calcChain>
</file>

<file path=xl/sharedStrings.xml><?xml version="1.0" encoding="utf-8"?>
<sst xmlns="http://schemas.openxmlformats.org/spreadsheetml/2006/main" count="26" uniqueCount="25">
  <si>
    <t>ICE Calculator</t>
  </si>
  <si>
    <t>Annual Cost</t>
  </si>
  <si>
    <t>Unserved kWh</t>
  </si>
  <si>
    <t>$/kwh USD -2023</t>
  </si>
  <si>
    <t>$kwh CDN</t>
  </si>
  <si>
    <t>2024 Values ($kWh/CDN)</t>
  </si>
  <si>
    <t>2025 Values ($kWh/CDN)</t>
  </si>
  <si>
    <t>2025 annual</t>
  </si>
  <si>
    <t>2025 CPI and Inflation Rates for Canada - Inflation Calculator</t>
  </si>
  <si>
    <t>Non-Residential</t>
  </si>
  <si>
    <t>2024</t>
  </si>
  <si>
    <t>Historical Inflation Rates for Canada - Inflation Calculator</t>
  </si>
  <si>
    <t>Residential</t>
  </si>
  <si>
    <t>Exchange Rate Average in Oct 2025</t>
  </si>
  <si>
    <t>ICE Calculator Inputs</t>
  </si>
  <si>
    <t>New York, Michigan, Iowa and Ohio</t>
  </si>
  <si>
    <t xml:space="preserve">   Residential</t>
  </si>
  <si>
    <t xml:space="preserve">  Non-Residential</t>
  </si>
  <si>
    <t>SAIDI</t>
  </si>
  <si>
    <t>SAIFI</t>
  </si>
  <si>
    <t>CAIDI</t>
  </si>
  <si>
    <t>1.  Select States</t>
  </si>
  <si>
    <t>2.  GBE (E+) Number of Customers</t>
  </si>
  <si>
    <t>3.  GBE 2024 OEB Scorecard</t>
  </si>
  <si>
    <t>ICE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</si>
</sst>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8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2" applyFont="1"/>
    <xf numFmtId="3" fontId="3" fillId="0" borderId="0" xfId="0" applyNumberFormat="1" applyFont="1"/>
    <xf numFmtId="3" fontId="3" fillId="0" borderId="1" xfId="0" applyNumberFormat="1" applyFont="1" applyBorder="1"/>
    <xf numFmtId="44" fontId="3" fillId="0" borderId="0" xfId="1" applyFont="1"/>
    <xf numFmtId="15" fontId="3" fillId="0" borderId="0" xfId="0" quotePrefix="1" applyNumberFormat="1" applyFont="1"/>
    <xf numFmtId="168" fontId="3" fillId="0" borderId="0" xfId="0" applyNumberFormat="1" applyFont="1"/>
    <xf numFmtId="0" fontId="5" fillId="0" borderId="0" xfId="0" applyFont="1"/>
    <xf numFmtId="44" fontId="3" fillId="0" borderId="0" xfId="0" applyNumberFormat="1" applyFont="1"/>
    <xf numFmtId="0" fontId="3" fillId="2" borderId="0" xfId="0" applyFont="1" applyFill="1"/>
    <xf numFmtId="44" fontId="3" fillId="2" borderId="0" xfId="1" applyFont="1" applyFill="1"/>
    <xf numFmtId="44" fontId="3" fillId="2" borderId="0" xfId="1" applyFont="1" applyFill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21636</xdr:colOff>
      <xdr:row>15</xdr:row>
      <xdr:rowOff>29899</xdr:rowOff>
    </xdr:from>
    <xdr:to>
      <xdr:col>3</xdr:col>
      <xdr:colOff>361844</xdr:colOff>
      <xdr:row>30</xdr:row>
      <xdr:rowOff>94919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0E9A9D-B9DE-41A1-348F-7CE3026E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36" y="2299334"/>
          <a:ext cx="3823376" cy="2297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lationcalculator.ca/historical-rates-canada/" TargetMode="External"/><Relationship Id="rId2" Type="http://schemas.openxmlformats.org/officeDocument/2006/relationships/hyperlink" Target="https://inflationcalculator.ca/2025-cpi-and-inflation-rates-for-canada/" TargetMode="External"/><Relationship Id="rId1" Type="http://schemas.openxmlformats.org/officeDocument/2006/relationships/hyperlink" Target="https://icecalculator.com/interruption-cost/result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E7BF-B7A3-4F78-8D81-1CB177AF9041}">
  <dimension ref="A2:X45"/>
  <sheetViews>
    <sheetView tabSelected="1" zoomScale="115" zoomScaleNormal="115" workbookViewId="0">
      <selection activeCell="G14" sqref="G14"/>
    </sheetView>
  </sheetViews>
  <sheetFormatPr defaultRowHeight="12" x14ac:dyDescent="0.25"/>
  <cols>
    <col min="1" max="1" width="26.5546875" style="1" customWidth="1"/>
    <col min="2" max="2" width="11.21875" style="1" bestFit="1" customWidth="1"/>
    <col min="3" max="3" width="13" style="1" bestFit="1" customWidth="1"/>
    <col min="4" max="4" width="15.6640625" style="1" bestFit="1" customWidth="1"/>
    <col min="5" max="5" width="9.88671875" style="1" bestFit="1" customWidth="1"/>
    <col min="6" max="7" width="22.6640625" style="1" bestFit="1" customWidth="1"/>
    <col min="8" max="9" width="8.88671875" style="1"/>
    <col min="10" max="10" width="13.33203125" style="1" customWidth="1"/>
    <col min="11" max="11" width="14.88671875" style="1" bestFit="1" customWidth="1"/>
    <col min="12" max="12" width="8.88671875" style="1"/>
    <col min="13" max="13" width="12.6640625" style="1" customWidth="1"/>
    <col min="14" max="14" width="15" style="1" bestFit="1" customWidth="1"/>
    <col min="15" max="15" width="19.109375" style="1" bestFit="1" customWidth="1"/>
    <col min="16" max="16" width="13.33203125" style="1" bestFit="1" customWidth="1"/>
    <col min="17" max="17" width="15.6640625" style="1" bestFit="1" customWidth="1"/>
    <col min="18" max="18" width="12" style="1" bestFit="1" customWidth="1"/>
    <col min="19" max="20" width="24.44140625" style="1" customWidth="1"/>
    <col min="21" max="21" width="12.5546875" style="1" customWidth="1"/>
    <col min="22" max="16384" width="8.88671875" style="1"/>
  </cols>
  <sheetData>
    <row r="2" spans="1:3" x14ac:dyDescent="0.25">
      <c r="A2" s="8" t="s">
        <v>0</v>
      </c>
      <c r="C2" s="2" t="s">
        <v>0</v>
      </c>
    </row>
    <row r="4" spans="1:3" x14ac:dyDescent="0.25">
      <c r="A4" s="8" t="s">
        <v>14</v>
      </c>
    </row>
    <row r="5" spans="1:3" x14ac:dyDescent="0.25">
      <c r="A5" s="1" t="s">
        <v>21</v>
      </c>
      <c r="B5" s="1" t="s">
        <v>15</v>
      </c>
    </row>
    <row r="6" spans="1:3" x14ac:dyDescent="0.25">
      <c r="A6" s="1" t="s">
        <v>22</v>
      </c>
    </row>
    <row r="7" spans="1:3" x14ac:dyDescent="0.25">
      <c r="A7" s="1" t="s">
        <v>16</v>
      </c>
      <c r="B7" s="3">
        <v>50742</v>
      </c>
    </row>
    <row r="8" spans="1:3" x14ac:dyDescent="0.25">
      <c r="A8" s="1" t="s">
        <v>17</v>
      </c>
      <c r="B8" s="3">
        <v>5808</v>
      </c>
    </row>
    <row r="9" spans="1:3" ht="12.6" thickBot="1" x14ac:dyDescent="0.3">
      <c r="B9" s="4">
        <v>56550</v>
      </c>
    </row>
    <row r="10" spans="1:3" ht="12.6" thickTop="1" x14ac:dyDescent="0.25">
      <c r="A10" s="1" t="s">
        <v>23</v>
      </c>
    </row>
    <row r="11" spans="1:3" x14ac:dyDescent="0.25">
      <c r="A11" s="1" t="s">
        <v>18</v>
      </c>
      <c r="B11" s="1">
        <f>1.04*60</f>
        <v>62.400000000000006</v>
      </c>
    </row>
    <row r="12" spans="1:3" x14ac:dyDescent="0.25">
      <c r="A12" s="1" t="s">
        <v>19</v>
      </c>
      <c r="B12" s="1">
        <v>1.5</v>
      </c>
    </row>
    <row r="13" spans="1:3" x14ac:dyDescent="0.25">
      <c r="A13" s="1" t="s">
        <v>20</v>
      </c>
      <c r="B13" s="1">
        <v>41.6</v>
      </c>
    </row>
    <row r="15" spans="1:3" x14ac:dyDescent="0.25">
      <c r="A15" s="1" t="s">
        <v>24</v>
      </c>
    </row>
    <row r="32" spans="24:24" x14ac:dyDescent="0.25">
      <c r="X32" s="2"/>
    </row>
    <row r="33" spans="1:11" x14ac:dyDescent="0.25">
      <c r="B33" s="1" t="s">
        <v>1</v>
      </c>
      <c r="C33" s="1" t="s">
        <v>2</v>
      </c>
      <c r="D33" s="10" t="s">
        <v>3</v>
      </c>
      <c r="E33" s="1" t="s">
        <v>4</v>
      </c>
      <c r="F33" s="1" t="s">
        <v>5</v>
      </c>
      <c r="G33" s="10" t="s">
        <v>6</v>
      </c>
      <c r="H33" s="6" t="s">
        <v>10</v>
      </c>
      <c r="J33" s="1">
        <v>2.77</v>
      </c>
      <c r="K33" s="2" t="s">
        <v>11</v>
      </c>
    </row>
    <row r="34" spans="1:11" x14ac:dyDescent="0.25">
      <c r="A34" s="1" t="s">
        <v>9</v>
      </c>
      <c r="B34" s="1">
        <v>3114.08</v>
      </c>
      <c r="C34" s="1">
        <v>239.79</v>
      </c>
      <c r="D34" s="11">
        <f>B34/C34</f>
        <v>12.986696692939656</v>
      </c>
      <c r="E34" s="5">
        <f>D34*K35</f>
        <v>18.176180691438343</v>
      </c>
      <c r="F34" s="5">
        <f>(E34*(J33/100))+E34</f>
        <v>18.679660896591187</v>
      </c>
      <c r="G34" s="12">
        <f>F34*(J34/100)+F34</f>
        <v>19.047837012862999</v>
      </c>
      <c r="H34" s="2" t="s">
        <v>7</v>
      </c>
      <c r="J34" s="1">
        <v>1.9710000000000001</v>
      </c>
      <c r="K34" s="2" t="s">
        <v>8</v>
      </c>
    </row>
    <row r="35" spans="1:11" x14ac:dyDescent="0.25">
      <c r="A35" s="1" t="s">
        <v>12</v>
      </c>
      <c r="B35" s="1">
        <v>8.3000000000000007</v>
      </c>
      <c r="C35" s="1">
        <v>8.7100000000000009</v>
      </c>
      <c r="D35" s="11">
        <f>B35/C35</f>
        <v>0.95292766934557982</v>
      </c>
      <c r="E35" s="7">
        <f>D35*K35</f>
        <v>1.3337175660160734</v>
      </c>
      <c r="F35" s="5">
        <f>(E35*J33/100)+E35</f>
        <v>1.3706615425947186</v>
      </c>
      <c r="G35" s="12">
        <f>(F35*J34/100)+F35</f>
        <v>1.3976772815992606</v>
      </c>
      <c r="H35" s="1" t="s">
        <v>13</v>
      </c>
      <c r="K35" s="1">
        <v>1.3996</v>
      </c>
    </row>
    <row r="37" spans="1:11" x14ac:dyDescent="0.25">
      <c r="F37" s="9"/>
    </row>
    <row r="38" spans="1:11" x14ac:dyDescent="0.25">
      <c r="F38" s="9"/>
    </row>
    <row r="45" spans="1:11" x14ac:dyDescent="0.25">
      <c r="K45" s="5"/>
    </row>
  </sheetData>
  <hyperlinks>
    <hyperlink ref="C2" r:id="rId1" display="https://icecalculator.com/interruption-cost/results" xr:uid="{24A48A1E-6267-4198-AF6F-FA24D845DA32}"/>
    <hyperlink ref="K34" r:id="rId2" display="https://inflationcalculator.ca/2025-cpi-and-inflation-rates-for-canada/" xr:uid="{A56787D9-3D66-496C-A22E-CB3E1BB4FA47}"/>
    <hyperlink ref="K33" r:id="rId3" display="https://inflationcalculator.ca/historical-rates-canada/" xr:uid="{D3DC3278-9EB4-4188-97AC-9B472C27DC91}"/>
  </hyperlinks>
  <pageMargins left="0.7" right="0.7" top="0.75" bottom="0.75" header="0.3" footer="0.3"/>
  <pageSetup orientation="portrait" r:id="rId4"/>
  <ignoredErrors>
    <ignoredError sqref="H33" numberStoredAsText="1"/>
  </ignoredError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c008fb-6a5a-46e4-92c1-cb22293176e5" xsi:nil="true"/>
    <lcf76f155ced4ddcb4097134ff3c332f xmlns="23ecd054-57b2-4cdb-b98d-05e161bed7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F6D32BE4AF14390342A8E5B81BAA3" ma:contentTypeVersion="10" ma:contentTypeDescription="Create a new document." ma:contentTypeScope="" ma:versionID="37d67655b593a86c0c4709f3b0c563f2">
  <xsd:schema xmlns:xsd="http://www.w3.org/2001/XMLSchema" xmlns:xs="http://www.w3.org/2001/XMLSchema" xmlns:p="http://schemas.microsoft.com/office/2006/metadata/properties" xmlns:ns2="23ecd054-57b2-4cdb-b98d-05e161bed7b7" xmlns:ns3="98c008fb-6a5a-46e4-92c1-cb22293176e5" targetNamespace="http://schemas.microsoft.com/office/2006/metadata/properties" ma:root="true" ma:fieldsID="3fcb468c522c27b1d82ea2f3dcce4e81" ns2:_="" ns3:_="">
    <xsd:import namespace="23ecd054-57b2-4cdb-b98d-05e161bed7b7"/>
    <xsd:import namespace="98c008fb-6a5a-46e4-92c1-cb2229317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cd054-57b2-4cdb-b98d-05e161bed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008fb-6a5a-46e4-92c1-cb22293176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b1ca453-554f-4eed-803f-ff9c109843c5}" ma:internalName="TaxCatchAll" ma:showField="CatchAllData" ma:web="98c008fb-6a5a-46e4-92c1-cb2229317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1645A7-03E8-44A5-BBCF-58EB8394ECA6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98c008fb-6a5a-46e4-92c1-cb22293176e5"/>
    <ds:schemaRef ds:uri="23ecd054-57b2-4cdb-b98d-05e161bed7b7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AB55E1-2DA0-4391-A4E8-19EB7B3480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016A4D-9B06-4B48-9417-653015751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VOLL</vt:lpstr>
    </vt:vector>
  </TitlesOfParts>
  <Manager/>
  <Company>Grandbridge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Gaetana Girardi</dc:creator>
  <cp:keywords/>
  <dc:description/>
  <cp:lastModifiedBy>Gaetana Girardi</cp:lastModifiedBy>
  <cp:revision/>
  <dcterms:created xsi:type="dcterms:W3CDTF">2025-10-24T19:28:26Z</dcterms:created>
  <dcterms:modified xsi:type="dcterms:W3CDTF">2026-02-04T21:43:37Z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0x010100DE0F6D32BE4AF14390342A8E5B81BAA3</vt:lpwstr>
  </property>
  <property fmtid="{D5CDD505-2E9C-101B-9397-08002B2CF9AE}" pid="3" name="MediaServiceImageTags">
    <vt:lpwstr/>
  </property>
</Properties>
</file>