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Alectra IRR/AMPCO/"/>
    </mc:Choice>
  </mc:AlternateContent>
  <xr:revisionPtr revIDLastSave="0" documentId="8_{818EE0DC-00D4-4604-8492-E26F5688C98F}" xr6:coauthVersionLast="47" xr6:coauthVersionMax="47" xr10:uidLastSave="{00000000-0000-0000-0000-000000000000}"/>
  <bookViews>
    <workbookView xWindow="-110" yWindow="-110" windowWidth="19420" windowHeight="10300" xr2:uid="{6131DBD5-FE91-7243-B671-99F9F6FA75B0}"/>
  </bookViews>
  <sheets>
    <sheet name="Quanit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M22" i="1"/>
  <c r="H22" i="1"/>
  <c r="F22" i="1"/>
  <c r="E22" i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</calcChain>
</file>

<file path=xl/sharedStrings.xml><?xml version="1.0" encoding="utf-8"?>
<sst xmlns="http://schemas.openxmlformats.org/spreadsheetml/2006/main" count="107" uniqueCount="50">
  <si>
    <t>Distribution Assets</t>
  </si>
  <si>
    <t>Pad-mounted Transformer</t>
  </si>
  <si>
    <t>Pole-Mounted Transformer </t>
  </si>
  <si>
    <t>Vault Transformer</t>
  </si>
  <si>
    <t>Pad-mounted Switchgear</t>
  </si>
  <si>
    <t>Overhead Conductor</t>
  </si>
  <si>
    <t>Wood Pole</t>
  </si>
  <si>
    <t>UG Primary XLPE Cable</t>
  </si>
  <si>
    <t>UG Primary PILC Cable</t>
  </si>
  <si>
    <t>Station Assets</t>
  </si>
  <si>
    <t>Station Power Transformer</t>
  </si>
  <si>
    <t>Station Switchgear</t>
  </si>
  <si>
    <t>Station Circuit Breaker</t>
  </si>
  <si>
    <t>Unit</t>
  </si>
  <si>
    <t>Overhead Switch (LIS)</t>
  </si>
  <si>
    <t>Protection &amp; Control Systems</t>
  </si>
  <si>
    <t>Electromechanical Relays</t>
  </si>
  <si>
    <t>Solid State Relays</t>
  </si>
  <si>
    <t>Microprocessor-based Relays</t>
  </si>
  <si>
    <t>Fleet Asset Inventory</t>
  </si>
  <si>
    <t>Heavy-Duty Vehicles</t>
  </si>
  <si>
    <t>Medium-Duty Vehicles</t>
  </si>
  <si>
    <t>Light-Duty Vehicles</t>
  </si>
  <si>
    <t>Trailers</t>
  </si>
  <si>
    <t>Fleet Equipment</t>
  </si>
  <si>
    <t>km</t>
  </si>
  <si>
    <t>each</t>
  </si>
  <si>
    <t>Concrete pole</t>
  </si>
  <si>
    <t>U/G Primary EPR Cable</t>
  </si>
  <si>
    <t>Porcelain Insulators</t>
  </si>
  <si>
    <t>25 kV Air-Insulated "Live Front" Switchgear</t>
  </si>
  <si>
    <t>First Generation Solid Switchgear</t>
  </si>
  <si>
    <t>Oil-Insulated Switchgear</t>
  </si>
  <si>
    <t>SF6 Switchgear</t>
  </si>
  <si>
    <t>Other</t>
  </si>
  <si>
    <t>Ref: Ex 2A-1-1 Investments Summaries B1-B4; B6-B14</t>
  </si>
  <si>
    <t>2-AMPCO-38</t>
  </si>
  <si>
    <t>N/A</t>
  </si>
  <si>
    <t>Program actuals only 2019-2025, Forecast for the total investment in 2026-2031</t>
  </si>
  <si>
    <t>Program actuals for 2019-2025, Forecast program replacements for 2026-2031</t>
  </si>
  <si>
    <t>Cable replacement actual projects only 2019-2025, Forecasted replacement for cable replacement projects only 2026-2031</t>
  </si>
  <si>
    <t>Change in total cable population for 2019-2025, no estimated forecast</t>
  </si>
  <si>
    <t>Change in total cable population for 2019-2025, no planned replacements in 2026-2031</t>
  </si>
  <si>
    <t>Based on actual projects for 2019-2025 and Forecasted projects in 2026-2031</t>
  </si>
  <si>
    <r>
      <t xml:space="preserve">Alectra Asset Condition Assessment - Quantity of Assets Replaced - All Investments </t>
    </r>
    <r>
      <rPr>
        <b/>
        <sz val="12"/>
        <color rgb="FFFF0000"/>
        <rFont val="Calibri"/>
        <family val="2"/>
      </rPr>
      <t>Excluding Reactive Capital B05</t>
    </r>
  </si>
  <si>
    <t>Estimate Assumptions</t>
  </si>
  <si>
    <t>Based on vehicle deliveries in 2019-2025 and Forecasted delivery in 2026-2031</t>
  </si>
  <si>
    <t>First Generation Polymer Insulators</t>
  </si>
  <si>
    <t>Based on replacements under the program  only for 2019-2031, and Forecasted program replacements for 2026-2031</t>
  </si>
  <si>
    <t>Change in total overhead conductor population, yearly forecast breakout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</si>
</sst>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2AC4-3214-4646-B712-F4B05B6DAE22}">
  <dimension ref="A1:P42"/>
  <sheetViews>
    <sheetView tabSelected="1" zoomScaleNormal="100" workbookViewId="0">
      <selection activeCell="G19" sqref="G19"/>
    </sheetView>
  </sheetViews>
  <sheetFormatPr defaultColWidth="11.1640625" defaultRowHeight="16" x14ac:dyDescent="0.4"/>
  <cols>
    <col min="1" max="1" width="45.5" customWidth="1"/>
    <col min="2" max="2" width="7.6640625" style="8" customWidth="1"/>
    <col min="16" max="16" width="120" customWidth="1"/>
  </cols>
  <sheetData>
    <row r="1" spans="1:16" x14ac:dyDescent="0.4">
      <c r="A1" s="4" t="s">
        <v>36</v>
      </c>
    </row>
    <row r="2" spans="1:16" x14ac:dyDescent="0.4">
      <c r="A2" s="1" t="s">
        <v>44</v>
      </c>
      <c r="B2" s="6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6" x14ac:dyDescent="0.4">
      <c r="A3" s="1" t="s">
        <v>35</v>
      </c>
      <c r="B3" s="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x14ac:dyDescent="0.4">
      <c r="A4" s="1"/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8.5" x14ac:dyDescent="0.45">
      <c r="A5" s="2"/>
      <c r="B5" s="7"/>
      <c r="C5" s="3"/>
      <c r="D5" s="3"/>
      <c r="E5" s="3"/>
      <c r="F5" s="3"/>
      <c r="G5" s="2"/>
      <c r="H5" s="3"/>
      <c r="I5" s="3"/>
      <c r="J5" s="3"/>
      <c r="K5" s="3"/>
      <c r="L5" s="3"/>
      <c r="M5" s="3"/>
      <c r="N5" s="2"/>
      <c r="O5" s="2"/>
    </row>
    <row r="6" spans="1:16" x14ac:dyDescent="0.4">
      <c r="A6" s="4" t="s">
        <v>0</v>
      </c>
      <c r="B6" s="5" t="s">
        <v>13</v>
      </c>
      <c r="C6" s="5">
        <v>2019</v>
      </c>
      <c r="D6" s="5">
        <f t="shared" ref="D6:O6" si="0">C6+1</f>
        <v>2020</v>
      </c>
      <c r="E6" s="5">
        <f t="shared" si="0"/>
        <v>2021</v>
      </c>
      <c r="F6" s="5">
        <f t="shared" si="0"/>
        <v>2022</v>
      </c>
      <c r="G6" s="5">
        <f t="shared" si="0"/>
        <v>2023</v>
      </c>
      <c r="H6" s="5">
        <f t="shared" si="0"/>
        <v>2024</v>
      </c>
      <c r="I6" s="5">
        <f t="shared" si="0"/>
        <v>2025</v>
      </c>
      <c r="J6" s="5">
        <f t="shared" si="0"/>
        <v>2026</v>
      </c>
      <c r="K6" s="5">
        <f t="shared" si="0"/>
        <v>2027</v>
      </c>
      <c r="L6" s="5">
        <f t="shared" si="0"/>
        <v>2028</v>
      </c>
      <c r="M6" s="5">
        <f t="shared" si="0"/>
        <v>2029</v>
      </c>
      <c r="N6" s="5">
        <f t="shared" si="0"/>
        <v>2030</v>
      </c>
      <c r="O6" s="5">
        <f t="shared" si="0"/>
        <v>2031</v>
      </c>
      <c r="P6" s="4" t="s">
        <v>45</v>
      </c>
    </row>
    <row r="7" spans="1:16" x14ac:dyDescent="0.4">
      <c r="A7" s="2" t="s">
        <v>1</v>
      </c>
      <c r="B7" s="7" t="s">
        <v>26</v>
      </c>
      <c r="C7" s="17">
        <v>498</v>
      </c>
      <c r="D7" s="17">
        <v>318</v>
      </c>
      <c r="E7" s="17">
        <v>423</v>
      </c>
      <c r="F7" s="17">
        <v>364</v>
      </c>
      <c r="G7" s="17">
        <v>340</v>
      </c>
      <c r="H7" s="17">
        <v>446</v>
      </c>
      <c r="I7" s="17">
        <v>590</v>
      </c>
      <c r="J7" s="17">
        <v>590</v>
      </c>
      <c r="K7" s="17">
        <v>682</v>
      </c>
      <c r="L7" s="17">
        <v>848</v>
      </c>
      <c r="M7" s="17">
        <v>968</v>
      </c>
      <c r="N7" s="17">
        <v>1091</v>
      </c>
      <c r="O7" s="17">
        <v>1201</v>
      </c>
      <c r="P7" s="16" t="s">
        <v>38</v>
      </c>
    </row>
    <row r="8" spans="1:16" x14ac:dyDescent="0.4">
      <c r="A8" s="2" t="s">
        <v>2</v>
      </c>
      <c r="B8" s="7" t="s">
        <v>26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6"/>
    </row>
    <row r="9" spans="1:16" x14ac:dyDescent="0.4">
      <c r="A9" s="2" t="s">
        <v>3</v>
      </c>
      <c r="B9" s="7" t="s">
        <v>26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6"/>
    </row>
    <row r="10" spans="1:16" x14ac:dyDescent="0.4">
      <c r="A10" s="2" t="s">
        <v>4</v>
      </c>
      <c r="B10" s="7" t="s">
        <v>26</v>
      </c>
      <c r="C10" s="7">
        <v>34</v>
      </c>
      <c r="D10" s="8">
        <v>50</v>
      </c>
      <c r="E10" s="8">
        <v>58</v>
      </c>
      <c r="F10" s="8">
        <v>52</v>
      </c>
      <c r="G10" s="8">
        <v>58</v>
      </c>
      <c r="H10" s="8">
        <v>73</v>
      </c>
      <c r="I10" s="8">
        <v>66</v>
      </c>
      <c r="J10" s="8">
        <v>56</v>
      </c>
      <c r="K10" s="8">
        <v>56</v>
      </c>
      <c r="L10" s="8">
        <v>56</v>
      </c>
      <c r="M10" s="8">
        <v>56</v>
      </c>
      <c r="N10" s="8">
        <v>88</v>
      </c>
      <c r="O10" s="8">
        <v>88</v>
      </c>
      <c r="P10" s="13" t="s">
        <v>39</v>
      </c>
    </row>
    <row r="11" spans="1:16" x14ac:dyDescent="0.4">
      <c r="A11" s="2" t="s">
        <v>14</v>
      </c>
      <c r="B11" s="7" t="s">
        <v>26</v>
      </c>
      <c r="C11" s="7">
        <v>15</v>
      </c>
      <c r="D11" s="8">
        <v>13</v>
      </c>
      <c r="E11" s="8">
        <v>25</v>
      </c>
      <c r="F11" s="8">
        <v>27</v>
      </c>
      <c r="G11" s="8">
        <v>30</v>
      </c>
      <c r="H11" s="8">
        <v>36</v>
      </c>
      <c r="I11" s="8">
        <v>31</v>
      </c>
      <c r="J11" s="9">
        <v>51</v>
      </c>
      <c r="K11" s="9">
        <v>51</v>
      </c>
      <c r="L11" s="9">
        <v>51</v>
      </c>
      <c r="M11" s="9">
        <v>51</v>
      </c>
      <c r="N11" s="9">
        <v>51</v>
      </c>
      <c r="O11" s="9">
        <v>51</v>
      </c>
      <c r="P11" s="13" t="s">
        <v>39</v>
      </c>
    </row>
    <row r="12" spans="1:16" x14ac:dyDescent="0.4">
      <c r="A12" s="2" t="s">
        <v>5</v>
      </c>
      <c r="B12" s="7" t="s">
        <v>25</v>
      </c>
      <c r="C12" s="11">
        <v>49.853000000000002</v>
      </c>
      <c r="D12" s="11">
        <v>77.266999999999996</v>
      </c>
      <c r="E12" s="11">
        <v>120.039</v>
      </c>
      <c r="F12" s="11">
        <v>87.671000000000006</v>
      </c>
      <c r="G12" s="11">
        <v>98.376000000000005</v>
      </c>
      <c r="H12" s="11">
        <v>118.7</v>
      </c>
      <c r="I12" s="11">
        <v>108.431</v>
      </c>
      <c r="J12" s="11">
        <v>9.3529999999999998</v>
      </c>
      <c r="K12" s="8" t="s">
        <v>37</v>
      </c>
      <c r="L12" s="8" t="s">
        <v>37</v>
      </c>
      <c r="M12" s="8" t="s">
        <v>37</v>
      </c>
      <c r="N12" s="8" t="s">
        <v>37</v>
      </c>
      <c r="O12" s="8" t="s">
        <v>37</v>
      </c>
      <c r="P12" s="13" t="s">
        <v>49</v>
      </c>
    </row>
    <row r="13" spans="1:16" x14ac:dyDescent="0.4">
      <c r="A13" s="2" t="s">
        <v>6</v>
      </c>
      <c r="B13" s="7" t="s">
        <v>26</v>
      </c>
      <c r="C13" s="17">
        <v>588</v>
      </c>
      <c r="D13" s="17">
        <v>682</v>
      </c>
      <c r="E13" s="17">
        <v>772</v>
      </c>
      <c r="F13" s="17">
        <v>836</v>
      </c>
      <c r="G13" s="17">
        <v>942</v>
      </c>
      <c r="H13" s="17">
        <v>709</v>
      </c>
      <c r="I13" s="17">
        <v>746</v>
      </c>
      <c r="J13" s="17">
        <v>746</v>
      </c>
      <c r="K13" s="17">
        <v>826</v>
      </c>
      <c r="L13" s="17">
        <v>925</v>
      </c>
      <c r="M13" s="17">
        <v>1025</v>
      </c>
      <c r="N13" s="17">
        <v>1180</v>
      </c>
      <c r="O13" s="17">
        <v>1300</v>
      </c>
      <c r="P13" s="16" t="s">
        <v>39</v>
      </c>
    </row>
    <row r="14" spans="1:16" ht="16.75" customHeight="1" x14ac:dyDescent="0.4">
      <c r="A14" s="2" t="s">
        <v>27</v>
      </c>
      <c r="B14" s="7" t="s">
        <v>26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6"/>
    </row>
    <row r="15" spans="1:16" x14ac:dyDescent="0.4">
      <c r="A15" s="2" t="s">
        <v>7</v>
      </c>
      <c r="B15" s="7" t="s">
        <v>25</v>
      </c>
      <c r="C15" s="12">
        <v>45</v>
      </c>
      <c r="D15" s="10">
        <v>67</v>
      </c>
      <c r="E15" s="10">
        <v>47</v>
      </c>
      <c r="F15" s="10">
        <v>37</v>
      </c>
      <c r="G15" s="10">
        <v>62.315995330847763</v>
      </c>
      <c r="H15" s="10">
        <v>64.211356537281773</v>
      </c>
      <c r="I15" s="10">
        <v>76.025999999999996</v>
      </c>
      <c r="J15" s="10">
        <v>36</v>
      </c>
      <c r="K15" s="10">
        <v>42</v>
      </c>
      <c r="L15" s="10">
        <v>59</v>
      </c>
      <c r="M15" s="10">
        <v>66</v>
      </c>
      <c r="N15" s="10">
        <v>102</v>
      </c>
      <c r="O15" s="10">
        <v>113</v>
      </c>
      <c r="P15" s="14" t="s">
        <v>40</v>
      </c>
    </row>
    <row r="16" spans="1:16" x14ac:dyDescent="0.4">
      <c r="A16" s="2" t="s">
        <v>8</v>
      </c>
      <c r="B16" s="7" t="s">
        <v>25</v>
      </c>
      <c r="C16" s="7">
        <v>0</v>
      </c>
      <c r="D16" s="7">
        <v>0</v>
      </c>
      <c r="E16" s="7">
        <v>3.3</v>
      </c>
      <c r="F16" s="7">
        <v>0</v>
      </c>
      <c r="G16" s="7">
        <v>3.9</v>
      </c>
      <c r="H16" s="7">
        <v>7.1</v>
      </c>
      <c r="I16" s="7">
        <v>5.0999999999999996</v>
      </c>
      <c r="J16" s="8" t="s">
        <v>37</v>
      </c>
      <c r="K16" s="8" t="s">
        <v>37</v>
      </c>
      <c r="L16" s="8" t="s">
        <v>37</v>
      </c>
      <c r="M16" s="8" t="s">
        <v>37</v>
      </c>
      <c r="N16" s="8" t="s">
        <v>37</v>
      </c>
      <c r="O16" s="8" t="s">
        <v>37</v>
      </c>
      <c r="P16" s="13" t="s">
        <v>41</v>
      </c>
    </row>
    <row r="17" spans="1:16" x14ac:dyDescent="0.4">
      <c r="A17" s="2" t="s">
        <v>28</v>
      </c>
      <c r="B17" s="7" t="s">
        <v>25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13" t="s">
        <v>42</v>
      </c>
    </row>
    <row r="18" spans="1:16" x14ac:dyDescent="0.4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5"/>
    </row>
    <row r="19" spans="1:16" x14ac:dyDescent="0.4">
      <c r="A19" s="4" t="s">
        <v>9</v>
      </c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5"/>
    </row>
    <row r="20" spans="1:16" x14ac:dyDescent="0.4">
      <c r="A20" s="2" t="s">
        <v>10</v>
      </c>
      <c r="B20" s="7" t="s">
        <v>26</v>
      </c>
      <c r="C20" s="7">
        <v>0</v>
      </c>
      <c r="D20" s="7">
        <v>0</v>
      </c>
      <c r="E20" s="7">
        <v>0</v>
      </c>
      <c r="F20" s="8">
        <v>0</v>
      </c>
      <c r="G20" s="8">
        <v>0</v>
      </c>
      <c r="H20" s="8">
        <v>0</v>
      </c>
      <c r="I20" s="8">
        <v>1</v>
      </c>
      <c r="J20" s="7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3" t="s">
        <v>43</v>
      </c>
    </row>
    <row r="21" spans="1:16" x14ac:dyDescent="0.4">
      <c r="A21" s="2" t="s">
        <v>11</v>
      </c>
      <c r="B21" s="7" t="s">
        <v>26</v>
      </c>
      <c r="C21" s="7">
        <v>0</v>
      </c>
      <c r="D21" s="8">
        <v>1</v>
      </c>
      <c r="E21" s="8">
        <v>4</v>
      </c>
      <c r="F21" s="7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2</v>
      </c>
      <c r="M21" s="8">
        <v>3</v>
      </c>
      <c r="N21" s="8">
        <v>3</v>
      </c>
      <c r="O21" s="8">
        <v>6</v>
      </c>
      <c r="P21" s="13" t="s">
        <v>43</v>
      </c>
    </row>
    <row r="22" spans="1:16" x14ac:dyDescent="0.4">
      <c r="A22" s="2" t="s">
        <v>12</v>
      </c>
      <c r="B22" s="7" t="s">
        <v>26</v>
      </c>
      <c r="C22" s="7">
        <v>0</v>
      </c>
      <c r="D22" s="8">
        <v>5</v>
      </c>
      <c r="E22" s="8">
        <f>5+5+2+9</f>
        <v>21</v>
      </c>
      <c r="F22" s="7">
        <f>8+3</f>
        <v>11</v>
      </c>
      <c r="G22" s="7">
        <v>0</v>
      </c>
      <c r="H22" s="8">
        <f>3+2</f>
        <v>5</v>
      </c>
      <c r="I22" s="8">
        <v>2</v>
      </c>
      <c r="J22" s="7">
        <v>0</v>
      </c>
      <c r="K22" s="8">
        <v>0</v>
      </c>
      <c r="L22" s="8">
        <v>9</v>
      </c>
      <c r="M22" s="8">
        <f>9+5</f>
        <v>14</v>
      </c>
      <c r="N22" s="8">
        <f>9+4</f>
        <v>13</v>
      </c>
      <c r="O22" s="8">
        <f>5+5+10+9+2</f>
        <v>31</v>
      </c>
      <c r="P22" s="13" t="s">
        <v>43</v>
      </c>
    </row>
    <row r="23" spans="1:16" x14ac:dyDescent="0.4">
      <c r="A23" s="2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</row>
    <row r="24" spans="1:16" x14ac:dyDescent="0.4">
      <c r="A24" s="4" t="s">
        <v>15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3"/>
    </row>
    <row r="25" spans="1:16" x14ac:dyDescent="0.4">
      <c r="A25" s="2" t="s">
        <v>16</v>
      </c>
      <c r="B25" s="7" t="s">
        <v>26</v>
      </c>
      <c r="C25" s="8">
        <v>22</v>
      </c>
      <c r="D25" s="8">
        <v>46</v>
      </c>
      <c r="E25" s="8">
        <v>8</v>
      </c>
      <c r="F25" s="8">
        <v>4</v>
      </c>
      <c r="G25" s="8">
        <v>0</v>
      </c>
      <c r="H25" s="8">
        <v>0</v>
      </c>
      <c r="I25" s="8">
        <v>0</v>
      </c>
      <c r="J25" s="8">
        <v>2</v>
      </c>
      <c r="K25" s="8">
        <v>0</v>
      </c>
      <c r="L25" s="8">
        <v>0</v>
      </c>
      <c r="M25" s="8">
        <v>18</v>
      </c>
      <c r="N25" s="8">
        <v>39</v>
      </c>
      <c r="O25" s="8">
        <v>115</v>
      </c>
      <c r="P25" s="13" t="s">
        <v>43</v>
      </c>
    </row>
    <row r="26" spans="1:16" x14ac:dyDescent="0.4">
      <c r="A26" s="2" t="s">
        <v>17</v>
      </c>
      <c r="B26" s="7" t="s">
        <v>26</v>
      </c>
      <c r="C26" s="8">
        <v>8</v>
      </c>
      <c r="D26" s="8">
        <v>55</v>
      </c>
      <c r="E26" s="8">
        <v>0</v>
      </c>
      <c r="F26" s="8">
        <v>4</v>
      </c>
      <c r="G26" s="8">
        <v>0</v>
      </c>
      <c r="H26" s="8">
        <v>18</v>
      </c>
      <c r="I26" s="8">
        <v>15</v>
      </c>
      <c r="J26" s="8">
        <v>10</v>
      </c>
      <c r="K26" s="8">
        <v>30</v>
      </c>
      <c r="L26" s="8">
        <v>51</v>
      </c>
      <c r="M26" s="8">
        <v>186</v>
      </c>
      <c r="N26" s="8">
        <v>6</v>
      </c>
      <c r="O26" s="8">
        <v>79</v>
      </c>
      <c r="P26" s="13" t="s">
        <v>43</v>
      </c>
    </row>
    <row r="27" spans="1:16" x14ac:dyDescent="0.4">
      <c r="A27" s="2" t="s">
        <v>18</v>
      </c>
      <c r="B27" s="7" t="s">
        <v>26</v>
      </c>
      <c r="C27" s="8">
        <v>4</v>
      </c>
      <c r="D27" s="8">
        <v>16</v>
      </c>
      <c r="E27" s="8">
        <v>0</v>
      </c>
      <c r="F27" s="8">
        <v>3</v>
      </c>
      <c r="G27" s="8">
        <v>12</v>
      </c>
      <c r="H27" s="8">
        <v>19</v>
      </c>
      <c r="I27" s="8">
        <v>12</v>
      </c>
      <c r="J27" s="8">
        <v>9</v>
      </c>
      <c r="K27" s="8">
        <v>5</v>
      </c>
      <c r="L27" s="8">
        <v>6</v>
      </c>
      <c r="M27" s="8">
        <v>34</v>
      </c>
      <c r="N27" s="8">
        <v>13</v>
      </c>
      <c r="O27" s="8">
        <v>30</v>
      </c>
      <c r="P27" s="13" t="s">
        <v>43</v>
      </c>
    </row>
    <row r="28" spans="1:16" x14ac:dyDescent="0.4">
      <c r="P28" s="13"/>
    </row>
    <row r="29" spans="1:16" x14ac:dyDescent="0.4">
      <c r="A29" s="4" t="s">
        <v>19</v>
      </c>
      <c r="P29" s="13"/>
    </row>
    <row r="30" spans="1:16" x14ac:dyDescent="0.4">
      <c r="A30" t="s">
        <v>20</v>
      </c>
      <c r="B30" s="7" t="s">
        <v>26</v>
      </c>
      <c r="C30" s="8">
        <v>10</v>
      </c>
      <c r="D30" s="8">
        <v>9</v>
      </c>
      <c r="E30" s="8">
        <v>12</v>
      </c>
      <c r="F30" s="8">
        <v>9</v>
      </c>
      <c r="G30" s="8">
        <v>5</v>
      </c>
      <c r="H30" s="8">
        <v>3</v>
      </c>
      <c r="I30" s="8">
        <v>25</v>
      </c>
      <c r="J30" s="8">
        <v>9</v>
      </c>
      <c r="K30" s="8">
        <v>11</v>
      </c>
      <c r="L30" s="8">
        <v>10</v>
      </c>
      <c r="M30" s="8">
        <v>14</v>
      </c>
      <c r="N30" s="8">
        <v>17</v>
      </c>
      <c r="O30" s="8">
        <v>13</v>
      </c>
      <c r="P30" s="13" t="s">
        <v>46</v>
      </c>
    </row>
    <row r="31" spans="1:16" x14ac:dyDescent="0.4">
      <c r="A31" t="s">
        <v>21</v>
      </c>
      <c r="B31" s="7" t="s">
        <v>26</v>
      </c>
      <c r="C31" s="8">
        <v>0</v>
      </c>
      <c r="D31" s="8">
        <v>3</v>
      </c>
      <c r="E31" s="8">
        <v>0</v>
      </c>
      <c r="F31" s="8">
        <v>0</v>
      </c>
      <c r="G31" s="8">
        <v>1</v>
      </c>
      <c r="H31" s="8">
        <v>4</v>
      </c>
      <c r="I31" s="8">
        <v>6</v>
      </c>
      <c r="J31" s="8">
        <v>3</v>
      </c>
      <c r="K31" s="8">
        <v>8</v>
      </c>
      <c r="L31" s="8">
        <v>5</v>
      </c>
      <c r="M31" s="8">
        <v>1</v>
      </c>
      <c r="N31" s="8">
        <v>0</v>
      </c>
      <c r="O31" s="8">
        <v>1</v>
      </c>
      <c r="P31" s="13" t="s">
        <v>46</v>
      </c>
    </row>
    <row r="32" spans="1:16" x14ac:dyDescent="0.4">
      <c r="A32" t="s">
        <v>22</v>
      </c>
      <c r="B32" s="7" t="s">
        <v>26</v>
      </c>
      <c r="C32" s="8">
        <v>20</v>
      </c>
      <c r="D32" s="8">
        <v>59</v>
      </c>
      <c r="E32" s="8">
        <v>6</v>
      </c>
      <c r="F32" s="8">
        <v>11</v>
      </c>
      <c r="G32" s="8">
        <v>26</v>
      </c>
      <c r="H32" s="8">
        <v>52</v>
      </c>
      <c r="I32" s="8">
        <v>41</v>
      </c>
      <c r="J32" s="8">
        <v>63</v>
      </c>
      <c r="K32" s="8">
        <v>60</v>
      </c>
      <c r="L32" s="8">
        <v>55</v>
      </c>
      <c r="M32" s="8">
        <v>28</v>
      </c>
      <c r="N32" s="8">
        <v>28</v>
      </c>
      <c r="O32" s="8">
        <v>50</v>
      </c>
      <c r="P32" s="13" t="s">
        <v>46</v>
      </c>
    </row>
    <row r="33" spans="1:16" x14ac:dyDescent="0.4">
      <c r="A33" t="s">
        <v>23</v>
      </c>
      <c r="B33" s="7" t="s">
        <v>26</v>
      </c>
      <c r="C33" s="8">
        <v>9</v>
      </c>
      <c r="D33" s="8">
        <v>0</v>
      </c>
      <c r="E33" s="8">
        <v>1</v>
      </c>
      <c r="F33" s="8">
        <v>4</v>
      </c>
      <c r="G33" s="8">
        <v>9</v>
      </c>
      <c r="H33" s="8">
        <v>9</v>
      </c>
      <c r="I33" s="8">
        <v>10</v>
      </c>
      <c r="J33" s="8">
        <v>14</v>
      </c>
      <c r="K33" s="8">
        <v>2</v>
      </c>
      <c r="L33" s="8">
        <v>8</v>
      </c>
      <c r="M33" s="8">
        <v>2</v>
      </c>
      <c r="N33" s="8">
        <v>5</v>
      </c>
      <c r="O33" s="8">
        <v>23</v>
      </c>
      <c r="P33" s="13" t="s">
        <v>46</v>
      </c>
    </row>
    <row r="34" spans="1:16" x14ac:dyDescent="0.4">
      <c r="A34" t="s">
        <v>24</v>
      </c>
      <c r="B34" s="7" t="s">
        <v>26</v>
      </c>
      <c r="C34" s="8">
        <v>1</v>
      </c>
      <c r="D34" s="8">
        <v>2</v>
      </c>
      <c r="E34" s="8">
        <v>1</v>
      </c>
      <c r="F34" s="8">
        <v>2</v>
      </c>
      <c r="G34" s="8">
        <v>0</v>
      </c>
      <c r="H34" s="8">
        <v>4</v>
      </c>
      <c r="I34" s="8">
        <v>5</v>
      </c>
      <c r="J34" s="8">
        <v>1</v>
      </c>
      <c r="K34" s="8">
        <v>5</v>
      </c>
      <c r="L34" s="8">
        <v>2</v>
      </c>
      <c r="M34" s="8">
        <v>3</v>
      </c>
      <c r="N34" s="8">
        <v>1</v>
      </c>
      <c r="O34" s="8">
        <v>1</v>
      </c>
      <c r="P34" s="13" t="s">
        <v>46</v>
      </c>
    </row>
    <row r="35" spans="1:16" x14ac:dyDescent="0.4">
      <c r="P35" s="13"/>
    </row>
    <row r="36" spans="1:16" x14ac:dyDescent="0.4">
      <c r="A36" s="4" t="s">
        <v>34</v>
      </c>
      <c r="P36" s="13"/>
    </row>
    <row r="37" spans="1:16" x14ac:dyDescent="0.4">
      <c r="A37" s="2" t="s">
        <v>29</v>
      </c>
      <c r="B37" s="7" t="s">
        <v>26</v>
      </c>
      <c r="C37" s="17">
        <v>925</v>
      </c>
      <c r="D37" s="17">
        <v>1300</v>
      </c>
      <c r="E37" s="17">
        <v>827</v>
      </c>
      <c r="F37" s="17">
        <v>257</v>
      </c>
      <c r="G37" s="17" t="s">
        <v>37</v>
      </c>
      <c r="H37" s="17" t="s">
        <v>37</v>
      </c>
      <c r="I37" s="17" t="s">
        <v>37</v>
      </c>
      <c r="J37" s="17" t="s">
        <v>37</v>
      </c>
      <c r="K37" s="17" t="s">
        <v>37</v>
      </c>
      <c r="L37" s="17" t="s">
        <v>37</v>
      </c>
      <c r="M37" s="17">
        <v>477</v>
      </c>
      <c r="N37" s="17">
        <v>482</v>
      </c>
      <c r="O37" s="17">
        <v>496</v>
      </c>
      <c r="P37" s="16" t="s">
        <v>43</v>
      </c>
    </row>
    <row r="38" spans="1:16" x14ac:dyDescent="0.4">
      <c r="A38" t="s">
        <v>47</v>
      </c>
      <c r="B38" s="7" t="s">
        <v>26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6"/>
    </row>
    <row r="39" spans="1:16" x14ac:dyDescent="0.4">
      <c r="A39" t="s">
        <v>30</v>
      </c>
      <c r="B39" s="7" t="s">
        <v>26</v>
      </c>
      <c r="C39" s="8">
        <v>28</v>
      </c>
      <c r="D39" s="8">
        <v>42</v>
      </c>
      <c r="E39" s="8">
        <v>51</v>
      </c>
      <c r="F39" s="8">
        <v>36</v>
      </c>
      <c r="G39" s="8">
        <v>46</v>
      </c>
      <c r="H39" s="8">
        <v>45</v>
      </c>
      <c r="I39" s="8">
        <v>54</v>
      </c>
      <c r="J39" s="8">
        <v>46</v>
      </c>
      <c r="K39" s="8">
        <v>43</v>
      </c>
      <c r="L39" s="8">
        <v>34</v>
      </c>
      <c r="M39" s="8">
        <v>29</v>
      </c>
      <c r="N39" s="8">
        <v>59</v>
      </c>
      <c r="O39" s="8">
        <v>67</v>
      </c>
      <c r="P39" s="13" t="s">
        <v>48</v>
      </c>
    </row>
    <row r="40" spans="1:16" x14ac:dyDescent="0.4">
      <c r="A40" t="s">
        <v>31</v>
      </c>
      <c r="B40" s="7" t="s">
        <v>26</v>
      </c>
      <c r="C40" s="8">
        <v>0</v>
      </c>
      <c r="D40" s="8">
        <v>0</v>
      </c>
      <c r="E40" s="8">
        <v>0</v>
      </c>
      <c r="F40" s="8">
        <v>3</v>
      </c>
      <c r="G40" s="8">
        <v>0</v>
      </c>
      <c r="H40" s="8">
        <v>1</v>
      </c>
      <c r="I40" s="8">
        <v>2</v>
      </c>
      <c r="J40" s="8">
        <v>2</v>
      </c>
      <c r="K40" s="8">
        <v>1</v>
      </c>
      <c r="L40" s="8">
        <v>0</v>
      </c>
      <c r="M40" s="8">
        <v>5</v>
      </c>
      <c r="N40" s="8">
        <v>2</v>
      </c>
      <c r="O40" s="8">
        <v>1</v>
      </c>
      <c r="P40" s="13" t="s">
        <v>48</v>
      </c>
    </row>
    <row r="41" spans="1:16" x14ac:dyDescent="0.4">
      <c r="A41" t="s">
        <v>32</v>
      </c>
      <c r="B41" s="7" t="s">
        <v>26</v>
      </c>
      <c r="C41" s="8">
        <v>0</v>
      </c>
      <c r="D41" s="8">
        <v>2</v>
      </c>
      <c r="E41" s="8">
        <v>0</v>
      </c>
      <c r="F41" s="8">
        <v>1</v>
      </c>
      <c r="G41" s="8">
        <v>8</v>
      </c>
      <c r="H41" s="8">
        <v>20</v>
      </c>
      <c r="I41" s="8">
        <v>9</v>
      </c>
      <c r="J41" s="8">
        <v>6</v>
      </c>
      <c r="K41" s="8">
        <v>8</v>
      </c>
      <c r="L41" s="8">
        <v>18</v>
      </c>
      <c r="M41" s="8">
        <v>17</v>
      </c>
      <c r="N41" s="8">
        <v>20</v>
      </c>
      <c r="O41" s="8">
        <v>19</v>
      </c>
      <c r="P41" s="13" t="s">
        <v>48</v>
      </c>
    </row>
    <row r="42" spans="1:16" x14ac:dyDescent="0.4">
      <c r="A42" t="s">
        <v>33</v>
      </c>
      <c r="B42" s="7" t="s">
        <v>26</v>
      </c>
      <c r="C42" s="8">
        <v>6</v>
      </c>
      <c r="D42" s="8">
        <v>6</v>
      </c>
      <c r="E42" s="8">
        <v>7</v>
      </c>
      <c r="F42" s="8">
        <v>12</v>
      </c>
      <c r="G42" s="8">
        <v>4</v>
      </c>
      <c r="H42" s="8">
        <v>7</v>
      </c>
      <c r="I42" s="8">
        <v>1</v>
      </c>
      <c r="J42" s="8">
        <v>2</v>
      </c>
      <c r="K42" s="8">
        <v>4</v>
      </c>
      <c r="L42" s="8">
        <v>4</v>
      </c>
      <c r="M42" s="8">
        <v>5</v>
      </c>
      <c r="N42" s="8">
        <v>7</v>
      </c>
      <c r="O42" s="8">
        <v>1</v>
      </c>
      <c r="P42" s="13" t="s">
        <v>48</v>
      </c>
    </row>
  </sheetData>
  <mergeCells count="42">
    <mergeCell ref="N37:N38"/>
    <mergeCell ref="O37:O38"/>
    <mergeCell ref="H37:H38"/>
    <mergeCell ref="I37:I38"/>
    <mergeCell ref="J37:J38"/>
    <mergeCell ref="K37:K38"/>
    <mergeCell ref="L37:L38"/>
    <mergeCell ref="C37:C38"/>
    <mergeCell ref="D37:D38"/>
    <mergeCell ref="E37:E38"/>
    <mergeCell ref="F37:F38"/>
    <mergeCell ref="G37:G38"/>
    <mergeCell ref="H7:H9"/>
    <mergeCell ref="I7:I9"/>
    <mergeCell ref="C13:C14"/>
    <mergeCell ref="D13:D14"/>
    <mergeCell ref="E13:E14"/>
    <mergeCell ref="F13:F14"/>
    <mergeCell ref="G13:G14"/>
    <mergeCell ref="H13:H14"/>
    <mergeCell ref="I13:I14"/>
    <mergeCell ref="C7:C9"/>
    <mergeCell ref="D7:D9"/>
    <mergeCell ref="E7:E9"/>
    <mergeCell ref="F7:F9"/>
    <mergeCell ref="G7:G9"/>
    <mergeCell ref="P7:P9"/>
    <mergeCell ref="P13:P14"/>
    <mergeCell ref="P37:P38"/>
    <mergeCell ref="O7:O9"/>
    <mergeCell ref="J13:J14"/>
    <mergeCell ref="K13:K14"/>
    <mergeCell ref="L13:L14"/>
    <mergeCell ref="M13:M14"/>
    <mergeCell ref="N13:N14"/>
    <mergeCell ref="O13:O14"/>
    <mergeCell ref="J7:J9"/>
    <mergeCell ref="K7:K9"/>
    <mergeCell ref="L7:L9"/>
    <mergeCell ref="M7:M9"/>
    <mergeCell ref="N7:N9"/>
    <mergeCell ref="M37:M3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B73154C-8428-4915-8DED-2F5D5FC384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8FFB61-92B3-4E36-9ECA-F74BE19A92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2CB476-E11B-4645-8C10-7CC274CCAADC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8a46b197-c0a1-4f21-9a6b-51f5ee863a9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1e39310-30fa-442b-828a-d033d9a68cd1"/>
    <ds:schemaRef ds:uri="http://schemas.microsoft.com/office/2006/metadata/properties"/>
    <ds:schemaRef ds:uri="http://schemas.microsoft.com/sharepoint/v3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Quanity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Susi Ahlborn</cp:lastModifiedBy>
  <dcterms:created xsi:type="dcterms:W3CDTF">2025-12-21T19:54:45Z</dcterms:created>
  <dcterms:modified xsi:type="dcterms:W3CDTF">2026-02-21T10:13:32Z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