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03A3B129-3D3A-406D-A345-404E7B915120}" xr6:coauthVersionLast="47" xr6:coauthVersionMax="47" xr10:uidLastSave="{00000000-0000-0000-0000-000000000000}"/>
  <bookViews>
    <workbookView xWindow="-120" yWindow="-120" windowWidth="38640" windowHeight="15840" xr2:uid="{C7F6720B-713C-47A1-9608-8F06837A00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O32" i="1"/>
  <c r="P32" i="1"/>
  <c r="Q32" i="1"/>
  <c r="R32" i="1"/>
  <c r="S32" i="1"/>
  <c r="T32" i="1"/>
  <c r="U32" i="1"/>
  <c r="V32" i="1"/>
  <c r="N33" i="1"/>
  <c r="O33" i="1"/>
  <c r="P33" i="1"/>
  <c r="Q33" i="1"/>
  <c r="R33" i="1"/>
  <c r="S33" i="1"/>
  <c r="T33" i="1"/>
  <c r="U33" i="1"/>
  <c r="V33" i="1"/>
  <c r="N34" i="1"/>
  <c r="O34" i="1"/>
  <c r="P34" i="1"/>
  <c r="Q34" i="1"/>
  <c r="R34" i="1"/>
  <c r="S34" i="1"/>
  <c r="T34" i="1"/>
  <c r="U34" i="1"/>
  <c r="V34" i="1"/>
  <c r="N35" i="1"/>
  <c r="O35" i="1"/>
  <c r="P35" i="1"/>
  <c r="Q35" i="1"/>
  <c r="R35" i="1"/>
  <c r="S35" i="1"/>
  <c r="T35" i="1"/>
  <c r="U35" i="1"/>
  <c r="V35" i="1"/>
  <c r="N36" i="1"/>
  <c r="O36" i="1"/>
  <c r="P36" i="1"/>
  <c r="Q36" i="1"/>
  <c r="R36" i="1"/>
  <c r="S36" i="1"/>
  <c r="T36" i="1"/>
  <c r="U36" i="1"/>
  <c r="V36" i="1"/>
  <c r="O31" i="1"/>
  <c r="P31" i="1"/>
  <c r="Q31" i="1"/>
  <c r="R31" i="1"/>
  <c r="S31" i="1"/>
  <c r="T31" i="1"/>
  <c r="U31" i="1"/>
  <c r="V31" i="1"/>
  <c r="N31" i="1"/>
  <c r="J26" i="1" l="1"/>
  <c r="J25" i="1"/>
  <c r="J24" i="1"/>
  <c r="J23" i="1"/>
  <c r="J22" i="1"/>
  <c r="J17" i="1"/>
  <c r="J16" i="1"/>
  <c r="J15" i="1"/>
  <c r="J14" i="1"/>
  <c r="J13" i="1"/>
  <c r="I27" i="1"/>
  <c r="H27" i="1"/>
  <c r="G27" i="1"/>
  <c r="F27" i="1"/>
  <c r="E27" i="1"/>
  <c r="D27" i="1"/>
  <c r="C27" i="1"/>
  <c r="B27" i="1"/>
  <c r="J27" i="1" l="1"/>
  <c r="I18" i="1" l="1"/>
  <c r="H18" i="1"/>
  <c r="G18" i="1"/>
  <c r="F18" i="1"/>
  <c r="E18" i="1"/>
  <c r="D18" i="1"/>
  <c r="C18" i="1"/>
  <c r="B18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1" i="1"/>
  <c r="D31" i="1"/>
  <c r="D36" i="1" s="1"/>
  <c r="E31" i="1"/>
  <c r="F31" i="1"/>
  <c r="G31" i="1"/>
  <c r="H31" i="1"/>
  <c r="H36" i="1" s="1"/>
  <c r="I31" i="1"/>
  <c r="D9" i="1" l="1"/>
  <c r="C9" i="1"/>
  <c r="I36" i="1"/>
  <c r="J18" i="1"/>
  <c r="J4" i="1"/>
  <c r="B31" i="1"/>
  <c r="J31" i="1" s="1"/>
  <c r="G36" i="1"/>
  <c r="J8" i="1"/>
  <c r="B35" i="1"/>
  <c r="J35" i="1" s="1"/>
  <c r="B32" i="1"/>
  <c r="J5" i="1"/>
  <c r="F36" i="1"/>
  <c r="B9" i="1"/>
  <c r="E36" i="1"/>
  <c r="I9" i="1"/>
  <c r="C36" i="1"/>
  <c r="H9" i="1"/>
  <c r="J7" i="1"/>
  <c r="B34" i="1"/>
  <c r="J34" i="1" s="1"/>
  <c r="J6" i="1"/>
  <c r="B33" i="1"/>
  <c r="J33" i="1" s="1"/>
  <c r="G9" i="1"/>
  <c r="F9" i="1"/>
  <c r="E9" i="1"/>
  <c r="J9" i="1" l="1"/>
  <c r="B36" i="1"/>
  <c r="J36" i="1" s="1"/>
  <c r="J32" i="1"/>
</calcChain>
</file>

<file path=xl/sharedStrings.xml><?xml version="1.0" encoding="utf-8"?>
<sst xmlns="http://schemas.openxmlformats.org/spreadsheetml/2006/main" count="40" uniqueCount="12">
  <si>
    <t>Accelerated CCA - By Rate Zone</t>
  </si>
  <si>
    <t>BRZ</t>
  </si>
  <si>
    <t>ERZ</t>
  </si>
  <si>
    <t>GRZ</t>
  </si>
  <si>
    <t>HRZ</t>
  </si>
  <si>
    <t>PRZ</t>
  </si>
  <si>
    <t>Total</t>
  </si>
  <si>
    <t>Immediate Expensing - By Rate Zone</t>
  </si>
  <si>
    <t>Accelerated CCA impact on ICM - By Rate Zone</t>
  </si>
  <si>
    <t xml:space="preserve">Total </t>
  </si>
  <si>
    <t>Total reconcile to Table 9-3-59 Principal balances</t>
  </si>
  <si>
    <t>Table 9-3-59 Principal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</si>
</sst>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41" fontId="0" fillId="0" borderId="0" xfId="0" applyNumberFormat="1"/>
    <xf numFmtId="0" fontId="0" fillId="0" borderId="2" xfId="0" applyBorder="1"/>
    <xf numFmtId="164" fontId="0" fillId="0" borderId="0" xfId="1" applyNumberFormat="1" applyFont="1"/>
    <xf numFmtId="164" fontId="0" fillId="0" borderId="2" xfId="1" applyNumberFormat="1" applyFont="1" applyBorder="1"/>
    <xf numFmtId="1" fontId="3" fillId="0" borderId="1" xfId="1" applyNumberFormat="1" applyFont="1" applyBorder="1" applyAlignment="1">
      <alignment horizontal="center"/>
    </xf>
    <xf numFmtId="0" fontId="2" fillId="0" borderId="0" xfId="0" applyFont="1"/>
    <xf numFmtId="165" fontId="0" fillId="0" borderId="0" xfId="1" applyNumberFormat="1" applyFont="1"/>
    <xf numFmtId="165" fontId="0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AAA3-FBCD-4EC4-A2F8-C14525EBD818}">
  <dimension ref="A2:V36"/>
  <sheetViews>
    <sheetView tabSelected="1" zoomScale="90" zoomScaleNormal="90" workbookViewId="0">
      <selection activeCell="AI26" sqref="AI26"/>
    </sheetView>
  </sheetViews>
  <sheetFormatPr defaultRowHeight="14.4" x14ac:dyDescent="0.3"/>
  <cols>
    <col min="2" max="6" width="12.77734375" bestFit="1" customWidth="1"/>
    <col min="7" max="10" width="11.21875" bestFit="1" customWidth="1"/>
  </cols>
  <sheetData>
    <row r="2" spans="1:11" x14ac:dyDescent="0.3">
      <c r="A2" s="7" t="s">
        <v>0</v>
      </c>
    </row>
    <row r="3" spans="1:11" ht="15" thickBot="1" x14ac:dyDescent="0.35">
      <c r="B3" s="1">
        <v>2019</v>
      </c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  <c r="I3" s="1">
        <v>2026</v>
      </c>
      <c r="J3" s="1" t="s">
        <v>6</v>
      </c>
    </row>
    <row r="4" spans="1:11" x14ac:dyDescent="0.3">
      <c r="A4" t="s">
        <v>1</v>
      </c>
      <c r="B4" s="4">
        <v>1109821.2645886503</v>
      </c>
      <c r="C4" s="4">
        <v>922904.21653499256</v>
      </c>
      <c r="D4" s="4">
        <v>812064.80049425294</v>
      </c>
      <c r="E4" s="4">
        <v>732034.71415044158</v>
      </c>
      <c r="F4" s="4">
        <v>669754.17022686184</v>
      </c>
      <c r="G4" s="4">
        <v>8781.0883426110267</v>
      </c>
      <c r="H4" s="4">
        <v>39564.400621378489</v>
      </c>
      <c r="I4" s="4">
        <v>58942.815079303153</v>
      </c>
      <c r="J4" s="4">
        <f>SUM(B4:I4)</f>
        <v>4353867.4700384922</v>
      </c>
    </row>
    <row r="5" spans="1:11" x14ac:dyDescent="0.3">
      <c r="A5" t="s">
        <v>2</v>
      </c>
      <c r="B5" s="4">
        <v>2209179.2908729981</v>
      </c>
      <c r="C5" s="4">
        <v>1328824.4169847695</v>
      </c>
      <c r="D5" s="4">
        <v>1175650.2495343434</v>
      </c>
      <c r="E5" s="4">
        <v>1073031.3864296784</v>
      </c>
      <c r="F5" s="4">
        <v>995743.11391120695</v>
      </c>
      <c r="G5" s="4">
        <v>44719.472938156294</v>
      </c>
      <c r="H5" s="4">
        <v>106768.37998965236</v>
      </c>
      <c r="I5" s="4">
        <v>135744.91059680117</v>
      </c>
      <c r="J5" s="4">
        <f t="shared" ref="J5:J9" si="0">SUM(B5:I5)</f>
        <v>7069661.2212576065</v>
      </c>
    </row>
    <row r="6" spans="1:11" x14ac:dyDescent="0.3">
      <c r="A6" t="s">
        <v>3</v>
      </c>
      <c r="B6" s="4">
        <v>472445.09190641489</v>
      </c>
      <c r="C6" s="4">
        <v>360905.19927797088</v>
      </c>
      <c r="D6" s="4">
        <v>304443.81443002779</v>
      </c>
      <c r="E6" s="4">
        <v>269774.10814324691</v>
      </c>
      <c r="F6" s="4">
        <v>245750.58778881581</v>
      </c>
      <c r="G6" s="4">
        <v>-32847.257593052767</v>
      </c>
      <c r="H6" s="4">
        <v>2551.1370597448167</v>
      </c>
      <c r="I6" s="4">
        <v>19622.226235083835</v>
      </c>
      <c r="J6" s="4">
        <f t="shared" si="0"/>
        <v>1642644.9072482523</v>
      </c>
    </row>
    <row r="7" spans="1:11" x14ac:dyDescent="0.3">
      <c r="A7" t="s">
        <v>4</v>
      </c>
      <c r="B7" s="4">
        <v>1933068.4016063961</v>
      </c>
      <c r="C7" s="4">
        <v>1501248.2652755149</v>
      </c>
      <c r="D7" s="4">
        <v>1307125.6015674293</v>
      </c>
      <c r="E7" s="4">
        <v>1182844.5260105229</v>
      </c>
      <c r="F7" s="4">
        <v>1092349.3732450181</v>
      </c>
      <c r="G7" s="4">
        <v>-13551.208880291664</v>
      </c>
      <c r="H7" s="4">
        <v>85612.753968313875</v>
      </c>
      <c r="I7" s="4">
        <v>130500.60975182374</v>
      </c>
      <c r="J7" s="4">
        <f t="shared" si="0"/>
        <v>7219198.3225447265</v>
      </c>
    </row>
    <row r="8" spans="1:11" x14ac:dyDescent="0.3">
      <c r="A8" t="s">
        <v>5</v>
      </c>
      <c r="B8" s="4">
        <v>2803594.428921503</v>
      </c>
      <c r="C8" s="4">
        <v>2851255.5342131681</v>
      </c>
      <c r="D8" s="4">
        <v>2905429.3893632181</v>
      </c>
      <c r="E8" s="4">
        <v>2992592.2710441146</v>
      </c>
      <c r="F8" s="4">
        <v>2813688.276178285</v>
      </c>
      <c r="G8" s="4">
        <v>219827.09442310268</v>
      </c>
      <c r="H8" s="4">
        <v>375365.4053078781</v>
      </c>
      <c r="I8" s="4">
        <v>436343.3577512069</v>
      </c>
      <c r="J8" s="4">
        <f t="shared" si="0"/>
        <v>15398095.757202476</v>
      </c>
    </row>
    <row r="9" spans="1:11" x14ac:dyDescent="0.3">
      <c r="A9" s="3" t="s">
        <v>6</v>
      </c>
      <c r="B9" s="5">
        <f>SUM(B4:B8)</f>
        <v>8528108.4778959621</v>
      </c>
      <c r="C9" s="5">
        <f t="shared" ref="C9:I9" si="1">SUM(C4:C8)</f>
        <v>6965137.6322864164</v>
      </c>
      <c r="D9" s="5">
        <f t="shared" si="1"/>
        <v>6504713.8553892719</v>
      </c>
      <c r="E9" s="5">
        <f t="shared" si="1"/>
        <v>6250277.0057780044</v>
      </c>
      <c r="F9" s="5">
        <f t="shared" si="1"/>
        <v>5817285.5213501882</v>
      </c>
      <c r="G9" s="5">
        <f t="shared" si="1"/>
        <v>226929.18923052558</v>
      </c>
      <c r="H9" s="5">
        <f t="shared" si="1"/>
        <v>609862.07694696763</v>
      </c>
      <c r="I9" s="5">
        <f t="shared" si="1"/>
        <v>781153.91941421875</v>
      </c>
      <c r="J9" s="5">
        <f t="shared" si="0"/>
        <v>35683467.678291552</v>
      </c>
    </row>
    <row r="10" spans="1:11" x14ac:dyDescent="0.3">
      <c r="B10" s="4"/>
      <c r="C10" s="4"/>
      <c r="D10" s="4"/>
      <c r="E10" s="4"/>
      <c r="F10" s="4"/>
      <c r="G10" s="4"/>
      <c r="H10" s="4"/>
      <c r="I10" s="4"/>
    </row>
    <row r="11" spans="1:11" x14ac:dyDescent="0.3">
      <c r="A11" s="7" t="s">
        <v>7</v>
      </c>
      <c r="B11" s="4"/>
      <c r="C11" s="4"/>
      <c r="D11" s="4"/>
      <c r="E11" s="4"/>
      <c r="F11" s="4"/>
      <c r="G11" s="4"/>
      <c r="H11" s="4"/>
      <c r="I11" s="4"/>
    </row>
    <row r="12" spans="1:11" ht="15" thickBot="1" x14ac:dyDescent="0.35">
      <c r="B12" s="6">
        <v>2019</v>
      </c>
      <c r="C12" s="6">
        <v>2020</v>
      </c>
      <c r="D12" s="6">
        <v>2021</v>
      </c>
      <c r="E12" s="6">
        <v>2022</v>
      </c>
      <c r="F12" s="6">
        <v>2023</v>
      </c>
      <c r="G12" s="6">
        <v>2024</v>
      </c>
      <c r="H12" s="6">
        <v>2025</v>
      </c>
      <c r="I12" s="6">
        <v>2026</v>
      </c>
      <c r="J12" s="1" t="s">
        <v>6</v>
      </c>
    </row>
    <row r="13" spans="1:11" x14ac:dyDescent="0.3">
      <c r="A13" t="s">
        <v>1</v>
      </c>
      <c r="B13" s="4"/>
      <c r="C13" s="4"/>
      <c r="D13" s="4">
        <v>30458.021626177091</v>
      </c>
      <c r="E13" s="4">
        <v>25097.409819969922</v>
      </c>
      <c r="F13" s="4">
        <v>20760.577403079125</v>
      </c>
      <c r="G13" s="4">
        <v>-16542.287581990982</v>
      </c>
      <c r="H13" s="4">
        <v>-13670.546457757346</v>
      </c>
      <c r="I13" s="4">
        <v>-11187.975221028615</v>
      </c>
      <c r="J13" s="4">
        <f>SUM(B13:I13)</f>
        <v>34915.199588449199</v>
      </c>
      <c r="K13" s="2"/>
    </row>
    <row r="14" spans="1:11" x14ac:dyDescent="0.3">
      <c r="A14" t="s">
        <v>2</v>
      </c>
      <c r="B14" s="4"/>
      <c r="C14" s="4"/>
      <c r="D14" s="4">
        <v>165131.44866698547</v>
      </c>
      <c r="E14" s="4">
        <v>136068.31370159602</v>
      </c>
      <c r="F14" s="4">
        <v>112555.70909396025</v>
      </c>
      <c r="G14" s="4">
        <v>-89685.795952431188</v>
      </c>
      <c r="H14" s="4">
        <v>-74116.341775089124</v>
      </c>
      <c r="I14" s="4">
        <v>-60656.814108732957</v>
      </c>
      <c r="J14" s="4">
        <f t="shared" ref="J14:J18" si="2">SUM(B14:I14)</f>
        <v>189296.5196262885</v>
      </c>
    </row>
    <row r="15" spans="1:11" x14ac:dyDescent="0.3">
      <c r="A15" t="s">
        <v>3</v>
      </c>
      <c r="B15" s="4"/>
      <c r="C15" s="4"/>
      <c r="D15" s="4">
        <v>28595.271372470779</v>
      </c>
      <c r="E15" s="4">
        <v>23562.503610915919</v>
      </c>
      <c r="F15" s="4">
        <v>19490.902986949655</v>
      </c>
      <c r="G15" s="4">
        <v>-15530.595136288819</v>
      </c>
      <c r="H15" s="4">
        <v>-12834.483820629077</v>
      </c>
      <c r="I15" s="4">
        <v>-10503.74155880284</v>
      </c>
      <c r="J15" s="4">
        <f t="shared" si="2"/>
        <v>32779.857454615631</v>
      </c>
    </row>
    <row r="16" spans="1:11" x14ac:dyDescent="0.3">
      <c r="A16" t="s">
        <v>4</v>
      </c>
      <c r="B16" s="4"/>
      <c r="C16" s="4"/>
      <c r="D16" s="4">
        <v>92803.518270830915</v>
      </c>
      <c r="E16" s="4">
        <v>76470.099055164668</v>
      </c>
      <c r="F16" s="4">
        <v>63256.065938432228</v>
      </c>
      <c r="G16" s="4">
        <v>-50403.224040567024</v>
      </c>
      <c r="H16" s="4">
        <v>-41653.224347124582</v>
      </c>
      <c r="I16" s="4">
        <v>-34088.998805686766</v>
      </c>
      <c r="J16" s="4">
        <f t="shared" si="2"/>
        <v>106384.23607104944</v>
      </c>
    </row>
    <row r="17" spans="1:22" x14ac:dyDescent="0.3">
      <c r="A17" t="s">
        <v>5</v>
      </c>
      <c r="B17" s="4"/>
      <c r="C17" s="4"/>
      <c r="D17" s="4">
        <v>111134.46079257202</v>
      </c>
      <c r="E17" s="4">
        <v>91574.795693079344</v>
      </c>
      <c r="F17" s="4">
        <v>75750.670997315246</v>
      </c>
      <c r="G17" s="4">
        <v>-60359.081534048251</v>
      </c>
      <c r="H17" s="4">
        <v>-49880.744979737465</v>
      </c>
      <c r="I17" s="4">
        <v>-40822.401691417152</v>
      </c>
      <c r="J17" s="4">
        <f t="shared" si="2"/>
        <v>127397.69927776375</v>
      </c>
    </row>
    <row r="18" spans="1:22" x14ac:dyDescent="0.3">
      <c r="A18" s="3" t="s">
        <v>6</v>
      </c>
      <c r="B18" s="5">
        <f>SUM(B13:B17)</f>
        <v>0</v>
      </c>
      <c r="C18" s="5">
        <f t="shared" ref="C18" si="3">SUM(C13:C17)</f>
        <v>0</v>
      </c>
      <c r="D18" s="5">
        <f t="shared" ref="D18" si="4">SUM(D13:D17)</f>
        <v>428122.72072903626</v>
      </c>
      <c r="E18" s="5">
        <f t="shared" ref="E18" si="5">SUM(E13:E17)</f>
        <v>352773.1218807259</v>
      </c>
      <c r="F18" s="5">
        <f t="shared" ref="F18" si="6">SUM(F13:F17)</f>
        <v>291813.92641973653</v>
      </c>
      <c r="G18" s="5">
        <f t="shared" ref="G18" si="7">SUM(G13:G17)</f>
        <v>-232520.98424532625</v>
      </c>
      <c r="H18" s="5">
        <f t="shared" ref="H18" si="8">SUM(H13:H17)</f>
        <v>-192155.3413803376</v>
      </c>
      <c r="I18" s="5">
        <f t="shared" ref="I18" si="9">SUM(I13:I17)</f>
        <v>-157259.93138566831</v>
      </c>
      <c r="J18" s="5">
        <f t="shared" si="2"/>
        <v>490773.5120181666</v>
      </c>
    </row>
    <row r="19" spans="1:22" x14ac:dyDescent="0.3">
      <c r="B19" s="4"/>
      <c r="C19" s="4"/>
      <c r="D19" s="4"/>
      <c r="E19" s="4"/>
      <c r="F19" s="4"/>
      <c r="G19" s="4"/>
      <c r="H19" s="4"/>
      <c r="I19" s="4"/>
    </row>
    <row r="20" spans="1:22" x14ac:dyDescent="0.3">
      <c r="A20" s="7" t="s">
        <v>8</v>
      </c>
      <c r="B20" s="4"/>
      <c r="C20" s="4"/>
      <c r="D20" s="4"/>
      <c r="E20" s="4"/>
      <c r="F20" s="4"/>
      <c r="G20" s="4"/>
      <c r="H20" s="4"/>
      <c r="I20" s="4"/>
    </row>
    <row r="21" spans="1:22" ht="15" thickBot="1" x14ac:dyDescent="0.35">
      <c r="B21" s="6">
        <v>2019</v>
      </c>
      <c r="C21" s="6">
        <v>2020</v>
      </c>
      <c r="D21" s="6">
        <v>2021</v>
      </c>
      <c r="E21" s="6">
        <v>2022</v>
      </c>
      <c r="F21" s="6">
        <v>2023</v>
      </c>
      <c r="G21" s="6">
        <v>2024</v>
      </c>
      <c r="H21" s="6">
        <v>2025</v>
      </c>
      <c r="I21" s="6">
        <v>2026</v>
      </c>
      <c r="J21" s="1" t="s">
        <v>6</v>
      </c>
    </row>
    <row r="22" spans="1:22" x14ac:dyDescent="0.3">
      <c r="A22" t="s">
        <v>1</v>
      </c>
      <c r="B22" s="4">
        <v>0</v>
      </c>
      <c r="C22" s="4">
        <v>0</v>
      </c>
      <c r="D22" s="4">
        <v>101050.99469931974</v>
      </c>
      <c r="E22" s="4">
        <v>-2749.4673310476355</v>
      </c>
      <c r="F22" s="4">
        <v>-2529.5099445638189</v>
      </c>
      <c r="G22" s="4">
        <v>-2327.1491489986947</v>
      </c>
      <c r="H22" s="4">
        <v>-2140.9772170788201</v>
      </c>
      <c r="I22" s="4">
        <v>-1969.6990397125192</v>
      </c>
      <c r="J22" s="4">
        <f>SUM(B22:I22)</f>
        <v>89334.192017918249</v>
      </c>
    </row>
    <row r="23" spans="1:22" x14ac:dyDescent="0.3">
      <c r="A23" t="s">
        <v>2</v>
      </c>
      <c r="B23" s="4">
        <v>64981.176682993188</v>
      </c>
      <c r="C23" s="4">
        <v>-6063.3117070746375</v>
      </c>
      <c r="D23" s="4">
        <v>-5680.490687196434</v>
      </c>
      <c r="E23" s="4">
        <v>-4400.0054355587927</v>
      </c>
      <c r="F23" s="4">
        <v>-4048.0050007141544</v>
      </c>
      <c r="G23" s="4">
        <v>-6316.2129844393348</v>
      </c>
      <c r="H23" s="4">
        <v>-5810.9159456842171</v>
      </c>
      <c r="I23" s="4">
        <v>-5346.0426700294483</v>
      </c>
      <c r="J23" s="4">
        <f t="shared" ref="J23:J27" si="10">SUM(B23:I23)</f>
        <v>27316.192252296169</v>
      </c>
    </row>
    <row r="24" spans="1:22" x14ac:dyDescent="0.3">
      <c r="A24" t="s">
        <v>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f t="shared" si="10"/>
        <v>0</v>
      </c>
    </row>
    <row r="25" spans="1:22" x14ac:dyDescent="0.3">
      <c r="A25" t="s">
        <v>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f t="shared" si="10"/>
        <v>0</v>
      </c>
    </row>
    <row r="26" spans="1:22" x14ac:dyDescent="0.3">
      <c r="A26" t="s">
        <v>5</v>
      </c>
      <c r="B26" s="4">
        <v>406740.10854965972</v>
      </c>
      <c r="C26" s="4">
        <v>-51555.668309345143</v>
      </c>
      <c r="D26" s="4">
        <v>-17675.841387978813</v>
      </c>
      <c r="E26" s="4">
        <v>-31148.136347121501</v>
      </c>
      <c r="F26" s="4">
        <v>-28656.28543935169</v>
      </c>
      <c r="G26" s="4">
        <v>-42305.294592448481</v>
      </c>
      <c r="H26" s="4">
        <v>-38920.871025052766</v>
      </c>
      <c r="I26" s="4">
        <v>-35807.201343048422</v>
      </c>
      <c r="J26" s="4">
        <f t="shared" si="10"/>
        <v>160670.81010531291</v>
      </c>
    </row>
    <row r="27" spans="1:22" x14ac:dyDescent="0.3">
      <c r="A27" s="3" t="s">
        <v>6</v>
      </c>
      <c r="B27" s="5">
        <f t="shared" ref="B27" si="11">SUM(B22:B26)</f>
        <v>471721.28523265291</v>
      </c>
      <c r="C27" s="5">
        <f t="shared" ref="C27" si="12">SUM(C22:C26)</f>
        <v>-57618.98001641978</v>
      </c>
      <c r="D27" s="5">
        <f t="shared" ref="D27" si="13">SUM(D22:D26)</f>
        <v>77694.66262414449</v>
      </c>
      <c r="E27" s="5">
        <f t="shared" ref="E27" si="14">SUM(E22:E26)</f>
        <v>-38297.609113727929</v>
      </c>
      <c r="F27" s="5">
        <f t="shared" ref="F27" si="15">SUM(F22:F26)</f>
        <v>-35233.800384629663</v>
      </c>
      <c r="G27" s="5">
        <f t="shared" ref="G27" si="16">SUM(G22:G26)</f>
        <v>-50948.656725886511</v>
      </c>
      <c r="H27" s="5">
        <f t="shared" ref="H27" si="17">SUM(H22:H26)</f>
        <v>-46872.764187815803</v>
      </c>
      <c r="I27" s="5">
        <f t="shared" ref="I27" si="18">SUM(I22:I26)</f>
        <v>-43122.94305279039</v>
      </c>
      <c r="J27" s="5">
        <f t="shared" si="10"/>
        <v>277321.19437552732</v>
      </c>
    </row>
    <row r="28" spans="1:22" x14ac:dyDescent="0.3">
      <c r="B28" s="4"/>
      <c r="C28" s="4"/>
      <c r="D28" s="4"/>
      <c r="E28" s="4"/>
      <c r="F28" s="4"/>
      <c r="G28" s="4"/>
      <c r="H28" s="4"/>
      <c r="I28" s="4"/>
    </row>
    <row r="29" spans="1:22" x14ac:dyDescent="0.3">
      <c r="A29" s="7" t="s">
        <v>10</v>
      </c>
      <c r="B29" s="4"/>
      <c r="C29" s="4"/>
      <c r="D29" s="4"/>
      <c r="E29" s="4"/>
      <c r="F29" s="4"/>
      <c r="G29" s="4"/>
      <c r="H29" s="4"/>
      <c r="I29" s="4"/>
      <c r="M29" s="7" t="s">
        <v>11</v>
      </c>
      <c r="N29" s="4"/>
      <c r="O29" s="4"/>
      <c r="P29" s="4"/>
      <c r="Q29" s="4"/>
      <c r="R29" s="4"/>
      <c r="S29" s="4"/>
      <c r="T29" s="4"/>
      <c r="U29" s="4"/>
    </row>
    <row r="30" spans="1:22" ht="15" thickBot="1" x14ac:dyDescent="0.35">
      <c r="B30" s="6">
        <v>2019</v>
      </c>
      <c r="C30" s="6">
        <v>2020</v>
      </c>
      <c r="D30" s="6">
        <v>2021</v>
      </c>
      <c r="E30" s="6">
        <v>2022</v>
      </c>
      <c r="F30" s="6">
        <v>2023</v>
      </c>
      <c r="G30" s="6">
        <v>2024</v>
      </c>
      <c r="H30" s="6">
        <v>2025</v>
      </c>
      <c r="I30" s="6">
        <v>2026</v>
      </c>
      <c r="J30" s="1" t="s">
        <v>6</v>
      </c>
      <c r="N30" s="6">
        <v>2019</v>
      </c>
      <c r="O30" s="6">
        <v>2020</v>
      </c>
      <c r="P30" s="6">
        <v>2021</v>
      </c>
      <c r="Q30" s="6">
        <v>2022</v>
      </c>
      <c r="R30" s="6">
        <v>2023</v>
      </c>
      <c r="S30" s="6">
        <v>2024</v>
      </c>
      <c r="T30" s="6">
        <v>2025</v>
      </c>
      <c r="U30" s="6">
        <v>2026</v>
      </c>
      <c r="V30" s="1" t="s">
        <v>6</v>
      </c>
    </row>
    <row r="31" spans="1:22" x14ac:dyDescent="0.3">
      <c r="A31" t="s">
        <v>1</v>
      </c>
      <c r="B31" s="4">
        <f>B4+B13+B22</f>
        <v>1109821.2645886503</v>
      </c>
      <c r="C31" s="4">
        <f t="shared" ref="C31:I31" si="19">C4+C13+C22</f>
        <v>922904.21653499256</v>
      </c>
      <c r="D31" s="4">
        <f t="shared" si="19"/>
        <v>943573.81681974977</v>
      </c>
      <c r="E31" s="4">
        <f t="shared" si="19"/>
        <v>754382.65663936385</v>
      </c>
      <c r="F31" s="4">
        <f t="shared" si="19"/>
        <v>687985.23768537713</v>
      </c>
      <c r="G31" s="4">
        <f t="shared" si="19"/>
        <v>-10088.34838837865</v>
      </c>
      <c r="H31" s="4">
        <f t="shared" si="19"/>
        <v>23752.876946542325</v>
      </c>
      <c r="I31" s="4">
        <f t="shared" si="19"/>
        <v>45785.140818562017</v>
      </c>
      <c r="J31" s="4">
        <f>SUM(B31:I31)</f>
        <v>4478116.8616448594</v>
      </c>
      <c r="M31" t="s">
        <v>1</v>
      </c>
      <c r="N31" s="8">
        <f>B31/1000000</f>
        <v>1.1098212645886503</v>
      </c>
      <c r="O31" s="8">
        <f t="shared" ref="O31:V31" si="20">C31/1000000</f>
        <v>0.92290421653499255</v>
      </c>
      <c r="P31" s="8">
        <f t="shared" si="20"/>
        <v>0.94357381681974972</v>
      </c>
      <c r="Q31" s="8">
        <f t="shared" si="20"/>
        <v>0.75438265663936388</v>
      </c>
      <c r="R31" s="8">
        <f t="shared" si="20"/>
        <v>0.68798523768537712</v>
      </c>
      <c r="S31" s="8">
        <f t="shared" si="20"/>
        <v>-1.0088348388378651E-2</v>
      </c>
      <c r="T31" s="8">
        <f t="shared" si="20"/>
        <v>2.3752876946542326E-2</v>
      </c>
      <c r="U31" s="8">
        <f t="shared" si="20"/>
        <v>4.5785140818562019E-2</v>
      </c>
      <c r="V31" s="8">
        <f t="shared" si="20"/>
        <v>4.4781168616448594</v>
      </c>
    </row>
    <row r="32" spans="1:22" x14ac:dyDescent="0.3">
      <c r="A32" t="s">
        <v>2</v>
      </c>
      <c r="B32" s="4">
        <f t="shared" ref="B32:I35" si="21">B5+B14+B23</f>
        <v>2274160.4675559914</v>
      </c>
      <c r="C32" s="4">
        <f t="shared" si="21"/>
        <v>1322761.1052776948</v>
      </c>
      <c r="D32" s="4">
        <f t="shared" si="21"/>
        <v>1335101.2075141324</v>
      </c>
      <c r="E32" s="4">
        <f t="shared" si="21"/>
        <v>1204699.6946957158</v>
      </c>
      <c r="F32" s="4">
        <f t="shared" si="21"/>
        <v>1104250.8180044531</v>
      </c>
      <c r="G32" s="4">
        <f t="shared" si="21"/>
        <v>-51282.535998714229</v>
      </c>
      <c r="H32" s="4">
        <f t="shared" si="21"/>
        <v>26841.122268879015</v>
      </c>
      <c r="I32" s="4">
        <f t="shared" si="21"/>
        <v>69742.053818038767</v>
      </c>
      <c r="J32" s="4">
        <f t="shared" ref="J32:J36" si="22">SUM(B32:I32)</f>
        <v>7286273.9331361903</v>
      </c>
      <c r="M32" t="s">
        <v>2</v>
      </c>
      <c r="N32" s="8">
        <f t="shared" ref="N32:N36" si="23">B32/1000000</f>
        <v>2.2741604675559914</v>
      </c>
      <c r="O32" s="8">
        <f t="shared" ref="O32:O36" si="24">C32/1000000</f>
        <v>1.3227611052776949</v>
      </c>
      <c r="P32" s="8">
        <f t="shared" ref="P32:P36" si="25">D32/1000000</f>
        <v>1.3351012075141324</v>
      </c>
      <c r="Q32" s="8">
        <f t="shared" ref="Q32:Q36" si="26">E32/1000000</f>
        <v>1.2046996946957158</v>
      </c>
      <c r="R32" s="8">
        <f t="shared" ref="R32:R36" si="27">F32/1000000</f>
        <v>1.104250818004453</v>
      </c>
      <c r="S32" s="8">
        <f t="shared" ref="S32:S36" si="28">G32/1000000</f>
        <v>-5.1282535998714227E-2</v>
      </c>
      <c r="T32" s="8">
        <f t="shared" ref="T32:T36" si="29">H32/1000000</f>
        <v>2.6841122268879015E-2</v>
      </c>
      <c r="U32" s="8">
        <f t="shared" ref="U32:U36" si="30">I32/1000000</f>
        <v>6.974205381803876E-2</v>
      </c>
      <c r="V32" s="8">
        <f t="shared" ref="V32:V36" si="31">J32/1000000</f>
        <v>7.2862739331361901</v>
      </c>
    </row>
    <row r="33" spans="1:22" x14ac:dyDescent="0.3">
      <c r="A33" t="s">
        <v>3</v>
      </c>
      <c r="B33" s="4">
        <f t="shared" si="21"/>
        <v>472445.09190641489</v>
      </c>
      <c r="C33" s="4">
        <f t="shared" si="21"/>
        <v>360905.19927797088</v>
      </c>
      <c r="D33" s="4">
        <f t="shared" si="21"/>
        <v>333039.08580249856</v>
      </c>
      <c r="E33" s="4">
        <f t="shared" si="21"/>
        <v>293336.61175416282</v>
      </c>
      <c r="F33" s="4">
        <f t="shared" si="21"/>
        <v>265241.49077576544</v>
      </c>
      <c r="G33" s="4">
        <f t="shared" si="21"/>
        <v>-48377.852729341583</v>
      </c>
      <c r="H33" s="4">
        <f t="shared" si="21"/>
        <v>-10283.34676088426</v>
      </c>
      <c r="I33" s="4">
        <f t="shared" si="21"/>
        <v>9118.4846762809957</v>
      </c>
      <c r="J33" s="4">
        <f t="shared" si="22"/>
        <v>1675424.7647028679</v>
      </c>
      <c r="M33" t="s">
        <v>3</v>
      </c>
      <c r="N33" s="8">
        <f t="shared" si="23"/>
        <v>0.47244509190641487</v>
      </c>
      <c r="O33" s="8">
        <f t="shared" si="24"/>
        <v>0.36090519927797088</v>
      </c>
      <c r="P33" s="8">
        <f t="shared" si="25"/>
        <v>0.33303908580249858</v>
      </c>
      <c r="Q33" s="8">
        <f t="shared" si="26"/>
        <v>0.29333661175416281</v>
      </c>
      <c r="R33" s="8">
        <f t="shared" si="27"/>
        <v>0.26524149077576542</v>
      </c>
      <c r="S33" s="8">
        <f t="shared" si="28"/>
        <v>-4.8377852729341586E-2</v>
      </c>
      <c r="T33" s="8">
        <f t="shared" si="29"/>
        <v>-1.0283346760884261E-2</v>
      </c>
      <c r="U33" s="8">
        <f t="shared" si="30"/>
        <v>9.1184846762809961E-3</v>
      </c>
      <c r="V33" s="8">
        <f t="shared" si="31"/>
        <v>1.6754247647028679</v>
      </c>
    </row>
    <row r="34" spans="1:22" x14ac:dyDescent="0.3">
      <c r="A34" t="s">
        <v>4</v>
      </c>
      <c r="B34" s="4">
        <f t="shared" si="21"/>
        <v>1933068.4016063961</v>
      </c>
      <c r="C34" s="4">
        <f t="shared" si="21"/>
        <v>1501248.2652755149</v>
      </c>
      <c r="D34" s="4">
        <f t="shared" si="21"/>
        <v>1399929.1198382601</v>
      </c>
      <c r="E34" s="4">
        <f t="shared" si="21"/>
        <v>1259314.6250656876</v>
      </c>
      <c r="F34" s="4">
        <f t="shared" si="21"/>
        <v>1155605.4391834503</v>
      </c>
      <c r="G34" s="4">
        <f t="shared" si="21"/>
        <v>-63954.432920858686</v>
      </c>
      <c r="H34" s="4">
        <f t="shared" si="21"/>
        <v>43959.529621189293</v>
      </c>
      <c r="I34" s="4">
        <f t="shared" si="21"/>
        <v>96411.610946136963</v>
      </c>
      <c r="J34" s="4">
        <f t="shared" si="22"/>
        <v>7325582.5586157776</v>
      </c>
      <c r="M34" t="s">
        <v>4</v>
      </c>
      <c r="N34" s="8">
        <f t="shared" si="23"/>
        <v>1.9330684016063961</v>
      </c>
      <c r="O34" s="8">
        <f t="shared" si="24"/>
        <v>1.501248265275515</v>
      </c>
      <c r="P34" s="8">
        <f t="shared" si="25"/>
        <v>1.3999291198382602</v>
      </c>
      <c r="Q34" s="8">
        <f t="shared" si="26"/>
        <v>1.2593146250656875</v>
      </c>
      <c r="R34" s="8">
        <f t="shared" si="27"/>
        <v>1.1556054391834503</v>
      </c>
      <c r="S34" s="8">
        <f t="shared" si="28"/>
        <v>-6.3954432920858686E-2</v>
      </c>
      <c r="T34" s="8">
        <f t="shared" si="29"/>
        <v>4.3959529621189292E-2</v>
      </c>
      <c r="U34" s="8">
        <f t="shared" si="30"/>
        <v>9.6411610946136969E-2</v>
      </c>
      <c r="V34" s="8">
        <f t="shared" si="31"/>
        <v>7.3255825586157775</v>
      </c>
    </row>
    <row r="35" spans="1:22" x14ac:dyDescent="0.3">
      <c r="A35" t="s">
        <v>5</v>
      </c>
      <c r="B35" s="4">
        <f t="shared" si="21"/>
        <v>3210334.5374711626</v>
      </c>
      <c r="C35" s="4">
        <f t="shared" si="21"/>
        <v>2799699.8659038227</v>
      </c>
      <c r="D35" s="4">
        <f t="shared" si="21"/>
        <v>2998888.0087678116</v>
      </c>
      <c r="E35" s="4">
        <f t="shared" si="21"/>
        <v>3053018.9303900725</v>
      </c>
      <c r="F35" s="4">
        <f t="shared" si="21"/>
        <v>2860782.6617362485</v>
      </c>
      <c r="G35" s="4">
        <f t="shared" si="21"/>
        <v>117162.71829660595</v>
      </c>
      <c r="H35" s="4">
        <f t="shared" si="21"/>
        <v>286563.78930308786</v>
      </c>
      <c r="I35" s="4">
        <f t="shared" si="21"/>
        <v>359713.75471674133</v>
      </c>
      <c r="J35" s="4">
        <f t="shared" si="22"/>
        <v>15686164.266585553</v>
      </c>
      <c r="M35" t="s">
        <v>5</v>
      </c>
      <c r="N35" s="8">
        <f t="shared" si="23"/>
        <v>3.2103345374711627</v>
      </c>
      <c r="O35" s="8">
        <f t="shared" si="24"/>
        <v>2.7996998659038228</v>
      </c>
      <c r="P35" s="8">
        <f t="shared" si="25"/>
        <v>2.9988880087678114</v>
      </c>
      <c r="Q35" s="8">
        <f t="shared" si="26"/>
        <v>3.0530189303900723</v>
      </c>
      <c r="R35" s="8">
        <f t="shared" si="27"/>
        <v>2.8607826617362484</v>
      </c>
      <c r="S35" s="8">
        <f t="shared" si="28"/>
        <v>0.11716271829660595</v>
      </c>
      <c r="T35" s="8">
        <f t="shared" si="29"/>
        <v>0.28656378930308785</v>
      </c>
      <c r="U35" s="8">
        <f t="shared" si="30"/>
        <v>0.35971375471674133</v>
      </c>
      <c r="V35" s="8">
        <f t="shared" si="31"/>
        <v>15.686164266585553</v>
      </c>
    </row>
    <row r="36" spans="1:22" x14ac:dyDescent="0.3">
      <c r="A36" s="3" t="s">
        <v>9</v>
      </c>
      <c r="B36" s="5">
        <f t="shared" ref="B36" si="32">SUM(B31:B35)</f>
        <v>8999829.7631286159</v>
      </c>
      <c r="C36" s="5">
        <f t="shared" ref="C36" si="33">SUM(C31:C35)</f>
        <v>6907518.6522699958</v>
      </c>
      <c r="D36" s="5">
        <f t="shared" ref="D36" si="34">SUM(D31:D35)</f>
        <v>7010531.2387424521</v>
      </c>
      <c r="E36" s="5">
        <f t="shared" ref="E36" si="35">SUM(E31:E35)</f>
        <v>6564752.5185450027</v>
      </c>
      <c r="F36" s="5">
        <f t="shared" ref="F36" si="36">SUM(F31:F35)</f>
        <v>6073865.6473852945</v>
      </c>
      <c r="G36" s="5">
        <f t="shared" ref="G36" si="37">SUM(G31:G35)</f>
        <v>-56540.451740687218</v>
      </c>
      <c r="H36" s="5">
        <f t="shared" ref="H36" si="38">SUM(H31:H35)</f>
        <v>370833.9713788142</v>
      </c>
      <c r="I36" s="5">
        <f t="shared" ref="I36" si="39">SUM(I31:I35)</f>
        <v>580771.04497576004</v>
      </c>
      <c r="J36" s="5">
        <f t="shared" si="22"/>
        <v>36451562.384685241</v>
      </c>
      <c r="M36" s="3" t="s">
        <v>9</v>
      </c>
      <c r="N36" s="9">
        <f t="shared" si="23"/>
        <v>8.9998297631286164</v>
      </c>
      <c r="O36" s="9">
        <f t="shared" si="24"/>
        <v>6.9075186522699958</v>
      </c>
      <c r="P36" s="9">
        <f t="shared" si="25"/>
        <v>7.0105312387424519</v>
      </c>
      <c r="Q36" s="9">
        <f t="shared" si="26"/>
        <v>6.5647525185450029</v>
      </c>
      <c r="R36" s="9">
        <f t="shared" si="27"/>
        <v>6.0738656473852943</v>
      </c>
      <c r="S36" s="9">
        <f t="shared" si="28"/>
        <v>-5.6540451740687218E-2</v>
      </c>
      <c r="T36" s="9">
        <f t="shared" si="29"/>
        <v>0.37083397137881419</v>
      </c>
      <c r="U36" s="9">
        <f t="shared" si="30"/>
        <v>0.58077104497576004</v>
      </c>
      <c r="V36" s="9">
        <f t="shared" si="31"/>
        <v>36.451562384685239</v>
      </c>
    </row>
  </sheetData>
  <pageMargins left="0.7" right="0.7" top="0.75" bottom="0.75" header="0.3" footer="0.3"/>
  <ignoredErrors>
    <ignoredError sqref="B18:C1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B7CDFA-C145-4236-908A-48092148C04E}">
  <ds:schemaRefs>
    <ds:schemaRef ds:uri="http://schemas.microsoft.com/office/2006/metadata/properties"/>
    <ds:schemaRef ds:uri="http://schemas.microsoft.com/office/infopath/2007/PartnerControls"/>
    <ds:schemaRef ds:uri="8a46b197-c0a1-4f21-9a6b-51f5ee863a99"/>
    <ds:schemaRef ds:uri="41e39310-30fa-442b-828a-d033d9a68cd1"/>
  </ds:schemaRefs>
</ds:datastoreItem>
</file>

<file path=customXml/itemProps2.xml><?xml version="1.0" encoding="utf-8"?>
<ds:datastoreItem xmlns:ds="http://schemas.openxmlformats.org/officeDocument/2006/customXml" ds:itemID="{E5E11A5E-F5FA-4892-AB8E-70FDE7E179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293870-4632-4F6D-BA7D-F10160BEB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Fan</dc:creator>
  <cp:lastModifiedBy>Colleen Calhoun</cp:lastModifiedBy>
  <dcterms:created xsi:type="dcterms:W3CDTF">2026-02-11T21:46:23Z</dcterms:created>
  <dcterms:modified xsi:type="dcterms:W3CDTF">2026-02-24T21:56:27Z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