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53" documentId="8_{39CD9320-172E-4DA0-94FA-53839B38FBF5}" xr6:coauthVersionLast="47" xr6:coauthVersionMax="47" xr10:uidLastSave="{53B64A96-3B1E-4BF4-ABE0-7414C65CEDDF}"/>
  <bookViews>
    <workbookView xWindow="-108" yWindow="-108" windowWidth="23256" windowHeight="14016" xr2:uid="{20FC2AA7-B854-4C39-9FA9-67E73792CF90}"/>
  </bookViews>
  <sheets>
    <sheet name="Sheet1" sheetId="1" r:id="rId1"/>
  </sheets>
  <definedNames>
    <definedName name="BridgeYear">#REF!</definedName>
    <definedName name="EBNUMBER">#REF!</definedName>
    <definedName name="RebaseYear">#REF!</definedName>
    <definedName name="TestYe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27" i="1"/>
  <c r="B26" i="1"/>
  <c r="B16" i="1"/>
  <c r="B20" i="1" l="1"/>
  <c r="B28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P24" i="1"/>
  <c r="O24" i="1"/>
  <c r="N24" i="1"/>
  <c r="M24" i="1"/>
  <c r="L24" i="1"/>
  <c r="K24" i="1"/>
  <c r="J24" i="1"/>
  <c r="I24" i="1"/>
  <c r="H24" i="1"/>
  <c r="G24" i="1"/>
  <c r="F24" i="1"/>
  <c r="E24" i="1"/>
  <c r="P20" i="1"/>
  <c r="O20" i="1"/>
  <c r="O28" i="1" s="1"/>
  <c r="N20" i="1"/>
  <c r="M20" i="1"/>
  <c r="M28" i="1" s="1"/>
  <c r="L20" i="1"/>
  <c r="K20" i="1"/>
  <c r="J20" i="1"/>
  <c r="I20" i="1"/>
  <c r="H20" i="1"/>
  <c r="G20" i="1"/>
  <c r="F20" i="1"/>
  <c r="E20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K11" i="1"/>
  <c r="J11" i="1" s="1"/>
  <c r="I11" i="1" s="1"/>
  <c r="H11" i="1" s="1"/>
  <c r="G11" i="1" s="1"/>
  <c r="F11" i="1" s="1"/>
  <c r="E11" i="1" s="1"/>
  <c r="D11" i="1" s="1"/>
  <c r="C11" i="1" s="1"/>
  <c r="B11" i="1" s="1"/>
  <c r="C20" i="1" l="1"/>
  <c r="C28" i="1" s="1"/>
  <c r="D20" i="1"/>
  <c r="N28" i="1"/>
  <c r="G28" i="1"/>
  <c r="F28" i="1"/>
  <c r="H28" i="1"/>
  <c r="D28" i="1"/>
  <c r="P28" i="1"/>
  <c r="E28" i="1"/>
  <c r="I28" i="1"/>
  <c r="J28" i="1"/>
  <c r="K28" i="1"/>
  <c r="L28" i="1"/>
</calcChain>
</file>

<file path=xl/sharedStrings.xml><?xml version="1.0" encoding="utf-8"?>
<sst xmlns="http://schemas.openxmlformats.org/spreadsheetml/2006/main" count="45" uniqueCount="35">
  <si>
    <t>File Number:</t>
  </si>
  <si>
    <t>Exhibit:</t>
  </si>
  <si>
    <t>Tab:</t>
  </si>
  <si>
    <t>Schedule:</t>
  </si>
  <si>
    <t>Page:</t>
  </si>
  <si>
    <t>Date:</t>
  </si>
  <si>
    <t>Appendix 2-K</t>
  </si>
  <si>
    <t>Employee Costs</t>
  </si>
  <si>
    <t>2028 Forecast</t>
  </si>
  <si>
    <t>2029 Forecast</t>
  </si>
  <si>
    <t>2030 Forecast</t>
  </si>
  <si>
    <t>2031 Forecast</t>
  </si>
  <si>
    <r>
      <t>Number of Employees (FTEs including Part-Time)</t>
    </r>
    <r>
      <rPr>
        <b/>
        <vertAlign val="superscript"/>
        <sz val="10"/>
        <rFont val="Arial"/>
        <family val="2"/>
      </rPr>
      <t>1</t>
    </r>
  </si>
  <si>
    <t>Total</t>
  </si>
  <si>
    <t>Total Benefits (Current + Accrued)</t>
  </si>
  <si>
    <t>Total Compensation (Salary, Wages, &amp; Benefits)</t>
  </si>
  <si>
    <t>Total Compensation Breakdown (Capital, OM&amp;A)</t>
  </si>
  <si>
    <t>OM&amp;A</t>
  </si>
  <si>
    <t>Capital</t>
  </si>
  <si>
    <t>Note:</t>
  </si>
  <si>
    <t xml:space="preserve">1.   Data for certain categories is not available for 2017-2019 due to varying legacy financial systems. </t>
  </si>
  <si>
    <t>2025 Actuals</t>
  </si>
  <si>
    <t>Management (non union including executive)</t>
  </si>
  <si>
    <t>Non-Management (union)</t>
  </si>
  <si>
    <t>Total Salary and Wages including overtime and incentive pay</t>
  </si>
  <si>
    <t>2027 Test Year</t>
  </si>
  <si>
    <t>2017 Actuals</t>
  </si>
  <si>
    <t>2018 Actuals</t>
  </si>
  <si>
    <t>2019 Actuals</t>
  </si>
  <si>
    <t>2020 Actuals</t>
  </si>
  <si>
    <t>2021 Actuals</t>
  </si>
  <si>
    <t>2022 Actuals</t>
  </si>
  <si>
    <t>2023 Actuals</t>
  </si>
  <si>
    <t>2024 Actuals</t>
  </si>
  <si>
    <t>2026 Bridge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</si>
</sst>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_-&quot;$&quot;* #,##0_-;\-&quot;$&quot;* #,##0_-;_-&quot;$&quot;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33">
    <xf numFmtId="0" fontId="0" fillId="0" borderId="0" xfId="0"/>
    <xf numFmtId="0" fontId="2" fillId="0" borderId="0" xfId="0" applyFont="1" applyAlignment="1">
      <alignment horizontal="left"/>
    </xf>
    <xf numFmtId="0" fontId="4" fillId="0" borderId="0" xfId="3" applyFont="1" applyAlignment="1">
      <alignment horizontal="right" vertical="top"/>
    </xf>
    <xf numFmtId="0" fontId="4" fillId="0" borderId="1" xfId="0" applyFont="1" applyBorder="1" applyAlignment="1" applyProtection="1">
      <alignment horizontal="right" vertical="top"/>
      <protection locked="0"/>
    </xf>
    <xf numFmtId="0" fontId="4" fillId="2" borderId="1" xfId="0" applyFont="1" applyFill="1" applyBorder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4" fillId="2" borderId="0" xfId="0" applyFont="1" applyFill="1" applyAlignment="1" applyProtection="1">
      <alignment horizontal="right" vertical="top"/>
      <protection locked="0"/>
    </xf>
    <xf numFmtId="0" fontId="4" fillId="0" borderId="0" xfId="0" applyFont="1" applyAlignment="1">
      <alignment horizontal="right" vertical="top"/>
    </xf>
    <xf numFmtId="15" fontId="4" fillId="0" borderId="0" xfId="0" applyNumberFormat="1" applyFont="1" applyAlignment="1" applyProtection="1">
      <alignment horizontal="right" vertical="top"/>
      <protection locked="0"/>
    </xf>
    <xf numFmtId="15" fontId="4" fillId="2" borderId="0" xfId="0" applyNumberFormat="1" applyFont="1" applyFill="1" applyAlignment="1" applyProtection="1">
      <alignment horizontal="right" vertical="top"/>
      <protection locked="0"/>
    </xf>
    <xf numFmtId="0" fontId="2" fillId="0" borderId="0" xfId="0" applyFont="1" applyAlignment="1">
      <alignment horizontal="center" vertical="center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7" xfId="0" applyBorder="1"/>
    <xf numFmtId="164" fontId="1" fillId="2" borderId="7" xfId="1" applyNumberFormat="1" applyFill="1" applyBorder="1" applyProtection="1">
      <protection locked="0"/>
    </xf>
    <xf numFmtId="164" fontId="1" fillId="0" borderId="7" xfId="1" applyNumberFormat="1" applyBorder="1" applyProtection="1"/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165" fontId="1" fillId="2" borderId="7" xfId="2" applyNumberFormat="1" applyFill="1" applyBorder="1" applyProtection="1">
      <protection locked="0"/>
    </xf>
    <xf numFmtId="165" fontId="1" fillId="0" borderId="7" xfId="2" applyNumberFormat="1" applyBorder="1" applyProtection="1"/>
    <xf numFmtId="0" fontId="2" fillId="3" borderId="8" xfId="0" applyFont="1" applyFill="1" applyBorder="1"/>
    <xf numFmtId="0" fontId="2" fillId="3" borderId="9" xfId="0" applyFont="1" applyFill="1" applyBorder="1"/>
    <xf numFmtId="165" fontId="1" fillId="4" borderId="7" xfId="2" applyNumberFormat="1" applyFill="1" applyBorder="1" applyProtection="1">
      <protection locked="0"/>
    </xf>
    <xf numFmtId="165" fontId="1" fillId="4" borderId="7" xfId="2" applyNumberFormat="1" applyFill="1" applyBorder="1" applyProtection="1"/>
    <xf numFmtId="0" fontId="8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5" fillId="0" borderId="0" xfId="3" applyFont="1" applyAlignment="1">
      <alignment horizontal="left"/>
    </xf>
    <xf numFmtId="0" fontId="6" fillId="0" borderId="0" xfId="0" applyFont="1" applyAlignment="1">
      <alignment horizontal="center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 xr:uid="{D2C8A4CA-13B7-4EF3-958D-60F2BA7D0B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C7D34-4597-4B37-BF2D-43D45F8B2585}">
  <dimension ref="A1:P36"/>
  <sheetViews>
    <sheetView tabSelected="1" zoomScaleNormal="100" workbookViewId="0"/>
  </sheetViews>
  <sheetFormatPr defaultColWidth="9.44140625" defaultRowHeight="14.4" x14ac:dyDescent="0.3"/>
  <cols>
    <col min="1" max="1" width="56.5546875" customWidth="1"/>
    <col min="2" max="11" width="15.5546875" customWidth="1"/>
    <col min="12" max="12" width="13.44140625" customWidth="1"/>
    <col min="13" max="16" width="15.44140625" customWidth="1"/>
  </cols>
  <sheetData>
    <row r="1" spans="1:16" x14ac:dyDescent="0.3">
      <c r="K1" s="1"/>
      <c r="L1" s="2"/>
      <c r="O1" s="1" t="s">
        <v>0</v>
      </c>
      <c r="P1" s="2">
        <v>0</v>
      </c>
    </row>
    <row r="2" spans="1:16" x14ac:dyDescent="0.3">
      <c r="K2" s="1"/>
      <c r="L2" s="3"/>
      <c r="O2" s="1" t="s">
        <v>1</v>
      </c>
      <c r="P2" s="4"/>
    </row>
    <row r="3" spans="1:16" x14ac:dyDescent="0.3">
      <c r="K3" s="1"/>
      <c r="L3" s="3"/>
      <c r="O3" s="1" t="s">
        <v>2</v>
      </c>
      <c r="P3" s="4"/>
    </row>
    <row r="4" spans="1:16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1"/>
      <c r="L4" s="3"/>
      <c r="O4" s="1" t="s">
        <v>3</v>
      </c>
      <c r="P4" s="4"/>
    </row>
    <row r="5" spans="1:16" x14ac:dyDescent="0.3">
      <c r="K5" s="1"/>
      <c r="L5" s="5"/>
      <c r="O5" s="1" t="s">
        <v>4</v>
      </c>
      <c r="P5" s="6"/>
    </row>
    <row r="6" spans="1:16" x14ac:dyDescent="0.3">
      <c r="K6" s="1"/>
      <c r="L6" s="7"/>
      <c r="O6" s="1"/>
      <c r="P6" s="7"/>
    </row>
    <row r="7" spans="1:16" x14ac:dyDescent="0.3">
      <c r="K7" s="1"/>
      <c r="L7" s="8"/>
      <c r="O7" s="1" t="s">
        <v>5</v>
      </c>
      <c r="P7" s="9"/>
    </row>
    <row r="9" spans="1:16" ht="17.399999999999999" x14ac:dyDescent="0.3">
      <c r="A9" s="28" t="s">
        <v>6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6" ht="18" thickBot="1" x14ac:dyDescent="0.35">
      <c r="A10" s="28" t="s">
        <v>7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16" ht="21.6" hidden="1" customHeight="1" x14ac:dyDescent="0.3">
      <c r="B11" s="10">
        <f t="shared" ref="B11:J11" si="0">C11-1</f>
        <v>2017</v>
      </c>
      <c r="C11" s="10">
        <f t="shared" si="0"/>
        <v>2018</v>
      </c>
      <c r="D11" s="10">
        <f t="shared" si="0"/>
        <v>2019</v>
      </c>
      <c r="E11" s="10">
        <f t="shared" si="0"/>
        <v>2020</v>
      </c>
      <c r="F11" s="10">
        <f t="shared" si="0"/>
        <v>2021</v>
      </c>
      <c r="G11" s="10">
        <f t="shared" si="0"/>
        <v>2022</v>
      </c>
      <c r="H11" s="10">
        <f t="shared" si="0"/>
        <v>2023</v>
      </c>
      <c r="I11" s="10">
        <f t="shared" si="0"/>
        <v>2024</v>
      </c>
      <c r="J11" s="10">
        <f t="shared" si="0"/>
        <v>2025</v>
      </c>
      <c r="K11" s="10">
        <f>L11-1</f>
        <v>2026</v>
      </c>
      <c r="L11" s="10">
        <v>2027</v>
      </c>
    </row>
    <row r="12" spans="1:16" ht="27" thickBot="1" x14ac:dyDescent="0.35">
      <c r="A12" s="11"/>
      <c r="B12" s="12" t="s">
        <v>26</v>
      </c>
      <c r="C12" s="12" t="s">
        <v>27</v>
      </c>
      <c r="D12" s="12" t="s">
        <v>28</v>
      </c>
      <c r="E12" s="12" t="s">
        <v>29</v>
      </c>
      <c r="F12" s="12" t="s">
        <v>30</v>
      </c>
      <c r="G12" s="12" t="s">
        <v>31</v>
      </c>
      <c r="H12" s="12" t="s">
        <v>32</v>
      </c>
      <c r="I12" s="12" t="s">
        <v>33</v>
      </c>
      <c r="J12" s="12" t="s">
        <v>21</v>
      </c>
      <c r="K12" s="12" t="s">
        <v>34</v>
      </c>
      <c r="L12" s="13" t="s">
        <v>25</v>
      </c>
      <c r="M12" s="13" t="s">
        <v>8</v>
      </c>
      <c r="N12" s="13" t="s">
        <v>9</v>
      </c>
      <c r="O12" s="13" t="s">
        <v>10</v>
      </c>
      <c r="P12" s="13" t="s">
        <v>11</v>
      </c>
    </row>
    <row r="13" spans="1:16" ht="16.2" x14ac:dyDescent="0.3">
      <c r="A13" s="29" t="s">
        <v>12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spans="1:16" x14ac:dyDescent="0.3">
      <c r="A14" s="14" t="s">
        <v>22</v>
      </c>
      <c r="B14" s="15">
        <v>524.7700000000001</v>
      </c>
      <c r="C14" s="15">
        <v>523.58500000000004</v>
      </c>
      <c r="D14" s="15">
        <v>572.67000000000098</v>
      </c>
      <c r="E14" s="15">
        <v>516.50500000000011</v>
      </c>
      <c r="F14" s="15">
        <v>538.8549999999999</v>
      </c>
      <c r="G14" s="15">
        <v>536.59999999999957</v>
      </c>
      <c r="H14" s="15">
        <v>537.71499999999946</v>
      </c>
      <c r="I14" s="15">
        <v>584.1599999999994</v>
      </c>
      <c r="J14" s="15">
        <v>611.4299999999987</v>
      </c>
      <c r="K14" s="15">
        <v>638.47126436781627</v>
      </c>
      <c r="L14" s="15">
        <v>657.00383141762393</v>
      </c>
      <c r="M14" s="15">
        <v>686.6653846153846</v>
      </c>
      <c r="N14" s="15">
        <v>715.67049808429124</v>
      </c>
      <c r="O14" s="15">
        <v>723.66283524904213</v>
      </c>
      <c r="P14" s="15">
        <v>730.65517241379314</v>
      </c>
    </row>
    <row r="15" spans="1:16" x14ac:dyDescent="0.3">
      <c r="A15" s="14" t="s">
        <v>23</v>
      </c>
      <c r="B15" s="15">
        <v>886.37999999999829</v>
      </c>
      <c r="C15" s="15">
        <v>881.22</v>
      </c>
      <c r="D15" s="15">
        <v>941.42500000000007</v>
      </c>
      <c r="E15" s="15">
        <v>905.51999999999987</v>
      </c>
      <c r="F15" s="15">
        <v>925.85500000000025</v>
      </c>
      <c r="G15" s="15">
        <v>909.14499999999884</v>
      </c>
      <c r="H15" s="15">
        <v>901.02499999999907</v>
      </c>
      <c r="I15" s="15">
        <v>878.76999999999907</v>
      </c>
      <c r="J15" s="15">
        <v>892.45999999999901</v>
      </c>
      <c r="K15" s="15">
        <v>984.57471264367814</v>
      </c>
      <c r="L15" s="15">
        <v>1022.1532567049807</v>
      </c>
      <c r="M15" s="15">
        <v>1062.7961538461539</v>
      </c>
      <c r="N15" s="15">
        <v>1100.3180076628353</v>
      </c>
      <c r="O15" s="15">
        <v>1115.3065134099618</v>
      </c>
      <c r="P15" s="15">
        <v>1124.2950191570883</v>
      </c>
    </row>
    <row r="16" spans="1:16" x14ac:dyDescent="0.3">
      <c r="A16" s="14" t="s">
        <v>13</v>
      </c>
      <c r="B16" s="16">
        <f t="shared" ref="B16" si="1">SUM(B14:B15)</f>
        <v>1411.1499999999983</v>
      </c>
      <c r="C16" s="16">
        <f t="shared" ref="C16:F16" si="2">SUM(C14:C15)</f>
        <v>1404.8050000000001</v>
      </c>
      <c r="D16" s="16">
        <f t="shared" si="2"/>
        <v>1514.0950000000012</v>
      </c>
      <c r="E16" s="16">
        <f t="shared" si="2"/>
        <v>1422.0250000000001</v>
      </c>
      <c r="F16" s="16">
        <f t="shared" si="2"/>
        <v>1464.71</v>
      </c>
      <c r="G16" s="16">
        <f>SUM(G14:G15)</f>
        <v>1445.7449999999985</v>
      </c>
      <c r="H16" s="16">
        <f t="shared" ref="H16:J16" si="3">SUM(H14:H15)</f>
        <v>1438.7399999999984</v>
      </c>
      <c r="I16" s="16">
        <f t="shared" si="3"/>
        <v>1462.9299999999985</v>
      </c>
      <c r="J16" s="16">
        <f t="shared" si="3"/>
        <v>1503.8899999999976</v>
      </c>
      <c r="K16" s="16">
        <f>SUM(K14:K15)</f>
        <v>1623.0459770114944</v>
      </c>
      <c r="L16" s="16">
        <f>SUM(L14:L15)</f>
        <v>1679.1570881226046</v>
      </c>
      <c r="M16" s="16">
        <f>SUM(M14:M15)</f>
        <v>1749.4615384615386</v>
      </c>
      <c r="N16" s="16">
        <f t="shared" ref="N16:P16" si="4">SUM(N14:N15)</f>
        <v>1815.9885057471265</v>
      </c>
      <c r="O16" s="16">
        <f t="shared" si="4"/>
        <v>1838.969348659004</v>
      </c>
      <c r="P16" s="16">
        <f t="shared" si="4"/>
        <v>1854.9501915708815</v>
      </c>
    </row>
    <row r="17" spans="1:16" x14ac:dyDescent="0.3">
      <c r="A17" s="31" t="s">
        <v>24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x14ac:dyDescent="0.3">
      <c r="A18" s="14" t="s">
        <v>22</v>
      </c>
      <c r="B18" s="23"/>
      <c r="C18" s="23"/>
      <c r="D18" s="23"/>
      <c r="E18" s="19">
        <v>73470203.276142657</v>
      </c>
      <c r="F18" s="19">
        <v>75549236.838463336</v>
      </c>
      <c r="G18" s="19">
        <v>78342063.240654215</v>
      </c>
      <c r="H18" s="19">
        <v>78065391.109846577</v>
      </c>
      <c r="I18" s="19">
        <v>85012060.536532477</v>
      </c>
      <c r="J18" s="19">
        <v>96206085.906591684</v>
      </c>
      <c r="K18" s="19">
        <v>93256025.637211695</v>
      </c>
      <c r="L18" s="19">
        <v>100182913.72740149</v>
      </c>
      <c r="M18" s="19">
        <v>107958304.21043202</v>
      </c>
      <c r="N18" s="19">
        <v>116003110.29932331</v>
      </c>
      <c r="O18" s="19">
        <v>121119223.30683583</v>
      </c>
      <c r="P18" s="19">
        <v>126053212.42181158</v>
      </c>
    </row>
    <row r="19" spans="1:16" x14ac:dyDescent="0.3">
      <c r="A19" s="14" t="s">
        <v>23</v>
      </c>
      <c r="B19" s="23"/>
      <c r="C19" s="23"/>
      <c r="D19" s="23"/>
      <c r="E19" s="19">
        <v>90742594.233857408</v>
      </c>
      <c r="F19" s="19">
        <v>94596790.921180591</v>
      </c>
      <c r="G19" s="19">
        <v>97269000.449345782</v>
      </c>
      <c r="H19" s="19">
        <v>100431441.62015341</v>
      </c>
      <c r="I19" s="19">
        <v>100038957.8834675</v>
      </c>
      <c r="J19" s="19">
        <v>102340159.61340837</v>
      </c>
      <c r="K19" s="19">
        <v>119475976.25983468</v>
      </c>
      <c r="L19" s="19">
        <v>129355853.19552512</v>
      </c>
      <c r="M19" s="19">
        <v>138588951.89093298</v>
      </c>
      <c r="N19" s="19">
        <v>146587475.42605793</v>
      </c>
      <c r="O19" s="19">
        <v>152672290.14488825</v>
      </c>
      <c r="P19" s="19">
        <v>158000947.7222873</v>
      </c>
    </row>
    <row r="20" spans="1:16" x14ac:dyDescent="0.3">
      <c r="A20" s="14" t="s">
        <v>13</v>
      </c>
      <c r="B20" s="20">
        <f>B32-B24</f>
        <v>135957004.53</v>
      </c>
      <c r="C20" s="20">
        <f t="shared" ref="C20:D20" si="5">C32-C24</f>
        <v>139108740.46999997</v>
      </c>
      <c r="D20" s="20">
        <f t="shared" si="5"/>
        <v>180360431.64275774</v>
      </c>
      <c r="E20" s="20">
        <f t="shared" ref="E20:P20" si="6">SUM(E18:E19)</f>
        <v>164212797.51000005</v>
      </c>
      <c r="F20" s="20">
        <f t="shared" si="6"/>
        <v>170146027.75964391</v>
      </c>
      <c r="G20" s="20">
        <f t="shared" si="6"/>
        <v>175611063.69</v>
      </c>
      <c r="H20" s="20">
        <f t="shared" si="6"/>
        <v>178496832.72999999</v>
      </c>
      <c r="I20" s="20">
        <f t="shared" si="6"/>
        <v>185051018.41999996</v>
      </c>
      <c r="J20" s="20">
        <f t="shared" si="6"/>
        <v>198546245.52000004</v>
      </c>
      <c r="K20" s="20">
        <f t="shared" si="6"/>
        <v>212732001.89704639</v>
      </c>
      <c r="L20" s="20">
        <f t="shared" si="6"/>
        <v>229538766.9229266</v>
      </c>
      <c r="M20" s="20">
        <f t="shared" si="6"/>
        <v>246547256.101365</v>
      </c>
      <c r="N20" s="20">
        <f t="shared" si="6"/>
        <v>262590585.72538126</v>
      </c>
      <c r="O20" s="20">
        <f t="shared" si="6"/>
        <v>273791513.45172405</v>
      </c>
      <c r="P20" s="20">
        <f t="shared" si="6"/>
        <v>284054160.14409888</v>
      </c>
    </row>
    <row r="21" spans="1:16" x14ac:dyDescent="0.3">
      <c r="A21" s="17" t="s">
        <v>14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3">
      <c r="A22" s="14" t="s">
        <v>22</v>
      </c>
      <c r="B22" s="23"/>
      <c r="C22" s="23"/>
      <c r="D22" s="23"/>
      <c r="E22" s="19">
        <v>18367219.288182922</v>
      </c>
      <c r="F22" s="19">
        <v>19708702.980450619</v>
      </c>
      <c r="G22" s="19">
        <v>20420257.664770037</v>
      </c>
      <c r="H22" s="19">
        <v>22911954.426064789</v>
      </c>
      <c r="I22" s="19">
        <v>25004762.967699781</v>
      </c>
      <c r="J22" s="19">
        <v>28546906.613252252</v>
      </c>
      <c r="K22" s="19">
        <v>26584944.67999725</v>
      </c>
      <c r="L22" s="19">
        <v>29104071.866296787</v>
      </c>
      <c r="M22" s="19">
        <v>31581572.491782892</v>
      </c>
      <c r="N22" s="19">
        <v>34049597.648764879</v>
      </c>
      <c r="O22" s="19">
        <v>35831709.988555253</v>
      </c>
      <c r="P22" s="19">
        <v>37600117.737362072</v>
      </c>
    </row>
    <row r="23" spans="1:16" x14ac:dyDescent="0.3">
      <c r="A23" s="14" t="s">
        <v>23</v>
      </c>
      <c r="B23" s="23"/>
      <c r="C23" s="23"/>
      <c r="D23" s="23"/>
      <c r="E23" s="19">
        <v>23710616.041917033</v>
      </c>
      <c r="F23" s="19">
        <v>24185344.989549391</v>
      </c>
      <c r="G23" s="19">
        <v>25307293.785229985</v>
      </c>
      <c r="H23" s="19">
        <v>27760201.593935251</v>
      </c>
      <c r="I23" s="19">
        <v>27481145.902300254</v>
      </c>
      <c r="J23" s="19">
        <v>26953458.716747813</v>
      </c>
      <c r="K23" s="19">
        <v>32029708.245788418</v>
      </c>
      <c r="L23" s="19">
        <v>35005386.394389987</v>
      </c>
      <c r="M23" s="19">
        <v>37964093.091898173</v>
      </c>
      <c r="N23" s="19">
        <v>40803694.445406362</v>
      </c>
      <c r="O23" s="19">
        <v>43018605.271234967</v>
      </c>
      <c r="P23" s="19">
        <v>45141160.225907788</v>
      </c>
    </row>
    <row r="24" spans="1:16" x14ac:dyDescent="0.3">
      <c r="A24" s="14" t="s">
        <v>13</v>
      </c>
      <c r="B24" s="20">
        <v>37757038.689999998</v>
      </c>
      <c r="C24" s="20">
        <v>40131724.109999999</v>
      </c>
      <c r="D24" s="20">
        <v>41541761.100000001</v>
      </c>
      <c r="E24" s="20">
        <f t="shared" ref="E24:P24" si="7">SUM(E22:E23)</f>
        <v>42077835.330099955</v>
      </c>
      <c r="F24" s="20">
        <f t="shared" si="7"/>
        <v>43894047.970000014</v>
      </c>
      <c r="G24" s="20">
        <f t="shared" si="7"/>
        <v>45727551.450000018</v>
      </c>
      <c r="H24" s="20">
        <f t="shared" si="7"/>
        <v>50672156.020000041</v>
      </c>
      <c r="I24" s="20">
        <f t="shared" si="7"/>
        <v>52485908.870000035</v>
      </c>
      <c r="J24" s="20">
        <f t="shared" si="7"/>
        <v>55500365.330000065</v>
      </c>
      <c r="K24" s="20">
        <f t="shared" si="7"/>
        <v>58614652.925785668</v>
      </c>
      <c r="L24" s="20">
        <f t="shared" si="7"/>
        <v>64109458.26068677</v>
      </c>
      <c r="M24" s="20">
        <f t="shared" si="7"/>
        <v>69545665.583681062</v>
      </c>
      <c r="N24" s="20">
        <f t="shared" si="7"/>
        <v>74853292.094171241</v>
      </c>
      <c r="O24" s="20">
        <f t="shared" si="7"/>
        <v>78850315.259790212</v>
      </c>
      <c r="P24" s="20">
        <f t="shared" si="7"/>
        <v>82741277.96326986</v>
      </c>
    </row>
    <row r="25" spans="1:16" x14ac:dyDescent="0.3">
      <c r="A25" s="21" t="s">
        <v>15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</row>
    <row r="26" spans="1:16" x14ac:dyDescent="0.3">
      <c r="A26" s="14" t="s">
        <v>22</v>
      </c>
      <c r="B26" s="24">
        <f t="shared" ref="B26" si="8">B18+B22</f>
        <v>0</v>
      </c>
      <c r="C26" s="24">
        <f t="shared" ref="C26:P28" si="9">C18+C22</f>
        <v>0</v>
      </c>
      <c r="D26" s="24">
        <f t="shared" si="9"/>
        <v>0</v>
      </c>
      <c r="E26" s="20">
        <f t="shared" si="9"/>
        <v>91837422.564325571</v>
      </c>
      <c r="F26" s="20">
        <f t="shared" si="9"/>
        <v>95257939.818913952</v>
      </c>
      <c r="G26" s="20">
        <f t="shared" si="9"/>
        <v>98762320.905424252</v>
      </c>
      <c r="H26" s="20">
        <f t="shared" si="9"/>
        <v>100977345.53591137</v>
      </c>
      <c r="I26" s="20">
        <f t="shared" si="9"/>
        <v>110016823.50423226</v>
      </c>
      <c r="J26" s="20">
        <f t="shared" si="9"/>
        <v>124752992.51984394</v>
      </c>
      <c r="K26" s="20">
        <f t="shared" si="9"/>
        <v>119840970.31720895</v>
      </c>
      <c r="L26" s="20">
        <f t="shared" si="9"/>
        <v>129286985.59369828</v>
      </c>
      <c r="M26" s="20">
        <f t="shared" si="9"/>
        <v>139539876.70221493</v>
      </c>
      <c r="N26" s="20">
        <f t="shared" si="9"/>
        <v>150052707.94808817</v>
      </c>
      <c r="O26" s="20">
        <f t="shared" si="9"/>
        <v>156950933.29539108</v>
      </c>
      <c r="P26" s="20">
        <f t="shared" si="9"/>
        <v>163653330.15917367</v>
      </c>
    </row>
    <row r="27" spans="1:16" x14ac:dyDescent="0.3">
      <c r="A27" s="14" t="s">
        <v>23</v>
      </c>
      <c r="B27" s="24">
        <f t="shared" ref="B27" si="10">B19+B23</f>
        <v>0</v>
      </c>
      <c r="C27" s="24">
        <f t="shared" si="9"/>
        <v>0</v>
      </c>
      <c r="D27" s="24">
        <f t="shared" si="9"/>
        <v>0</v>
      </c>
      <c r="E27" s="20">
        <f t="shared" si="9"/>
        <v>114453210.27577445</v>
      </c>
      <c r="F27" s="20">
        <f t="shared" si="9"/>
        <v>118782135.91072997</v>
      </c>
      <c r="G27" s="20">
        <f t="shared" si="9"/>
        <v>122576294.23457576</v>
      </c>
      <c r="H27" s="20">
        <f t="shared" si="9"/>
        <v>128191643.21408866</v>
      </c>
      <c r="I27" s="20">
        <f t="shared" si="9"/>
        <v>127520103.78576775</v>
      </c>
      <c r="J27" s="20">
        <f t="shared" si="9"/>
        <v>129293618.33015618</v>
      </c>
      <c r="K27" s="20">
        <f t="shared" si="9"/>
        <v>151505684.5056231</v>
      </c>
      <c r="L27" s="20">
        <f t="shared" si="9"/>
        <v>164361239.5899151</v>
      </c>
      <c r="M27" s="20">
        <f t="shared" si="9"/>
        <v>176553044.98283115</v>
      </c>
      <c r="N27" s="20">
        <f t="shared" si="9"/>
        <v>187391169.87146431</v>
      </c>
      <c r="O27" s="20">
        <f t="shared" si="9"/>
        <v>195690895.41612321</v>
      </c>
      <c r="P27" s="20">
        <f t="shared" si="9"/>
        <v>203142107.9481951</v>
      </c>
    </row>
    <row r="28" spans="1:16" x14ac:dyDescent="0.3">
      <c r="A28" s="14" t="s">
        <v>13</v>
      </c>
      <c r="B28" s="20">
        <f t="shared" ref="B28" si="11">B20+B24</f>
        <v>173714043.22</v>
      </c>
      <c r="C28" s="20">
        <f t="shared" si="9"/>
        <v>179240464.57999998</v>
      </c>
      <c r="D28" s="20">
        <f t="shared" si="9"/>
        <v>221902192.74275774</v>
      </c>
      <c r="E28" s="20">
        <f t="shared" si="9"/>
        <v>206290632.84009999</v>
      </c>
      <c r="F28" s="20">
        <f t="shared" si="9"/>
        <v>214040075.72964394</v>
      </c>
      <c r="G28" s="20">
        <f t="shared" si="9"/>
        <v>221338615.14000002</v>
      </c>
      <c r="H28" s="20">
        <f t="shared" si="9"/>
        <v>229168988.75000003</v>
      </c>
      <c r="I28" s="20">
        <f t="shared" si="9"/>
        <v>237536927.28999999</v>
      </c>
      <c r="J28" s="20">
        <f t="shared" si="9"/>
        <v>254046610.85000011</v>
      </c>
      <c r="K28" s="20">
        <f t="shared" si="9"/>
        <v>271346654.82283205</v>
      </c>
      <c r="L28" s="20">
        <f t="shared" si="9"/>
        <v>293648225.18361336</v>
      </c>
      <c r="M28" s="20">
        <f t="shared" si="9"/>
        <v>316092921.68504608</v>
      </c>
      <c r="N28" s="20">
        <f t="shared" si="9"/>
        <v>337443877.81955248</v>
      </c>
      <c r="O28" s="20">
        <f t="shared" si="9"/>
        <v>352641828.71151423</v>
      </c>
      <c r="P28" s="20">
        <f t="shared" si="9"/>
        <v>366795438.10736871</v>
      </c>
    </row>
    <row r="29" spans="1:16" x14ac:dyDescent="0.3">
      <c r="A29" s="31" t="s">
        <v>16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</row>
    <row r="30" spans="1:16" x14ac:dyDescent="0.3">
      <c r="A30" s="14" t="s">
        <v>17</v>
      </c>
      <c r="B30" s="19">
        <v>115930460.22</v>
      </c>
      <c r="C30" s="19">
        <v>126770761.57999998</v>
      </c>
      <c r="D30" s="19">
        <v>142389672.74275774</v>
      </c>
      <c r="E30" s="19">
        <v>145134661.05009997</v>
      </c>
      <c r="F30" s="19">
        <v>138550638.28999996</v>
      </c>
      <c r="G30" s="19">
        <v>147245665.85999998</v>
      </c>
      <c r="H30" s="19">
        <v>153285248.81000003</v>
      </c>
      <c r="I30" s="19">
        <v>158812416.51000002</v>
      </c>
      <c r="J30" s="19">
        <v>165147783.00000009</v>
      </c>
      <c r="K30" s="19">
        <v>174320421.24169412</v>
      </c>
      <c r="L30" s="19">
        <v>183402837.45383886</v>
      </c>
      <c r="M30" s="19">
        <v>196158291.26898384</v>
      </c>
      <c r="N30" s="19">
        <v>210752435.40785432</v>
      </c>
      <c r="O30" s="19">
        <v>220553094.89613038</v>
      </c>
      <c r="P30" s="19">
        <v>229751047.05482721</v>
      </c>
    </row>
    <row r="31" spans="1:16" x14ac:dyDescent="0.3">
      <c r="A31" s="14" t="s">
        <v>18</v>
      </c>
      <c r="B31" s="19">
        <v>57783583</v>
      </c>
      <c r="C31" s="19">
        <v>52469703</v>
      </c>
      <c r="D31" s="19">
        <v>79512520</v>
      </c>
      <c r="E31" s="19">
        <v>61155971.790000059</v>
      </c>
      <c r="F31" s="19">
        <v>75489437.439644128</v>
      </c>
      <c r="G31" s="19">
        <v>74092949.280000135</v>
      </c>
      <c r="H31" s="19">
        <v>75883739.940000087</v>
      </c>
      <c r="I31" s="19">
        <v>78724510.779999927</v>
      </c>
      <c r="J31" s="19">
        <v>88898827.850000098</v>
      </c>
      <c r="K31" s="19">
        <v>97026233.581137925</v>
      </c>
      <c r="L31" s="19">
        <v>110245387.72977453</v>
      </c>
      <c r="M31" s="19">
        <v>119934630.41606218</v>
      </c>
      <c r="N31" s="19">
        <v>126691442.41169819</v>
      </c>
      <c r="O31" s="19">
        <v>132088733.81538393</v>
      </c>
      <c r="P31" s="19">
        <v>137044391.05254149</v>
      </c>
    </row>
    <row r="32" spans="1:16" x14ac:dyDescent="0.3">
      <c r="A32" s="14" t="s">
        <v>13</v>
      </c>
      <c r="B32" s="20">
        <f t="shared" ref="B32" si="12">SUM(B30:B31)</f>
        <v>173714043.22</v>
      </c>
      <c r="C32" s="20">
        <f t="shared" ref="C32:P32" si="13">SUM(C30:C31)</f>
        <v>179240464.57999998</v>
      </c>
      <c r="D32" s="20">
        <f t="shared" si="13"/>
        <v>221902192.74275774</v>
      </c>
      <c r="E32" s="20">
        <f t="shared" si="13"/>
        <v>206290632.84010002</v>
      </c>
      <c r="F32" s="20">
        <f t="shared" si="13"/>
        <v>214040075.72964409</v>
      </c>
      <c r="G32" s="20">
        <f t="shared" si="13"/>
        <v>221338615.1400001</v>
      </c>
      <c r="H32" s="20">
        <f t="shared" si="13"/>
        <v>229168988.75000012</v>
      </c>
      <c r="I32" s="20">
        <f t="shared" si="13"/>
        <v>237536927.28999996</v>
      </c>
      <c r="J32" s="20">
        <f t="shared" si="13"/>
        <v>254046610.8500002</v>
      </c>
      <c r="K32" s="20">
        <f t="shared" si="13"/>
        <v>271346654.82283205</v>
      </c>
      <c r="L32" s="20">
        <f t="shared" si="13"/>
        <v>293648225.18361342</v>
      </c>
      <c r="M32" s="20">
        <f t="shared" si="13"/>
        <v>316092921.68504602</v>
      </c>
      <c r="N32" s="20">
        <f t="shared" si="13"/>
        <v>337443877.81955254</v>
      </c>
      <c r="O32" s="20">
        <f t="shared" si="13"/>
        <v>352641828.71151429</v>
      </c>
      <c r="P32" s="20">
        <f t="shared" si="13"/>
        <v>366795438.10736871</v>
      </c>
    </row>
    <row r="34" spans="1:12" x14ac:dyDescent="0.3">
      <c r="A34" s="25" t="s">
        <v>19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</row>
    <row r="35" spans="1:12" x14ac:dyDescent="0.3">
      <c r="A35" s="26" t="s">
        <v>20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</row>
    <row r="36" spans="1:12" x14ac:dyDescent="0.3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</row>
  </sheetData>
  <mergeCells count="9">
    <mergeCell ref="A34:L34"/>
    <mergeCell ref="A35:L35"/>
    <mergeCell ref="A36:L36"/>
    <mergeCell ref="A4:J4"/>
    <mergeCell ref="A9:L9"/>
    <mergeCell ref="A10:L10"/>
    <mergeCell ref="A13:P13"/>
    <mergeCell ref="A17:P17"/>
    <mergeCell ref="A29:P29"/>
  </mergeCells>
  <dataValidations count="1">
    <dataValidation allowBlank="1" showInputMessage="1" showErrorMessage="1" promptTitle="Date Format" prompt="E.g:  &quot;August 1, 2011&quot;" sqref="L7 P7" xr:uid="{7ED12350-E858-4D8D-B607-987E74F6A42E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D0ABC3-5A3F-40C4-86DA-AA5D052886AE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8a46b197-c0a1-4f21-9a6b-51f5ee863a99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1e39310-30fa-442b-828a-d033d9a68cd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7314AC1-E971-4F49-A4BA-4E83FECE43EF}"/>
</file>

<file path=customXml/itemProps3.xml><?xml version="1.0" encoding="utf-8"?>
<ds:datastoreItem xmlns:ds="http://schemas.openxmlformats.org/officeDocument/2006/customXml" ds:itemID="{A4008C65-EF14-4C43-A3A2-1427B42C55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Alectra Utilities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Amrit Dhaliwal</dc:creator>
  <cp:keywords/>
  <dc:description/>
  <cp:lastModifiedBy>Colleen Calhoun</cp:lastModifiedBy>
  <cp:revision/>
  <dcterms:created xsi:type="dcterms:W3CDTF">2025-09-18T20:27:23Z</dcterms:created>
  <dcterms:modified xsi:type="dcterms:W3CDTF">2026-02-17T21:44:41Z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  <property fmtid="{D5CDD505-2E9C-101B-9397-08002B2CF9AE}" pid="3" name="MediaServiceImageTags">
    <vt:lpwstr/>
  </property>
</Properties>
</file>