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AssetManagement/CapitalReporting/DSP CoS 2031/1. OEB 2025-XXXX - FILED SCENARIO 7.9/05 - IR Responses/IRs - Capital Reporting - 1st round/SEC/"/>
    </mc:Choice>
  </mc:AlternateContent>
  <xr:revisionPtr revIDLastSave="15" documentId="8_{3C9635C4-8B6E-4D89-A3B2-CBC553B112EE}" xr6:coauthVersionLast="47" xr6:coauthVersionMax="47" xr10:uidLastSave="{94C38446-B540-4B4E-A652-9DE8645E9B65}"/>
  <bookViews>
    <workbookView xWindow="28680" yWindow="1440" windowWidth="29040" windowHeight="15840" xr2:uid="{74401DC2-7B9D-4DA3-8A91-6689E9C22BD7}"/>
  </bookViews>
  <sheets>
    <sheet name="2AA by Segments" sheetId="2" r:id="rId1"/>
  </sheets>
  <definedNames>
    <definedName name="\A" localSheetId="0">#REF!</definedName>
    <definedName name="\A">#REF!</definedName>
    <definedName name="\b">#REF!</definedName>
    <definedName name="\P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FDS_HYPERLINK_TOGGLE_STATE__" hidden="1">"ON"</definedName>
    <definedName name="__Key1" localSheetId="0" hidden="1">#REF!</definedName>
    <definedName name="__Key1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xlcn.WorksheetConnection_T9A2C161" hidden="1">#REF!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 localSheetId="0">#REF!</definedName>
    <definedName name="AccountNames">#REF!</definedName>
    <definedName name="Actual" localSheetId="0">#REF!</definedName>
    <definedName name="Actual">#REF!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j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 localSheetId="0">#REF!,#REF!</definedName>
    <definedName name="AllHistory">#REF!,#REF!</definedName>
    <definedName name="AllPages" localSheetId="0">#REF!,#REF!,#REF!,#REF!,#REF!,#REF!,#REF!,#REF!,#REF!,#REF!,#REF!</definedName>
    <definedName name="AllPages">#REF!,#REF!,#REF!,#REF!,#REF!,#REF!,#REF!,#REF!,#REF!,#REF!,#REF!</definedName>
    <definedName name="AllSum98" localSheetId="0">#REF!,#REF!,#REF!</definedName>
    <definedName name="AllSum98">#REF!,#REF!,#REF!</definedName>
    <definedName name="AltCFStart" localSheetId="0">#REF!</definedName>
    <definedName name="AltCFStart">#REF!</definedName>
    <definedName name="amort" localSheetId="0">#REF!</definedName>
    <definedName name="amort">#REF!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 localSheetId="0">#REF!</definedName>
    <definedName name="Annual_Cost_per_User_MSOffice365">#REF!</definedName>
    <definedName name="APPENDIX">#REF!</definedName>
    <definedName name="area1" localSheetId="0">#REF!,#REF!,#REF!,#REF!,#REF!,#REF!</definedName>
    <definedName name="area1">#REF!,#REF!,#REF!,#REF!,#REF!,#REF!</definedName>
    <definedName name="area2" localSheetId="0">#REF!,#REF!</definedName>
    <definedName name="area2">#REF!,#REF!</definedName>
    <definedName name="AS2DocOpenMode" hidden="1">"AS2DocumentEdit"</definedName>
    <definedName name="AS2HasNoAutoHeaderFooter" hidden="1">" "</definedName>
    <definedName name="Avg_Burdened_Rate_of_Email_Users" localSheetId="0">#REF!</definedName>
    <definedName name="Avg_Burdened_Rate_of_Email_Users">#REF!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 localSheetId="0">#REF!</definedName>
    <definedName name="branch">#REF!</definedName>
    <definedName name="BridgeYear" localSheetId="0">#REF!</definedName>
    <definedName name="BridgeYear">#REF!</definedName>
    <definedName name="cafe_validation_temp" localSheetId="0" hidden="1">#REF!</definedName>
    <definedName name="cafe_validation_temp" hidden="1">#REF!</definedName>
    <definedName name="CAPITAL">#REF!</definedName>
    <definedName name="CASHFLOW">#REF!</definedName>
    <definedName name="cc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 localSheetId="0">#REF!</definedName>
    <definedName name="CF">#REF!</definedName>
    <definedName name="CFStart" localSheetId="0">#REF!</definedName>
    <definedName name="CFStart">#REF!</definedName>
    <definedName name="CIQWBGuid" hidden="1">"2de395d8-5f10-4a3a-843c-d290bc7f8287"</definedName>
    <definedName name="Crystal_1_1_WEBI_DataGrid" localSheetId="0" hidden="1">#REF!</definedName>
    <definedName name="Crystal_1_1_WEBI_DataGrid" hidden="1">#REF!</definedName>
    <definedName name="Crystal_1_1_WEBI_HHeading" localSheetId="0" hidden="1">#REF!</definedName>
    <definedName name="Crystal_1_1_WEBI_HHeading" hidden="1">#REF!</definedName>
    <definedName name="Crystal_1_1_WEBI_Table" localSheetId="0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artment_List">#REF!</definedName>
    <definedName name="Deptid">#REF!</definedName>
    <definedName name="dividend" localSheetId="0">#REF!</definedName>
    <definedName name="dividend">#REF!</definedName>
    <definedName name="e" hidden="1">#REF!</definedName>
    <definedName name="EB" localSheetId="0">#REF!</definedName>
    <definedName name="EB">#REF!</definedName>
    <definedName name="EBNUMBER" localSheetId="0">#REF!</definedName>
    <definedName name="EBNUMBER">#REF!</definedName>
    <definedName name="ee" hidden="1">#REF!</definedName>
    <definedName name="Essbase_Ret">#REF!</definedName>
    <definedName name="etet" hidden="1">#REF!</definedName>
    <definedName name="ExchangeRate">#REF!</definedName>
    <definedName name="FDHDF" localSheetId="0" hidden="1">#REF!</definedName>
    <definedName name="FDHD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 localSheetId="0">OFFSET(ForecastSubTotalRecordMatch, 1, 0, nVariables, 1)</definedName>
    <definedName name="ForecastSubTotalMatch">OFFSET(ForecastSubTotalRecordMatch, 1, 0, nVariables, 1)</definedName>
    <definedName name="formRange" localSheetId="0">OFFSET(sPic, 1, 1, nVariables, '2AA by Segments'!Years+1)</definedName>
    <definedName name="formRange">OFFSET(sPic, 1, 1, nVariables, Years+1)</definedName>
    <definedName name="FS_LINES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localSheetId="0" hidden="1">#REF!</definedName>
    <definedName name="GFHDF" hidden="1">#REF!</definedName>
    <definedName name="gg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localSheetId="0" hidden="1">#REF!</definedName>
    <definedName name="GHJ" hidden="1">#REF!</definedName>
    <definedName name="Graph" localSheetId="0" hidden="1">#REF!</definedName>
    <definedName name="Graph" hidden="1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localSheetId="0" hidden="1">#REF!</definedName>
    <definedName name="HJKL" hidden="1">#REF!</definedName>
    <definedName name="HLJKGJKL" localSheetId="0" hidden="1">#REF!</definedName>
    <definedName name="HLJKGJKL" hidden="1">#REF!</definedName>
    <definedName name="HOEPDec" localSheetId="0">#REF!</definedName>
    <definedName name="HOEPDec">#REF!</definedName>
    <definedName name="HOEPFeb" localSheetId="0">#REF!</definedName>
    <definedName name="HOEPFeb">#REF!</definedName>
    <definedName name="HOEPJan" localSheetId="0">#REF!</definedName>
    <definedName name="HOEPJan">#REF!</definedName>
    <definedName name="HOEPJul" localSheetId="0">#REF!</definedName>
    <definedName name="HOEPJul">#REF!</definedName>
    <definedName name="HOEPJun" localSheetId="0">#REF!</definedName>
    <definedName name="HOEPJun">#REF!</definedName>
    <definedName name="HOEPMar" localSheetId="0">#REF!</definedName>
    <definedName name="HOEPMar">#REF!</definedName>
    <definedName name="HOEPMay" localSheetId="0">#REF!</definedName>
    <definedName name="HOEPMay">#REF!</definedName>
    <definedName name="HOEPNov" localSheetId="0">#REF!</definedName>
    <definedName name="HOEPNov">#REF!</definedName>
    <definedName name="HOEPOct" localSheetId="0">#REF!</definedName>
    <definedName name="HOEPOct">#REF!</definedName>
    <definedName name="HOEPSep" localSheetId="0">#REF!</definedName>
    <definedName name="HOEPSep">#REF!</definedName>
    <definedName name="INCOME">#REF!</definedName>
    <definedName name="Internal_Resource_Burdened_Rate_Yearly" localSheetId="0">#REF!</definedName>
    <definedName name="Internal_Resource_Burdened_Rate_Yearl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localSheetId="0" hidden="1">#REF!</definedName>
    <definedName name="LKASFDH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in" localSheetId="0">#REF!</definedName>
    <definedName name="Main">#REF!</definedName>
    <definedName name="Max" localSheetId="0">#REF!</definedName>
    <definedName name="Max">#REF!</definedName>
    <definedName name="metricbridge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 localSheetId="0">#REF!</definedName>
    <definedName name="Min">#REF!</definedName>
    <definedName name="Mississauga">#REF!</definedName>
    <definedName name="Mississauga___St._Catherines">#REF!</definedName>
    <definedName name="mmm">#REF!</definedName>
    <definedName name="Mnum">#REF!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 localSheetId="0">COUNTA(#REF!)-1</definedName>
    <definedName name="nOfScoreFunctions">COUNTA(#REF!)-1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otrue">INDEX(#REF!, MATCH("true",#REF!, 0))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s2000b" localSheetId="0">#REF!,#REF!,#REF!,#REF!,#REF!,#REF!,#REF!</definedName>
    <definedName name="Pages2000b">#REF!,#REF!,#REF!,#REF!,#REF!,#REF!,#REF!</definedName>
    <definedName name="PagesAll" localSheetId="0">#REF!,#REF!,#REF!,#REF!,#REF!,#REF!,#REF!,#REF!,#REF!,#REF!,#REF!,#REF!</definedName>
    <definedName name="PagesAll">#REF!,#REF!,#REF!,#REF!,#REF!,#REF!,#REF!,#REF!,#REF!,#REF!,#REF!,#REF!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 localSheetId="0">#REF!</definedName>
    <definedName name="Retearn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cenario" localSheetId="0">#REF!</definedName>
    <definedName name="Scenario">#REF!</definedName>
    <definedName name="ScoreFunctions" localSheetId="0">OFFSET(#REF!, 1, 0, '2AA by Segments'!nOfScoreFunctions, 1)</definedName>
    <definedName name="ScoreFunctions">OFFSET(#REF!, 1, 0, nOfScoreFunctions, 1)</definedName>
    <definedName name="SCriteria" localSheetId="0">#REF!</definedName>
    <definedName name="SCriteria">#REF!</definedName>
    <definedName name="sFunction" localSheetId="0">#REF!</definedName>
    <definedName name="sFunction">#REF!</definedName>
    <definedName name="Sor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Year" localSheetId="0">#REF!</definedName>
    <definedName name="StartYear">#REF!</definedName>
    <definedName name="sub_table">#REF!</definedName>
    <definedName name="TableReportAll" localSheetId="0">#REF!,#REF!,#REF!</definedName>
    <definedName name="TableReportAll">#REF!,#REF!,#REF!</definedName>
    <definedName name="Target" localSheetId="0">#REF!</definedName>
    <definedName name="Target">#REF!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 localSheetId="0">#REF!</definedName>
    <definedName name="TestYear">#REF!</definedName>
    <definedName name="TM1REBUILDOPTION">1</definedName>
    <definedName name="Total_Email_Users_to_Migrate" localSheetId="0">#REF!</definedName>
    <definedName name="Total_Email_Users_to_Migrate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>#REF!</definedName>
    <definedName name="VARIANCECOMMENTS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OLVERC" localSheetId="0">#REF!</definedName>
    <definedName name="VOLVERC">#REF!</definedName>
    <definedName name="w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 localSheetId="0">#REF!</definedName>
    <definedName name="WIP_ACCRUAL">#REF!</definedName>
    <definedName name="Working_Version">"Retrieve_1"</definedName>
    <definedName name="wrn.5._.Year._.Plan." localSheetId="0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localSheetId="0" hidden="1">{#N/A,#N/A,FALSE,"Exception Report"}</definedName>
    <definedName name="wrn.Exception._.Report." hidden="1">{#N/A,#N/A,FALSE,"Exception Report"}</definedName>
    <definedName name="wrn.Five._.Year._.Plan.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localSheetId="0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0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0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localSheetId="0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0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0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0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localSheetId="0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localSheetId="0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localSheetId="0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 localSheetId="0">OFFSET(YearlyFinancialRecordMatch, 1, 0, nVariables, 1)</definedName>
    <definedName name="YearlyFinancialMatch">OFFSET(YearlyFinancialRecordMatch, 1, 0, nVariables, 1)</definedName>
    <definedName name="yearNom">INDEX(#REF!, MATCH("ForecastColumnHeaders",#REF!, 0))</definedName>
    <definedName name="Years" localSheetId="0">#REF!</definedName>
    <definedName name="Years">#REF!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9" i="2" l="1"/>
  <c r="N91" i="2" s="1"/>
  <c r="M89" i="2"/>
  <c r="M91" i="2" s="1"/>
  <c r="L89" i="2"/>
  <c r="L91" i="2" s="1"/>
  <c r="K89" i="2"/>
  <c r="J89" i="2"/>
  <c r="I89" i="2"/>
  <c r="I91" i="2" s="1"/>
  <c r="H89" i="2"/>
  <c r="G89" i="2"/>
  <c r="F89" i="2"/>
  <c r="F91" i="2" s="1"/>
  <c r="E89" i="2"/>
  <c r="E91" i="2" s="1"/>
  <c r="D89" i="2"/>
  <c r="D91" i="2" s="1"/>
  <c r="C89" i="2"/>
  <c r="C91" i="2" s="1"/>
  <c r="N87" i="2"/>
  <c r="M87" i="2"/>
  <c r="L87" i="2"/>
  <c r="K87" i="2"/>
  <c r="J87" i="2"/>
  <c r="I87" i="2"/>
  <c r="H87" i="2"/>
  <c r="G87" i="2"/>
  <c r="F87" i="2"/>
  <c r="E87" i="2"/>
  <c r="D87" i="2"/>
  <c r="C87" i="2"/>
  <c r="N73" i="2"/>
  <c r="N75" i="2" s="1"/>
  <c r="M73" i="2"/>
  <c r="M75" i="2" s="1"/>
  <c r="L73" i="2"/>
  <c r="L75" i="2" s="1"/>
  <c r="K73" i="2"/>
  <c r="K75" i="2" s="1"/>
  <c r="J73" i="2"/>
  <c r="J75" i="2" s="1"/>
  <c r="I73" i="2"/>
  <c r="I75" i="2" s="1"/>
  <c r="H73" i="2"/>
  <c r="H75" i="2" s="1"/>
  <c r="G73" i="2"/>
  <c r="G75" i="2" s="1"/>
  <c r="F73" i="2"/>
  <c r="E73" i="2"/>
  <c r="D73" i="2"/>
  <c r="D75" i="2" s="1"/>
  <c r="C73" i="2"/>
  <c r="N55" i="2"/>
  <c r="N57" i="2" s="1"/>
  <c r="M55" i="2"/>
  <c r="L55" i="2"/>
  <c r="K55" i="2"/>
  <c r="K57" i="2" s="1"/>
  <c r="J55" i="2"/>
  <c r="I55" i="2"/>
  <c r="H55" i="2"/>
  <c r="H57" i="2" s="1"/>
  <c r="G55" i="2"/>
  <c r="G57" i="2" s="1"/>
  <c r="F55" i="2"/>
  <c r="F57" i="2" s="1"/>
  <c r="E55" i="2"/>
  <c r="E57" i="2" s="1"/>
  <c r="D55" i="2"/>
  <c r="D57" i="2" s="1"/>
  <c r="D92" i="2" s="1"/>
  <c r="C55" i="2"/>
  <c r="C57" i="2" s="1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D26" i="2"/>
  <c r="D28" i="2" s="1"/>
  <c r="C26" i="2"/>
  <c r="C28" i="2" s="1"/>
  <c r="L92" i="2" l="1"/>
  <c r="N92" i="2"/>
  <c r="I57" i="2"/>
  <c r="G91" i="2"/>
  <c r="J57" i="2"/>
  <c r="C75" i="2"/>
  <c r="H91" i="2"/>
  <c r="L57" i="2"/>
  <c r="E75" i="2"/>
  <c r="J91" i="2"/>
  <c r="M57" i="2"/>
  <c r="F75" i="2"/>
  <c r="K91" i="2"/>
  <c r="G92" i="2" l="1"/>
  <c r="M92" i="2"/>
  <c r="J92" i="2"/>
  <c r="E92" i="2"/>
  <c r="I92" i="2"/>
  <c r="H92" i="2"/>
  <c r="C92" i="2"/>
  <c r="K92" i="2"/>
  <c r="F92" i="2"/>
</calcChain>
</file>

<file path=xl/sharedStrings.xml><?xml version="1.0" encoding="utf-8"?>
<sst xmlns="http://schemas.openxmlformats.org/spreadsheetml/2006/main" count="90" uniqueCount="90">
  <si>
    <t>SEC-45-a: OEB Appendix 2-AA- Table 5.4.1 - 8: Capital Projects In-Service Additions by Group Table by Segment</t>
  </si>
  <si>
    <t>Gross, Cont and Net in $MM</t>
  </si>
  <si>
    <t>Actual In-Service</t>
  </si>
  <si>
    <t>Bridge</t>
  </si>
  <si>
    <t>Planned In-Service</t>
  </si>
  <si>
    <t>Project Group</t>
  </si>
  <si>
    <t>MIFRS</t>
  </si>
  <si>
    <t>SYSTEM ACCESS</t>
  </si>
  <si>
    <t>Network Metering</t>
  </si>
  <si>
    <t>AMI Renewal</t>
  </si>
  <si>
    <t>Legacy AMI Renewal</t>
  </si>
  <si>
    <t>Meter Failures</t>
  </si>
  <si>
    <t>Meter Sampling and Reverification</t>
  </si>
  <si>
    <t>New Connections and Upgrades</t>
  </si>
  <si>
    <t>Retail Metering Other</t>
  </si>
  <si>
    <t>Wholesale Metering</t>
  </si>
  <si>
    <t>Customer Connections</t>
  </si>
  <si>
    <t>ICI &amp; Layouts</t>
  </si>
  <si>
    <t>Subdivisions</t>
  </si>
  <si>
    <t>Customer Initiated Dist Sys Projects</t>
  </si>
  <si>
    <t>Transit - Connections</t>
  </si>
  <si>
    <t>REGEN/FIT/MICROFIT/DER</t>
  </si>
  <si>
    <t>Road Authority and Transit Projects</t>
  </si>
  <si>
    <t>Road Authority</t>
  </si>
  <si>
    <t>Transit Projects</t>
  </si>
  <si>
    <t>Transmitter Related Upgrades</t>
  </si>
  <si>
    <t>Total SYSTEM ACCESS Gross</t>
  </si>
  <si>
    <t>Total SYSTEM ACCESS Contributions</t>
  </si>
  <si>
    <t>Total SYSTEM ACCESS Net</t>
  </si>
  <si>
    <t>SYSTEM RENEWAL</t>
  </si>
  <si>
    <t>Overhead Asset Renewal</t>
  </si>
  <si>
    <t>Pole Remediation</t>
  </si>
  <si>
    <t>Switch Replacement</t>
  </si>
  <si>
    <t>Voltage Conversion</t>
  </si>
  <si>
    <t>Overhead Rebuilds</t>
  </si>
  <si>
    <t>Alectra Initiated Near term projects (Overhead)</t>
  </si>
  <si>
    <t>Insulator Replacement</t>
  </si>
  <si>
    <t>Joint Use</t>
  </si>
  <si>
    <t>Reactive Capital</t>
  </si>
  <si>
    <t>Rear Lot Conversion</t>
  </si>
  <si>
    <t>Substation Renewal</t>
  </si>
  <si>
    <t>Scada &amp; Scada Communications Renewal</t>
  </si>
  <si>
    <t>Spare Equipment and Parts -Sta</t>
  </si>
  <si>
    <t>Station Building Improvement</t>
  </si>
  <si>
    <t>Stations Replacement Program/P</t>
  </si>
  <si>
    <t>Storm Hardening</t>
  </si>
  <si>
    <t>Substation - Switchgear Replacement</t>
  </si>
  <si>
    <t>Transformer Renewal</t>
  </si>
  <si>
    <t>Underground Asset Renewal</t>
  </si>
  <si>
    <t>Cable Remediation –Replacement</t>
  </si>
  <si>
    <t>Cable Remediation – Injection</t>
  </si>
  <si>
    <t>Switchgear Replacement</t>
  </si>
  <si>
    <t>Civil Structures</t>
  </si>
  <si>
    <t>Alectra Initiated Near term projects (Underground)</t>
  </si>
  <si>
    <t>Total SYSTEM RENEWAL Gross</t>
  </si>
  <si>
    <t>Total SYSTEM RENEWAL Contributions</t>
  </si>
  <si>
    <t>Total SYSTEM RENEWAL Net</t>
  </si>
  <si>
    <t>SYSTEM SERVICE</t>
  </si>
  <si>
    <t>SCADA and Automation</t>
  </si>
  <si>
    <t>Capacity (Lines)</t>
  </si>
  <si>
    <t>Capacity (Stations)</t>
  </si>
  <si>
    <t>System Control, Communications and Performance</t>
  </si>
  <si>
    <t>Fault Indicator</t>
  </si>
  <si>
    <t>Line Reliability Projects</t>
  </si>
  <si>
    <t>Power Quality</t>
  </si>
  <si>
    <t>Scada &amp; Scada Communications New</t>
  </si>
  <si>
    <t>Station Reliability Projects</t>
  </si>
  <si>
    <t>Safety &amp; Security</t>
  </si>
  <si>
    <t>Safety</t>
  </si>
  <si>
    <t>Security</t>
  </si>
  <si>
    <t>Distributed Energy Resources (DER) Integration</t>
  </si>
  <si>
    <t>Total SYSTEM SERVICE Gross</t>
  </si>
  <si>
    <t>Total SYSTEM SERVICE Contributions</t>
  </si>
  <si>
    <t>Total SYSTEM SERVICE Net</t>
  </si>
  <si>
    <t>GENERAL PLANT</t>
  </si>
  <si>
    <t>Facilities Management</t>
  </si>
  <si>
    <t>Buildings</t>
  </si>
  <si>
    <t>Transition Facilities</t>
  </si>
  <si>
    <t>Information Technology</t>
  </si>
  <si>
    <t>IT Software</t>
  </si>
  <si>
    <t>IT Hardware</t>
  </si>
  <si>
    <t>IT Security</t>
  </si>
  <si>
    <t>Fleet Renewal</t>
  </si>
  <si>
    <t>Connection &amp; Cost Recovery Agreements</t>
  </si>
  <si>
    <t>Sub-Total Material Projects</t>
  </si>
  <si>
    <t>Miscellaneous Projects (under materiality threshold)</t>
  </si>
  <si>
    <t>Total GENERAL PLANT Gross</t>
  </si>
  <si>
    <t>Total GENERAL PLANT Contributions</t>
  </si>
  <si>
    <t>Total GENERAL PLANT Net</t>
  </si>
  <si>
    <t>Total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</si>
</sst>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0" tint="-0.499984740745262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/>
    <xf numFmtId="0" fontId="2" fillId="6" borderId="4" xfId="0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 wrapText="1"/>
    </xf>
    <xf numFmtId="164" fontId="1" fillId="6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Normal 3" xfId="1" xr:uid="{C7C444D6-C2C5-4D25-B617-C396EE40B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00BD-A462-4D1B-940C-14C79E0AD725}">
  <dimension ref="B2:N92"/>
  <sheetViews>
    <sheetView tabSelected="1" zoomScale="90" zoomScaleNormal="90" workbookViewId="0">
      <selection activeCell="T25" sqref="T25"/>
    </sheetView>
  </sheetViews>
  <sheetFormatPr defaultRowHeight="15"/>
  <cols>
    <col min="2" max="2" width="33.140625" bestFit="1" customWidth="1"/>
  </cols>
  <sheetData>
    <row r="2" spans="2:14" ht="18.75">
      <c r="B2" s="16" t="s">
        <v>0</v>
      </c>
    </row>
    <row r="4" spans="2:14" ht="30" customHeight="1">
      <c r="B4" s="18" t="s">
        <v>1</v>
      </c>
      <c r="C4" s="19" t="s">
        <v>2</v>
      </c>
      <c r="D4" s="20"/>
      <c r="E4" s="20"/>
      <c r="F4" s="20"/>
      <c r="G4" s="20"/>
      <c r="H4" s="21"/>
      <c r="I4" s="17" t="s">
        <v>3</v>
      </c>
      <c r="J4" s="19" t="s">
        <v>4</v>
      </c>
      <c r="K4" s="20"/>
      <c r="L4" s="20"/>
      <c r="M4" s="20"/>
      <c r="N4" s="21"/>
    </row>
    <row r="5" spans="2:14">
      <c r="B5" s="1" t="s">
        <v>5</v>
      </c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2">
        <v>2025</v>
      </c>
      <c r="I5" s="2">
        <v>2026</v>
      </c>
      <c r="J5" s="3">
        <v>2027</v>
      </c>
      <c r="K5" s="3">
        <v>2028</v>
      </c>
      <c r="L5" s="3">
        <v>2029</v>
      </c>
      <c r="M5" s="3">
        <v>2030</v>
      </c>
      <c r="N5" s="3">
        <v>2031</v>
      </c>
    </row>
    <row r="6" spans="2:14">
      <c r="B6" s="4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4">
      <c r="B7" s="6" t="s">
        <v>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>
      <c r="B8" s="8" t="s">
        <v>8</v>
      </c>
      <c r="C8" s="9">
        <v>16.899999999999999</v>
      </c>
      <c r="D8" s="9">
        <v>14.1</v>
      </c>
      <c r="E8" s="9">
        <v>14.3</v>
      </c>
      <c r="F8" s="9">
        <v>18.399999999999999</v>
      </c>
      <c r="G8" s="9">
        <v>23.8</v>
      </c>
      <c r="H8" s="9">
        <v>27.3</v>
      </c>
      <c r="I8" s="9">
        <v>26.9</v>
      </c>
      <c r="J8" s="9">
        <v>54.7</v>
      </c>
      <c r="K8" s="9">
        <v>70.599999999999994</v>
      </c>
      <c r="L8" s="9">
        <v>69.2</v>
      </c>
      <c r="M8" s="9">
        <v>60.4</v>
      </c>
      <c r="N8" s="9">
        <v>53.6</v>
      </c>
    </row>
    <row r="9" spans="2:14">
      <c r="B9" s="10" t="s">
        <v>9</v>
      </c>
      <c r="C9" s="11">
        <v>0</v>
      </c>
      <c r="D9" s="11">
        <v>0</v>
      </c>
      <c r="E9" s="11">
        <v>0</v>
      </c>
      <c r="F9" s="11">
        <v>2.5</v>
      </c>
      <c r="G9" s="11">
        <v>11.3</v>
      </c>
      <c r="H9" s="11">
        <v>14.9</v>
      </c>
      <c r="I9" s="11">
        <v>10.4</v>
      </c>
      <c r="J9" s="11">
        <v>38.200000000000003</v>
      </c>
      <c r="K9" s="11">
        <v>57.6</v>
      </c>
      <c r="L9" s="11">
        <v>57.4</v>
      </c>
      <c r="M9" s="11">
        <v>49.8</v>
      </c>
      <c r="N9" s="11">
        <v>44.6</v>
      </c>
    </row>
    <row r="10" spans="2:14">
      <c r="B10" s="10" t="s">
        <v>10</v>
      </c>
      <c r="C10" s="11">
        <v>0.6</v>
      </c>
      <c r="D10" s="11">
        <v>0.6</v>
      </c>
      <c r="E10" s="11">
        <v>0.7</v>
      </c>
      <c r="F10" s="11">
        <v>0.6</v>
      </c>
      <c r="G10" s="11">
        <v>0.4</v>
      </c>
      <c r="H10" s="11">
        <v>0.1</v>
      </c>
      <c r="I10" s="11">
        <v>0.3</v>
      </c>
      <c r="J10" s="11">
        <v>0.5</v>
      </c>
      <c r="K10" s="11">
        <v>0.5</v>
      </c>
      <c r="L10" s="11">
        <v>0.5</v>
      </c>
      <c r="M10" s="11">
        <v>0.2</v>
      </c>
      <c r="N10" s="11">
        <v>0.1</v>
      </c>
    </row>
    <row r="11" spans="2:14">
      <c r="B11" s="10" t="s">
        <v>11</v>
      </c>
      <c r="C11" s="11">
        <v>5.8</v>
      </c>
      <c r="D11" s="11">
        <v>3.6</v>
      </c>
      <c r="E11" s="11">
        <v>4.0999999999999996</v>
      </c>
      <c r="F11" s="11">
        <v>3.9</v>
      </c>
      <c r="G11" s="11">
        <v>2.2999999999999998</v>
      </c>
      <c r="H11" s="11">
        <v>2.2999999999999998</v>
      </c>
      <c r="I11" s="11">
        <v>5</v>
      </c>
      <c r="J11" s="11">
        <v>5.5</v>
      </c>
      <c r="K11" s="11">
        <v>4.8</v>
      </c>
      <c r="L11" s="11">
        <v>3.7</v>
      </c>
      <c r="M11" s="11">
        <v>2.5</v>
      </c>
      <c r="N11" s="11">
        <v>0.8</v>
      </c>
    </row>
    <row r="12" spans="2:14" ht="22.5" customHeight="1">
      <c r="B12" s="10" t="s">
        <v>12</v>
      </c>
      <c r="C12" s="11">
        <v>4.0999999999999996</v>
      </c>
      <c r="D12" s="11">
        <v>2.7</v>
      </c>
      <c r="E12" s="11">
        <v>2.2000000000000002</v>
      </c>
      <c r="F12" s="11">
        <v>3</v>
      </c>
      <c r="G12" s="11">
        <v>3.7</v>
      </c>
      <c r="H12" s="11">
        <v>3.7</v>
      </c>
      <c r="I12" s="11">
        <v>5.5</v>
      </c>
      <c r="J12" s="11">
        <v>3.3</v>
      </c>
      <c r="K12" s="11">
        <v>0.5</v>
      </c>
      <c r="L12" s="11">
        <v>0.5</v>
      </c>
      <c r="M12" s="11">
        <v>0.5</v>
      </c>
      <c r="N12" s="11">
        <v>0.5</v>
      </c>
    </row>
    <row r="13" spans="2:14">
      <c r="B13" s="10" t="s">
        <v>13</v>
      </c>
      <c r="C13" s="11">
        <v>6.4</v>
      </c>
      <c r="D13" s="11">
        <v>6.1</v>
      </c>
      <c r="E13" s="11">
        <v>6.4</v>
      </c>
      <c r="F13" s="11">
        <v>6.4</v>
      </c>
      <c r="G13" s="11">
        <v>4.4000000000000004</v>
      </c>
      <c r="H13" s="11">
        <v>4</v>
      </c>
      <c r="I13" s="11">
        <v>4.5999999999999996</v>
      </c>
      <c r="J13" s="11">
        <v>4.5999999999999996</v>
      </c>
      <c r="K13" s="11">
        <v>4.5</v>
      </c>
      <c r="L13" s="11">
        <v>4.5</v>
      </c>
      <c r="M13" s="11">
        <v>4.5999999999999996</v>
      </c>
      <c r="N13" s="11">
        <v>4.8</v>
      </c>
    </row>
    <row r="14" spans="2:14">
      <c r="B14" s="10" t="s">
        <v>14</v>
      </c>
      <c r="C14" s="11">
        <v>0</v>
      </c>
      <c r="D14" s="11">
        <v>0</v>
      </c>
      <c r="E14" s="11">
        <v>0</v>
      </c>
      <c r="F14" s="11">
        <v>0.1</v>
      </c>
      <c r="G14" s="11">
        <v>0.3</v>
      </c>
      <c r="H14" s="11">
        <v>0.1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2:14">
      <c r="B15" s="10" t="s">
        <v>15</v>
      </c>
      <c r="C15" s="11">
        <v>0.1</v>
      </c>
      <c r="D15" s="11">
        <v>1.1000000000000001</v>
      </c>
      <c r="E15" s="11">
        <v>1.1000000000000001</v>
      </c>
      <c r="F15" s="11">
        <v>2</v>
      </c>
      <c r="G15" s="11">
        <v>1.4</v>
      </c>
      <c r="H15" s="11">
        <v>2.1</v>
      </c>
      <c r="I15" s="11">
        <v>1.1000000000000001</v>
      </c>
      <c r="J15" s="11">
        <v>2.6</v>
      </c>
      <c r="K15" s="11">
        <v>2.6</v>
      </c>
      <c r="L15" s="11">
        <v>2.6</v>
      </c>
      <c r="M15" s="11">
        <v>2.8</v>
      </c>
      <c r="N15" s="11">
        <v>2.9</v>
      </c>
    </row>
    <row r="16" spans="2:14">
      <c r="B16" s="8" t="s">
        <v>16</v>
      </c>
      <c r="C16" s="9">
        <v>66.8</v>
      </c>
      <c r="D16" s="9">
        <v>81.900000000000006</v>
      </c>
      <c r="E16" s="9">
        <v>68</v>
      </c>
      <c r="F16" s="9">
        <v>95.7</v>
      </c>
      <c r="G16" s="9">
        <v>122.2</v>
      </c>
      <c r="H16" s="9">
        <v>175.4</v>
      </c>
      <c r="I16" s="9">
        <v>134.19999999999999</v>
      </c>
      <c r="J16" s="9">
        <v>164.6</v>
      </c>
      <c r="K16" s="9">
        <v>177.4</v>
      </c>
      <c r="L16" s="9">
        <v>215.7</v>
      </c>
      <c r="M16" s="9">
        <v>168.9</v>
      </c>
      <c r="N16" s="9">
        <v>223.9</v>
      </c>
    </row>
    <row r="17" spans="2:14">
      <c r="B17" s="10" t="s">
        <v>17</v>
      </c>
      <c r="C17" s="11">
        <v>28</v>
      </c>
      <c r="D17" s="11">
        <v>29.6</v>
      </c>
      <c r="E17" s="11">
        <v>33.4</v>
      </c>
      <c r="F17" s="11">
        <v>43.3</v>
      </c>
      <c r="G17" s="11">
        <v>48</v>
      </c>
      <c r="H17" s="11">
        <v>62.2</v>
      </c>
      <c r="I17" s="11">
        <v>47.3</v>
      </c>
      <c r="J17" s="11">
        <v>50.3</v>
      </c>
      <c r="K17" s="11">
        <v>53.7</v>
      </c>
      <c r="L17" s="11">
        <v>56.9</v>
      </c>
      <c r="M17" s="11">
        <v>61.5</v>
      </c>
      <c r="N17" s="11">
        <v>64.400000000000006</v>
      </c>
    </row>
    <row r="18" spans="2:14">
      <c r="B18" s="10" t="s">
        <v>18</v>
      </c>
      <c r="C18" s="11">
        <v>27.3</v>
      </c>
      <c r="D18" s="11">
        <v>33</v>
      </c>
      <c r="E18" s="11">
        <v>19</v>
      </c>
      <c r="F18" s="11">
        <v>33.6</v>
      </c>
      <c r="G18" s="11">
        <v>44.5</v>
      </c>
      <c r="H18" s="11">
        <v>61.5</v>
      </c>
      <c r="I18" s="11">
        <v>50.4</v>
      </c>
      <c r="J18" s="11">
        <v>55.4</v>
      </c>
      <c r="K18" s="11">
        <v>57.1</v>
      </c>
      <c r="L18" s="11">
        <v>58.9</v>
      </c>
      <c r="M18" s="11">
        <v>61.6</v>
      </c>
      <c r="N18" s="11">
        <v>64.5</v>
      </c>
    </row>
    <row r="19" spans="2:14" ht="28.5">
      <c r="B19" s="10" t="s">
        <v>19</v>
      </c>
      <c r="C19" s="11">
        <v>10.6</v>
      </c>
      <c r="D19" s="11">
        <v>18.5</v>
      </c>
      <c r="E19" s="11">
        <v>15.4</v>
      </c>
      <c r="F19" s="11">
        <v>17.399999999999999</v>
      </c>
      <c r="G19" s="11">
        <v>29</v>
      </c>
      <c r="H19" s="11">
        <v>45.4</v>
      </c>
      <c r="I19" s="11">
        <v>35.200000000000003</v>
      </c>
      <c r="J19" s="11">
        <v>57.6</v>
      </c>
      <c r="K19" s="11">
        <v>65.3</v>
      </c>
      <c r="L19" s="11">
        <v>98.3</v>
      </c>
      <c r="M19" s="11">
        <v>44.3</v>
      </c>
      <c r="N19" s="11">
        <v>93.4</v>
      </c>
    </row>
    <row r="20" spans="2:14">
      <c r="B20" s="10" t="s">
        <v>20</v>
      </c>
      <c r="C20" s="11">
        <v>0</v>
      </c>
      <c r="D20" s="11">
        <v>0</v>
      </c>
      <c r="E20" s="11">
        <v>0</v>
      </c>
      <c r="F20" s="11">
        <v>0.1</v>
      </c>
      <c r="G20" s="11">
        <v>0.5</v>
      </c>
      <c r="H20" s="11">
        <v>4.3</v>
      </c>
      <c r="I20" s="11">
        <v>0.2</v>
      </c>
      <c r="J20" s="11">
        <v>0.3</v>
      </c>
      <c r="K20" s="11">
        <v>0.3</v>
      </c>
      <c r="L20" s="11">
        <v>0.5</v>
      </c>
      <c r="M20" s="11">
        <v>0.4</v>
      </c>
      <c r="N20" s="11">
        <v>0.4</v>
      </c>
    </row>
    <row r="21" spans="2:14">
      <c r="B21" s="10" t="s">
        <v>21</v>
      </c>
      <c r="C21" s="11">
        <v>0.9</v>
      </c>
      <c r="D21" s="11">
        <v>0.8</v>
      </c>
      <c r="E21" s="11">
        <v>0.2</v>
      </c>
      <c r="F21" s="11">
        <v>1.3</v>
      </c>
      <c r="G21" s="11">
        <v>0.2</v>
      </c>
      <c r="H21" s="11">
        <v>2</v>
      </c>
      <c r="I21" s="11">
        <v>1.1000000000000001</v>
      </c>
      <c r="J21" s="11">
        <v>1.1000000000000001</v>
      </c>
      <c r="K21" s="11">
        <v>1.1000000000000001</v>
      </c>
      <c r="L21" s="11">
        <v>1.1000000000000001</v>
      </c>
      <c r="M21" s="11">
        <v>1.1000000000000001</v>
      </c>
      <c r="N21" s="11">
        <v>1.2</v>
      </c>
    </row>
    <row r="22" spans="2:14" ht="30">
      <c r="B22" s="8" t="s">
        <v>22</v>
      </c>
      <c r="C22" s="9">
        <v>38.5</v>
      </c>
      <c r="D22" s="9">
        <v>35.299999999999997</v>
      </c>
      <c r="E22" s="9">
        <v>24</v>
      </c>
      <c r="F22" s="9">
        <v>51.3</v>
      </c>
      <c r="G22" s="9">
        <v>71.3</v>
      </c>
      <c r="H22" s="9">
        <v>66.3</v>
      </c>
      <c r="I22" s="9">
        <v>81.8</v>
      </c>
      <c r="J22" s="9">
        <v>61.4</v>
      </c>
      <c r="K22" s="9">
        <v>43.6</v>
      </c>
      <c r="L22" s="9">
        <v>19.2</v>
      </c>
      <c r="M22" s="9">
        <v>20.5</v>
      </c>
      <c r="N22" s="9">
        <v>29.7</v>
      </c>
    </row>
    <row r="23" spans="2:14">
      <c r="B23" s="10" t="s">
        <v>23</v>
      </c>
      <c r="C23" s="11">
        <v>21.7</v>
      </c>
      <c r="D23" s="11">
        <v>20.7</v>
      </c>
      <c r="E23" s="11">
        <v>15.1</v>
      </c>
      <c r="F23" s="11">
        <v>14.9</v>
      </c>
      <c r="G23" s="11">
        <v>28.5</v>
      </c>
      <c r="H23" s="11">
        <v>26</v>
      </c>
      <c r="I23" s="11">
        <v>32.5</v>
      </c>
      <c r="J23" s="11">
        <v>29.8</v>
      </c>
      <c r="K23" s="11">
        <v>24.4</v>
      </c>
      <c r="L23" s="11">
        <v>19.2</v>
      </c>
      <c r="M23" s="11">
        <v>20.5</v>
      </c>
      <c r="N23" s="11">
        <v>20.9</v>
      </c>
    </row>
    <row r="24" spans="2:14">
      <c r="B24" s="10" t="s">
        <v>24</v>
      </c>
      <c r="C24" s="11">
        <v>16.8</v>
      </c>
      <c r="D24" s="11">
        <v>14.6</v>
      </c>
      <c r="E24" s="11">
        <v>8.9</v>
      </c>
      <c r="F24" s="11">
        <v>36.4</v>
      </c>
      <c r="G24" s="11">
        <v>42.9</v>
      </c>
      <c r="H24" s="11">
        <v>40.299999999999997</v>
      </c>
      <c r="I24" s="11">
        <v>49.3</v>
      </c>
      <c r="J24" s="11">
        <v>31.6</v>
      </c>
      <c r="K24" s="11">
        <v>19.2</v>
      </c>
      <c r="L24" s="11">
        <v>0</v>
      </c>
      <c r="M24" s="11">
        <v>0</v>
      </c>
      <c r="N24" s="11">
        <v>8.8000000000000007</v>
      </c>
    </row>
    <row r="25" spans="2:14">
      <c r="B25" s="8" t="s">
        <v>25</v>
      </c>
      <c r="C25" s="9">
        <v>0.3</v>
      </c>
      <c r="D25" s="9">
        <v>1.5</v>
      </c>
      <c r="E25" s="9">
        <v>0.1</v>
      </c>
      <c r="F25" s="9">
        <v>0.8</v>
      </c>
      <c r="G25" s="9">
        <v>3.7</v>
      </c>
      <c r="H25" s="9">
        <v>0</v>
      </c>
      <c r="I25" s="9">
        <v>5</v>
      </c>
      <c r="J25" s="9">
        <v>5</v>
      </c>
      <c r="K25" s="9">
        <v>0</v>
      </c>
      <c r="L25" s="9">
        <v>0</v>
      </c>
      <c r="M25" s="9">
        <v>0</v>
      </c>
      <c r="N25" s="9">
        <v>0</v>
      </c>
    </row>
    <row r="26" spans="2:14">
      <c r="B26" s="12" t="s">
        <v>26</v>
      </c>
      <c r="C26" s="13">
        <f>C8+C16+C22+C25</f>
        <v>122.49999999999999</v>
      </c>
      <c r="D26" s="13">
        <f t="shared" ref="D26:N26" si="0">D8+D16+D22+D25</f>
        <v>132.80000000000001</v>
      </c>
      <c r="E26" s="13">
        <f t="shared" si="0"/>
        <v>106.39999999999999</v>
      </c>
      <c r="F26" s="13">
        <f t="shared" si="0"/>
        <v>166.2</v>
      </c>
      <c r="G26" s="13">
        <f t="shared" si="0"/>
        <v>221</v>
      </c>
      <c r="H26" s="13">
        <f t="shared" si="0"/>
        <v>269</v>
      </c>
      <c r="I26" s="13">
        <f t="shared" si="0"/>
        <v>247.89999999999998</v>
      </c>
      <c r="J26" s="13">
        <f t="shared" si="0"/>
        <v>285.7</v>
      </c>
      <c r="K26" s="13">
        <f t="shared" si="0"/>
        <v>291.60000000000002</v>
      </c>
      <c r="L26" s="13">
        <f t="shared" si="0"/>
        <v>304.09999999999997</v>
      </c>
      <c r="M26" s="13">
        <f t="shared" si="0"/>
        <v>249.8</v>
      </c>
      <c r="N26" s="13">
        <f t="shared" si="0"/>
        <v>307.2</v>
      </c>
    </row>
    <row r="27" spans="2:14" ht="28.5">
      <c r="B27" s="12" t="s">
        <v>27</v>
      </c>
      <c r="C27" s="13">
        <v>-67.099999999999994</v>
      </c>
      <c r="D27" s="13">
        <v>-70</v>
      </c>
      <c r="E27" s="13">
        <v>-58.100000000000009</v>
      </c>
      <c r="F27" s="13">
        <v>-100.39999999999999</v>
      </c>
      <c r="G27" s="13">
        <v>-132.6</v>
      </c>
      <c r="H27" s="13">
        <v>-160.69999999999999</v>
      </c>
      <c r="I27" s="13">
        <v>-150.9</v>
      </c>
      <c r="J27" s="13">
        <v>-137.1</v>
      </c>
      <c r="K27" s="13">
        <v>-113.9</v>
      </c>
      <c r="L27" s="13">
        <v>-123.3</v>
      </c>
      <c r="M27" s="13">
        <v>-109.7</v>
      </c>
      <c r="N27" s="13">
        <v>-171.5</v>
      </c>
    </row>
    <row r="28" spans="2:14">
      <c r="B28" s="12" t="s">
        <v>28</v>
      </c>
      <c r="C28" s="13">
        <f>SUM(C26:C27)</f>
        <v>55.399999999999991</v>
      </c>
      <c r="D28" s="13">
        <f t="shared" ref="D28:N28" si="1">SUM(D26:D27)</f>
        <v>62.800000000000011</v>
      </c>
      <c r="E28" s="13">
        <f t="shared" si="1"/>
        <v>48.299999999999983</v>
      </c>
      <c r="F28" s="13">
        <f t="shared" si="1"/>
        <v>65.8</v>
      </c>
      <c r="G28" s="13">
        <f t="shared" si="1"/>
        <v>88.4</v>
      </c>
      <c r="H28" s="13">
        <f t="shared" si="1"/>
        <v>108.30000000000001</v>
      </c>
      <c r="I28" s="13">
        <f t="shared" si="1"/>
        <v>96.999999999999972</v>
      </c>
      <c r="J28" s="13">
        <f t="shared" si="1"/>
        <v>148.6</v>
      </c>
      <c r="K28" s="13">
        <f t="shared" si="1"/>
        <v>177.70000000000002</v>
      </c>
      <c r="L28" s="13">
        <f t="shared" si="1"/>
        <v>180.79999999999995</v>
      </c>
      <c r="M28" s="13">
        <f t="shared" si="1"/>
        <v>140.10000000000002</v>
      </c>
      <c r="N28" s="13">
        <f t="shared" si="1"/>
        <v>135.69999999999999</v>
      </c>
    </row>
    <row r="29" spans="2:14">
      <c r="B29" s="1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2:14">
      <c r="B30" s="6" t="s">
        <v>29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2:14">
      <c r="B31" s="8" t="s">
        <v>30</v>
      </c>
      <c r="C31" s="9">
        <v>30.1</v>
      </c>
      <c r="D31" s="9">
        <v>35.6</v>
      </c>
      <c r="E31" s="9">
        <v>43.1</v>
      </c>
      <c r="F31" s="9">
        <v>42.9</v>
      </c>
      <c r="G31" s="9">
        <v>37.4</v>
      </c>
      <c r="H31" s="9">
        <v>47.9</v>
      </c>
      <c r="I31" s="9">
        <v>35.4</v>
      </c>
      <c r="J31" s="9">
        <v>57.4</v>
      </c>
      <c r="K31" s="9">
        <v>57.8</v>
      </c>
      <c r="L31" s="9">
        <v>85</v>
      </c>
      <c r="M31" s="9">
        <v>89.2</v>
      </c>
      <c r="N31" s="9">
        <v>94.9</v>
      </c>
    </row>
    <row r="32" spans="2:14">
      <c r="B32" s="10" t="s">
        <v>31</v>
      </c>
      <c r="C32" s="11">
        <v>14</v>
      </c>
      <c r="D32" s="11">
        <v>15.9</v>
      </c>
      <c r="E32" s="11">
        <v>17.3</v>
      </c>
      <c r="F32" s="11">
        <v>23.9</v>
      </c>
      <c r="G32" s="11">
        <v>21.4</v>
      </c>
      <c r="H32" s="11">
        <v>25</v>
      </c>
      <c r="I32" s="11">
        <v>19.899999999999999</v>
      </c>
      <c r="J32" s="11">
        <v>22.9</v>
      </c>
      <c r="K32" s="11">
        <v>26.4</v>
      </c>
      <c r="L32" s="11">
        <v>29.4</v>
      </c>
      <c r="M32" s="11">
        <v>34.700000000000003</v>
      </c>
      <c r="N32" s="11">
        <v>36.6</v>
      </c>
    </row>
    <row r="33" spans="2:14">
      <c r="B33" s="10" t="s">
        <v>32</v>
      </c>
      <c r="C33" s="11">
        <v>1.4</v>
      </c>
      <c r="D33" s="11">
        <v>1.2</v>
      </c>
      <c r="E33" s="11">
        <v>3.1</v>
      </c>
      <c r="F33" s="11">
        <v>3.7</v>
      </c>
      <c r="G33" s="11">
        <v>5.3</v>
      </c>
      <c r="H33" s="11">
        <v>3.8</v>
      </c>
      <c r="I33" s="11">
        <v>6.5</v>
      </c>
      <c r="J33" s="11">
        <v>6.8</v>
      </c>
      <c r="K33" s="11">
        <v>6.9</v>
      </c>
      <c r="L33" s="11">
        <v>6.9</v>
      </c>
      <c r="M33" s="11">
        <v>7.1</v>
      </c>
      <c r="N33" s="11">
        <v>7.2</v>
      </c>
    </row>
    <row r="34" spans="2:14">
      <c r="B34" s="10" t="s">
        <v>33</v>
      </c>
      <c r="C34" s="11">
        <v>9.1</v>
      </c>
      <c r="D34" s="11">
        <v>12.5</v>
      </c>
      <c r="E34" s="11">
        <v>8.9</v>
      </c>
      <c r="F34" s="11">
        <v>8.6</v>
      </c>
      <c r="G34" s="11">
        <v>7.2</v>
      </c>
      <c r="H34" s="11">
        <v>8.6999999999999993</v>
      </c>
      <c r="I34" s="11">
        <v>2.2999999999999998</v>
      </c>
      <c r="J34" s="11">
        <v>12.5</v>
      </c>
      <c r="K34" s="11">
        <v>8.5</v>
      </c>
      <c r="L34" s="11">
        <v>25.1</v>
      </c>
      <c r="M34" s="11">
        <v>18.7</v>
      </c>
      <c r="N34" s="11">
        <v>24</v>
      </c>
    </row>
    <row r="35" spans="2:14">
      <c r="B35" s="10" t="s">
        <v>34</v>
      </c>
      <c r="C35" s="11">
        <v>2.2000000000000002</v>
      </c>
      <c r="D35" s="11">
        <v>3.3</v>
      </c>
      <c r="E35" s="11">
        <v>5.3</v>
      </c>
      <c r="F35" s="11">
        <v>0</v>
      </c>
      <c r="G35" s="11">
        <v>0</v>
      </c>
      <c r="H35" s="11">
        <v>2</v>
      </c>
      <c r="I35" s="11">
        <v>0</v>
      </c>
      <c r="J35" s="11">
        <v>6.7</v>
      </c>
      <c r="K35" s="11">
        <v>5.9</v>
      </c>
      <c r="L35" s="11">
        <v>12.1</v>
      </c>
      <c r="M35" s="11">
        <v>16.2</v>
      </c>
      <c r="N35" s="11">
        <v>13.5</v>
      </c>
    </row>
    <row r="36" spans="2:14" ht="28.5">
      <c r="B36" s="10" t="s">
        <v>35</v>
      </c>
      <c r="C36" s="11">
        <v>2.4</v>
      </c>
      <c r="D36" s="11">
        <v>2.1</v>
      </c>
      <c r="E36" s="11">
        <v>2</v>
      </c>
      <c r="F36" s="11">
        <v>1.8</v>
      </c>
      <c r="G36" s="11">
        <v>1</v>
      </c>
      <c r="H36" s="11">
        <v>1.6</v>
      </c>
      <c r="I36" s="11">
        <v>4.5999999999999996</v>
      </c>
      <c r="J36" s="11">
        <v>5.3</v>
      </c>
      <c r="K36" s="11">
        <v>6.9</v>
      </c>
      <c r="L36" s="11">
        <v>7.8</v>
      </c>
      <c r="M36" s="11">
        <v>8.8000000000000007</v>
      </c>
      <c r="N36" s="11">
        <v>9.9</v>
      </c>
    </row>
    <row r="37" spans="2:14">
      <c r="B37" s="10" t="s">
        <v>36</v>
      </c>
      <c r="C37" s="11">
        <v>0.9</v>
      </c>
      <c r="D37" s="11">
        <v>0.6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0.5</v>
      </c>
      <c r="M37" s="11">
        <v>0.5</v>
      </c>
      <c r="N37" s="11">
        <v>0.5</v>
      </c>
    </row>
    <row r="38" spans="2:14">
      <c r="B38" s="10" t="s">
        <v>37</v>
      </c>
      <c r="C38" s="11">
        <v>0</v>
      </c>
      <c r="D38" s="11">
        <v>0</v>
      </c>
      <c r="E38" s="11">
        <v>6.4</v>
      </c>
      <c r="F38" s="11">
        <v>4.9000000000000004</v>
      </c>
      <c r="G38" s="11">
        <v>2.5</v>
      </c>
      <c r="H38" s="11">
        <v>6.8</v>
      </c>
      <c r="I38" s="11">
        <v>2.1</v>
      </c>
      <c r="J38" s="11">
        <v>3.2</v>
      </c>
      <c r="K38" s="11">
        <v>3.2</v>
      </c>
      <c r="L38" s="11">
        <v>3.2</v>
      </c>
      <c r="M38" s="11">
        <v>3.2</v>
      </c>
      <c r="N38" s="11">
        <v>3.3</v>
      </c>
    </row>
    <row r="39" spans="2:14">
      <c r="B39" s="8" t="s">
        <v>38</v>
      </c>
      <c r="C39" s="9">
        <v>20.2</v>
      </c>
      <c r="D39" s="9">
        <v>22</v>
      </c>
      <c r="E39" s="9">
        <v>42.5</v>
      </c>
      <c r="F39" s="9">
        <v>35.799999999999997</v>
      </c>
      <c r="G39" s="9">
        <v>38.5</v>
      </c>
      <c r="H39" s="9">
        <v>54.7</v>
      </c>
      <c r="I39" s="9">
        <v>30.5</v>
      </c>
      <c r="J39" s="9">
        <v>30.7</v>
      </c>
      <c r="K39" s="9">
        <v>28.5</v>
      </c>
      <c r="L39" s="9">
        <v>25.2</v>
      </c>
      <c r="M39" s="9">
        <v>25.2</v>
      </c>
      <c r="N39" s="9">
        <v>25.2</v>
      </c>
    </row>
    <row r="40" spans="2:14">
      <c r="B40" s="8" t="s">
        <v>39</v>
      </c>
      <c r="C40" s="9">
        <v>1.8</v>
      </c>
      <c r="D40" s="9">
        <v>0.2</v>
      </c>
      <c r="E40" s="9">
        <v>0.9</v>
      </c>
      <c r="F40" s="9">
        <v>0.2</v>
      </c>
      <c r="G40" s="9">
        <v>0</v>
      </c>
      <c r="H40" s="9">
        <v>0.8</v>
      </c>
      <c r="I40" s="9">
        <v>0</v>
      </c>
      <c r="J40" s="9">
        <v>0</v>
      </c>
      <c r="K40" s="9">
        <v>0</v>
      </c>
      <c r="L40" s="9">
        <v>20.3</v>
      </c>
      <c r="M40" s="9">
        <v>32.700000000000003</v>
      </c>
      <c r="N40" s="9">
        <v>28.5</v>
      </c>
    </row>
    <row r="41" spans="2:14">
      <c r="B41" s="8" t="s">
        <v>40</v>
      </c>
      <c r="C41" s="9">
        <v>6.7</v>
      </c>
      <c r="D41" s="9">
        <v>9.9</v>
      </c>
      <c r="E41" s="9">
        <v>4.2</v>
      </c>
      <c r="F41" s="9">
        <v>7.1</v>
      </c>
      <c r="G41" s="9">
        <v>10.1</v>
      </c>
      <c r="H41" s="9">
        <v>12.9</v>
      </c>
      <c r="I41" s="9">
        <v>5.0999999999999996</v>
      </c>
      <c r="J41" s="9">
        <v>7.1</v>
      </c>
      <c r="K41" s="9">
        <v>10.1</v>
      </c>
      <c r="L41" s="9">
        <v>11.2</v>
      </c>
      <c r="M41" s="9">
        <v>11.6</v>
      </c>
      <c r="N41" s="9">
        <v>22</v>
      </c>
    </row>
    <row r="42" spans="2:14" ht="28.5">
      <c r="B42" s="10" t="s">
        <v>41</v>
      </c>
      <c r="C42" s="11">
        <v>0.6</v>
      </c>
      <c r="D42" s="11">
        <v>0.6</v>
      </c>
      <c r="E42" s="11">
        <v>0.2</v>
      </c>
      <c r="F42" s="11">
        <v>1.7</v>
      </c>
      <c r="G42" s="11">
        <v>2.2000000000000002</v>
      </c>
      <c r="H42" s="11">
        <v>3.3</v>
      </c>
      <c r="I42" s="11">
        <v>2.2999999999999998</v>
      </c>
      <c r="J42" s="11">
        <v>0.9</v>
      </c>
      <c r="K42" s="11">
        <v>1</v>
      </c>
      <c r="L42" s="11">
        <v>1.2</v>
      </c>
      <c r="M42" s="11">
        <v>1.1000000000000001</v>
      </c>
      <c r="N42" s="11">
        <v>1.1000000000000001</v>
      </c>
    </row>
    <row r="43" spans="2:14">
      <c r="B43" s="10" t="s">
        <v>42</v>
      </c>
      <c r="C43" s="11">
        <v>0.2</v>
      </c>
      <c r="D43" s="11">
        <v>1</v>
      </c>
      <c r="E43" s="11">
        <v>0.3</v>
      </c>
      <c r="F43" s="11">
        <v>0.6</v>
      </c>
      <c r="G43" s="11">
        <v>1</v>
      </c>
      <c r="H43" s="11">
        <v>0.9</v>
      </c>
      <c r="I43" s="11">
        <v>0.6</v>
      </c>
      <c r="J43" s="11">
        <v>0.6</v>
      </c>
      <c r="K43" s="11">
        <v>0.6</v>
      </c>
      <c r="L43" s="11">
        <v>0.9</v>
      </c>
      <c r="M43" s="11">
        <v>0.6</v>
      </c>
      <c r="N43" s="11">
        <v>0.6</v>
      </c>
    </row>
    <row r="44" spans="2:14">
      <c r="B44" s="10" t="s">
        <v>43</v>
      </c>
      <c r="C44" s="11">
        <v>0</v>
      </c>
      <c r="D44" s="11">
        <v>0.3</v>
      </c>
      <c r="E44" s="11">
        <v>0.8</v>
      </c>
      <c r="F44" s="11">
        <v>0.5</v>
      </c>
      <c r="G44" s="11">
        <v>0.9</v>
      </c>
      <c r="H44" s="11">
        <v>1.2</v>
      </c>
      <c r="I44" s="11">
        <v>0</v>
      </c>
      <c r="J44" s="11">
        <v>0.2</v>
      </c>
      <c r="K44" s="11">
        <v>0.5</v>
      </c>
      <c r="L44" s="11">
        <v>0.6</v>
      </c>
      <c r="M44" s="11">
        <v>0.5</v>
      </c>
      <c r="N44" s="11">
        <v>0.5</v>
      </c>
    </row>
    <row r="45" spans="2:14">
      <c r="B45" s="10" t="s">
        <v>44</v>
      </c>
      <c r="C45" s="11">
        <v>2</v>
      </c>
      <c r="D45" s="11">
        <v>4.5</v>
      </c>
      <c r="E45" s="11">
        <v>2.9</v>
      </c>
      <c r="F45" s="11">
        <v>3.8</v>
      </c>
      <c r="G45" s="11">
        <v>5.4</v>
      </c>
      <c r="H45" s="11">
        <v>7.3</v>
      </c>
      <c r="I45" s="11">
        <v>2.2999999999999998</v>
      </c>
      <c r="J45" s="11">
        <v>3.6</v>
      </c>
      <c r="K45" s="11">
        <v>3.6</v>
      </c>
      <c r="L45" s="11">
        <v>5.7</v>
      </c>
      <c r="M45" s="11">
        <v>3.3</v>
      </c>
      <c r="N45" s="11">
        <v>6.7</v>
      </c>
    </row>
    <row r="46" spans="2:14">
      <c r="B46" s="10" t="s">
        <v>45</v>
      </c>
      <c r="C46" s="11">
        <v>0</v>
      </c>
      <c r="D46" s="11">
        <v>0.1</v>
      </c>
      <c r="E46" s="11">
        <v>0</v>
      </c>
      <c r="F46" s="11">
        <v>0</v>
      </c>
      <c r="G46" s="11">
        <v>0</v>
      </c>
      <c r="H46" s="11">
        <v>0.1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</row>
    <row r="47" spans="2:14" ht="28.5">
      <c r="B47" s="10" t="s">
        <v>46</v>
      </c>
      <c r="C47" s="11">
        <v>3.9</v>
      </c>
      <c r="D47" s="11">
        <v>3.3</v>
      </c>
      <c r="E47" s="11">
        <v>0</v>
      </c>
      <c r="F47" s="11">
        <v>0.5</v>
      </c>
      <c r="G47" s="11">
        <v>0.6</v>
      </c>
      <c r="H47" s="11">
        <v>0</v>
      </c>
      <c r="I47" s="11">
        <v>0</v>
      </c>
      <c r="J47" s="11">
        <v>1.8</v>
      </c>
      <c r="K47" s="11">
        <v>4.3</v>
      </c>
      <c r="L47" s="11">
        <v>2.8</v>
      </c>
      <c r="M47" s="11">
        <v>6</v>
      </c>
      <c r="N47" s="11">
        <v>13</v>
      </c>
    </row>
    <row r="48" spans="2:14">
      <c r="B48" s="8" t="s">
        <v>47</v>
      </c>
      <c r="C48" s="9">
        <v>5.9</v>
      </c>
      <c r="D48" s="9">
        <v>6.7</v>
      </c>
      <c r="E48" s="9">
        <v>6.3</v>
      </c>
      <c r="F48" s="9">
        <v>8</v>
      </c>
      <c r="G48" s="9">
        <v>11.4</v>
      </c>
      <c r="H48" s="9">
        <v>13.3</v>
      </c>
      <c r="I48" s="9">
        <v>11.5</v>
      </c>
      <c r="J48" s="9">
        <v>16.399999999999999</v>
      </c>
      <c r="K48" s="9">
        <v>20.2</v>
      </c>
      <c r="L48" s="9">
        <v>22.2</v>
      </c>
      <c r="M48" s="9">
        <v>29.4</v>
      </c>
      <c r="N48" s="9">
        <v>30.1</v>
      </c>
    </row>
    <row r="49" spans="2:14">
      <c r="B49" s="8" t="s">
        <v>48</v>
      </c>
      <c r="C49" s="9">
        <v>58.8</v>
      </c>
      <c r="D49" s="9">
        <v>56.2</v>
      </c>
      <c r="E49" s="9">
        <v>48.8</v>
      </c>
      <c r="F49" s="9">
        <v>67.2</v>
      </c>
      <c r="G49" s="9">
        <v>80.599999999999994</v>
      </c>
      <c r="H49" s="9">
        <v>69.900000000000006</v>
      </c>
      <c r="I49" s="9">
        <v>74.900000000000006</v>
      </c>
      <c r="J49" s="9">
        <v>79.2</v>
      </c>
      <c r="K49" s="9">
        <v>89.9</v>
      </c>
      <c r="L49" s="9">
        <v>90.4</v>
      </c>
      <c r="M49" s="9">
        <v>151.9</v>
      </c>
      <c r="N49" s="9">
        <v>151.69999999999999</v>
      </c>
    </row>
    <row r="50" spans="2:14" ht="28.5">
      <c r="B50" s="10" t="s">
        <v>49</v>
      </c>
      <c r="C50" s="11">
        <v>36.1</v>
      </c>
      <c r="D50" s="11">
        <v>30.3</v>
      </c>
      <c r="E50" s="11">
        <v>20.5</v>
      </c>
      <c r="F50" s="11">
        <v>33.9</v>
      </c>
      <c r="G50" s="11">
        <v>41.2</v>
      </c>
      <c r="H50" s="11">
        <v>27</v>
      </c>
      <c r="I50" s="11">
        <v>36.5</v>
      </c>
      <c r="J50" s="11">
        <v>37.4</v>
      </c>
      <c r="K50" s="11">
        <v>49</v>
      </c>
      <c r="L50" s="11">
        <v>54.9</v>
      </c>
      <c r="M50" s="11">
        <v>121.1</v>
      </c>
      <c r="N50" s="11">
        <v>116.8</v>
      </c>
    </row>
    <row r="51" spans="2:14">
      <c r="B51" s="10" t="s">
        <v>50</v>
      </c>
      <c r="C51" s="11">
        <v>11.6</v>
      </c>
      <c r="D51" s="11">
        <v>13.4</v>
      </c>
      <c r="E51" s="11">
        <v>13.1</v>
      </c>
      <c r="F51" s="11">
        <v>19.3</v>
      </c>
      <c r="G51" s="11">
        <v>22.6</v>
      </c>
      <c r="H51" s="11">
        <v>26.8</v>
      </c>
      <c r="I51" s="11">
        <v>20.6</v>
      </c>
      <c r="J51" s="11">
        <v>23.7</v>
      </c>
      <c r="K51" s="11">
        <v>22</v>
      </c>
      <c r="L51" s="11">
        <v>11.4</v>
      </c>
      <c r="M51" s="11">
        <v>0</v>
      </c>
      <c r="N51" s="11">
        <v>0</v>
      </c>
    </row>
    <row r="52" spans="2:14">
      <c r="B52" s="10" t="s">
        <v>51</v>
      </c>
      <c r="C52" s="11">
        <v>5.2</v>
      </c>
      <c r="D52" s="11">
        <v>5</v>
      </c>
      <c r="E52" s="11">
        <v>4.8</v>
      </c>
      <c r="F52" s="11">
        <v>6.8</v>
      </c>
      <c r="G52" s="11">
        <v>10.5</v>
      </c>
      <c r="H52" s="11">
        <v>9.6999999999999993</v>
      </c>
      <c r="I52" s="11">
        <v>8.6</v>
      </c>
      <c r="J52" s="11">
        <v>8.6999999999999993</v>
      </c>
      <c r="K52" s="11">
        <v>8.8000000000000007</v>
      </c>
      <c r="L52" s="11">
        <v>11.7</v>
      </c>
      <c r="M52" s="11">
        <v>13.3</v>
      </c>
      <c r="N52" s="11">
        <v>14.1</v>
      </c>
    </row>
    <row r="53" spans="2:14">
      <c r="B53" s="10" t="s">
        <v>52</v>
      </c>
      <c r="C53" s="11">
        <v>0.8</v>
      </c>
      <c r="D53" s="11">
        <v>1.1000000000000001</v>
      </c>
      <c r="E53" s="11">
        <v>1.5</v>
      </c>
      <c r="F53" s="11">
        <v>1.7</v>
      </c>
      <c r="G53" s="11">
        <v>1.7</v>
      </c>
      <c r="H53" s="11">
        <v>2.1</v>
      </c>
      <c r="I53" s="11">
        <v>2.2999999999999998</v>
      </c>
      <c r="J53" s="11">
        <v>2.2999999999999998</v>
      </c>
      <c r="K53" s="11">
        <v>2.6</v>
      </c>
      <c r="L53" s="11">
        <v>4.7</v>
      </c>
      <c r="M53" s="11">
        <v>9.5</v>
      </c>
      <c r="N53" s="11">
        <v>12.4</v>
      </c>
    </row>
    <row r="54" spans="2:14" ht="28.5">
      <c r="B54" s="10" t="s">
        <v>53</v>
      </c>
      <c r="C54" s="11">
        <v>4.9000000000000004</v>
      </c>
      <c r="D54" s="11">
        <v>6.4</v>
      </c>
      <c r="E54" s="11">
        <v>8.8000000000000007</v>
      </c>
      <c r="F54" s="11">
        <v>5.5</v>
      </c>
      <c r="G54" s="11">
        <v>4.5999999999999996</v>
      </c>
      <c r="H54" s="11">
        <v>4.3</v>
      </c>
      <c r="I54" s="11">
        <v>6.9</v>
      </c>
      <c r="J54" s="11">
        <v>7.1</v>
      </c>
      <c r="K54" s="11">
        <v>7.4</v>
      </c>
      <c r="L54" s="11">
        <v>7.7</v>
      </c>
      <c r="M54" s="11">
        <v>8</v>
      </c>
      <c r="N54" s="11">
        <v>8.5</v>
      </c>
    </row>
    <row r="55" spans="2:14">
      <c r="B55" s="12" t="s">
        <v>54</v>
      </c>
      <c r="C55" s="13">
        <f>C31+C39+C40+C41+C48+C49</f>
        <v>123.5</v>
      </c>
      <c r="D55" s="13">
        <f t="shared" ref="D55:N55" si="2">D31+D39+D40+D41+D48+D49</f>
        <v>130.60000000000002</v>
      </c>
      <c r="E55" s="13">
        <f t="shared" si="2"/>
        <v>145.80000000000001</v>
      </c>
      <c r="F55" s="13">
        <f t="shared" si="2"/>
        <v>161.19999999999999</v>
      </c>
      <c r="G55" s="13">
        <f t="shared" si="2"/>
        <v>178</v>
      </c>
      <c r="H55" s="13">
        <f t="shared" si="2"/>
        <v>199.5</v>
      </c>
      <c r="I55" s="13">
        <f t="shared" si="2"/>
        <v>157.4</v>
      </c>
      <c r="J55" s="13">
        <f t="shared" si="2"/>
        <v>190.8</v>
      </c>
      <c r="K55" s="13">
        <f t="shared" si="2"/>
        <v>206.5</v>
      </c>
      <c r="L55" s="13">
        <f t="shared" si="2"/>
        <v>254.29999999999998</v>
      </c>
      <c r="M55" s="13">
        <f t="shared" si="2"/>
        <v>340</v>
      </c>
      <c r="N55" s="13">
        <f t="shared" si="2"/>
        <v>352.4</v>
      </c>
    </row>
    <row r="56" spans="2:14" ht="28.5">
      <c r="B56" s="12" t="s">
        <v>55</v>
      </c>
      <c r="C56" s="13">
        <v>0</v>
      </c>
      <c r="D56" s="13">
        <v>0</v>
      </c>
      <c r="E56" s="13">
        <v>0</v>
      </c>
      <c r="F56" s="13">
        <v>-0.2</v>
      </c>
      <c r="G56" s="13">
        <v>-0.1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2:14">
      <c r="B57" s="12" t="s">
        <v>56</v>
      </c>
      <c r="C57" s="13">
        <f>SUM(C55:C56)</f>
        <v>123.5</v>
      </c>
      <c r="D57" s="13">
        <f t="shared" ref="D57:N57" si="3">SUM(D55:D56)</f>
        <v>130.60000000000002</v>
      </c>
      <c r="E57" s="13">
        <f t="shared" si="3"/>
        <v>145.80000000000001</v>
      </c>
      <c r="F57" s="13">
        <f t="shared" si="3"/>
        <v>161</v>
      </c>
      <c r="G57" s="13">
        <f t="shared" si="3"/>
        <v>177.9</v>
      </c>
      <c r="H57" s="13">
        <f t="shared" si="3"/>
        <v>199.5</v>
      </c>
      <c r="I57" s="13">
        <f t="shared" si="3"/>
        <v>157.4</v>
      </c>
      <c r="J57" s="13">
        <f t="shared" si="3"/>
        <v>190.8</v>
      </c>
      <c r="K57" s="13">
        <f t="shared" si="3"/>
        <v>206.5</v>
      </c>
      <c r="L57" s="13">
        <f t="shared" si="3"/>
        <v>254.29999999999998</v>
      </c>
      <c r="M57" s="13">
        <f t="shared" si="3"/>
        <v>340</v>
      </c>
      <c r="N57" s="13">
        <f t="shared" si="3"/>
        <v>352.4</v>
      </c>
    </row>
    <row r="58" spans="2:14">
      <c r="B58" s="12"/>
      <c r="C58" s="14"/>
      <c r="D58" s="14"/>
      <c r="E58" s="14"/>
      <c r="F58" s="14"/>
      <c r="G58" s="14"/>
      <c r="H58" s="14"/>
      <c r="I58" s="15"/>
      <c r="J58" s="15"/>
      <c r="K58" s="15"/>
      <c r="L58" s="14"/>
      <c r="M58" s="14"/>
      <c r="N58" s="14"/>
    </row>
    <row r="59" spans="2:14">
      <c r="B59" s="6" t="s">
        <v>57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2:14">
      <c r="B60" s="8" t="s">
        <v>58</v>
      </c>
      <c r="C60" s="9">
        <v>3</v>
      </c>
      <c r="D60" s="9">
        <v>9.9</v>
      </c>
      <c r="E60" s="9">
        <v>9.4</v>
      </c>
      <c r="F60" s="9">
        <v>7.4</v>
      </c>
      <c r="G60" s="9">
        <v>9.8000000000000007</v>
      </c>
      <c r="H60" s="9">
        <v>12.2</v>
      </c>
      <c r="I60" s="9">
        <v>8.6999999999999993</v>
      </c>
      <c r="J60" s="9">
        <v>8.6999999999999993</v>
      </c>
      <c r="K60" s="9">
        <v>9.1999999999999993</v>
      </c>
      <c r="L60" s="9">
        <v>15.2</v>
      </c>
      <c r="M60" s="9">
        <v>21.5</v>
      </c>
      <c r="N60" s="9">
        <v>18.100000000000001</v>
      </c>
    </row>
    <row r="61" spans="2:14">
      <c r="B61" s="8" t="s">
        <v>59</v>
      </c>
      <c r="C61" s="9">
        <v>7.8</v>
      </c>
      <c r="D61" s="9">
        <v>7.3</v>
      </c>
      <c r="E61" s="9">
        <v>11.3</v>
      </c>
      <c r="F61" s="9">
        <v>7.2</v>
      </c>
      <c r="G61" s="9">
        <v>6.5</v>
      </c>
      <c r="H61" s="9">
        <v>13.3</v>
      </c>
      <c r="I61" s="9">
        <v>11.8</v>
      </c>
      <c r="J61" s="9">
        <v>2.4</v>
      </c>
      <c r="K61" s="9">
        <v>25.2</v>
      </c>
      <c r="L61" s="9">
        <v>37.299999999999997</v>
      </c>
      <c r="M61" s="9">
        <v>8.1</v>
      </c>
      <c r="N61" s="9">
        <v>27.9</v>
      </c>
    </row>
    <row r="62" spans="2:14">
      <c r="B62" s="8" t="s">
        <v>60</v>
      </c>
      <c r="C62" s="9">
        <v>0</v>
      </c>
      <c r="D62" s="9">
        <v>0.6</v>
      </c>
      <c r="E62" s="9">
        <v>0</v>
      </c>
      <c r="F62" s="9">
        <v>0</v>
      </c>
      <c r="G62" s="9">
        <v>0</v>
      </c>
      <c r="H62" s="9">
        <v>1.1000000000000001</v>
      </c>
      <c r="I62" s="9">
        <v>0</v>
      </c>
      <c r="J62" s="9">
        <v>55.2</v>
      </c>
      <c r="K62" s="9">
        <v>0</v>
      </c>
      <c r="L62" s="9">
        <v>2.2999999999999998</v>
      </c>
      <c r="M62" s="9">
        <v>77</v>
      </c>
      <c r="N62" s="9">
        <v>0</v>
      </c>
    </row>
    <row r="63" spans="2:14" ht="45">
      <c r="B63" s="8" t="s">
        <v>61</v>
      </c>
      <c r="C63" s="9">
        <v>5.6</v>
      </c>
      <c r="D63" s="9">
        <v>4.0999999999999996</v>
      </c>
      <c r="E63" s="9">
        <v>1.8</v>
      </c>
      <c r="F63" s="9">
        <v>6.6</v>
      </c>
      <c r="G63" s="9">
        <v>3.8</v>
      </c>
      <c r="H63" s="9">
        <v>5.4</v>
      </c>
      <c r="I63" s="9">
        <v>4.0999999999999996</v>
      </c>
      <c r="J63" s="9">
        <v>0.9</v>
      </c>
      <c r="K63" s="9">
        <v>3.1</v>
      </c>
      <c r="L63" s="9">
        <v>15.2</v>
      </c>
      <c r="M63" s="9">
        <v>7.2</v>
      </c>
      <c r="N63" s="9">
        <v>3.2</v>
      </c>
    </row>
    <row r="64" spans="2:14">
      <c r="B64" s="10" t="s">
        <v>62</v>
      </c>
      <c r="C64" s="11">
        <v>0.3</v>
      </c>
      <c r="D64" s="11">
        <v>0.5</v>
      </c>
      <c r="E64" s="11">
        <v>0.7</v>
      </c>
      <c r="F64" s="11">
        <v>1.2</v>
      </c>
      <c r="G64" s="11">
        <v>1.6</v>
      </c>
      <c r="H64" s="11">
        <v>0.6</v>
      </c>
      <c r="I64" s="11">
        <v>0.6</v>
      </c>
      <c r="J64" s="11">
        <v>0.6</v>
      </c>
      <c r="K64" s="11">
        <v>0.8</v>
      </c>
      <c r="L64" s="11">
        <v>1.1000000000000001</v>
      </c>
      <c r="M64" s="11">
        <v>1.2</v>
      </c>
      <c r="N64" s="11">
        <v>1.2</v>
      </c>
    </row>
    <row r="65" spans="2:14">
      <c r="B65" s="10" t="s">
        <v>63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0.2</v>
      </c>
      <c r="K65" s="11">
        <v>0.2</v>
      </c>
      <c r="L65" s="11">
        <v>0.2</v>
      </c>
      <c r="M65" s="11">
        <v>0.2</v>
      </c>
      <c r="N65" s="11">
        <v>0.2</v>
      </c>
    </row>
    <row r="66" spans="2:14">
      <c r="B66" s="10" t="s">
        <v>64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2.9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2:14" ht="28.5">
      <c r="B67" s="10" t="s">
        <v>65</v>
      </c>
      <c r="C67" s="11">
        <v>4.2</v>
      </c>
      <c r="D67" s="11">
        <v>0.7</v>
      </c>
      <c r="E67" s="11">
        <v>0.6</v>
      </c>
      <c r="F67" s="11">
        <v>2.5</v>
      </c>
      <c r="G67" s="11">
        <v>1.6</v>
      </c>
      <c r="H67" s="11">
        <v>4.0999999999999996</v>
      </c>
      <c r="I67" s="11">
        <v>0</v>
      </c>
      <c r="J67" s="11">
        <v>0.1</v>
      </c>
      <c r="K67" s="11">
        <v>1.7</v>
      </c>
      <c r="L67" s="11">
        <v>10.4</v>
      </c>
      <c r="M67" s="11">
        <v>3.8</v>
      </c>
      <c r="N67" s="11">
        <v>0.9</v>
      </c>
    </row>
    <row r="68" spans="2:14">
      <c r="B68" s="10" t="s">
        <v>66</v>
      </c>
      <c r="C68" s="11">
        <v>1.1000000000000001</v>
      </c>
      <c r="D68" s="11">
        <v>2.9</v>
      </c>
      <c r="E68" s="11">
        <v>0.5</v>
      </c>
      <c r="F68" s="11">
        <v>2.8</v>
      </c>
      <c r="G68" s="11">
        <v>0.7</v>
      </c>
      <c r="H68" s="11">
        <v>0.7</v>
      </c>
      <c r="I68" s="11">
        <v>0.6</v>
      </c>
      <c r="J68" s="11">
        <v>0</v>
      </c>
      <c r="K68" s="11">
        <v>0.3</v>
      </c>
      <c r="L68" s="11">
        <v>3.5</v>
      </c>
      <c r="M68" s="11">
        <v>2</v>
      </c>
      <c r="N68" s="11">
        <v>0.8</v>
      </c>
    </row>
    <row r="69" spans="2:14">
      <c r="B69" s="8" t="s">
        <v>67</v>
      </c>
      <c r="C69" s="9">
        <v>5.0999999999999996</v>
      </c>
      <c r="D69" s="9">
        <v>3.9</v>
      </c>
      <c r="E69" s="9">
        <v>1.1000000000000001</v>
      </c>
      <c r="F69" s="9">
        <v>0.9</v>
      </c>
      <c r="G69" s="9">
        <v>1.1000000000000001</v>
      </c>
      <c r="H69" s="9">
        <v>1.5</v>
      </c>
      <c r="I69" s="9">
        <v>0</v>
      </c>
      <c r="J69" s="9">
        <v>0</v>
      </c>
      <c r="K69" s="9">
        <v>0.2</v>
      </c>
      <c r="L69" s="9">
        <v>0.5</v>
      </c>
      <c r="M69" s="9">
        <v>1.1000000000000001</v>
      </c>
      <c r="N69" s="9">
        <v>1.1000000000000001</v>
      </c>
    </row>
    <row r="70" spans="2:14">
      <c r="B70" s="10" t="s">
        <v>68</v>
      </c>
      <c r="C70" s="11">
        <v>4.7</v>
      </c>
      <c r="D70" s="11">
        <v>3.6</v>
      </c>
      <c r="E70" s="11">
        <v>1</v>
      </c>
      <c r="F70" s="11">
        <v>0.7</v>
      </c>
      <c r="G70" s="11">
        <v>0.5</v>
      </c>
      <c r="H70" s="11">
        <v>1.2</v>
      </c>
      <c r="I70" s="11">
        <v>0</v>
      </c>
      <c r="J70" s="11">
        <v>0</v>
      </c>
      <c r="K70" s="11">
        <v>0</v>
      </c>
      <c r="L70" s="11">
        <v>0.4</v>
      </c>
      <c r="M70" s="11">
        <v>0.8</v>
      </c>
      <c r="N70" s="11">
        <v>0.8</v>
      </c>
    </row>
    <row r="71" spans="2:14">
      <c r="B71" s="10" t="s">
        <v>69</v>
      </c>
      <c r="C71" s="11">
        <v>0.4</v>
      </c>
      <c r="D71" s="11">
        <v>0.3</v>
      </c>
      <c r="E71" s="11">
        <v>0.1</v>
      </c>
      <c r="F71" s="11">
        <v>0.2</v>
      </c>
      <c r="G71" s="11">
        <v>0.7</v>
      </c>
      <c r="H71" s="11">
        <v>0.3</v>
      </c>
      <c r="I71" s="11">
        <v>0</v>
      </c>
      <c r="J71" s="11">
        <v>0</v>
      </c>
      <c r="K71" s="11">
        <v>0.2</v>
      </c>
      <c r="L71" s="11">
        <v>0.2</v>
      </c>
      <c r="M71" s="11">
        <v>0.3</v>
      </c>
      <c r="N71" s="11">
        <v>0.3</v>
      </c>
    </row>
    <row r="72" spans="2:14" ht="30">
      <c r="B72" s="8" t="s">
        <v>70</v>
      </c>
      <c r="C72" s="9">
        <v>0</v>
      </c>
      <c r="D72" s="9">
        <v>0</v>
      </c>
      <c r="E72" s="9">
        <v>0</v>
      </c>
      <c r="F72" s="9">
        <v>-0.3</v>
      </c>
      <c r="G72" s="9">
        <v>0.7</v>
      </c>
      <c r="H72" s="9">
        <v>1</v>
      </c>
      <c r="I72" s="9">
        <v>3.6</v>
      </c>
      <c r="J72" s="9">
        <v>0.3</v>
      </c>
      <c r="K72" s="9">
        <v>0.5</v>
      </c>
      <c r="L72" s="9">
        <v>0.3</v>
      </c>
      <c r="M72" s="9">
        <v>0.3</v>
      </c>
      <c r="N72" s="9">
        <v>0.1</v>
      </c>
    </row>
    <row r="73" spans="2:14">
      <c r="B73" s="12" t="s">
        <v>71</v>
      </c>
      <c r="C73" s="13">
        <f>C60+C61+C62+C63+C69+C72</f>
        <v>21.5</v>
      </c>
      <c r="D73" s="13">
        <f t="shared" ref="D73:N73" si="4">D60+D61+D62+D63+D69+D72</f>
        <v>25.799999999999997</v>
      </c>
      <c r="E73" s="13">
        <f t="shared" si="4"/>
        <v>23.600000000000005</v>
      </c>
      <c r="F73" s="13">
        <f t="shared" si="4"/>
        <v>21.8</v>
      </c>
      <c r="G73" s="13">
        <f t="shared" si="4"/>
        <v>21.900000000000002</v>
      </c>
      <c r="H73" s="13">
        <f t="shared" si="4"/>
        <v>34.5</v>
      </c>
      <c r="I73" s="13">
        <f t="shared" si="4"/>
        <v>28.200000000000003</v>
      </c>
      <c r="J73" s="13">
        <f t="shared" si="4"/>
        <v>67.5</v>
      </c>
      <c r="K73" s="13">
        <f t="shared" si="4"/>
        <v>38.200000000000003</v>
      </c>
      <c r="L73" s="13">
        <f t="shared" si="4"/>
        <v>70.8</v>
      </c>
      <c r="M73" s="13">
        <f t="shared" si="4"/>
        <v>115.19999999999999</v>
      </c>
      <c r="N73" s="13">
        <f t="shared" si="4"/>
        <v>50.400000000000006</v>
      </c>
    </row>
    <row r="74" spans="2:14" ht="28.5">
      <c r="B74" s="12" t="s">
        <v>72</v>
      </c>
      <c r="C74" s="13">
        <v>0</v>
      </c>
      <c r="D74" s="13">
        <v>0</v>
      </c>
      <c r="E74" s="13">
        <v>-2.2000000000000002</v>
      </c>
      <c r="F74" s="13">
        <v>-9.9999999999999978E-2</v>
      </c>
      <c r="G74" s="13">
        <v>-0.2</v>
      </c>
      <c r="H74" s="13">
        <v>0</v>
      </c>
      <c r="I74" s="13">
        <v>-1.3</v>
      </c>
      <c r="J74" s="13">
        <v>-36.6</v>
      </c>
      <c r="K74" s="13">
        <v>-0.7</v>
      </c>
      <c r="L74" s="13">
        <v>-1.8</v>
      </c>
      <c r="M74" s="13">
        <v>0</v>
      </c>
      <c r="N74" s="13">
        <v>0</v>
      </c>
    </row>
    <row r="75" spans="2:14">
      <c r="B75" s="12" t="s">
        <v>73</v>
      </c>
      <c r="C75" s="13">
        <f>SUM(C73:C74)</f>
        <v>21.5</v>
      </c>
      <c r="D75" s="13">
        <f t="shared" ref="D75:N75" si="5">SUM(D73:D74)</f>
        <v>25.799999999999997</v>
      </c>
      <c r="E75" s="13">
        <f t="shared" si="5"/>
        <v>21.400000000000006</v>
      </c>
      <c r="F75" s="13">
        <f t="shared" si="5"/>
        <v>21.7</v>
      </c>
      <c r="G75" s="13">
        <f t="shared" si="5"/>
        <v>21.700000000000003</v>
      </c>
      <c r="H75" s="13">
        <f t="shared" si="5"/>
        <v>34.5</v>
      </c>
      <c r="I75" s="13">
        <f t="shared" si="5"/>
        <v>26.900000000000002</v>
      </c>
      <c r="J75" s="13">
        <f t="shared" si="5"/>
        <v>30.9</v>
      </c>
      <c r="K75" s="13">
        <f t="shared" si="5"/>
        <v>37.5</v>
      </c>
      <c r="L75" s="13">
        <f t="shared" si="5"/>
        <v>69</v>
      </c>
      <c r="M75" s="13">
        <f t="shared" si="5"/>
        <v>115.19999999999999</v>
      </c>
      <c r="N75" s="13">
        <f t="shared" si="5"/>
        <v>50.400000000000006</v>
      </c>
    </row>
    <row r="76" spans="2:14">
      <c r="B76" s="12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2:14">
      <c r="B77" s="6" t="s">
        <v>74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2:14">
      <c r="B78" s="8" t="s">
        <v>75</v>
      </c>
      <c r="C78" s="9">
        <v>7.1</v>
      </c>
      <c r="D78" s="9">
        <v>1.3</v>
      </c>
      <c r="E78" s="9">
        <v>5.6</v>
      </c>
      <c r="F78" s="9">
        <v>128.9</v>
      </c>
      <c r="G78" s="9">
        <v>3.4</v>
      </c>
      <c r="H78" s="9">
        <v>2.2999999999999998</v>
      </c>
      <c r="I78" s="9">
        <v>1.4</v>
      </c>
      <c r="J78" s="9">
        <v>2.6</v>
      </c>
      <c r="K78" s="9">
        <v>5.6</v>
      </c>
      <c r="L78" s="9">
        <v>7.2</v>
      </c>
      <c r="M78" s="9">
        <v>6.5</v>
      </c>
      <c r="N78" s="9">
        <v>7.4</v>
      </c>
    </row>
    <row r="79" spans="2:14">
      <c r="B79" s="10" t="s">
        <v>76</v>
      </c>
      <c r="C79" s="11">
        <v>7.1</v>
      </c>
      <c r="D79" s="11">
        <v>1.3</v>
      </c>
      <c r="E79" s="11">
        <v>5.6</v>
      </c>
      <c r="F79" s="11">
        <v>5.2</v>
      </c>
      <c r="G79" s="11">
        <v>3.4</v>
      </c>
      <c r="H79" s="11">
        <v>2.2999999999999998</v>
      </c>
      <c r="I79" s="11">
        <v>1.4</v>
      </c>
      <c r="J79" s="11">
        <v>2.6</v>
      </c>
      <c r="K79" s="11">
        <v>5.6</v>
      </c>
      <c r="L79" s="11">
        <v>7.2</v>
      </c>
      <c r="M79" s="11">
        <v>6.5</v>
      </c>
      <c r="N79" s="11">
        <v>7.4</v>
      </c>
    </row>
    <row r="80" spans="2:14">
      <c r="B80" s="10" t="s">
        <v>77</v>
      </c>
      <c r="C80" s="11">
        <v>0</v>
      </c>
      <c r="D80" s="11">
        <v>0</v>
      </c>
      <c r="E80" s="11">
        <v>0</v>
      </c>
      <c r="F80" s="11">
        <v>123.8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</row>
    <row r="81" spans="2:14">
      <c r="B81" s="8" t="s">
        <v>78</v>
      </c>
      <c r="C81" s="9">
        <v>16</v>
      </c>
      <c r="D81" s="9">
        <v>10.9</v>
      </c>
      <c r="E81" s="9">
        <v>15.8</v>
      </c>
      <c r="F81" s="9">
        <v>20.2</v>
      </c>
      <c r="G81" s="9">
        <v>30.3</v>
      </c>
      <c r="H81" s="9">
        <v>17.399999999999999</v>
      </c>
      <c r="I81" s="9">
        <v>16.5</v>
      </c>
      <c r="J81" s="9">
        <v>27.5</v>
      </c>
      <c r="K81" s="9">
        <v>25.1</v>
      </c>
      <c r="L81" s="9">
        <v>51.5</v>
      </c>
      <c r="M81" s="9">
        <v>16.3</v>
      </c>
      <c r="N81" s="9">
        <v>17.3</v>
      </c>
    </row>
    <row r="82" spans="2:14">
      <c r="B82" s="10" t="s">
        <v>79</v>
      </c>
      <c r="C82" s="11">
        <v>9</v>
      </c>
      <c r="D82" s="11">
        <v>6.7</v>
      </c>
      <c r="E82" s="11">
        <v>9.4</v>
      </c>
      <c r="F82" s="11">
        <v>16.2</v>
      </c>
      <c r="G82" s="11">
        <v>25.6</v>
      </c>
      <c r="H82" s="11">
        <v>14.7</v>
      </c>
      <c r="I82" s="11">
        <v>13.4</v>
      </c>
      <c r="J82" s="11">
        <v>18.600000000000001</v>
      </c>
      <c r="K82" s="11">
        <v>17.8</v>
      </c>
      <c r="L82" s="11">
        <v>44.4</v>
      </c>
      <c r="M82" s="11">
        <v>13.1</v>
      </c>
      <c r="N82" s="11">
        <v>13.9</v>
      </c>
    </row>
    <row r="83" spans="2:14">
      <c r="B83" s="10" t="s">
        <v>80</v>
      </c>
      <c r="C83" s="11">
        <v>6.1</v>
      </c>
      <c r="D83" s="11">
        <v>3.3</v>
      </c>
      <c r="E83" s="11">
        <v>5.9</v>
      </c>
      <c r="F83" s="11">
        <v>3.1</v>
      </c>
      <c r="G83" s="11">
        <v>4.0999999999999996</v>
      </c>
      <c r="H83" s="11">
        <v>2.4</v>
      </c>
      <c r="I83" s="11">
        <v>2.7</v>
      </c>
      <c r="J83" s="11">
        <v>5.4</v>
      </c>
      <c r="K83" s="11">
        <v>4.5999999999999996</v>
      </c>
      <c r="L83" s="11">
        <v>6.6</v>
      </c>
      <c r="M83" s="11">
        <v>2.9</v>
      </c>
      <c r="N83" s="11">
        <v>3</v>
      </c>
    </row>
    <row r="84" spans="2:14">
      <c r="B84" s="10" t="s">
        <v>81</v>
      </c>
      <c r="C84" s="11">
        <v>0.8</v>
      </c>
      <c r="D84" s="11">
        <v>0.9</v>
      </c>
      <c r="E84" s="11">
        <v>0.5</v>
      </c>
      <c r="F84" s="11">
        <v>0.8</v>
      </c>
      <c r="G84" s="11">
        <v>0.7</v>
      </c>
      <c r="H84" s="11">
        <v>0.3</v>
      </c>
      <c r="I84" s="11">
        <v>0.4</v>
      </c>
      <c r="J84" s="11">
        <v>3.5</v>
      </c>
      <c r="K84" s="11">
        <v>2.7</v>
      </c>
      <c r="L84" s="11">
        <v>0.5</v>
      </c>
      <c r="M84" s="11">
        <v>0.3</v>
      </c>
      <c r="N84" s="11">
        <v>0.4</v>
      </c>
    </row>
    <row r="85" spans="2:14">
      <c r="B85" s="8" t="s">
        <v>82</v>
      </c>
      <c r="C85" s="9">
        <v>12</v>
      </c>
      <c r="D85" s="9">
        <v>4.5</v>
      </c>
      <c r="E85" s="9">
        <v>3.8</v>
      </c>
      <c r="F85" s="9">
        <v>5.7</v>
      </c>
      <c r="G85" s="9">
        <v>11.1</v>
      </c>
      <c r="H85" s="9">
        <v>8.4</v>
      </c>
      <c r="I85" s="9">
        <v>12</v>
      </c>
      <c r="J85" s="9">
        <v>15.9</v>
      </c>
      <c r="K85" s="9">
        <v>23.9</v>
      </c>
      <c r="L85" s="9">
        <v>19.5</v>
      </c>
      <c r="M85" s="9">
        <v>18.8</v>
      </c>
      <c r="N85" s="9">
        <v>18.7</v>
      </c>
    </row>
    <row r="86" spans="2:14" ht="30">
      <c r="B86" s="8" t="s">
        <v>83</v>
      </c>
      <c r="C86" s="9">
        <v>0.5</v>
      </c>
      <c r="D86" s="9">
        <v>5.5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20</v>
      </c>
      <c r="K86" s="9">
        <v>0</v>
      </c>
      <c r="L86" s="9">
        <v>0</v>
      </c>
      <c r="M86" s="9">
        <v>0</v>
      </c>
      <c r="N86" s="9">
        <v>50.9</v>
      </c>
    </row>
    <row r="87" spans="2:14">
      <c r="B87" s="12" t="s">
        <v>84</v>
      </c>
      <c r="C87" s="13">
        <f t="shared" ref="C87:N87" si="6">SUM(C78:C86)</f>
        <v>58.6</v>
      </c>
      <c r="D87" s="13">
        <f t="shared" si="6"/>
        <v>34.4</v>
      </c>
      <c r="E87" s="13">
        <f t="shared" si="6"/>
        <v>46.599999999999994</v>
      </c>
      <c r="F87" s="13">
        <f t="shared" si="6"/>
        <v>303.89999999999998</v>
      </c>
      <c r="G87" s="13">
        <f t="shared" si="6"/>
        <v>78.599999999999994</v>
      </c>
      <c r="H87" s="13">
        <f t="shared" si="6"/>
        <v>47.8</v>
      </c>
      <c r="I87" s="13">
        <f t="shared" si="6"/>
        <v>47.800000000000004</v>
      </c>
      <c r="J87" s="13">
        <f t="shared" si="6"/>
        <v>96.100000000000009</v>
      </c>
      <c r="K87" s="13">
        <f t="shared" si="6"/>
        <v>85.3</v>
      </c>
      <c r="L87" s="13">
        <f t="shared" si="6"/>
        <v>136.9</v>
      </c>
      <c r="M87" s="13">
        <f t="shared" si="6"/>
        <v>64.399999999999991</v>
      </c>
      <c r="N87" s="13">
        <f t="shared" si="6"/>
        <v>119</v>
      </c>
    </row>
    <row r="88" spans="2:14" ht="28.5">
      <c r="B88" s="10" t="s">
        <v>85</v>
      </c>
      <c r="C88" s="11">
        <v>1.6</v>
      </c>
      <c r="D88" s="11">
        <v>1.3</v>
      </c>
      <c r="E88" s="11">
        <v>1.4</v>
      </c>
      <c r="F88" s="11">
        <v>1.5</v>
      </c>
      <c r="G88" s="11">
        <v>1.8</v>
      </c>
      <c r="H88" s="11">
        <v>2.4</v>
      </c>
      <c r="I88" s="11">
        <v>1.9</v>
      </c>
      <c r="J88" s="11">
        <v>2</v>
      </c>
      <c r="K88" s="11">
        <v>1.9</v>
      </c>
      <c r="L88" s="11">
        <v>2</v>
      </c>
      <c r="M88" s="11">
        <v>2.1</v>
      </c>
      <c r="N88" s="11">
        <v>2.2000000000000002</v>
      </c>
    </row>
    <row r="89" spans="2:14">
      <c r="B89" s="12" t="s">
        <v>86</v>
      </c>
      <c r="C89" s="13">
        <f>C88+C86+C85+C81+C78</f>
        <v>37.200000000000003</v>
      </c>
      <c r="D89" s="13">
        <f t="shared" ref="D89:N89" si="7">D88+D86+D85+D81+D78</f>
        <v>23.500000000000004</v>
      </c>
      <c r="E89" s="13">
        <f t="shared" si="7"/>
        <v>26.6</v>
      </c>
      <c r="F89" s="13">
        <f t="shared" si="7"/>
        <v>156.30000000000001</v>
      </c>
      <c r="G89" s="13">
        <f t="shared" si="7"/>
        <v>46.6</v>
      </c>
      <c r="H89" s="13">
        <f t="shared" si="7"/>
        <v>30.5</v>
      </c>
      <c r="I89" s="13">
        <f t="shared" si="7"/>
        <v>31.799999999999997</v>
      </c>
      <c r="J89" s="13">
        <f t="shared" si="7"/>
        <v>68</v>
      </c>
      <c r="K89" s="13">
        <f t="shared" si="7"/>
        <v>56.5</v>
      </c>
      <c r="L89" s="13">
        <f t="shared" si="7"/>
        <v>80.2</v>
      </c>
      <c r="M89" s="13">
        <f t="shared" si="7"/>
        <v>43.7</v>
      </c>
      <c r="N89" s="13">
        <f t="shared" si="7"/>
        <v>96.5</v>
      </c>
    </row>
    <row r="90" spans="2:14" ht="28.5">
      <c r="B90" s="12" t="s">
        <v>87</v>
      </c>
      <c r="C90" s="13">
        <v>0</v>
      </c>
      <c r="D90" s="13">
        <v>0</v>
      </c>
      <c r="E90" s="13">
        <v>0</v>
      </c>
      <c r="F90" s="13">
        <v>-0.4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2:14">
      <c r="B91" s="12" t="s">
        <v>88</v>
      </c>
      <c r="C91" s="13">
        <f>SUM(C89:C90)</f>
        <v>37.200000000000003</v>
      </c>
      <c r="D91" s="13">
        <f t="shared" ref="D91:N91" si="8">SUM(D89:D90)</f>
        <v>23.500000000000004</v>
      </c>
      <c r="E91" s="13">
        <f t="shared" si="8"/>
        <v>26.6</v>
      </c>
      <c r="F91" s="13">
        <f t="shared" si="8"/>
        <v>155.9</v>
      </c>
      <c r="G91" s="13">
        <f t="shared" si="8"/>
        <v>46.6</v>
      </c>
      <c r="H91" s="13">
        <f t="shared" si="8"/>
        <v>30.5</v>
      </c>
      <c r="I91" s="13">
        <f t="shared" si="8"/>
        <v>31.799999999999997</v>
      </c>
      <c r="J91" s="13">
        <f t="shared" si="8"/>
        <v>68</v>
      </c>
      <c r="K91" s="13">
        <f t="shared" si="8"/>
        <v>56.5</v>
      </c>
      <c r="L91" s="13">
        <f t="shared" si="8"/>
        <v>80.2</v>
      </c>
      <c r="M91" s="13">
        <f t="shared" si="8"/>
        <v>43.7</v>
      </c>
      <c r="N91" s="13">
        <f t="shared" si="8"/>
        <v>96.5</v>
      </c>
    </row>
    <row r="92" spans="2:14">
      <c r="B92" s="12" t="s">
        <v>89</v>
      </c>
      <c r="C92" s="13">
        <f t="shared" ref="C92:N92" si="9">SUM(C91,C75,C57,C28)</f>
        <v>237.59999999999997</v>
      </c>
      <c r="D92" s="13">
        <f t="shared" si="9"/>
        <v>242.70000000000005</v>
      </c>
      <c r="E92" s="13">
        <f t="shared" si="9"/>
        <v>242.1</v>
      </c>
      <c r="F92" s="13">
        <f t="shared" si="9"/>
        <v>404.40000000000003</v>
      </c>
      <c r="G92" s="13">
        <f t="shared" si="9"/>
        <v>334.6</v>
      </c>
      <c r="H92" s="13">
        <f t="shared" si="9"/>
        <v>372.8</v>
      </c>
      <c r="I92" s="13">
        <f t="shared" si="9"/>
        <v>313.10000000000002</v>
      </c>
      <c r="J92" s="13">
        <f t="shared" si="9"/>
        <v>438.30000000000007</v>
      </c>
      <c r="K92" s="13">
        <f t="shared" si="9"/>
        <v>478.20000000000005</v>
      </c>
      <c r="L92" s="13">
        <f t="shared" si="9"/>
        <v>584.29999999999995</v>
      </c>
      <c r="M92" s="13">
        <f t="shared" si="9"/>
        <v>639</v>
      </c>
      <c r="N92" s="13">
        <f t="shared" si="9"/>
        <v>635</v>
      </c>
    </row>
  </sheetData>
  <mergeCells count="2">
    <mergeCell ref="J4:N4"/>
    <mergeCell ref="C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416E6E-064B-4C1E-ADAE-6F84DEC7BD56}"/>
</file>

<file path=customXml/itemProps2.xml><?xml version="1.0" encoding="utf-8"?>
<ds:datastoreItem xmlns:ds="http://schemas.openxmlformats.org/officeDocument/2006/customXml" ds:itemID="{6D3275F1-1D02-447A-BCC2-A0AB0C2B124B}"/>
</file>

<file path=customXml/itemProps3.xml><?xml version="1.0" encoding="utf-8"?>
<ds:datastoreItem xmlns:ds="http://schemas.openxmlformats.org/officeDocument/2006/customXml" ds:itemID="{89398AEE-82E4-4224-B475-822981F28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Sampali Saha</dc:creator>
  <cp:keywords/>
  <dc:description/>
  <cp:lastModifiedBy>rob</cp:lastModifiedBy>
  <cp:revision/>
  <dcterms:created xsi:type="dcterms:W3CDTF">2026-01-21T16:57:35Z</dcterms:created>
  <dcterms:modified xsi:type="dcterms:W3CDTF">2026-01-31T22:54:47Z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