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Z:\ActiveProjects\Alectra\_Ratecase26\DataRequests\VECC\Jan26Update\VECC Source\GRZ\SAE Construction\"/>
    </mc:Choice>
  </mc:AlternateContent>
  <xr:revisionPtr revIDLastSave="0" documentId="13_ncr:1_{77FC3AA5-25A1-4356-BE70-B99F90BEF336}" xr6:coauthVersionLast="47" xr6:coauthVersionMax="47" xr10:uidLastSave="{00000000-0000-0000-0000-000000000000}"/>
  <bookViews>
    <workbookView xWindow="-45" yWindow="-16320" windowWidth="29040" windowHeight="15720" firstSheet="3" activeTab="9" xr2:uid="{00000000-000D-0000-FFFF-FFFF00000000}"/>
  </bookViews>
  <sheets>
    <sheet name="Info" sheetId="14" r:id="rId1"/>
    <sheet name="1.Economic Data" sheetId="4" r:id="rId2"/>
    <sheet name="2.Actual Wthr" sheetId="5" r:id="rId3"/>
    <sheet name="3. Normal Wthr" sheetId="6" r:id="rId4"/>
    <sheet name="4.Annual SAE Indices" sheetId="2" r:id="rId5"/>
    <sheet name="5.Monthly Multipliers" sheetId="3" r:id="rId6"/>
    <sheet name="6.Econ Transform" sheetId="7" r:id="rId7"/>
    <sheet name="7.Wthr Transform" sheetId="8" r:id="rId8"/>
    <sheet name="8. Model Variables" sheetId="11" r:id="rId9"/>
    <sheet name="Check" sheetId="13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3" i="8" l="1"/>
  <c r="I124" i="8"/>
  <c r="I125" i="8"/>
  <c r="I126" i="8"/>
  <c r="I127" i="8"/>
  <c r="I128" i="8"/>
  <c r="I129" i="8"/>
  <c r="I130" i="8"/>
  <c r="I131" i="8"/>
  <c r="I132" i="8"/>
  <c r="I133" i="8"/>
  <c r="E123" i="8"/>
  <c r="E124" i="8"/>
  <c r="E125" i="8"/>
  <c r="E126" i="8"/>
  <c r="E127" i="8"/>
  <c r="E128" i="8"/>
  <c r="E129" i="8"/>
  <c r="E130" i="8"/>
  <c r="E131" i="8"/>
  <c r="E132" i="8"/>
  <c r="E133" i="8"/>
  <c r="M13" i="7"/>
  <c r="L15" i="7"/>
  <c r="M21" i="7"/>
  <c r="O21" i="7" s="1"/>
  <c r="M48" i="7"/>
  <c r="O48" i="7" s="1"/>
  <c r="L49" i="7"/>
  <c r="M49" i="7"/>
  <c r="L51" i="7"/>
  <c r="M51" i="7"/>
  <c r="M61" i="7"/>
  <c r="L63" i="7"/>
  <c r="L71" i="7"/>
  <c r="M77" i="7"/>
  <c r="O77" i="7" s="1"/>
  <c r="N78" i="7"/>
  <c r="M93" i="7"/>
  <c r="O93" i="7" s="1"/>
  <c r="M108" i="7"/>
  <c r="O108" i="7" s="1"/>
  <c r="L109" i="7"/>
  <c r="M111" i="7"/>
  <c r="N111" i="7"/>
  <c r="L121" i="7"/>
  <c r="M121" i="7"/>
  <c r="M135" i="7"/>
  <c r="N136" i="7"/>
  <c r="L137" i="7"/>
  <c r="M137" i="7"/>
  <c r="O137" i="7" s="1"/>
  <c r="N138" i="7"/>
  <c r="L157" i="7"/>
  <c r="M157" i="7"/>
  <c r="M168" i="7"/>
  <c r="O168" i="7" s="1"/>
  <c r="L169" i="7"/>
  <c r="M169" i="7"/>
  <c r="M184" i="7"/>
  <c r="O184" i="7" s="1"/>
  <c r="N186" i="7"/>
  <c r="L187" i="7"/>
  <c r="M187" i="7"/>
  <c r="M193" i="7"/>
  <c r="O193" i="7" s="1"/>
  <c r="M2" i="7"/>
  <c r="A16" i="13"/>
  <c r="A17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0" i="13"/>
  <c r="A31" i="13"/>
  <c r="A32" i="13"/>
  <c r="A33" i="13"/>
  <c r="A34" i="13"/>
  <c r="A35" i="13"/>
  <c r="A36" i="13"/>
  <c r="A48" i="13" s="1"/>
  <c r="A60" i="13" s="1"/>
  <c r="A72" i="13" s="1"/>
  <c r="A84" i="13" s="1"/>
  <c r="A96" i="13" s="1"/>
  <c r="A108" i="13" s="1"/>
  <c r="A120" i="13" s="1"/>
  <c r="A132" i="13" s="1"/>
  <c r="A144" i="13" s="1"/>
  <c r="A156" i="13" s="1"/>
  <c r="A168" i="13" s="1"/>
  <c r="A180" i="13" s="1"/>
  <c r="A192" i="13" s="1"/>
  <c r="A37" i="13"/>
  <c r="A49" i="13" s="1"/>
  <c r="A61" i="13" s="1"/>
  <c r="A73" i="13" s="1"/>
  <c r="A85" i="13" s="1"/>
  <c r="A97" i="13" s="1"/>
  <c r="A109" i="13" s="1"/>
  <c r="A121" i="13" s="1"/>
  <c r="A133" i="13" s="1"/>
  <c r="A145" i="13" s="1"/>
  <c r="A157" i="13" s="1"/>
  <c r="A169" i="13" s="1"/>
  <c r="A181" i="13" s="1"/>
  <c r="A193" i="13" s="1"/>
  <c r="A38" i="13"/>
  <c r="A50" i="13" s="1"/>
  <c r="A62" i="13" s="1"/>
  <c r="A74" i="13" s="1"/>
  <c r="A86" i="13" s="1"/>
  <c r="A98" i="13" s="1"/>
  <c r="A110" i="13" s="1"/>
  <c r="A122" i="13" s="1"/>
  <c r="A134" i="13" s="1"/>
  <c r="A146" i="13" s="1"/>
  <c r="A158" i="13" s="1"/>
  <c r="A170" i="13" s="1"/>
  <c r="A182" i="13" s="1"/>
  <c r="A194" i="13" s="1"/>
  <c r="A39" i="13"/>
  <c r="A51" i="13" s="1"/>
  <c r="A63" i="13" s="1"/>
  <c r="A75" i="13" s="1"/>
  <c r="A87" i="13" s="1"/>
  <c r="A99" i="13" s="1"/>
  <c r="A111" i="13" s="1"/>
  <c r="A123" i="13" s="1"/>
  <c r="A135" i="13" s="1"/>
  <c r="A147" i="13" s="1"/>
  <c r="A159" i="13" s="1"/>
  <c r="A171" i="13" s="1"/>
  <c r="A183" i="13" s="1"/>
  <c r="A40" i="13"/>
  <c r="A41" i="13"/>
  <c r="A42" i="13"/>
  <c r="A43" i="13"/>
  <c r="A44" i="13"/>
  <c r="A45" i="13"/>
  <c r="A46" i="13"/>
  <c r="A47" i="13"/>
  <c r="A52" i="13"/>
  <c r="A53" i="13"/>
  <c r="A54" i="13"/>
  <c r="A55" i="13"/>
  <c r="A56" i="13"/>
  <c r="A57" i="13"/>
  <c r="A58" i="13"/>
  <c r="A59" i="13"/>
  <c r="A64" i="13"/>
  <c r="A65" i="13"/>
  <c r="A66" i="13"/>
  <c r="A67" i="13"/>
  <c r="A68" i="13"/>
  <c r="A69" i="13"/>
  <c r="A70" i="13"/>
  <c r="A71" i="13"/>
  <c r="A76" i="13"/>
  <c r="A77" i="13"/>
  <c r="A78" i="13"/>
  <c r="A79" i="13"/>
  <c r="A80" i="13"/>
  <c r="A81" i="13"/>
  <c r="A82" i="13"/>
  <c r="A83" i="13"/>
  <c r="A88" i="13"/>
  <c r="A89" i="13"/>
  <c r="A90" i="13"/>
  <c r="A91" i="13"/>
  <c r="A92" i="13"/>
  <c r="A93" i="13"/>
  <c r="A94" i="13"/>
  <c r="A95" i="13"/>
  <c r="A100" i="13"/>
  <c r="A101" i="13"/>
  <c r="A102" i="13"/>
  <c r="A103" i="13"/>
  <c r="A104" i="13"/>
  <c r="A105" i="13"/>
  <c r="A106" i="13"/>
  <c r="A107" i="13"/>
  <c r="A112" i="13"/>
  <c r="A113" i="13"/>
  <c r="A114" i="13"/>
  <c r="A115" i="13"/>
  <c r="A116" i="13"/>
  <c r="A117" i="13"/>
  <c r="A118" i="13"/>
  <c r="A119" i="13"/>
  <c r="A124" i="13"/>
  <c r="A125" i="13"/>
  <c r="A126" i="13"/>
  <c r="A127" i="13"/>
  <c r="A128" i="13"/>
  <c r="A129" i="13"/>
  <c r="A130" i="13"/>
  <c r="A131" i="13"/>
  <c r="A136" i="13"/>
  <c r="A137" i="13"/>
  <c r="A138" i="13"/>
  <c r="A139" i="13"/>
  <c r="A140" i="13"/>
  <c r="A141" i="13"/>
  <c r="A142" i="13"/>
  <c r="A143" i="13"/>
  <c r="A148" i="13"/>
  <c r="A149" i="13"/>
  <c r="A150" i="13"/>
  <c r="A151" i="13"/>
  <c r="A152" i="13"/>
  <c r="A153" i="13"/>
  <c r="A154" i="13"/>
  <c r="A155" i="13"/>
  <c r="A160" i="13"/>
  <c r="A161" i="13"/>
  <c r="A162" i="13"/>
  <c r="A163" i="13"/>
  <c r="A164" i="13"/>
  <c r="A165" i="13"/>
  <c r="A166" i="13"/>
  <c r="A167" i="13"/>
  <c r="A172" i="13"/>
  <c r="A173" i="13"/>
  <c r="A174" i="13"/>
  <c r="A175" i="13"/>
  <c r="A176" i="13"/>
  <c r="A177" i="13"/>
  <c r="A178" i="13"/>
  <c r="A179" i="13"/>
  <c r="A184" i="13"/>
  <c r="A185" i="13"/>
  <c r="A186" i="13"/>
  <c r="A187" i="13"/>
  <c r="A188" i="13"/>
  <c r="A189" i="13"/>
  <c r="A190" i="13"/>
  <c r="A191" i="13"/>
  <c r="A15" i="13"/>
  <c r="I134" i="8"/>
  <c r="I135" i="8"/>
  <c r="I136" i="8"/>
  <c r="I137" i="8"/>
  <c r="I138" i="8"/>
  <c r="I139" i="8"/>
  <c r="I140" i="8"/>
  <c r="I141" i="8"/>
  <c r="I142" i="8"/>
  <c r="I143" i="8"/>
  <c r="I144" i="8"/>
  <c r="I145" i="8"/>
  <c r="I146" i="8"/>
  <c r="I147" i="8"/>
  <c r="I148" i="8"/>
  <c r="I149" i="8"/>
  <c r="I150" i="8"/>
  <c r="I151" i="8"/>
  <c r="I152" i="8"/>
  <c r="I153" i="8"/>
  <c r="I154" i="8"/>
  <c r="I155" i="8"/>
  <c r="I156" i="8"/>
  <c r="I157" i="8"/>
  <c r="I158" i="8"/>
  <c r="I159" i="8"/>
  <c r="I160" i="8"/>
  <c r="I161" i="8"/>
  <c r="I162" i="8"/>
  <c r="I163" i="8"/>
  <c r="I164" i="8"/>
  <c r="I165" i="8"/>
  <c r="I166" i="8"/>
  <c r="I167" i="8"/>
  <c r="I168" i="8"/>
  <c r="I169" i="8"/>
  <c r="I170" i="8"/>
  <c r="I171" i="8"/>
  <c r="I172" i="8"/>
  <c r="I173" i="8"/>
  <c r="I174" i="8"/>
  <c r="I175" i="8"/>
  <c r="I176" i="8"/>
  <c r="I177" i="8"/>
  <c r="I178" i="8"/>
  <c r="I179" i="8"/>
  <c r="I180" i="8"/>
  <c r="I181" i="8"/>
  <c r="I182" i="8"/>
  <c r="I183" i="8"/>
  <c r="I184" i="8"/>
  <c r="I185" i="8"/>
  <c r="I186" i="8"/>
  <c r="I187" i="8"/>
  <c r="I188" i="8"/>
  <c r="I189" i="8"/>
  <c r="I190" i="8"/>
  <c r="I191" i="8"/>
  <c r="I192" i="8"/>
  <c r="I193" i="8"/>
  <c r="I194" i="8"/>
  <c r="I195" i="8"/>
  <c r="I196" i="8"/>
  <c r="I197" i="8"/>
  <c r="I198" i="8"/>
  <c r="I199" i="8"/>
  <c r="I200" i="8"/>
  <c r="I201" i="8"/>
  <c r="I202" i="8"/>
  <c r="I203" i="8"/>
  <c r="I204" i="8"/>
  <c r="I205" i="8"/>
  <c r="I206" i="8"/>
  <c r="I207" i="8"/>
  <c r="I208" i="8"/>
  <c r="I209" i="8"/>
  <c r="I210" i="8"/>
  <c r="I211" i="8"/>
  <c r="I212" i="8"/>
  <c r="I213" i="8"/>
  <c r="I214" i="8"/>
  <c r="I215" i="8"/>
  <c r="I216" i="8"/>
  <c r="I217" i="8"/>
  <c r="I218" i="8"/>
  <c r="I219" i="8"/>
  <c r="I220" i="8"/>
  <c r="I221" i="8"/>
  <c r="I222" i="8"/>
  <c r="I223" i="8"/>
  <c r="I224" i="8"/>
  <c r="I225" i="8"/>
  <c r="I226" i="8"/>
  <c r="I227" i="8"/>
  <c r="I228" i="8"/>
  <c r="I229" i="8"/>
  <c r="I230" i="8"/>
  <c r="I231" i="8"/>
  <c r="I232" i="8"/>
  <c r="I233" i="8"/>
  <c r="I234" i="8"/>
  <c r="I235" i="8"/>
  <c r="I236" i="8"/>
  <c r="I237" i="8"/>
  <c r="I238" i="8"/>
  <c r="I239" i="8"/>
  <c r="I240" i="8"/>
  <c r="I241" i="8"/>
  <c r="I242" i="8"/>
  <c r="I243" i="8"/>
  <c r="I244" i="8"/>
  <c r="I245" i="8"/>
  <c r="I246" i="8"/>
  <c r="I247" i="8"/>
  <c r="I248" i="8"/>
  <c r="I249" i="8"/>
  <c r="I250" i="8"/>
  <c r="I251" i="8"/>
  <c r="I252" i="8"/>
  <c r="I253" i="8"/>
  <c r="I254" i="8"/>
  <c r="I255" i="8"/>
  <c r="I256" i="8"/>
  <c r="I257" i="8"/>
  <c r="I258" i="8"/>
  <c r="I259" i="8"/>
  <c r="I260" i="8"/>
  <c r="I261" i="8"/>
  <c r="I262" i="8"/>
  <c r="I263" i="8"/>
  <c r="I264" i="8"/>
  <c r="I265" i="8"/>
  <c r="I266" i="8"/>
  <c r="I267" i="8"/>
  <c r="I268" i="8"/>
  <c r="I269" i="8"/>
  <c r="I270" i="8"/>
  <c r="I271" i="8"/>
  <c r="I272" i="8"/>
  <c r="I273" i="8"/>
  <c r="I274" i="8"/>
  <c r="I275" i="8"/>
  <c r="I276" i="8"/>
  <c r="I277" i="8"/>
  <c r="I278" i="8"/>
  <c r="I279" i="8"/>
  <c r="I280" i="8"/>
  <c r="I281" i="8"/>
  <c r="I282" i="8"/>
  <c r="I283" i="8"/>
  <c r="I284" i="8"/>
  <c r="I285" i="8"/>
  <c r="I286" i="8"/>
  <c r="I287" i="8"/>
  <c r="I288" i="8"/>
  <c r="I289" i="8"/>
  <c r="I290" i="8"/>
  <c r="I291" i="8"/>
  <c r="I292" i="8"/>
  <c r="I293" i="8"/>
  <c r="I294" i="8"/>
  <c r="I295" i="8"/>
  <c r="I296" i="8"/>
  <c r="I297" i="8"/>
  <c r="I298" i="8"/>
  <c r="I299" i="8"/>
  <c r="I300" i="8"/>
  <c r="I301" i="8"/>
  <c r="I302" i="8"/>
  <c r="I303" i="8"/>
  <c r="I304" i="8"/>
  <c r="I305" i="8"/>
  <c r="I306" i="8"/>
  <c r="I307" i="8"/>
  <c r="I308" i="8"/>
  <c r="I309" i="8"/>
  <c r="I310" i="8"/>
  <c r="I311" i="8"/>
  <c r="I312" i="8"/>
  <c r="I313" i="8"/>
  <c r="E134" i="8"/>
  <c r="E135" i="8"/>
  <c r="E136" i="8"/>
  <c r="E137" i="8"/>
  <c r="E138" i="8"/>
  <c r="E139" i="8"/>
  <c r="E140" i="8"/>
  <c r="E141" i="8"/>
  <c r="E142" i="8"/>
  <c r="E143" i="8"/>
  <c r="E144" i="8"/>
  <c r="E145" i="8"/>
  <c r="E146" i="8"/>
  <c r="E147" i="8"/>
  <c r="E148" i="8"/>
  <c r="E149" i="8"/>
  <c r="E150" i="8"/>
  <c r="E151" i="8"/>
  <c r="E152" i="8"/>
  <c r="E153" i="8"/>
  <c r="E154" i="8"/>
  <c r="E155" i="8"/>
  <c r="E156" i="8"/>
  <c r="E157" i="8"/>
  <c r="E158" i="8"/>
  <c r="E159" i="8"/>
  <c r="E160" i="8"/>
  <c r="E161" i="8"/>
  <c r="E162" i="8"/>
  <c r="E163" i="8"/>
  <c r="E164" i="8"/>
  <c r="E165" i="8"/>
  <c r="E166" i="8"/>
  <c r="E167" i="8"/>
  <c r="E168" i="8"/>
  <c r="E169" i="8"/>
  <c r="E170" i="8"/>
  <c r="E171" i="8"/>
  <c r="E172" i="8"/>
  <c r="E173" i="8"/>
  <c r="E174" i="8"/>
  <c r="E175" i="8"/>
  <c r="E176" i="8"/>
  <c r="E177" i="8"/>
  <c r="E178" i="8"/>
  <c r="E179" i="8"/>
  <c r="E180" i="8"/>
  <c r="E181" i="8"/>
  <c r="E182" i="8"/>
  <c r="E183" i="8"/>
  <c r="E184" i="8"/>
  <c r="E185" i="8"/>
  <c r="E186" i="8"/>
  <c r="E187" i="8"/>
  <c r="E188" i="8"/>
  <c r="E189" i="8"/>
  <c r="E190" i="8"/>
  <c r="E191" i="8"/>
  <c r="E192" i="8"/>
  <c r="E193" i="8"/>
  <c r="E194" i="8"/>
  <c r="E195" i="8"/>
  <c r="E196" i="8"/>
  <c r="E197" i="8"/>
  <c r="E198" i="8"/>
  <c r="E199" i="8"/>
  <c r="E200" i="8"/>
  <c r="E201" i="8"/>
  <c r="E202" i="8"/>
  <c r="E203" i="8"/>
  <c r="E204" i="8"/>
  <c r="E205" i="8"/>
  <c r="E206" i="8"/>
  <c r="E207" i="8"/>
  <c r="E208" i="8"/>
  <c r="E209" i="8"/>
  <c r="E210" i="8"/>
  <c r="E211" i="8"/>
  <c r="E212" i="8"/>
  <c r="E213" i="8"/>
  <c r="E214" i="8"/>
  <c r="E215" i="8"/>
  <c r="E216" i="8"/>
  <c r="E217" i="8"/>
  <c r="E218" i="8"/>
  <c r="E219" i="8"/>
  <c r="E220" i="8"/>
  <c r="E221" i="8"/>
  <c r="E222" i="8"/>
  <c r="E223" i="8"/>
  <c r="E224" i="8"/>
  <c r="E225" i="8"/>
  <c r="E226" i="8"/>
  <c r="E227" i="8"/>
  <c r="E228" i="8"/>
  <c r="E229" i="8"/>
  <c r="E230" i="8"/>
  <c r="E231" i="8"/>
  <c r="E232" i="8"/>
  <c r="E233" i="8"/>
  <c r="E234" i="8"/>
  <c r="E235" i="8"/>
  <c r="E236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1" i="8"/>
  <c r="E252" i="8"/>
  <c r="E253" i="8"/>
  <c r="E254" i="8"/>
  <c r="E255" i="8"/>
  <c r="E256" i="8"/>
  <c r="E257" i="8"/>
  <c r="E258" i="8"/>
  <c r="E259" i="8"/>
  <c r="E260" i="8"/>
  <c r="E261" i="8"/>
  <c r="E262" i="8"/>
  <c r="E263" i="8"/>
  <c r="E264" i="8"/>
  <c r="E265" i="8"/>
  <c r="E266" i="8"/>
  <c r="E267" i="8"/>
  <c r="E268" i="8"/>
  <c r="E269" i="8"/>
  <c r="E270" i="8"/>
  <c r="E271" i="8"/>
  <c r="E272" i="8"/>
  <c r="E273" i="8"/>
  <c r="E274" i="8"/>
  <c r="E275" i="8"/>
  <c r="E276" i="8"/>
  <c r="E277" i="8"/>
  <c r="E278" i="8"/>
  <c r="E279" i="8"/>
  <c r="E280" i="8"/>
  <c r="E281" i="8"/>
  <c r="E282" i="8"/>
  <c r="E283" i="8"/>
  <c r="E284" i="8"/>
  <c r="E285" i="8"/>
  <c r="E286" i="8"/>
  <c r="E287" i="8"/>
  <c r="E288" i="8"/>
  <c r="E289" i="8"/>
  <c r="E290" i="8"/>
  <c r="E291" i="8"/>
  <c r="E292" i="8"/>
  <c r="E293" i="8"/>
  <c r="E294" i="8"/>
  <c r="E295" i="8"/>
  <c r="E296" i="8"/>
  <c r="E297" i="8"/>
  <c r="E298" i="8"/>
  <c r="E299" i="8"/>
  <c r="E300" i="8"/>
  <c r="E301" i="8"/>
  <c r="E302" i="8"/>
  <c r="E303" i="8"/>
  <c r="E304" i="8"/>
  <c r="E305" i="8"/>
  <c r="E306" i="8"/>
  <c r="E307" i="8"/>
  <c r="E308" i="8"/>
  <c r="E309" i="8"/>
  <c r="E310" i="8"/>
  <c r="E311" i="8"/>
  <c r="E312" i="8"/>
  <c r="E313" i="8"/>
  <c r="E102" i="8"/>
  <c r="E103" i="8"/>
  <c r="E104" i="8"/>
  <c r="E105" i="8"/>
  <c r="E106" i="8"/>
  <c r="E107" i="8"/>
  <c r="E108" i="8"/>
  <c r="E109" i="8"/>
  <c r="E110" i="8"/>
  <c r="E111" i="8"/>
  <c r="E112" i="8"/>
  <c r="E113" i="8"/>
  <c r="E114" i="8"/>
  <c r="E115" i="8"/>
  <c r="E116" i="8"/>
  <c r="E117" i="8"/>
  <c r="E118" i="8"/>
  <c r="E119" i="8"/>
  <c r="E120" i="8"/>
  <c r="E121" i="8"/>
  <c r="E122" i="8"/>
  <c r="I3" i="8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100" i="8"/>
  <c r="I101" i="8"/>
  <c r="I102" i="8"/>
  <c r="I103" i="8"/>
  <c r="I104" i="8"/>
  <c r="I105" i="8"/>
  <c r="I106" i="8"/>
  <c r="I107" i="8"/>
  <c r="I108" i="8"/>
  <c r="I109" i="8"/>
  <c r="I110" i="8"/>
  <c r="I111" i="8"/>
  <c r="I112" i="8"/>
  <c r="I113" i="8"/>
  <c r="I114" i="8"/>
  <c r="I115" i="8"/>
  <c r="I116" i="8"/>
  <c r="I117" i="8"/>
  <c r="I118" i="8"/>
  <c r="I119" i="8"/>
  <c r="I120" i="8"/>
  <c r="I121" i="8"/>
  <c r="I122" i="8"/>
  <c r="I2" i="8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5" i="8"/>
  <c r="E96" i="8"/>
  <c r="E97" i="8"/>
  <c r="E98" i="8"/>
  <c r="E99" i="8"/>
  <c r="E100" i="8"/>
  <c r="E101" i="8"/>
  <c r="E2" i="8"/>
  <c r="F2" i="8" s="1"/>
  <c r="D290" i="8"/>
  <c r="D291" i="8"/>
  <c r="D292" i="8"/>
  <c r="D293" i="8"/>
  <c r="D294" i="8"/>
  <c r="D295" i="8"/>
  <c r="D296" i="8"/>
  <c r="D297" i="8"/>
  <c r="D298" i="8"/>
  <c r="D299" i="8"/>
  <c r="D300" i="8"/>
  <c r="D301" i="8"/>
  <c r="D302" i="8"/>
  <c r="D303" i="8"/>
  <c r="D304" i="8"/>
  <c r="D305" i="8"/>
  <c r="D306" i="8"/>
  <c r="D307" i="8"/>
  <c r="D308" i="8"/>
  <c r="D309" i="8"/>
  <c r="D310" i="8"/>
  <c r="D311" i="8"/>
  <c r="D312" i="8"/>
  <c r="D313" i="8"/>
  <c r="D3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D135" i="8"/>
  <c r="D136" i="8"/>
  <c r="D137" i="8"/>
  <c r="D138" i="8"/>
  <c r="D139" i="8"/>
  <c r="D140" i="8"/>
  <c r="D141" i="8"/>
  <c r="D142" i="8"/>
  <c r="D143" i="8"/>
  <c r="D144" i="8"/>
  <c r="D145" i="8"/>
  <c r="D146" i="8"/>
  <c r="D147" i="8"/>
  <c r="D148" i="8"/>
  <c r="D149" i="8"/>
  <c r="D150" i="8"/>
  <c r="D151" i="8"/>
  <c r="D152" i="8"/>
  <c r="D153" i="8"/>
  <c r="D154" i="8"/>
  <c r="D155" i="8"/>
  <c r="D156" i="8"/>
  <c r="D157" i="8"/>
  <c r="D158" i="8"/>
  <c r="D159" i="8"/>
  <c r="D160" i="8"/>
  <c r="D161" i="8"/>
  <c r="D162" i="8"/>
  <c r="D163" i="8"/>
  <c r="D164" i="8"/>
  <c r="D165" i="8"/>
  <c r="D166" i="8"/>
  <c r="D167" i="8"/>
  <c r="D168" i="8"/>
  <c r="D169" i="8"/>
  <c r="D170" i="8"/>
  <c r="D171" i="8"/>
  <c r="D172" i="8"/>
  <c r="D173" i="8"/>
  <c r="D174" i="8"/>
  <c r="D175" i="8"/>
  <c r="D176" i="8"/>
  <c r="D177" i="8"/>
  <c r="D178" i="8"/>
  <c r="D179" i="8"/>
  <c r="D180" i="8"/>
  <c r="D181" i="8"/>
  <c r="D182" i="8"/>
  <c r="D183" i="8"/>
  <c r="D184" i="8"/>
  <c r="D185" i="8"/>
  <c r="D186" i="8"/>
  <c r="D187" i="8"/>
  <c r="D188" i="8"/>
  <c r="D189" i="8"/>
  <c r="D190" i="8"/>
  <c r="D191" i="8"/>
  <c r="D192" i="8"/>
  <c r="D193" i="8"/>
  <c r="D194" i="8"/>
  <c r="D195" i="8"/>
  <c r="D196" i="8"/>
  <c r="D197" i="8"/>
  <c r="D198" i="8"/>
  <c r="D199" i="8"/>
  <c r="D200" i="8"/>
  <c r="D201" i="8"/>
  <c r="D202" i="8"/>
  <c r="D203" i="8"/>
  <c r="D204" i="8"/>
  <c r="D205" i="8"/>
  <c r="D206" i="8"/>
  <c r="D207" i="8"/>
  <c r="D208" i="8"/>
  <c r="D209" i="8"/>
  <c r="D210" i="8"/>
  <c r="D211" i="8"/>
  <c r="D212" i="8"/>
  <c r="D213" i="8"/>
  <c r="D214" i="8"/>
  <c r="D215" i="8"/>
  <c r="D216" i="8"/>
  <c r="D217" i="8"/>
  <c r="D218" i="8"/>
  <c r="D219" i="8"/>
  <c r="D220" i="8"/>
  <c r="D221" i="8"/>
  <c r="D222" i="8"/>
  <c r="D223" i="8"/>
  <c r="D224" i="8"/>
  <c r="D225" i="8"/>
  <c r="D226" i="8"/>
  <c r="D227" i="8"/>
  <c r="D228" i="8"/>
  <c r="D229" i="8"/>
  <c r="D230" i="8"/>
  <c r="D231" i="8"/>
  <c r="D232" i="8"/>
  <c r="D233" i="8"/>
  <c r="D234" i="8"/>
  <c r="D235" i="8"/>
  <c r="D236" i="8"/>
  <c r="D237" i="8"/>
  <c r="D238" i="8"/>
  <c r="D239" i="8"/>
  <c r="D240" i="8"/>
  <c r="D241" i="8"/>
  <c r="D242" i="8"/>
  <c r="D243" i="8"/>
  <c r="D244" i="8"/>
  <c r="D245" i="8"/>
  <c r="D246" i="8"/>
  <c r="D247" i="8"/>
  <c r="D248" i="8"/>
  <c r="D249" i="8"/>
  <c r="D250" i="8"/>
  <c r="D251" i="8"/>
  <c r="D252" i="8"/>
  <c r="D253" i="8"/>
  <c r="D254" i="8"/>
  <c r="D255" i="8"/>
  <c r="D256" i="8"/>
  <c r="D257" i="8"/>
  <c r="D258" i="8"/>
  <c r="D259" i="8"/>
  <c r="D260" i="8"/>
  <c r="D261" i="8"/>
  <c r="D262" i="8"/>
  <c r="D263" i="8"/>
  <c r="D264" i="8"/>
  <c r="D265" i="8"/>
  <c r="D266" i="8"/>
  <c r="D267" i="8"/>
  <c r="D268" i="8"/>
  <c r="D269" i="8"/>
  <c r="D270" i="8"/>
  <c r="D271" i="8"/>
  <c r="D272" i="8"/>
  <c r="D273" i="8"/>
  <c r="D274" i="8"/>
  <c r="D275" i="8"/>
  <c r="D276" i="8"/>
  <c r="D277" i="8"/>
  <c r="D278" i="8"/>
  <c r="D279" i="8"/>
  <c r="D280" i="8"/>
  <c r="D281" i="8"/>
  <c r="D282" i="8"/>
  <c r="D283" i="8"/>
  <c r="D284" i="8"/>
  <c r="D285" i="8"/>
  <c r="D286" i="8"/>
  <c r="D287" i="8"/>
  <c r="D288" i="8"/>
  <c r="D289" i="8"/>
  <c r="A313" i="8"/>
  <c r="A303" i="8"/>
  <c r="B300" i="8"/>
  <c r="B312" i="8" s="1"/>
  <c r="A291" i="8"/>
  <c r="A292" i="8"/>
  <c r="A304" i="8" s="1"/>
  <c r="A296" i="8"/>
  <c r="A308" i="8" s="1"/>
  <c r="A297" i="8"/>
  <c r="A309" i="8" s="1"/>
  <c r="D2" i="8"/>
  <c r="A263" i="8"/>
  <c r="A275" i="8" s="1"/>
  <c r="A287" i="8" s="1"/>
  <c r="A299" i="8" s="1"/>
  <c r="A311" i="8" s="1"/>
  <c r="B218" i="8"/>
  <c r="B224" i="8"/>
  <c r="B226" i="8"/>
  <c r="B230" i="8"/>
  <c r="B242" i="8" s="1"/>
  <c r="B254" i="8" s="1"/>
  <c r="B266" i="8" s="1"/>
  <c r="B278" i="8" s="1"/>
  <c r="B290" i="8" s="1"/>
  <c r="B302" i="8" s="1"/>
  <c r="B236" i="8"/>
  <c r="B248" i="8" s="1"/>
  <c r="B260" i="8" s="1"/>
  <c r="B272" i="8" s="1"/>
  <c r="B284" i="8" s="1"/>
  <c r="B296" i="8" s="1"/>
  <c r="B308" i="8" s="1"/>
  <c r="B238" i="8"/>
  <c r="B250" i="8" s="1"/>
  <c r="B262" i="8" s="1"/>
  <c r="B274" i="8" s="1"/>
  <c r="B286" i="8" s="1"/>
  <c r="B298" i="8" s="1"/>
  <c r="B310" i="8" s="1"/>
  <c r="B15" i="8"/>
  <c r="B16" i="8"/>
  <c r="B17" i="8"/>
  <c r="B18" i="8"/>
  <c r="B19" i="8"/>
  <c r="B20" i="8"/>
  <c r="B32" i="8" s="1"/>
  <c r="B44" i="8" s="1"/>
  <c r="B56" i="8" s="1"/>
  <c r="B68" i="8" s="1"/>
  <c r="B80" i="8" s="1"/>
  <c r="B92" i="8" s="1"/>
  <c r="B104" i="8" s="1"/>
  <c r="B116" i="8" s="1"/>
  <c r="B128" i="8" s="1"/>
  <c r="B140" i="8" s="1"/>
  <c r="B152" i="8" s="1"/>
  <c r="B164" i="8" s="1"/>
  <c r="B176" i="8" s="1"/>
  <c r="B188" i="8" s="1"/>
  <c r="B200" i="8" s="1"/>
  <c r="B212" i="8" s="1"/>
  <c r="B21" i="8"/>
  <c r="B33" i="8" s="1"/>
  <c r="B45" i="8" s="1"/>
  <c r="B57" i="8" s="1"/>
  <c r="B69" i="8" s="1"/>
  <c r="B81" i="8" s="1"/>
  <c r="B93" i="8" s="1"/>
  <c r="B105" i="8" s="1"/>
  <c r="B117" i="8" s="1"/>
  <c r="B129" i="8" s="1"/>
  <c r="B141" i="8" s="1"/>
  <c r="B153" i="8" s="1"/>
  <c r="B165" i="8" s="1"/>
  <c r="B177" i="8" s="1"/>
  <c r="B189" i="8" s="1"/>
  <c r="B201" i="8" s="1"/>
  <c r="B213" i="8" s="1"/>
  <c r="B225" i="8" s="1"/>
  <c r="B237" i="8" s="1"/>
  <c r="B249" i="8" s="1"/>
  <c r="B261" i="8" s="1"/>
  <c r="B273" i="8" s="1"/>
  <c r="B285" i="8" s="1"/>
  <c r="B297" i="8" s="1"/>
  <c r="B309" i="8" s="1"/>
  <c r="B22" i="8"/>
  <c r="B34" i="8" s="1"/>
  <c r="B46" i="8" s="1"/>
  <c r="B58" i="8" s="1"/>
  <c r="B70" i="8" s="1"/>
  <c r="B82" i="8" s="1"/>
  <c r="B94" i="8" s="1"/>
  <c r="B106" i="8" s="1"/>
  <c r="B118" i="8" s="1"/>
  <c r="B130" i="8" s="1"/>
  <c r="B142" i="8" s="1"/>
  <c r="B154" i="8" s="1"/>
  <c r="B166" i="8" s="1"/>
  <c r="B178" i="8" s="1"/>
  <c r="B190" i="8" s="1"/>
  <c r="B202" i="8" s="1"/>
  <c r="B214" i="8" s="1"/>
  <c r="B23" i="8"/>
  <c r="B35" i="8" s="1"/>
  <c r="B47" i="8" s="1"/>
  <c r="B59" i="8" s="1"/>
  <c r="B71" i="8" s="1"/>
  <c r="B83" i="8" s="1"/>
  <c r="B95" i="8" s="1"/>
  <c r="B107" i="8" s="1"/>
  <c r="B119" i="8" s="1"/>
  <c r="B131" i="8" s="1"/>
  <c r="B143" i="8" s="1"/>
  <c r="B155" i="8" s="1"/>
  <c r="B167" i="8" s="1"/>
  <c r="B179" i="8" s="1"/>
  <c r="B191" i="8" s="1"/>
  <c r="B203" i="8" s="1"/>
  <c r="B215" i="8" s="1"/>
  <c r="B227" i="8" s="1"/>
  <c r="B239" i="8" s="1"/>
  <c r="B251" i="8" s="1"/>
  <c r="B263" i="8" s="1"/>
  <c r="B275" i="8" s="1"/>
  <c r="B287" i="8" s="1"/>
  <c r="B299" i="8" s="1"/>
  <c r="B311" i="8" s="1"/>
  <c r="B24" i="8"/>
  <c r="B36" i="8" s="1"/>
  <c r="B25" i="8"/>
  <c r="B26" i="8"/>
  <c r="B38" i="8" s="1"/>
  <c r="B50" i="8" s="1"/>
  <c r="B62" i="8" s="1"/>
  <c r="B74" i="8" s="1"/>
  <c r="B86" i="8" s="1"/>
  <c r="B98" i="8" s="1"/>
  <c r="B110" i="8" s="1"/>
  <c r="B122" i="8" s="1"/>
  <c r="B134" i="8" s="1"/>
  <c r="B146" i="8" s="1"/>
  <c r="B158" i="8" s="1"/>
  <c r="B170" i="8" s="1"/>
  <c r="B182" i="8" s="1"/>
  <c r="B194" i="8" s="1"/>
  <c r="B206" i="8" s="1"/>
  <c r="B27" i="8"/>
  <c r="B39" i="8" s="1"/>
  <c r="B51" i="8" s="1"/>
  <c r="B63" i="8" s="1"/>
  <c r="B75" i="8" s="1"/>
  <c r="B87" i="8" s="1"/>
  <c r="B99" i="8" s="1"/>
  <c r="B111" i="8" s="1"/>
  <c r="B123" i="8" s="1"/>
  <c r="B135" i="8" s="1"/>
  <c r="B147" i="8" s="1"/>
  <c r="B159" i="8" s="1"/>
  <c r="B171" i="8" s="1"/>
  <c r="B183" i="8" s="1"/>
  <c r="B195" i="8" s="1"/>
  <c r="B207" i="8" s="1"/>
  <c r="B219" i="8" s="1"/>
  <c r="B231" i="8" s="1"/>
  <c r="B243" i="8" s="1"/>
  <c r="B255" i="8" s="1"/>
  <c r="B267" i="8" s="1"/>
  <c r="B279" i="8" s="1"/>
  <c r="B291" i="8" s="1"/>
  <c r="B303" i="8" s="1"/>
  <c r="B28" i="8"/>
  <c r="B29" i="8"/>
  <c r="B41" i="8" s="1"/>
  <c r="B53" i="8" s="1"/>
  <c r="B65" i="8" s="1"/>
  <c r="B77" i="8" s="1"/>
  <c r="B89" i="8" s="1"/>
  <c r="B101" i="8" s="1"/>
  <c r="B113" i="8" s="1"/>
  <c r="B125" i="8" s="1"/>
  <c r="B137" i="8" s="1"/>
  <c r="B149" i="8" s="1"/>
  <c r="B161" i="8" s="1"/>
  <c r="B173" i="8" s="1"/>
  <c r="B185" i="8" s="1"/>
  <c r="B197" i="8" s="1"/>
  <c r="B209" i="8" s="1"/>
  <c r="B221" i="8" s="1"/>
  <c r="B233" i="8" s="1"/>
  <c r="B245" i="8" s="1"/>
  <c r="B257" i="8" s="1"/>
  <c r="B269" i="8" s="1"/>
  <c r="B281" i="8" s="1"/>
  <c r="B293" i="8" s="1"/>
  <c r="B305" i="8" s="1"/>
  <c r="B30" i="8"/>
  <c r="B42" i="8" s="1"/>
  <c r="B54" i="8" s="1"/>
  <c r="B66" i="8" s="1"/>
  <c r="B78" i="8" s="1"/>
  <c r="B90" i="8" s="1"/>
  <c r="B102" i="8" s="1"/>
  <c r="B114" i="8" s="1"/>
  <c r="B126" i="8" s="1"/>
  <c r="B138" i="8" s="1"/>
  <c r="B150" i="8" s="1"/>
  <c r="B162" i="8" s="1"/>
  <c r="B174" i="8" s="1"/>
  <c r="B186" i="8" s="1"/>
  <c r="B198" i="8" s="1"/>
  <c r="B210" i="8" s="1"/>
  <c r="B222" i="8" s="1"/>
  <c r="B234" i="8" s="1"/>
  <c r="B246" i="8" s="1"/>
  <c r="B258" i="8" s="1"/>
  <c r="B270" i="8" s="1"/>
  <c r="B282" i="8" s="1"/>
  <c r="B294" i="8" s="1"/>
  <c r="B306" i="8" s="1"/>
  <c r="B31" i="8"/>
  <c r="B43" i="8" s="1"/>
  <c r="B55" i="8" s="1"/>
  <c r="B67" i="8" s="1"/>
  <c r="B79" i="8" s="1"/>
  <c r="B91" i="8" s="1"/>
  <c r="B103" i="8" s="1"/>
  <c r="B115" i="8" s="1"/>
  <c r="B127" i="8" s="1"/>
  <c r="B139" i="8" s="1"/>
  <c r="B151" i="8" s="1"/>
  <c r="B163" i="8" s="1"/>
  <c r="B175" i="8" s="1"/>
  <c r="B187" i="8" s="1"/>
  <c r="B199" i="8" s="1"/>
  <c r="B211" i="8" s="1"/>
  <c r="B223" i="8" s="1"/>
  <c r="B235" i="8" s="1"/>
  <c r="B247" i="8" s="1"/>
  <c r="B259" i="8" s="1"/>
  <c r="B271" i="8" s="1"/>
  <c r="B283" i="8" s="1"/>
  <c r="B295" i="8" s="1"/>
  <c r="B307" i="8" s="1"/>
  <c r="B37" i="8"/>
  <c r="B49" i="8" s="1"/>
  <c r="B61" i="8" s="1"/>
  <c r="B73" i="8" s="1"/>
  <c r="B85" i="8" s="1"/>
  <c r="B97" i="8" s="1"/>
  <c r="B109" i="8" s="1"/>
  <c r="B121" i="8" s="1"/>
  <c r="B133" i="8" s="1"/>
  <c r="B145" i="8" s="1"/>
  <c r="B157" i="8" s="1"/>
  <c r="B169" i="8" s="1"/>
  <c r="B181" i="8" s="1"/>
  <c r="B193" i="8" s="1"/>
  <c r="B205" i="8" s="1"/>
  <c r="B217" i="8" s="1"/>
  <c r="B229" i="8" s="1"/>
  <c r="B241" i="8" s="1"/>
  <c r="B253" i="8" s="1"/>
  <c r="B265" i="8" s="1"/>
  <c r="B277" i="8" s="1"/>
  <c r="B289" i="8" s="1"/>
  <c r="B301" i="8" s="1"/>
  <c r="B313" i="8" s="1"/>
  <c r="B40" i="8"/>
  <c r="B52" i="8" s="1"/>
  <c r="B64" i="8" s="1"/>
  <c r="B76" i="8" s="1"/>
  <c r="B88" i="8" s="1"/>
  <c r="B100" i="8" s="1"/>
  <c r="B112" i="8" s="1"/>
  <c r="B124" i="8" s="1"/>
  <c r="B136" i="8" s="1"/>
  <c r="B148" i="8" s="1"/>
  <c r="B160" i="8" s="1"/>
  <c r="B172" i="8" s="1"/>
  <c r="B184" i="8" s="1"/>
  <c r="B196" i="8" s="1"/>
  <c r="B208" i="8" s="1"/>
  <c r="B220" i="8" s="1"/>
  <c r="B232" i="8" s="1"/>
  <c r="B244" i="8" s="1"/>
  <c r="B256" i="8" s="1"/>
  <c r="B268" i="8" s="1"/>
  <c r="B280" i="8" s="1"/>
  <c r="B292" i="8" s="1"/>
  <c r="B304" i="8" s="1"/>
  <c r="B48" i="8"/>
  <c r="B60" i="8" s="1"/>
  <c r="B72" i="8" s="1"/>
  <c r="B84" i="8" s="1"/>
  <c r="B96" i="8" s="1"/>
  <c r="B108" i="8" s="1"/>
  <c r="B120" i="8" s="1"/>
  <c r="B132" i="8" s="1"/>
  <c r="B144" i="8" s="1"/>
  <c r="B156" i="8" s="1"/>
  <c r="B168" i="8" s="1"/>
  <c r="B180" i="8" s="1"/>
  <c r="B192" i="8" s="1"/>
  <c r="B204" i="8" s="1"/>
  <c r="B216" i="8" s="1"/>
  <c r="B228" i="8" s="1"/>
  <c r="B240" i="8" s="1"/>
  <c r="B252" i="8" s="1"/>
  <c r="B264" i="8" s="1"/>
  <c r="B276" i="8" s="1"/>
  <c r="B288" i="8" s="1"/>
  <c r="B14" i="8"/>
  <c r="A15" i="8"/>
  <c r="A27" i="8" s="1"/>
  <c r="A39" i="8" s="1"/>
  <c r="A51" i="8" s="1"/>
  <c r="A63" i="8" s="1"/>
  <c r="A75" i="8" s="1"/>
  <c r="A87" i="8" s="1"/>
  <c r="A99" i="8" s="1"/>
  <c r="A111" i="8" s="1"/>
  <c r="A123" i="8" s="1"/>
  <c r="A135" i="8" s="1"/>
  <c r="A147" i="8" s="1"/>
  <c r="A159" i="8" s="1"/>
  <c r="A171" i="8" s="1"/>
  <c r="A183" i="8" s="1"/>
  <c r="A195" i="8" s="1"/>
  <c r="A207" i="8" s="1"/>
  <c r="A219" i="8" s="1"/>
  <c r="A231" i="8" s="1"/>
  <c r="A243" i="8" s="1"/>
  <c r="A255" i="8" s="1"/>
  <c r="A267" i="8" s="1"/>
  <c r="A279" i="8" s="1"/>
  <c r="A16" i="8"/>
  <c r="A28" i="8" s="1"/>
  <c r="A40" i="8" s="1"/>
  <c r="A52" i="8" s="1"/>
  <c r="A64" i="8" s="1"/>
  <c r="A76" i="8" s="1"/>
  <c r="A88" i="8" s="1"/>
  <c r="A100" i="8" s="1"/>
  <c r="A112" i="8" s="1"/>
  <c r="A124" i="8" s="1"/>
  <c r="A136" i="8" s="1"/>
  <c r="A148" i="8" s="1"/>
  <c r="A160" i="8" s="1"/>
  <c r="A172" i="8" s="1"/>
  <c r="A184" i="8" s="1"/>
  <c r="A196" i="8" s="1"/>
  <c r="A208" i="8" s="1"/>
  <c r="A220" i="8" s="1"/>
  <c r="A232" i="8" s="1"/>
  <c r="A244" i="8" s="1"/>
  <c r="A256" i="8" s="1"/>
  <c r="A268" i="8" s="1"/>
  <c r="A280" i="8" s="1"/>
  <c r="A17" i="8"/>
  <c r="A29" i="8" s="1"/>
  <c r="A41" i="8" s="1"/>
  <c r="A53" i="8" s="1"/>
  <c r="A65" i="8" s="1"/>
  <c r="A77" i="8" s="1"/>
  <c r="A89" i="8" s="1"/>
  <c r="A101" i="8" s="1"/>
  <c r="A113" i="8" s="1"/>
  <c r="A125" i="8" s="1"/>
  <c r="A137" i="8" s="1"/>
  <c r="A149" i="8" s="1"/>
  <c r="A161" i="8" s="1"/>
  <c r="A173" i="8" s="1"/>
  <c r="A185" i="8" s="1"/>
  <c r="A197" i="8" s="1"/>
  <c r="A209" i="8" s="1"/>
  <c r="A221" i="8" s="1"/>
  <c r="A233" i="8" s="1"/>
  <c r="A245" i="8" s="1"/>
  <c r="A257" i="8" s="1"/>
  <c r="A269" i="8" s="1"/>
  <c r="A281" i="8" s="1"/>
  <c r="A293" i="8" s="1"/>
  <c r="A305" i="8" s="1"/>
  <c r="A18" i="8"/>
  <c r="A30" i="8" s="1"/>
  <c r="A42" i="8" s="1"/>
  <c r="A19" i="8"/>
  <c r="A31" i="8" s="1"/>
  <c r="A43" i="8" s="1"/>
  <c r="A55" i="8" s="1"/>
  <c r="A67" i="8" s="1"/>
  <c r="A79" i="8" s="1"/>
  <c r="A91" i="8" s="1"/>
  <c r="A103" i="8" s="1"/>
  <c r="A115" i="8" s="1"/>
  <c r="A127" i="8" s="1"/>
  <c r="A139" i="8" s="1"/>
  <c r="A151" i="8" s="1"/>
  <c r="A163" i="8" s="1"/>
  <c r="A175" i="8" s="1"/>
  <c r="A187" i="8" s="1"/>
  <c r="A199" i="8" s="1"/>
  <c r="A211" i="8" s="1"/>
  <c r="A223" i="8" s="1"/>
  <c r="A235" i="8" s="1"/>
  <c r="A247" i="8" s="1"/>
  <c r="A259" i="8" s="1"/>
  <c r="A271" i="8" s="1"/>
  <c r="A283" i="8" s="1"/>
  <c r="A295" i="8" s="1"/>
  <c r="A307" i="8" s="1"/>
  <c r="A20" i="8"/>
  <c r="A32" i="8" s="1"/>
  <c r="A44" i="8" s="1"/>
  <c r="A56" i="8" s="1"/>
  <c r="A68" i="8" s="1"/>
  <c r="A80" i="8" s="1"/>
  <c r="A92" i="8" s="1"/>
  <c r="A104" i="8" s="1"/>
  <c r="A116" i="8" s="1"/>
  <c r="A128" i="8" s="1"/>
  <c r="A140" i="8" s="1"/>
  <c r="A152" i="8" s="1"/>
  <c r="A164" i="8" s="1"/>
  <c r="A176" i="8" s="1"/>
  <c r="A188" i="8" s="1"/>
  <c r="A200" i="8" s="1"/>
  <c r="A212" i="8" s="1"/>
  <c r="A224" i="8" s="1"/>
  <c r="A236" i="8" s="1"/>
  <c r="A248" i="8" s="1"/>
  <c r="A260" i="8" s="1"/>
  <c r="A272" i="8" s="1"/>
  <c r="A284" i="8" s="1"/>
  <c r="A21" i="8"/>
  <c r="A33" i="8" s="1"/>
  <c r="A45" i="8" s="1"/>
  <c r="A57" i="8" s="1"/>
  <c r="A69" i="8" s="1"/>
  <c r="A81" i="8" s="1"/>
  <c r="A93" i="8" s="1"/>
  <c r="A105" i="8" s="1"/>
  <c r="A117" i="8" s="1"/>
  <c r="A129" i="8" s="1"/>
  <c r="A141" i="8" s="1"/>
  <c r="A153" i="8" s="1"/>
  <c r="A165" i="8" s="1"/>
  <c r="A177" i="8" s="1"/>
  <c r="A189" i="8" s="1"/>
  <c r="A201" i="8" s="1"/>
  <c r="A213" i="8" s="1"/>
  <c r="A225" i="8" s="1"/>
  <c r="A237" i="8" s="1"/>
  <c r="A249" i="8" s="1"/>
  <c r="A261" i="8" s="1"/>
  <c r="A273" i="8" s="1"/>
  <c r="A285" i="8" s="1"/>
  <c r="A22" i="8"/>
  <c r="A34" i="8" s="1"/>
  <c r="A46" i="8" s="1"/>
  <c r="A58" i="8" s="1"/>
  <c r="A70" i="8" s="1"/>
  <c r="A82" i="8" s="1"/>
  <c r="A94" i="8" s="1"/>
  <c r="A106" i="8" s="1"/>
  <c r="A118" i="8" s="1"/>
  <c r="A130" i="8" s="1"/>
  <c r="A142" i="8" s="1"/>
  <c r="A154" i="8" s="1"/>
  <c r="A166" i="8" s="1"/>
  <c r="A178" i="8" s="1"/>
  <c r="A190" i="8" s="1"/>
  <c r="A202" i="8" s="1"/>
  <c r="A214" i="8" s="1"/>
  <c r="A226" i="8" s="1"/>
  <c r="A238" i="8" s="1"/>
  <c r="A250" i="8" s="1"/>
  <c r="A262" i="8" s="1"/>
  <c r="A274" i="8" s="1"/>
  <c r="A286" i="8" s="1"/>
  <c r="A298" i="8" s="1"/>
  <c r="A310" i="8" s="1"/>
  <c r="A23" i="8"/>
  <c r="A35" i="8" s="1"/>
  <c r="A47" i="8" s="1"/>
  <c r="A59" i="8" s="1"/>
  <c r="A71" i="8" s="1"/>
  <c r="A83" i="8" s="1"/>
  <c r="A95" i="8" s="1"/>
  <c r="A107" i="8" s="1"/>
  <c r="A119" i="8" s="1"/>
  <c r="A131" i="8" s="1"/>
  <c r="A143" i="8" s="1"/>
  <c r="A155" i="8" s="1"/>
  <c r="A167" i="8" s="1"/>
  <c r="A179" i="8" s="1"/>
  <c r="A191" i="8" s="1"/>
  <c r="A203" i="8" s="1"/>
  <c r="A215" i="8" s="1"/>
  <c r="A227" i="8" s="1"/>
  <c r="A239" i="8" s="1"/>
  <c r="A251" i="8" s="1"/>
  <c r="A24" i="8"/>
  <c r="A36" i="8" s="1"/>
  <c r="A48" i="8" s="1"/>
  <c r="A60" i="8" s="1"/>
  <c r="A72" i="8" s="1"/>
  <c r="A84" i="8" s="1"/>
  <c r="A96" i="8" s="1"/>
  <c r="A108" i="8" s="1"/>
  <c r="A120" i="8" s="1"/>
  <c r="A132" i="8" s="1"/>
  <c r="A144" i="8" s="1"/>
  <c r="A156" i="8" s="1"/>
  <c r="A168" i="8" s="1"/>
  <c r="A180" i="8" s="1"/>
  <c r="A192" i="8" s="1"/>
  <c r="A204" i="8" s="1"/>
  <c r="A216" i="8" s="1"/>
  <c r="A228" i="8" s="1"/>
  <c r="A240" i="8" s="1"/>
  <c r="A252" i="8" s="1"/>
  <c r="A264" i="8" s="1"/>
  <c r="A276" i="8" s="1"/>
  <c r="A288" i="8" s="1"/>
  <c r="A300" i="8" s="1"/>
  <c r="A312" i="8" s="1"/>
  <c r="A25" i="8"/>
  <c r="A37" i="8" s="1"/>
  <c r="A49" i="8" s="1"/>
  <c r="A61" i="8" s="1"/>
  <c r="A73" i="8" s="1"/>
  <c r="A85" i="8" s="1"/>
  <c r="A97" i="8" s="1"/>
  <c r="A109" i="8" s="1"/>
  <c r="A121" i="8" s="1"/>
  <c r="A133" i="8" s="1"/>
  <c r="A145" i="8" s="1"/>
  <c r="A157" i="8" s="1"/>
  <c r="A169" i="8" s="1"/>
  <c r="A181" i="8" s="1"/>
  <c r="A193" i="8" s="1"/>
  <c r="A205" i="8" s="1"/>
  <c r="A217" i="8" s="1"/>
  <c r="A229" i="8" s="1"/>
  <c r="A241" i="8" s="1"/>
  <c r="A253" i="8" s="1"/>
  <c r="A265" i="8" s="1"/>
  <c r="A277" i="8" s="1"/>
  <c r="A289" i="8" s="1"/>
  <c r="A301" i="8" s="1"/>
  <c r="A54" i="8"/>
  <c r="A66" i="8" s="1"/>
  <c r="A78" i="8" s="1"/>
  <c r="A90" i="8" s="1"/>
  <c r="A102" i="8" s="1"/>
  <c r="A114" i="8" s="1"/>
  <c r="A126" i="8" s="1"/>
  <c r="A138" i="8" s="1"/>
  <c r="A150" i="8" s="1"/>
  <c r="A162" i="8" s="1"/>
  <c r="A174" i="8" s="1"/>
  <c r="A186" i="8" s="1"/>
  <c r="A198" i="8" s="1"/>
  <c r="A210" i="8" s="1"/>
  <c r="A222" i="8" s="1"/>
  <c r="A234" i="8" s="1"/>
  <c r="A246" i="8" s="1"/>
  <c r="A258" i="8" s="1"/>
  <c r="A270" i="8" s="1"/>
  <c r="A282" i="8" s="1"/>
  <c r="A294" i="8" s="1"/>
  <c r="A306" i="8" s="1"/>
  <c r="A14" i="8"/>
  <c r="A26" i="8" s="1"/>
  <c r="A38" i="8" s="1"/>
  <c r="A50" i="8" s="1"/>
  <c r="A62" i="8" s="1"/>
  <c r="A74" i="8" s="1"/>
  <c r="A86" i="8" s="1"/>
  <c r="A98" i="8" s="1"/>
  <c r="A110" i="8" s="1"/>
  <c r="A122" i="8" s="1"/>
  <c r="A134" i="8" s="1"/>
  <c r="A146" i="8" s="1"/>
  <c r="A158" i="8" s="1"/>
  <c r="A170" i="8" s="1"/>
  <c r="A182" i="8" s="1"/>
  <c r="A194" i="8" s="1"/>
  <c r="A206" i="8" s="1"/>
  <c r="A218" i="8" s="1"/>
  <c r="A230" i="8" s="1"/>
  <c r="A242" i="8" s="1"/>
  <c r="A254" i="8" s="1"/>
  <c r="A266" i="8" s="1"/>
  <c r="A278" i="8" s="1"/>
  <c r="A290" i="8" s="1"/>
  <c r="A302" i="8" s="1"/>
  <c r="J3" i="7"/>
  <c r="J4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2" i="7"/>
  <c r="I3" i="7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8" i="7"/>
  <c r="I119" i="7"/>
  <c r="I120" i="7"/>
  <c r="I121" i="7"/>
  <c r="I122" i="7"/>
  <c r="I123" i="7"/>
  <c r="I124" i="7"/>
  <c r="I125" i="7"/>
  <c r="I126" i="7"/>
  <c r="I127" i="7"/>
  <c r="I128" i="7"/>
  <c r="I129" i="7"/>
  <c r="I130" i="7"/>
  <c r="I131" i="7"/>
  <c r="I132" i="7"/>
  <c r="I133" i="7"/>
  <c r="I134" i="7"/>
  <c r="I135" i="7"/>
  <c r="I136" i="7"/>
  <c r="I137" i="7"/>
  <c r="I138" i="7"/>
  <c r="I139" i="7"/>
  <c r="I140" i="7"/>
  <c r="I141" i="7"/>
  <c r="I142" i="7"/>
  <c r="I143" i="7"/>
  <c r="I144" i="7"/>
  <c r="I145" i="7"/>
  <c r="I146" i="7"/>
  <c r="I147" i="7"/>
  <c r="I148" i="7"/>
  <c r="I149" i="7"/>
  <c r="I150" i="7"/>
  <c r="I151" i="7"/>
  <c r="I152" i="7"/>
  <c r="I153" i="7"/>
  <c r="I154" i="7"/>
  <c r="I155" i="7"/>
  <c r="I156" i="7"/>
  <c r="I157" i="7"/>
  <c r="I158" i="7"/>
  <c r="I159" i="7"/>
  <c r="I160" i="7"/>
  <c r="I161" i="7"/>
  <c r="I162" i="7"/>
  <c r="I163" i="7"/>
  <c r="I164" i="7"/>
  <c r="I165" i="7"/>
  <c r="I166" i="7"/>
  <c r="I167" i="7"/>
  <c r="I168" i="7"/>
  <c r="I169" i="7"/>
  <c r="I170" i="7"/>
  <c r="I171" i="7"/>
  <c r="I172" i="7"/>
  <c r="I173" i="7"/>
  <c r="I174" i="7"/>
  <c r="I175" i="7"/>
  <c r="I176" i="7"/>
  <c r="I177" i="7"/>
  <c r="I178" i="7"/>
  <c r="I179" i="7"/>
  <c r="I180" i="7"/>
  <c r="I181" i="7"/>
  <c r="I182" i="7"/>
  <c r="I183" i="7"/>
  <c r="I184" i="7"/>
  <c r="I185" i="7"/>
  <c r="I186" i="7"/>
  <c r="I187" i="7"/>
  <c r="I188" i="7"/>
  <c r="I189" i="7"/>
  <c r="I190" i="7"/>
  <c r="I191" i="7"/>
  <c r="I192" i="7"/>
  <c r="I193" i="7"/>
  <c r="I2" i="7"/>
  <c r="H3" i="7"/>
  <c r="N3" i="7" s="1"/>
  <c r="H4" i="7"/>
  <c r="N4" i="7" s="1"/>
  <c r="H5" i="7"/>
  <c r="N5" i="7" s="1"/>
  <c r="H6" i="7"/>
  <c r="N6" i="7" s="1"/>
  <c r="H7" i="7"/>
  <c r="N7" i="7" s="1"/>
  <c r="H8" i="7"/>
  <c r="N8" i="7" s="1"/>
  <c r="H9" i="7"/>
  <c r="N9" i="7" s="1"/>
  <c r="H10" i="7"/>
  <c r="N10" i="7" s="1"/>
  <c r="H11" i="7"/>
  <c r="N11" i="7" s="1"/>
  <c r="H12" i="7"/>
  <c r="N12" i="7" s="1"/>
  <c r="H13" i="7"/>
  <c r="N13" i="7" s="1"/>
  <c r="H14" i="7"/>
  <c r="N14" i="7" s="1"/>
  <c r="H15" i="7"/>
  <c r="N15" i="7" s="1"/>
  <c r="H16" i="7"/>
  <c r="N16" i="7" s="1"/>
  <c r="H17" i="7"/>
  <c r="N17" i="7" s="1"/>
  <c r="H18" i="7"/>
  <c r="N18" i="7" s="1"/>
  <c r="H19" i="7"/>
  <c r="N19" i="7" s="1"/>
  <c r="H20" i="7"/>
  <c r="N20" i="7" s="1"/>
  <c r="H21" i="7"/>
  <c r="N21" i="7" s="1"/>
  <c r="H22" i="7"/>
  <c r="N22" i="7" s="1"/>
  <c r="H23" i="7"/>
  <c r="N23" i="7" s="1"/>
  <c r="H24" i="7"/>
  <c r="N24" i="7" s="1"/>
  <c r="H25" i="7"/>
  <c r="N25" i="7" s="1"/>
  <c r="H26" i="7"/>
  <c r="N26" i="7" s="1"/>
  <c r="H27" i="7"/>
  <c r="N27" i="7" s="1"/>
  <c r="H28" i="7"/>
  <c r="N28" i="7" s="1"/>
  <c r="H29" i="7"/>
  <c r="N29" i="7" s="1"/>
  <c r="H30" i="7"/>
  <c r="N30" i="7" s="1"/>
  <c r="H31" i="7"/>
  <c r="N31" i="7" s="1"/>
  <c r="H32" i="7"/>
  <c r="N32" i="7" s="1"/>
  <c r="H33" i="7"/>
  <c r="N33" i="7" s="1"/>
  <c r="H34" i="7"/>
  <c r="N34" i="7" s="1"/>
  <c r="H35" i="7"/>
  <c r="N35" i="7" s="1"/>
  <c r="H36" i="7"/>
  <c r="N36" i="7" s="1"/>
  <c r="H37" i="7"/>
  <c r="N37" i="7" s="1"/>
  <c r="H38" i="7"/>
  <c r="N38" i="7" s="1"/>
  <c r="H39" i="7"/>
  <c r="N39" i="7" s="1"/>
  <c r="H40" i="7"/>
  <c r="N40" i="7" s="1"/>
  <c r="H41" i="7"/>
  <c r="N41" i="7" s="1"/>
  <c r="H42" i="7"/>
  <c r="N42" i="7" s="1"/>
  <c r="H43" i="7"/>
  <c r="N43" i="7" s="1"/>
  <c r="H44" i="7"/>
  <c r="N44" i="7" s="1"/>
  <c r="H45" i="7"/>
  <c r="N45" i="7" s="1"/>
  <c r="H46" i="7"/>
  <c r="N46" i="7" s="1"/>
  <c r="H47" i="7"/>
  <c r="N47" i="7" s="1"/>
  <c r="H48" i="7"/>
  <c r="N48" i="7" s="1"/>
  <c r="H49" i="7"/>
  <c r="N49" i="7" s="1"/>
  <c r="H50" i="7"/>
  <c r="N50" i="7" s="1"/>
  <c r="H51" i="7"/>
  <c r="N51" i="7" s="1"/>
  <c r="H52" i="7"/>
  <c r="N52" i="7" s="1"/>
  <c r="H53" i="7"/>
  <c r="N53" i="7" s="1"/>
  <c r="H54" i="7"/>
  <c r="N54" i="7" s="1"/>
  <c r="H55" i="7"/>
  <c r="N55" i="7" s="1"/>
  <c r="H56" i="7"/>
  <c r="N56" i="7" s="1"/>
  <c r="H57" i="7"/>
  <c r="N57" i="7" s="1"/>
  <c r="H58" i="7"/>
  <c r="N58" i="7" s="1"/>
  <c r="H59" i="7"/>
  <c r="N59" i="7" s="1"/>
  <c r="H60" i="7"/>
  <c r="N60" i="7" s="1"/>
  <c r="H61" i="7"/>
  <c r="N61" i="7" s="1"/>
  <c r="H62" i="7"/>
  <c r="N62" i="7" s="1"/>
  <c r="H63" i="7"/>
  <c r="N63" i="7" s="1"/>
  <c r="H64" i="7"/>
  <c r="N64" i="7" s="1"/>
  <c r="H65" i="7"/>
  <c r="N65" i="7" s="1"/>
  <c r="H66" i="7"/>
  <c r="N66" i="7" s="1"/>
  <c r="H67" i="7"/>
  <c r="N67" i="7" s="1"/>
  <c r="H68" i="7"/>
  <c r="N68" i="7" s="1"/>
  <c r="H69" i="7"/>
  <c r="N69" i="7" s="1"/>
  <c r="H70" i="7"/>
  <c r="N70" i="7" s="1"/>
  <c r="H71" i="7"/>
  <c r="N71" i="7" s="1"/>
  <c r="H72" i="7"/>
  <c r="N72" i="7" s="1"/>
  <c r="H73" i="7"/>
  <c r="N73" i="7" s="1"/>
  <c r="H74" i="7"/>
  <c r="N74" i="7" s="1"/>
  <c r="H75" i="7"/>
  <c r="N75" i="7" s="1"/>
  <c r="H76" i="7"/>
  <c r="N76" i="7" s="1"/>
  <c r="H77" i="7"/>
  <c r="N77" i="7" s="1"/>
  <c r="H78" i="7"/>
  <c r="H79" i="7"/>
  <c r="N79" i="7" s="1"/>
  <c r="H80" i="7"/>
  <c r="N80" i="7" s="1"/>
  <c r="H81" i="7"/>
  <c r="N81" i="7" s="1"/>
  <c r="H82" i="7"/>
  <c r="N82" i="7" s="1"/>
  <c r="H83" i="7"/>
  <c r="N83" i="7" s="1"/>
  <c r="H84" i="7"/>
  <c r="N84" i="7" s="1"/>
  <c r="H85" i="7"/>
  <c r="N85" i="7" s="1"/>
  <c r="H86" i="7"/>
  <c r="N86" i="7" s="1"/>
  <c r="H87" i="7"/>
  <c r="N87" i="7" s="1"/>
  <c r="H88" i="7"/>
  <c r="N88" i="7" s="1"/>
  <c r="H89" i="7"/>
  <c r="N89" i="7" s="1"/>
  <c r="H90" i="7"/>
  <c r="N90" i="7" s="1"/>
  <c r="H91" i="7"/>
  <c r="N91" i="7" s="1"/>
  <c r="H92" i="7"/>
  <c r="N92" i="7" s="1"/>
  <c r="H93" i="7"/>
  <c r="N93" i="7" s="1"/>
  <c r="H94" i="7"/>
  <c r="N94" i="7" s="1"/>
  <c r="H95" i="7"/>
  <c r="N95" i="7" s="1"/>
  <c r="H96" i="7"/>
  <c r="N96" i="7" s="1"/>
  <c r="H97" i="7"/>
  <c r="N97" i="7" s="1"/>
  <c r="H98" i="7"/>
  <c r="N98" i="7" s="1"/>
  <c r="H99" i="7"/>
  <c r="N99" i="7" s="1"/>
  <c r="H100" i="7"/>
  <c r="N100" i="7" s="1"/>
  <c r="H101" i="7"/>
  <c r="N101" i="7" s="1"/>
  <c r="H102" i="7"/>
  <c r="N102" i="7" s="1"/>
  <c r="H103" i="7"/>
  <c r="N103" i="7" s="1"/>
  <c r="H104" i="7"/>
  <c r="N104" i="7" s="1"/>
  <c r="H105" i="7"/>
  <c r="N105" i="7" s="1"/>
  <c r="H106" i="7"/>
  <c r="N106" i="7" s="1"/>
  <c r="H107" i="7"/>
  <c r="N107" i="7" s="1"/>
  <c r="H108" i="7"/>
  <c r="N108" i="7" s="1"/>
  <c r="H109" i="7"/>
  <c r="N109" i="7" s="1"/>
  <c r="H110" i="7"/>
  <c r="N110" i="7" s="1"/>
  <c r="H111" i="7"/>
  <c r="H112" i="7"/>
  <c r="N112" i="7" s="1"/>
  <c r="H113" i="7"/>
  <c r="N113" i="7" s="1"/>
  <c r="H114" i="7"/>
  <c r="N114" i="7" s="1"/>
  <c r="H115" i="7"/>
  <c r="N115" i="7" s="1"/>
  <c r="H116" i="7"/>
  <c r="N116" i="7" s="1"/>
  <c r="H117" i="7"/>
  <c r="N117" i="7" s="1"/>
  <c r="H118" i="7"/>
  <c r="N118" i="7" s="1"/>
  <c r="H119" i="7"/>
  <c r="N119" i="7" s="1"/>
  <c r="H120" i="7"/>
  <c r="N120" i="7" s="1"/>
  <c r="H121" i="7"/>
  <c r="N121" i="7" s="1"/>
  <c r="H122" i="7"/>
  <c r="N122" i="7" s="1"/>
  <c r="H123" i="7"/>
  <c r="N123" i="7" s="1"/>
  <c r="H124" i="7"/>
  <c r="N124" i="7" s="1"/>
  <c r="H125" i="7"/>
  <c r="N125" i="7" s="1"/>
  <c r="H126" i="7"/>
  <c r="N126" i="7" s="1"/>
  <c r="H127" i="7"/>
  <c r="N127" i="7" s="1"/>
  <c r="H128" i="7"/>
  <c r="N128" i="7" s="1"/>
  <c r="H129" i="7"/>
  <c r="N129" i="7" s="1"/>
  <c r="H130" i="7"/>
  <c r="N130" i="7" s="1"/>
  <c r="H131" i="7"/>
  <c r="N131" i="7" s="1"/>
  <c r="H132" i="7"/>
  <c r="N132" i="7" s="1"/>
  <c r="H133" i="7"/>
  <c r="N133" i="7" s="1"/>
  <c r="H134" i="7"/>
  <c r="N134" i="7" s="1"/>
  <c r="H135" i="7"/>
  <c r="N135" i="7" s="1"/>
  <c r="H136" i="7"/>
  <c r="H137" i="7"/>
  <c r="N137" i="7" s="1"/>
  <c r="H138" i="7"/>
  <c r="H139" i="7"/>
  <c r="N139" i="7" s="1"/>
  <c r="H140" i="7"/>
  <c r="N140" i="7" s="1"/>
  <c r="H141" i="7"/>
  <c r="N141" i="7" s="1"/>
  <c r="H142" i="7"/>
  <c r="N142" i="7" s="1"/>
  <c r="H143" i="7"/>
  <c r="N143" i="7" s="1"/>
  <c r="H144" i="7"/>
  <c r="N144" i="7" s="1"/>
  <c r="H145" i="7"/>
  <c r="N145" i="7" s="1"/>
  <c r="H146" i="7"/>
  <c r="N146" i="7" s="1"/>
  <c r="H147" i="7"/>
  <c r="N147" i="7" s="1"/>
  <c r="H148" i="7"/>
  <c r="N148" i="7" s="1"/>
  <c r="H149" i="7"/>
  <c r="N149" i="7" s="1"/>
  <c r="H150" i="7"/>
  <c r="N150" i="7" s="1"/>
  <c r="H151" i="7"/>
  <c r="N151" i="7" s="1"/>
  <c r="H152" i="7"/>
  <c r="N152" i="7" s="1"/>
  <c r="H153" i="7"/>
  <c r="N153" i="7" s="1"/>
  <c r="H154" i="7"/>
  <c r="N154" i="7" s="1"/>
  <c r="H155" i="7"/>
  <c r="N155" i="7" s="1"/>
  <c r="H156" i="7"/>
  <c r="N156" i="7" s="1"/>
  <c r="H157" i="7"/>
  <c r="N157" i="7" s="1"/>
  <c r="H158" i="7"/>
  <c r="N158" i="7" s="1"/>
  <c r="H159" i="7"/>
  <c r="N159" i="7" s="1"/>
  <c r="H160" i="7"/>
  <c r="N160" i="7" s="1"/>
  <c r="H161" i="7"/>
  <c r="N161" i="7" s="1"/>
  <c r="H162" i="7"/>
  <c r="N162" i="7" s="1"/>
  <c r="H163" i="7"/>
  <c r="N163" i="7" s="1"/>
  <c r="H164" i="7"/>
  <c r="N164" i="7" s="1"/>
  <c r="H165" i="7"/>
  <c r="N165" i="7" s="1"/>
  <c r="H166" i="7"/>
  <c r="N166" i="7" s="1"/>
  <c r="H167" i="7"/>
  <c r="N167" i="7" s="1"/>
  <c r="H168" i="7"/>
  <c r="N168" i="7" s="1"/>
  <c r="H169" i="7"/>
  <c r="N169" i="7" s="1"/>
  <c r="H170" i="7"/>
  <c r="N170" i="7" s="1"/>
  <c r="H171" i="7"/>
  <c r="N171" i="7" s="1"/>
  <c r="H172" i="7"/>
  <c r="N172" i="7" s="1"/>
  <c r="H173" i="7"/>
  <c r="N173" i="7" s="1"/>
  <c r="H174" i="7"/>
  <c r="N174" i="7" s="1"/>
  <c r="H175" i="7"/>
  <c r="N175" i="7" s="1"/>
  <c r="H176" i="7"/>
  <c r="N176" i="7" s="1"/>
  <c r="H177" i="7"/>
  <c r="N177" i="7" s="1"/>
  <c r="H178" i="7"/>
  <c r="N178" i="7" s="1"/>
  <c r="H179" i="7"/>
  <c r="N179" i="7" s="1"/>
  <c r="H180" i="7"/>
  <c r="N180" i="7" s="1"/>
  <c r="H181" i="7"/>
  <c r="N181" i="7" s="1"/>
  <c r="H182" i="7"/>
  <c r="N182" i="7" s="1"/>
  <c r="H183" i="7"/>
  <c r="N183" i="7" s="1"/>
  <c r="H184" i="7"/>
  <c r="N184" i="7" s="1"/>
  <c r="H185" i="7"/>
  <c r="N185" i="7" s="1"/>
  <c r="H186" i="7"/>
  <c r="H187" i="7"/>
  <c r="N187" i="7" s="1"/>
  <c r="H188" i="7"/>
  <c r="N188" i="7" s="1"/>
  <c r="H189" i="7"/>
  <c r="N189" i="7" s="1"/>
  <c r="H190" i="7"/>
  <c r="N190" i="7" s="1"/>
  <c r="H191" i="7"/>
  <c r="N191" i="7" s="1"/>
  <c r="H192" i="7"/>
  <c r="N192" i="7" s="1"/>
  <c r="H193" i="7"/>
  <c r="N193" i="7" s="1"/>
  <c r="H2" i="7"/>
  <c r="G3" i="7"/>
  <c r="G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2" i="7"/>
  <c r="F3" i="7"/>
  <c r="F4" i="7"/>
  <c r="F5" i="7"/>
  <c r="F6" i="7"/>
  <c r="F7" i="7"/>
  <c r="F8" i="7"/>
  <c r="M8" i="7" s="1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M24" i="7" s="1"/>
  <c r="O24" i="7" s="1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M40" i="7" s="1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M63" i="7" s="1"/>
  <c r="F64" i="7"/>
  <c r="F65" i="7"/>
  <c r="F66" i="7"/>
  <c r="F67" i="7"/>
  <c r="F68" i="7"/>
  <c r="F69" i="7"/>
  <c r="M69" i="7" s="1"/>
  <c r="O69" i="7" s="1"/>
  <c r="F70" i="7"/>
  <c r="F71" i="7"/>
  <c r="F72" i="7"/>
  <c r="F73" i="7"/>
  <c r="M73" i="7" s="1"/>
  <c r="F74" i="7"/>
  <c r="F75" i="7"/>
  <c r="F76" i="7"/>
  <c r="F77" i="7"/>
  <c r="F78" i="7"/>
  <c r="F79" i="7"/>
  <c r="F80" i="7"/>
  <c r="M80" i="7" s="1"/>
  <c r="F81" i="7"/>
  <c r="M81" i="7" s="1"/>
  <c r="O81" i="7" s="1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M97" i="7" s="1"/>
  <c r="F98" i="7"/>
  <c r="F99" i="7"/>
  <c r="M99" i="7" s="1"/>
  <c r="F100" i="7"/>
  <c r="M100" i="7" s="1"/>
  <c r="F101" i="7"/>
  <c r="F102" i="7"/>
  <c r="F103" i="7"/>
  <c r="F104" i="7"/>
  <c r="F105" i="7"/>
  <c r="F106" i="7"/>
  <c r="F107" i="7"/>
  <c r="F108" i="7"/>
  <c r="F109" i="7"/>
  <c r="M109" i="7" s="1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M123" i="7" s="1"/>
  <c r="F124" i="7"/>
  <c r="F125" i="7"/>
  <c r="F126" i="7"/>
  <c r="F127" i="7"/>
  <c r="F128" i="7"/>
  <c r="M128" i="7" s="1"/>
  <c r="O128" i="7" s="1"/>
  <c r="F129" i="7"/>
  <c r="F130" i="7"/>
  <c r="F131" i="7"/>
  <c r="F132" i="7"/>
  <c r="F133" i="7"/>
  <c r="F134" i="7"/>
  <c r="F135" i="7"/>
  <c r="F136" i="7"/>
  <c r="M136" i="7" s="1"/>
  <c r="F137" i="7"/>
  <c r="F138" i="7"/>
  <c r="F139" i="7"/>
  <c r="F140" i="7"/>
  <c r="F141" i="7"/>
  <c r="F142" i="7"/>
  <c r="F143" i="7"/>
  <c r="F144" i="7"/>
  <c r="F145" i="7"/>
  <c r="M145" i="7" s="1"/>
  <c r="F146" i="7"/>
  <c r="F147" i="7"/>
  <c r="M147" i="7" s="1"/>
  <c r="F148" i="7"/>
  <c r="F149" i="7"/>
  <c r="M149" i="7" s="1"/>
  <c r="O149" i="7" s="1"/>
  <c r="F150" i="7"/>
  <c r="F151" i="7"/>
  <c r="F152" i="7"/>
  <c r="M152" i="7" s="1"/>
  <c r="O152" i="7" s="1"/>
  <c r="F153" i="7"/>
  <c r="F154" i="7"/>
  <c r="F155" i="7"/>
  <c r="F156" i="7"/>
  <c r="F157" i="7"/>
  <c r="F158" i="7"/>
  <c r="F159" i="7"/>
  <c r="M159" i="7" s="1"/>
  <c r="F160" i="7"/>
  <c r="M160" i="7" s="1"/>
  <c r="F161" i="7"/>
  <c r="F162" i="7"/>
  <c r="F163" i="7"/>
  <c r="F164" i="7"/>
  <c r="M164" i="7" s="1"/>
  <c r="F165" i="7"/>
  <c r="M165" i="7" s="1"/>
  <c r="O165" i="7" s="1"/>
  <c r="F166" i="7"/>
  <c r="F167" i="7"/>
  <c r="F168" i="7"/>
  <c r="F169" i="7"/>
  <c r="F170" i="7"/>
  <c r="F171" i="7"/>
  <c r="F172" i="7"/>
  <c r="F173" i="7"/>
  <c r="M173" i="7" s="1"/>
  <c r="O173" i="7" s="1"/>
  <c r="F174" i="7"/>
  <c r="F175" i="7"/>
  <c r="F176" i="7"/>
  <c r="M176" i="7" s="1"/>
  <c r="F177" i="7"/>
  <c r="M177" i="7" s="1"/>
  <c r="O177" i="7" s="1"/>
  <c r="F178" i="7"/>
  <c r="F179" i="7"/>
  <c r="F180" i="7"/>
  <c r="F181" i="7"/>
  <c r="F182" i="7"/>
  <c r="F183" i="7"/>
  <c r="F184" i="7"/>
  <c r="F185" i="7"/>
  <c r="F186" i="7"/>
  <c r="F187" i="7"/>
  <c r="F188" i="7"/>
  <c r="M188" i="7" s="1"/>
  <c r="F189" i="7"/>
  <c r="F190" i="7"/>
  <c r="F191" i="7"/>
  <c r="F192" i="7"/>
  <c r="F193" i="7"/>
  <c r="F2" i="7"/>
  <c r="E3" i="7"/>
  <c r="E4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2" i="7"/>
  <c r="D3" i="7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D142" i="7"/>
  <c r="D143" i="7"/>
  <c r="D144" i="7"/>
  <c r="D145" i="7"/>
  <c r="D146" i="7"/>
  <c r="D147" i="7"/>
  <c r="D148" i="7"/>
  <c r="D149" i="7"/>
  <c r="D150" i="7"/>
  <c r="D151" i="7"/>
  <c r="D152" i="7"/>
  <c r="D153" i="7"/>
  <c r="D154" i="7"/>
  <c r="D155" i="7"/>
  <c r="D156" i="7"/>
  <c r="D157" i="7"/>
  <c r="D158" i="7"/>
  <c r="D159" i="7"/>
  <c r="D160" i="7"/>
  <c r="D161" i="7"/>
  <c r="D162" i="7"/>
  <c r="D163" i="7"/>
  <c r="D164" i="7"/>
  <c r="D165" i="7"/>
  <c r="D166" i="7"/>
  <c r="D167" i="7"/>
  <c r="D168" i="7"/>
  <c r="D169" i="7"/>
  <c r="D170" i="7"/>
  <c r="D171" i="7"/>
  <c r="D172" i="7"/>
  <c r="D173" i="7"/>
  <c r="D174" i="7"/>
  <c r="D175" i="7"/>
  <c r="M175" i="7" s="1"/>
  <c r="D176" i="7"/>
  <c r="D177" i="7"/>
  <c r="D178" i="7"/>
  <c r="D179" i="7"/>
  <c r="D180" i="7"/>
  <c r="D181" i="7"/>
  <c r="D182" i="7"/>
  <c r="D183" i="7"/>
  <c r="M183" i="7" s="1"/>
  <c r="D184" i="7"/>
  <c r="D185" i="7"/>
  <c r="D186" i="7"/>
  <c r="D187" i="7"/>
  <c r="D188" i="7"/>
  <c r="D189" i="7"/>
  <c r="D190" i="7"/>
  <c r="D191" i="7"/>
  <c r="D192" i="7"/>
  <c r="D193" i="7"/>
  <c r="D2" i="7"/>
  <c r="C3" i="7"/>
  <c r="F3" i="11" s="1"/>
  <c r="C4" i="7"/>
  <c r="L4" i="7" s="1"/>
  <c r="C5" i="7"/>
  <c r="L5" i="7" s="1"/>
  <c r="C6" i="7"/>
  <c r="L6" i="7" s="1"/>
  <c r="C7" i="7"/>
  <c r="L7" i="7" s="1"/>
  <c r="C8" i="7"/>
  <c r="L8" i="7" s="1"/>
  <c r="C9" i="7"/>
  <c r="L9" i="7" s="1"/>
  <c r="C10" i="7"/>
  <c r="L10" i="7" s="1"/>
  <c r="C11" i="7"/>
  <c r="L11" i="7" s="1"/>
  <c r="C12" i="7"/>
  <c r="L12" i="7" s="1"/>
  <c r="C13" i="7"/>
  <c r="L13" i="7" s="1"/>
  <c r="C14" i="7"/>
  <c r="L14" i="7" s="1"/>
  <c r="C15" i="7"/>
  <c r="C16" i="7"/>
  <c r="L16" i="7" s="1"/>
  <c r="C17" i="7"/>
  <c r="L17" i="7" s="1"/>
  <c r="C18" i="7"/>
  <c r="L18" i="7" s="1"/>
  <c r="C19" i="7"/>
  <c r="L19" i="7" s="1"/>
  <c r="C20" i="7"/>
  <c r="L20" i="7" s="1"/>
  <c r="C21" i="7"/>
  <c r="L21" i="7" s="1"/>
  <c r="C22" i="7"/>
  <c r="L22" i="7" s="1"/>
  <c r="C23" i="7"/>
  <c r="L23" i="7" s="1"/>
  <c r="C24" i="7"/>
  <c r="L24" i="7" s="1"/>
  <c r="C25" i="7"/>
  <c r="L25" i="7" s="1"/>
  <c r="C26" i="7"/>
  <c r="L26" i="7" s="1"/>
  <c r="C27" i="7"/>
  <c r="L27" i="7" s="1"/>
  <c r="C28" i="7"/>
  <c r="L28" i="7" s="1"/>
  <c r="C29" i="7"/>
  <c r="L29" i="7" s="1"/>
  <c r="C30" i="7"/>
  <c r="L30" i="7" s="1"/>
  <c r="C31" i="7"/>
  <c r="L31" i="7" s="1"/>
  <c r="C32" i="7"/>
  <c r="L32" i="7" s="1"/>
  <c r="C33" i="7"/>
  <c r="L33" i="7" s="1"/>
  <c r="C34" i="7"/>
  <c r="L34" i="7" s="1"/>
  <c r="C35" i="7"/>
  <c r="L35" i="7" s="1"/>
  <c r="C36" i="7"/>
  <c r="L36" i="7" s="1"/>
  <c r="C37" i="7"/>
  <c r="L37" i="7" s="1"/>
  <c r="C38" i="7"/>
  <c r="L38" i="7" s="1"/>
  <c r="C39" i="7"/>
  <c r="L39" i="7" s="1"/>
  <c r="C40" i="7"/>
  <c r="L40" i="7" s="1"/>
  <c r="C41" i="7"/>
  <c r="L41" i="7" s="1"/>
  <c r="C42" i="7"/>
  <c r="L42" i="7" s="1"/>
  <c r="C43" i="7"/>
  <c r="L43" i="7" s="1"/>
  <c r="C44" i="7"/>
  <c r="L44" i="7" s="1"/>
  <c r="C45" i="7"/>
  <c r="L45" i="7" s="1"/>
  <c r="C46" i="7"/>
  <c r="L46" i="7" s="1"/>
  <c r="C47" i="7"/>
  <c r="L47" i="7" s="1"/>
  <c r="C48" i="7"/>
  <c r="L48" i="7" s="1"/>
  <c r="C49" i="7"/>
  <c r="C50" i="7"/>
  <c r="L50" i="7" s="1"/>
  <c r="C51" i="7"/>
  <c r="C52" i="7"/>
  <c r="L52" i="7" s="1"/>
  <c r="C53" i="7"/>
  <c r="L53" i="7" s="1"/>
  <c r="C54" i="7"/>
  <c r="L54" i="7" s="1"/>
  <c r="C55" i="7"/>
  <c r="L55" i="7" s="1"/>
  <c r="C56" i="7"/>
  <c r="L56" i="7" s="1"/>
  <c r="C57" i="7"/>
  <c r="L57" i="7" s="1"/>
  <c r="C58" i="7"/>
  <c r="L58" i="7" s="1"/>
  <c r="C59" i="7"/>
  <c r="L59" i="7" s="1"/>
  <c r="C60" i="7"/>
  <c r="L60" i="7" s="1"/>
  <c r="C61" i="7"/>
  <c r="L61" i="7" s="1"/>
  <c r="C62" i="7"/>
  <c r="L62" i="7" s="1"/>
  <c r="C63" i="7"/>
  <c r="C64" i="7"/>
  <c r="L64" i="7" s="1"/>
  <c r="C65" i="7"/>
  <c r="L65" i="7" s="1"/>
  <c r="C66" i="7"/>
  <c r="L66" i="7" s="1"/>
  <c r="C67" i="7"/>
  <c r="L67" i="7" s="1"/>
  <c r="C68" i="7"/>
  <c r="L68" i="7" s="1"/>
  <c r="C69" i="7"/>
  <c r="L69" i="7" s="1"/>
  <c r="C70" i="7"/>
  <c r="L70" i="7" s="1"/>
  <c r="C71" i="7"/>
  <c r="C72" i="7"/>
  <c r="L72" i="7" s="1"/>
  <c r="C73" i="7"/>
  <c r="L73" i="7" s="1"/>
  <c r="C74" i="7"/>
  <c r="L74" i="7" s="1"/>
  <c r="C75" i="7"/>
  <c r="L75" i="7" s="1"/>
  <c r="C76" i="7"/>
  <c r="L76" i="7" s="1"/>
  <c r="C77" i="7"/>
  <c r="L77" i="7" s="1"/>
  <c r="C78" i="7"/>
  <c r="L78" i="7" s="1"/>
  <c r="C79" i="7"/>
  <c r="L79" i="7" s="1"/>
  <c r="C80" i="7"/>
  <c r="L80" i="7" s="1"/>
  <c r="C81" i="7"/>
  <c r="L81" i="7" s="1"/>
  <c r="C82" i="7"/>
  <c r="L82" i="7" s="1"/>
  <c r="C83" i="7"/>
  <c r="L83" i="7" s="1"/>
  <c r="C84" i="7"/>
  <c r="L84" i="7" s="1"/>
  <c r="C85" i="7"/>
  <c r="L85" i="7" s="1"/>
  <c r="C86" i="7"/>
  <c r="L86" i="7" s="1"/>
  <c r="C87" i="7"/>
  <c r="L87" i="7" s="1"/>
  <c r="C88" i="7"/>
  <c r="L88" i="7" s="1"/>
  <c r="C89" i="7"/>
  <c r="L89" i="7" s="1"/>
  <c r="C90" i="7"/>
  <c r="L90" i="7" s="1"/>
  <c r="C91" i="7"/>
  <c r="L91" i="7" s="1"/>
  <c r="C92" i="7"/>
  <c r="L92" i="7" s="1"/>
  <c r="C93" i="7"/>
  <c r="L93" i="7" s="1"/>
  <c r="C94" i="7"/>
  <c r="L94" i="7" s="1"/>
  <c r="C95" i="7"/>
  <c r="L95" i="7" s="1"/>
  <c r="C96" i="7"/>
  <c r="L96" i="7" s="1"/>
  <c r="C97" i="7"/>
  <c r="L97" i="7" s="1"/>
  <c r="C98" i="7"/>
  <c r="L98" i="7" s="1"/>
  <c r="C99" i="7"/>
  <c r="L99" i="7" s="1"/>
  <c r="C100" i="7"/>
  <c r="L100" i="7" s="1"/>
  <c r="C101" i="7"/>
  <c r="L101" i="7" s="1"/>
  <c r="C102" i="7"/>
  <c r="L102" i="7" s="1"/>
  <c r="C103" i="7"/>
  <c r="L103" i="7" s="1"/>
  <c r="C104" i="7"/>
  <c r="L104" i="7" s="1"/>
  <c r="C105" i="7"/>
  <c r="L105" i="7" s="1"/>
  <c r="C106" i="7"/>
  <c r="L106" i="7" s="1"/>
  <c r="C107" i="7"/>
  <c r="L107" i="7" s="1"/>
  <c r="C108" i="7"/>
  <c r="L108" i="7" s="1"/>
  <c r="C109" i="7"/>
  <c r="C110" i="7"/>
  <c r="L110" i="7" s="1"/>
  <c r="C111" i="7"/>
  <c r="L111" i="7" s="1"/>
  <c r="C112" i="7"/>
  <c r="L112" i="7" s="1"/>
  <c r="C113" i="7"/>
  <c r="L113" i="7" s="1"/>
  <c r="C114" i="7"/>
  <c r="L114" i="7" s="1"/>
  <c r="C115" i="7"/>
  <c r="L115" i="7" s="1"/>
  <c r="C116" i="7"/>
  <c r="L116" i="7" s="1"/>
  <c r="C117" i="7"/>
  <c r="L117" i="7" s="1"/>
  <c r="C118" i="7"/>
  <c r="L118" i="7" s="1"/>
  <c r="C119" i="7"/>
  <c r="L119" i="7" s="1"/>
  <c r="C120" i="7"/>
  <c r="L120" i="7" s="1"/>
  <c r="C121" i="7"/>
  <c r="C122" i="7"/>
  <c r="L122" i="7" s="1"/>
  <c r="C123" i="7"/>
  <c r="L123" i="7" s="1"/>
  <c r="C124" i="7"/>
  <c r="L124" i="7" s="1"/>
  <c r="C125" i="7"/>
  <c r="L125" i="7" s="1"/>
  <c r="C126" i="7"/>
  <c r="L126" i="7" s="1"/>
  <c r="C127" i="7"/>
  <c r="L127" i="7" s="1"/>
  <c r="C128" i="7"/>
  <c r="L128" i="7" s="1"/>
  <c r="C129" i="7"/>
  <c r="L129" i="7" s="1"/>
  <c r="C130" i="7"/>
  <c r="L130" i="7" s="1"/>
  <c r="C131" i="7"/>
  <c r="L131" i="7" s="1"/>
  <c r="C132" i="7"/>
  <c r="L132" i="7" s="1"/>
  <c r="C133" i="7"/>
  <c r="L133" i="7" s="1"/>
  <c r="C134" i="7"/>
  <c r="L134" i="7" s="1"/>
  <c r="C135" i="7"/>
  <c r="L135" i="7" s="1"/>
  <c r="C136" i="7"/>
  <c r="L136" i="7" s="1"/>
  <c r="C137" i="7"/>
  <c r="C138" i="7"/>
  <c r="L138" i="7" s="1"/>
  <c r="C139" i="7"/>
  <c r="L139" i="7" s="1"/>
  <c r="C140" i="7"/>
  <c r="L140" i="7" s="1"/>
  <c r="C141" i="7"/>
  <c r="L141" i="7" s="1"/>
  <c r="C142" i="7"/>
  <c r="L142" i="7" s="1"/>
  <c r="C143" i="7"/>
  <c r="L143" i="7" s="1"/>
  <c r="C144" i="7"/>
  <c r="L144" i="7" s="1"/>
  <c r="C145" i="7"/>
  <c r="L145" i="7" s="1"/>
  <c r="C146" i="7"/>
  <c r="L146" i="7" s="1"/>
  <c r="C147" i="7"/>
  <c r="L147" i="7" s="1"/>
  <c r="C148" i="7"/>
  <c r="L148" i="7" s="1"/>
  <c r="C149" i="7"/>
  <c r="L149" i="7" s="1"/>
  <c r="C150" i="7"/>
  <c r="L150" i="7" s="1"/>
  <c r="C151" i="7"/>
  <c r="L151" i="7" s="1"/>
  <c r="C152" i="7"/>
  <c r="L152" i="7" s="1"/>
  <c r="C153" i="7"/>
  <c r="L153" i="7" s="1"/>
  <c r="C154" i="7"/>
  <c r="L154" i="7" s="1"/>
  <c r="C155" i="7"/>
  <c r="L155" i="7" s="1"/>
  <c r="C156" i="7"/>
  <c r="L156" i="7" s="1"/>
  <c r="C157" i="7"/>
  <c r="C158" i="7"/>
  <c r="L158" i="7" s="1"/>
  <c r="C159" i="7"/>
  <c r="L159" i="7" s="1"/>
  <c r="C160" i="7"/>
  <c r="L160" i="7" s="1"/>
  <c r="C161" i="7"/>
  <c r="L161" i="7" s="1"/>
  <c r="C162" i="7"/>
  <c r="L162" i="7" s="1"/>
  <c r="C163" i="7"/>
  <c r="L163" i="7" s="1"/>
  <c r="C164" i="7"/>
  <c r="L164" i="7" s="1"/>
  <c r="C165" i="7"/>
  <c r="L165" i="7" s="1"/>
  <c r="C166" i="7"/>
  <c r="L166" i="7" s="1"/>
  <c r="C167" i="7"/>
  <c r="L167" i="7" s="1"/>
  <c r="C168" i="7"/>
  <c r="L168" i="7" s="1"/>
  <c r="C169" i="7"/>
  <c r="C170" i="7"/>
  <c r="L170" i="7" s="1"/>
  <c r="C171" i="7"/>
  <c r="L171" i="7" s="1"/>
  <c r="C172" i="7"/>
  <c r="L172" i="7" s="1"/>
  <c r="C173" i="7"/>
  <c r="L173" i="7" s="1"/>
  <c r="C174" i="7"/>
  <c r="L174" i="7" s="1"/>
  <c r="C175" i="7"/>
  <c r="L175" i="7" s="1"/>
  <c r="C176" i="7"/>
  <c r="L176" i="7" s="1"/>
  <c r="C177" i="7"/>
  <c r="L177" i="7" s="1"/>
  <c r="C178" i="7"/>
  <c r="L178" i="7" s="1"/>
  <c r="C179" i="7"/>
  <c r="L179" i="7" s="1"/>
  <c r="C180" i="7"/>
  <c r="L180" i="7" s="1"/>
  <c r="C181" i="7"/>
  <c r="L181" i="7" s="1"/>
  <c r="C182" i="7"/>
  <c r="L182" i="7" s="1"/>
  <c r="C183" i="7"/>
  <c r="L183" i="7" s="1"/>
  <c r="C184" i="7"/>
  <c r="L184" i="7" s="1"/>
  <c r="C185" i="7"/>
  <c r="L185" i="7" s="1"/>
  <c r="C186" i="7"/>
  <c r="L186" i="7" s="1"/>
  <c r="C187" i="7"/>
  <c r="C188" i="7"/>
  <c r="L188" i="7" s="1"/>
  <c r="C189" i="7"/>
  <c r="L189" i="7" s="1"/>
  <c r="C190" i="7"/>
  <c r="L190" i="7" s="1"/>
  <c r="C191" i="7"/>
  <c r="L191" i="7" s="1"/>
  <c r="C192" i="7"/>
  <c r="L192" i="7" s="1"/>
  <c r="C193" i="7"/>
  <c r="L193" i="7" s="1"/>
  <c r="C2" i="7"/>
  <c r="A102" i="5"/>
  <c r="A103" i="5"/>
  <c r="A115" i="5" s="1"/>
  <c r="A127" i="5" s="1"/>
  <c r="A139" i="5" s="1"/>
  <c r="A151" i="5" s="1"/>
  <c r="A104" i="5"/>
  <c r="A105" i="5"/>
  <c r="A106" i="5"/>
  <c r="A107" i="5"/>
  <c r="A108" i="5"/>
  <c r="A109" i="5"/>
  <c r="A110" i="5"/>
  <c r="A111" i="5"/>
  <c r="A123" i="5" s="1"/>
  <c r="A135" i="5" s="1"/>
  <c r="A147" i="5" s="1"/>
  <c r="A159" i="5" s="1"/>
  <c r="A112" i="5"/>
  <c r="A124" i="5" s="1"/>
  <c r="A136" i="5" s="1"/>
  <c r="A148" i="5" s="1"/>
  <c r="A160" i="5" s="1"/>
  <c r="A113" i="5"/>
  <c r="A114" i="5"/>
  <c r="A116" i="5"/>
  <c r="A117" i="5"/>
  <c r="A118" i="5"/>
  <c r="A119" i="5"/>
  <c r="A131" i="5" s="1"/>
  <c r="A143" i="5" s="1"/>
  <c r="A155" i="5" s="1"/>
  <c r="A120" i="5"/>
  <c r="A132" i="5" s="1"/>
  <c r="A144" i="5" s="1"/>
  <c r="A156" i="5" s="1"/>
  <c r="A121" i="5"/>
  <c r="A133" i="5" s="1"/>
  <c r="A145" i="5" s="1"/>
  <c r="A157" i="5" s="1"/>
  <c r="A122" i="5"/>
  <c r="A125" i="5"/>
  <c r="A137" i="5" s="1"/>
  <c r="A149" i="5" s="1"/>
  <c r="A161" i="5" s="1"/>
  <c r="A126" i="5"/>
  <c r="A128" i="5"/>
  <c r="A129" i="5"/>
  <c r="A130" i="5"/>
  <c r="A134" i="5"/>
  <c r="A146" i="5" s="1"/>
  <c r="A158" i="5" s="1"/>
  <c r="A138" i="5"/>
  <c r="A140" i="5"/>
  <c r="A141" i="5"/>
  <c r="A142" i="5"/>
  <c r="A150" i="5"/>
  <c r="A152" i="5"/>
  <c r="A153" i="5"/>
  <c r="A154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28" i="5" s="1"/>
  <c r="B140" i="5" s="1"/>
  <c r="B152" i="5" s="1"/>
  <c r="B117" i="5"/>
  <c r="B118" i="5"/>
  <c r="B119" i="5"/>
  <c r="B120" i="5"/>
  <c r="B121" i="5"/>
  <c r="B122" i="5"/>
  <c r="B123" i="5"/>
  <c r="B135" i="5" s="1"/>
  <c r="B147" i="5" s="1"/>
  <c r="B159" i="5" s="1"/>
  <c r="B124" i="5"/>
  <c r="B136" i="5" s="1"/>
  <c r="B148" i="5" s="1"/>
  <c r="B160" i="5" s="1"/>
  <c r="B125" i="5"/>
  <c r="B126" i="5"/>
  <c r="B127" i="5"/>
  <c r="B129" i="5"/>
  <c r="B141" i="5" s="1"/>
  <c r="B153" i="5" s="1"/>
  <c r="B130" i="5"/>
  <c r="B131" i="5"/>
  <c r="B132" i="5"/>
  <c r="B133" i="5"/>
  <c r="B134" i="5"/>
  <c r="B137" i="5"/>
  <c r="B138" i="5"/>
  <c r="B139" i="5"/>
  <c r="B142" i="5"/>
  <c r="B143" i="5"/>
  <c r="B144" i="5"/>
  <c r="B145" i="5"/>
  <c r="B146" i="5"/>
  <c r="B149" i="5"/>
  <c r="B161" i="5" s="1"/>
  <c r="B150" i="5"/>
  <c r="B151" i="5"/>
  <c r="B154" i="5"/>
  <c r="B155" i="5"/>
  <c r="B156" i="5"/>
  <c r="B157" i="5"/>
  <c r="B158" i="5"/>
  <c r="B99" i="5"/>
  <c r="B100" i="5"/>
  <c r="B101" i="5"/>
  <c r="B98" i="5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B195" i="4"/>
  <c r="B196" i="4"/>
  <c r="B197" i="4"/>
  <c r="B198" i="4"/>
  <c r="B210" i="4" s="1"/>
  <c r="B199" i="4"/>
  <c r="B200" i="4"/>
  <c r="B201" i="4"/>
  <c r="B202" i="4"/>
  <c r="B203" i="4"/>
  <c r="B204" i="4"/>
  <c r="B216" i="4" s="1"/>
  <c r="B205" i="4"/>
  <c r="B206" i="4"/>
  <c r="B207" i="4"/>
  <c r="B208" i="4"/>
  <c r="B209" i="4"/>
  <c r="B211" i="4"/>
  <c r="B212" i="4"/>
  <c r="B213" i="4"/>
  <c r="B214" i="4"/>
  <c r="B215" i="4"/>
  <c r="B217" i="4"/>
  <c r="B194" i="4"/>
  <c r="A15" i="7"/>
  <c r="A16" i="7"/>
  <c r="A17" i="7"/>
  <c r="A29" i="7" s="1"/>
  <c r="A41" i="7" s="1"/>
  <c r="A53" i="7" s="1"/>
  <c r="A65" i="7" s="1"/>
  <c r="A77" i="7" s="1"/>
  <c r="A89" i="7" s="1"/>
  <c r="A101" i="7" s="1"/>
  <c r="A113" i="7" s="1"/>
  <c r="A125" i="7" s="1"/>
  <c r="A137" i="7" s="1"/>
  <c r="A149" i="7" s="1"/>
  <c r="A161" i="7" s="1"/>
  <c r="A173" i="7" s="1"/>
  <c r="A185" i="7" s="1"/>
  <c r="A18" i="7"/>
  <c r="A19" i="7"/>
  <c r="A31" i="7" s="1"/>
  <c r="A43" i="7" s="1"/>
  <c r="A55" i="7" s="1"/>
  <c r="A67" i="7" s="1"/>
  <c r="A79" i="7" s="1"/>
  <c r="A91" i="7" s="1"/>
  <c r="A103" i="7" s="1"/>
  <c r="A115" i="7" s="1"/>
  <c r="A127" i="7" s="1"/>
  <c r="A139" i="7" s="1"/>
  <c r="A151" i="7" s="1"/>
  <c r="A163" i="7" s="1"/>
  <c r="A175" i="7" s="1"/>
  <c r="A187" i="7" s="1"/>
  <c r="A20" i="7"/>
  <c r="A32" i="7" s="1"/>
  <c r="A44" i="7" s="1"/>
  <c r="A56" i="7" s="1"/>
  <c r="A68" i="7" s="1"/>
  <c r="A80" i="7" s="1"/>
  <c r="A92" i="7" s="1"/>
  <c r="A104" i="7" s="1"/>
  <c r="A116" i="7" s="1"/>
  <c r="A128" i="7" s="1"/>
  <c r="A140" i="7" s="1"/>
  <c r="A152" i="7" s="1"/>
  <c r="A164" i="7" s="1"/>
  <c r="A176" i="7" s="1"/>
  <c r="A188" i="7" s="1"/>
  <c r="A21" i="7"/>
  <c r="A33" i="7" s="1"/>
  <c r="A45" i="7" s="1"/>
  <c r="A57" i="7" s="1"/>
  <c r="A69" i="7" s="1"/>
  <c r="A81" i="7" s="1"/>
  <c r="A93" i="7" s="1"/>
  <c r="A105" i="7" s="1"/>
  <c r="A117" i="7" s="1"/>
  <c r="A129" i="7" s="1"/>
  <c r="A141" i="7" s="1"/>
  <c r="A153" i="7" s="1"/>
  <c r="A165" i="7" s="1"/>
  <c r="A177" i="7" s="1"/>
  <c r="A189" i="7" s="1"/>
  <c r="A22" i="7"/>
  <c r="A34" i="7" s="1"/>
  <c r="A46" i="7" s="1"/>
  <c r="A58" i="7" s="1"/>
  <c r="A70" i="7" s="1"/>
  <c r="A82" i="7" s="1"/>
  <c r="A94" i="7" s="1"/>
  <c r="A106" i="7" s="1"/>
  <c r="A118" i="7" s="1"/>
  <c r="A130" i="7" s="1"/>
  <c r="A142" i="7" s="1"/>
  <c r="A154" i="7" s="1"/>
  <c r="A166" i="7" s="1"/>
  <c r="A178" i="7" s="1"/>
  <c r="A190" i="7" s="1"/>
  <c r="A23" i="7"/>
  <c r="A35" i="7" s="1"/>
  <c r="A47" i="7" s="1"/>
  <c r="A59" i="7" s="1"/>
  <c r="A71" i="7" s="1"/>
  <c r="A83" i="7" s="1"/>
  <c r="A95" i="7" s="1"/>
  <c r="A107" i="7" s="1"/>
  <c r="A119" i="7" s="1"/>
  <c r="A131" i="7" s="1"/>
  <c r="A143" i="7" s="1"/>
  <c r="A155" i="7" s="1"/>
  <c r="A167" i="7" s="1"/>
  <c r="A179" i="7" s="1"/>
  <c r="A191" i="7" s="1"/>
  <c r="A24" i="7"/>
  <c r="A36" i="7" s="1"/>
  <c r="A48" i="7" s="1"/>
  <c r="A60" i="7" s="1"/>
  <c r="A72" i="7" s="1"/>
  <c r="A84" i="7" s="1"/>
  <c r="A96" i="7" s="1"/>
  <c r="A108" i="7" s="1"/>
  <c r="A120" i="7" s="1"/>
  <c r="A132" i="7" s="1"/>
  <c r="A144" i="7" s="1"/>
  <c r="A156" i="7" s="1"/>
  <c r="A168" i="7" s="1"/>
  <c r="A180" i="7" s="1"/>
  <c r="A192" i="7" s="1"/>
  <c r="A25" i="7"/>
  <c r="A37" i="7" s="1"/>
  <c r="A49" i="7" s="1"/>
  <c r="A61" i="7" s="1"/>
  <c r="A73" i="7" s="1"/>
  <c r="A85" i="7" s="1"/>
  <c r="A97" i="7" s="1"/>
  <c r="A109" i="7" s="1"/>
  <c r="A121" i="7" s="1"/>
  <c r="A133" i="7" s="1"/>
  <c r="A145" i="7" s="1"/>
  <c r="A157" i="7" s="1"/>
  <c r="A169" i="7" s="1"/>
  <c r="A181" i="7" s="1"/>
  <c r="A193" i="7" s="1"/>
  <c r="A26" i="7"/>
  <c r="A38" i="7" s="1"/>
  <c r="A50" i="7" s="1"/>
  <c r="A62" i="7" s="1"/>
  <c r="A74" i="7" s="1"/>
  <c r="A86" i="7" s="1"/>
  <c r="A98" i="7" s="1"/>
  <c r="A110" i="7" s="1"/>
  <c r="A122" i="7" s="1"/>
  <c r="A134" i="7" s="1"/>
  <c r="A146" i="7" s="1"/>
  <c r="A158" i="7" s="1"/>
  <c r="A170" i="7" s="1"/>
  <c r="A182" i="7" s="1"/>
  <c r="A27" i="7"/>
  <c r="A39" i="7" s="1"/>
  <c r="A51" i="7" s="1"/>
  <c r="A63" i="7" s="1"/>
  <c r="A75" i="7" s="1"/>
  <c r="A87" i="7" s="1"/>
  <c r="A99" i="7" s="1"/>
  <c r="A111" i="7" s="1"/>
  <c r="A123" i="7" s="1"/>
  <c r="A135" i="7" s="1"/>
  <c r="A147" i="7" s="1"/>
  <c r="A159" i="7" s="1"/>
  <c r="A171" i="7" s="1"/>
  <c r="A183" i="7" s="1"/>
  <c r="A28" i="7"/>
  <c r="A40" i="7" s="1"/>
  <c r="A52" i="7" s="1"/>
  <c r="A64" i="7" s="1"/>
  <c r="A76" i="7" s="1"/>
  <c r="A88" i="7" s="1"/>
  <c r="A100" i="7" s="1"/>
  <c r="A112" i="7" s="1"/>
  <c r="A124" i="7" s="1"/>
  <c r="A136" i="7" s="1"/>
  <c r="A148" i="7" s="1"/>
  <c r="A160" i="7" s="1"/>
  <c r="A172" i="7" s="1"/>
  <c r="A184" i="7" s="1"/>
  <c r="A30" i="7"/>
  <c r="A42" i="7" s="1"/>
  <c r="A54" i="7" s="1"/>
  <c r="A66" i="7" s="1"/>
  <c r="A78" i="7" s="1"/>
  <c r="A90" i="7" s="1"/>
  <c r="A102" i="7" s="1"/>
  <c r="A114" i="7" s="1"/>
  <c r="A126" i="7" s="1"/>
  <c r="A138" i="7" s="1"/>
  <c r="A150" i="7" s="1"/>
  <c r="A162" i="7" s="1"/>
  <c r="A174" i="7" s="1"/>
  <c r="A186" i="7" s="1"/>
  <c r="A14" i="7"/>
  <c r="A24" i="2"/>
  <c r="A25" i="2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4" i="2"/>
  <c r="A5" i="2"/>
  <c r="A6" i="2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3" i="2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18" i="6" s="1"/>
  <c r="A130" i="6" s="1"/>
  <c r="A142" i="6" s="1"/>
  <c r="A154" i="6" s="1"/>
  <c r="A166" i="6" s="1"/>
  <c r="A178" i="6" s="1"/>
  <c r="A190" i="6" s="1"/>
  <c r="A107" i="6"/>
  <c r="A108" i="6"/>
  <c r="A109" i="6"/>
  <c r="A110" i="6"/>
  <c r="A111" i="6"/>
  <c r="A112" i="6"/>
  <c r="A113" i="6"/>
  <c r="A114" i="6"/>
  <c r="A115" i="6"/>
  <c r="A116" i="6"/>
  <c r="A117" i="6"/>
  <c r="A119" i="6"/>
  <c r="A131" i="6" s="1"/>
  <c r="A143" i="6" s="1"/>
  <c r="A155" i="6" s="1"/>
  <c r="A167" i="6" s="1"/>
  <c r="A179" i="6" s="1"/>
  <c r="A191" i="6" s="1"/>
  <c r="A120" i="6"/>
  <c r="A132" i="6" s="1"/>
  <c r="A144" i="6" s="1"/>
  <c r="A156" i="6" s="1"/>
  <c r="A168" i="6" s="1"/>
  <c r="A180" i="6" s="1"/>
  <c r="A192" i="6" s="1"/>
  <c r="A121" i="6"/>
  <c r="A122" i="6"/>
  <c r="A123" i="6"/>
  <c r="A124" i="6"/>
  <c r="A125" i="6"/>
  <c r="A126" i="6"/>
  <c r="A127" i="6"/>
  <c r="A128" i="6"/>
  <c r="A129" i="6"/>
  <c r="A133" i="6"/>
  <c r="A145" i="6" s="1"/>
  <c r="A157" i="6" s="1"/>
  <c r="A169" i="6" s="1"/>
  <c r="A181" i="6" s="1"/>
  <c r="A193" i="6" s="1"/>
  <c r="A134" i="6"/>
  <c r="A135" i="6"/>
  <c r="A136" i="6"/>
  <c r="A137" i="6"/>
  <c r="A138" i="6"/>
  <c r="A139" i="6"/>
  <c r="A140" i="6"/>
  <c r="A141" i="6"/>
  <c r="A146" i="6"/>
  <c r="A147" i="6"/>
  <c r="A148" i="6"/>
  <c r="A149" i="6"/>
  <c r="A150" i="6"/>
  <c r="A151" i="6"/>
  <c r="A152" i="6"/>
  <c r="A153" i="6"/>
  <c r="A158" i="6"/>
  <c r="A159" i="6"/>
  <c r="A160" i="6"/>
  <c r="A161" i="6"/>
  <c r="A162" i="6"/>
  <c r="A163" i="6"/>
  <c r="A164" i="6"/>
  <c r="A165" i="6"/>
  <c r="A170" i="6"/>
  <c r="A171" i="6"/>
  <c r="A172" i="6"/>
  <c r="A173" i="6"/>
  <c r="A174" i="6"/>
  <c r="A175" i="6"/>
  <c r="A176" i="6"/>
  <c r="A177" i="6"/>
  <c r="A182" i="6"/>
  <c r="A183" i="6"/>
  <c r="A184" i="6"/>
  <c r="A185" i="6"/>
  <c r="A186" i="6"/>
  <c r="A187" i="6"/>
  <c r="A188" i="6"/>
  <c r="A189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B184" i="6"/>
  <c r="B185" i="6"/>
  <c r="B186" i="6"/>
  <c r="B187" i="6"/>
  <c r="B188" i="6"/>
  <c r="B189" i="6"/>
  <c r="B190" i="6"/>
  <c r="B191" i="6"/>
  <c r="B192" i="6"/>
  <c r="B193" i="6"/>
  <c r="B86" i="6"/>
  <c r="A15" i="6"/>
  <c r="A16" i="6"/>
  <c r="A17" i="6"/>
  <c r="A18" i="6"/>
  <c r="A19" i="6"/>
  <c r="A20" i="6"/>
  <c r="A21" i="6"/>
  <c r="A33" i="6" s="1"/>
  <c r="A45" i="6" s="1"/>
  <c r="A57" i="6" s="1"/>
  <c r="A69" i="6" s="1"/>
  <c r="A81" i="6" s="1"/>
  <c r="A22" i="6"/>
  <c r="A23" i="6"/>
  <c r="A24" i="6"/>
  <c r="A36" i="6" s="1"/>
  <c r="A48" i="6" s="1"/>
  <c r="A60" i="6" s="1"/>
  <c r="A72" i="6" s="1"/>
  <c r="A84" i="6" s="1"/>
  <c r="A25" i="6"/>
  <c r="A26" i="6"/>
  <c r="A27" i="6"/>
  <c r="A28" i="6"/>
  <c r="A29" i="6"/>
  <c r="A30" i="6"/>
  <c r="A31" i="6"/>
  <c r="A32" i="6"/>
  <c r="A34" i="6"/>
  <c r="A35" i="6"/>
  <c r="A37" i="6"/>
  <c r="A38" i="6"/>
  <c r="A50" i="6" s="1"/>
  <c r="A62" i="6" s="1"/>
  <c r="A74" i="6" s="1"/>
  <c r="A39" i="6"/>
  <c r="A40" i="6"/>
  <c r="A41" i="6"/>
  <c r="A42" i="6"/>
  <c r="A43" i="6"/>
  <c r="A44" i="6"/>
  <c r="A46" i="6"/>
  <c r="A47" i="6"/>
  <c r="A49" i="6"/>
  <c r="A51" i="6"/>
  <c r="A52" i="6"/>
  <c r="A53" i="6"/>
  <c r="A54" i="6"/>
  <c r="A55" i="6"/>
  <c r="A56" i="6"/>
  <c r="A58" i="6"/>
  <c r="A70" i="6" s="1"/>
  <c r="A82" i="6" s="1"/>
  <c r="A59" i="6"/>
  <c r="A71" i="6" s="1"/>
  <c r="A83" i="6" s="1"/>
  <c r="A61" i="6"/>
  <c r="A63" i="6"/>
  <c r="A64" i="6"/>
  <c r="A65" i="6"/>
  <c r="A66" i="6"/>
  <c r="A67" i="6"/>
  <c r="A68" i="6"/>
  <c r="A73" i="6"/>
  <c r="A75" i="6"/>
  <c r="A76" i="6"/>
  <c r="A77" i="6"/>
  <c r="A78" i="6"/>
  <c r="A79" i="6"/>
  <c r="A80" i="6"/>
  <c r="A85" i="6"/>
  <c r="A14" i="6"/>
  <c r="A15" i="5"/>
  <c r="A27" i="5" s="1"/>
  <c r="A39" i="5" s="1"/>
  <c r="A51" i="5" s="1"/>
  <c r="A63" i="5" s="1"/>
  <c r="A75" i="5" s="1"/>
  <c r="A87" i="5" s="1"/>
  <c r="A99" i="5" s="1"/>
  <c r="A16" i="5"/>
  <c r="A28" i="5" s="1"/>
  <c r="A40" i="5" s="1"/>
  <c r="A52" i="5" s="1"/>
  <c r="A64" i="5" s="1"/>
  <c r="A76" i="5" s="1"/>
  <c r="A88" i="5" s="1"/>
  <c r="A100" i="5" s="1"/>
  <c r="A17" i="5"/>
  <c r="A29" i="5" s="1"/>
  <c r="A41" i="5" s="1"/>
  <c r="A53" i="5" s="1"/>
  <c r="A65" i="5" s="1"/>
  <c r="A77" i="5" s="1"/>
  <c r="A89" i="5" s="1"/>
  <c r="A101" i="5" s="1"/>
  <c r="A18" i="5"/>
  <c r="A30" i="5" s="1"/>
  <c r="A42" i="5" s="1"/>
  <c r="A54" i="5" s="1"/>
  <c r="A66" i="5" s="1"/>
  <c r="A78" i="5" s="1"/>
  <c r="A90" i="5" s="1"/>
  <c r="A19" i="5"/>
  <c r="A31" i="5" s="1"/>
  <c r="A43" i="5" s="1"/>
  <c r="A55" i="5" s="1"/>
  <c r="A67" i="5" s="1"/>
  <c r="A79" i="5" s="1"/>
  <c r="A91" i="5" s="1"/>
  <c r="A20" i="5"/>
  <c r="A32" i="5" s="1"/>
  <c r="A44" i="5" s="1"/>
  <c r="A56" i="5" s="1"/>
  <c r="A68" i="5" s="1"/>
  <c r="A80" i="5" s="1"/>
  <c r="A92" i="5" s="1"/>
  <c r="A21" i="5"/>
  <c r="A22" i="5"/>
  <c r="A34" i="5" s="1"/>
  <c r="A46" i="5" s="1"/>
  <c r="A58" i="5" s="1"/>
  <c r="A70" i="5" s="1"/>
  <c r="A82" i="5" s="1"/>
  <c r="A94" i="5" s="1"/>
  <c r="A23" i="5"/>
  <c r="A35" i="5" s="1"/>
  <c r="A47" i="5" s="1"/>
  <c r="A59" i="5" s="1"/>
  <c r="A71" i="5" s="1"/>
  <c r="A83" i="5" s="1"/>
  <c r="A95" i="5" s="1"/>
  <c r="A24" i="5"/>
  <c r="A36" i="5" s="1"/>
  <c r="A48" i="5" s="1"/>
  <c r="A60" i="5" s="1"/>
  <c r="A72" i="5" s="1"/>
  <c r="A84" i="5" s="1"/>
  <c r="A96" i="5" s="1"/>
  <c r="A25" i="5"/>
  <c r="A37" i="5" s="1"/>
  <c r="A49" i="5" s="1"/>
  <c r="A61" i="5" s="1"/>
  <c r="A73" i="5" s="1"/>
  <c r="A85" i="5" s="1"/>
  <c r="A97" i="5" s="1"/>
  <c r="A33" i="5"/>
  <c r="A45" i="5" s="1"/>
  <c r="A57" i="5" s="1"/>
  <c r="A69" i="5" s="1"/>
  <c r="A81" i="5" s="1"/>
  <c r="A93" i="5" s="1"/>
  <c r="A14" i="5"/>
  <c r="A26" i="5" s="1"/>
  <c r="A38" i="5" s="1"/>
  <c r="A50" i="5" s="1"/>
  <c r="A62" i="5" s="1"/>
  <c r="A74" i="5" s="1"/>
  <c r="A86" i="5" s="1"/>
  <c r="A98" i="5" s="1"/>
  <c r="A15" i="11"/>
  <c r="E15" i="11" s="1"/>
  <c r="A16" i="11"/>
  <c r="A17" i="11"/>
  <c r="A18" i="11"/>
  <c r="A19" i="11"/>
  <c r="A31" i="11" s="1"/>
  <c r="A43" i="11" s="1"/>
  <c r="A55" i="11" s="1"/>
  <c r="A67" i="11" s="1"/>
  <c r="A79" i="11" s="1"/>
  <c r="A91" i="11" s="1"/>
  <c r="A103" i="11" s="1"/>
  <c r="A115" i="11" s="1"/>
  <c r="A127" i="11" s="1"/>
  <c r="A139" i="11" s="1"/>
  <c r="A151" i="11" s="1"/>
  <c r="A163" i="11" s="1"/>
  <c r="A175" i="11" s="1"/>
  <c r="A187" i="11" s="1"/>
  <c r="A199" i="11" s="1"/>
  <c r="A211" i="11" s="1"/>
  <c r="A20" i="11"/>
  <c r="A21" i="11"/>
  <c r="A22" i="11"/>
  <c r="E22" i="11" s="1"/>
  <c r="A23" i="11"/>
  <c r="E23" i="11" s="1"/>
  <c r="A24" i="11"/>
  <c r="E24" i="11" s="1"/>
  <c r="A25" i="11"/>
  <c r="E25" i="11" s="1"/>
  <c r="A26" i="11"/>
  <c r="A27" i="11"/>
  <c r="A28" i="11"/>
  <c r="A29" i="11"/>
  <c r="A30" i="11"/>
  <c r="A42" i="11" s="1"/>
  <c r="A54" i="11" s="1"/>
  <c r="A66" i="11" s="1"/>
  <c r="A78" i="11" s="1"/>
  <c r="A90" i="11" s="1"/>
  <c r="A102" i="11" s="1"/>
  <c r="A114" i="11" s="1"/>
  <c r="A126" i="11" s="1"/>
  <c r="A138" i="11" s="1"/>
  <c r="A150" i="11" s="1"/>
  <c r="A162" i="11" s="1"/>
  <c r="A174" i="11" s="1"/>
  <c r="A186" i="11" s="1"/>
  <c r="A198" i="11" s="1"/>
  <c r="A210" i="11" s="1"/>
  <c r="A32" i="11"/>
  <c r="A44" i="11" s="1"/>
  <c r="A56" i="11" s="1"/>
  <c r="A68" i="11" s="1"/>
  <c r="A80" i="11" s="1"/>
  <c r="A92" i="11" s="1"/>
  <c r="A104" i="11" s="1"/>
  <c r="A116" i="11" s="1"/>
  <c r="A128" i="11" s="1"/>
  <c r="A140" i="11" s="1"/>
  <c r="A152" i="11" s="1"/>
  <c r="A164" i="11" s="1"/>
  <c r="A176" i="11" s="1"/>
  <c r="A188" i="11" s="1"/>
  <c r="A200" i="11" s="1"/>
  <c r="A212" i="11" s="1"/>
  <c r="A33" i="11"/>
  <c r="A34" i="11"/>
  <c r="A35" i="11"/>
  <c r="A47" i="11" s="1"/>
  <c r="A59" i="11" s="1"/>
  <c r="A71" i="11" s="1"/>
  <c r="A83" i="11" s="1"/>
  <c r="A95" i="11" s="1"/>
  <c r="A107" i="11" s="1"/>
  <c r="A119" i="11" s="1"/>
  <c r="A131" i="11" s="1"/>
  <c r="A143" i="11" s="1"/>
  <c r="A155" i="11" s="1"/>
  <c r="A167" i="11" s="1"/>
  <c r="A179" i="11" s="1"/>
  <c r="A191" i="11" s="1"/>
  <c r="A203" i="11" s="1"/>
  <c r="A215" i="11" s="1"/>
  <c r="A36" i="11"/>
  <c r="A48" i="11" s="1"/>
  <c r="A60" i="11" s="1"/>
  <c r="A72" i="11" s="1"/>
  <c r="A84" i="11" s="1"/>
  <c r="A96" i="11" s="1"/>
  <c r="A108" i="11" s="1"/>
  <c r="A120" i="11" s="1"/>
  <c r="A132" i="11" s="1"/>
  <c r="A144" i="11" s="1"/>
  <c r="A156" i="11" s="1"/>
  <c r="A168" i="11" s="1"/>
  <c r="A180" i="11" s="1"/>
  <c r="A192" i="11" s="1"/>
  <c r="A204" i="11" s="1"/>
  <c r="A216" i="11" s="1"/>
  <c r="A37" i="11"/>
  <c r="A49" i="11" s="1"/>
  <c r="A61" i="11" s="1"/>
  <c r="A73" i="11" s="1"/>
  <c r="A85" i="11" s="1"/>
  <c r="A97" i="11" s="1"/>
  <c r="A109" i="11" s="1"/>
  <c r="A121" i="11" s="1"/>
  <c r="A133" i="11" s="1"/>
  <c r="A145" i="11" s="1"/>
  <c r="A157" i="11" s="1"/>
  <c r="A169" i="11" s="1"/>
  <c r="A181" i="11" s="1"/>
  <c r="A193" i="11" s="1"/>
  <c r="A205" i="11" s="1"/>
  <c r="A217" i="11" s="1"/>
  <c r="A38" i="11"/>
  <c r="A50" i="11" s="1"/>
  <c r="A62" i="11" s="1"/>
  <c r="A74" i="11" s="1"/>
  <c r="A86" i="11" s="1"/>
  <c r="A98" i="11" s="1"/>
  <c r="A110" i="11" s="1"/>
  <c r="A122" i="11" s="1"/>
  <c r="A134" i="11" s="1"/>
  <c r="A146" i="11" s="1"/>
  <c r="A158" i="11" s="1"/>
  <c r="A170" i="11" s="1"/>
  <c r="A182" i="11" s="1"/>
  <c r="A194" i="11" s="1"/>
  <c r="A206" i="11" s="1"/>
  <c r="A39" i="11"/>
  <c r="A40" i="11"/>
  <c r="A41" i="11"/>
  <c r="A45" i="11"/>
  <c r="A46" i="11"/>
  <c r="A51" i="11"/>
  <c r="A52" i="11"/>
  <c r="A53" i="11"/>
  <c r="A57" i="11"/>
  <c r="A58" i="11"/>
  <c r="A63" i="11"/>
  <c r="A64" i="11"/>
  <c r="A65" i="11"/>
  <c r="A69" i="11"/>
  <c r="A70" i="11"/>
  <c r="A75" i="11"/>
  <c r="A76" i="11"/>
  <c r="A77" i="11"/>
  <c r="A81" i="11"/>
  <c r="A82" i="11"/>
  <c r="A87" i="11"/>
  <c r="A88" i="11"/>
  <c r="A89" i="11"/>
  <c r="A93" i="11"/>
  <c r="A94" i="11"/>
  <c r="A99" i="11"/>
  <c r="A100" i="11"/>
  <c r="A101" i="11"/>
  <c r="A105" i="11"/>
  <c r="A106" i="11"/>
  <c r="A111" i="11"/>
  <c r="A112" i="11"/>
  <c r="A113" i="11"/>
  <c r="A117" i="11"/>
  <c r="A118" i="11"/>
  <c r="A123" i="11"/>
  <c r="A124" i="11"/>
  <c r="A125" i="11"/>
  <c r="A129" i="11"/>
  <c r="A130" i="11"/>
  <c r="A135" i="11"/>
  <c r="A136" i="11"/>
  <c r="A137" i="11"/>
  <c r="A141" i="11"/>
  <c r="A142" i="11"/>
  <c r="A147" i="11"/>
  <c r="A148" i="11"/>
  <c r="A149" i="11"/>
  <c r="A153" i="11"/>
  <c r="A154" i="11"/>
  <c r="A159" i="11"/>
  <c r="A160" i="11"/>
  <c r="A161" i="11"/>
  <c r="A165" i="11"/>
  <c r="A166" i="11"/>
  <c r="A171" i="11"/>
  <c r="A172" i="11"/>
  <c r="A173" i="11"/>
  <c r="A177" i="11"/>
  <c r="A178" i="11"/>
  <c r="A183" i="11"/>
  <c r="A184" i="11"/>
  <c r="A185" i="11"/>
  <c r="A189" i="11"/>
  <c r="A190" i="11"/>
  <c r="A195" i="11"/>
  <c r="A196" i="11"/>
  <c r="A197" i="11"/>
  <c r="A201" i="11"/>
  <c r="A202" i="11"/>
  <c r="A207" i="11"/>
  <c r="A208" i="11"/>
  <c r="A209" i="11"/>
  <c r="A213" i="11"/>
  <c r="A214" i="11"/>
  <c r="A15" i="4"/>
  <c r="A27" i="4" s="1"/>
  <c r="A39" i="4" s="1"/>
  <c r="A51" i="4" s="1"/>
  <c r="A63" i="4" s="1"/>
  <c r="A75" i="4" s="1"/>
  <c r="A87" i="4" s="1"/>
  <c r="A99" i="4" s="1"/>
  <c r="A111" i="4" s="1"/>
  <c r="A123" i="4" s="1"/>
  <c r="A135" i="4" s="1"/>
  <c r="A147" i="4" s="1"/>
  <c r="A159" i="4" s="1"/>
  <c r="A171" i="4" s="1"/>
  <c r="A183" i="4" s="1"/>
  <c r="A16" i="4"/>
  <c r="A28" i="4" s="1"/>
  <c r="A40" i="4" s="1"/>
  <c r="A52" i="4" s="1"/>
  <c r="A64" i="4" s="1"/>
  <c r="A76" i="4" s="1"/>
  <c r="A88" i="4" s="1"/>
  <c r="A100" i="4" s="1"/>
  <c r="A112" i="4" s="1"/>
  <c r="A124" i="4" s="1"/>
  <c r="A136" i="4" s="1"/>
  <c r="A148" i="4" s="1"/>
  <c r="A160" i="4" s="1"/>
  <c r="A172" i="4" s="1"/>
  <c r="A184" i="4" s="1"/>
  <c r="A17" i="4"/>
  <c r="A29" i="4" s="1"/>
  <c r="A41" i="4" s="1"/>
  <c r="A53" i="4" s="1"/>
  <c r="A65" i="4" s="1"/>
  <c r="A77" i="4" s="1"/>
  <c r="A89" i="4" s="1"/>
  <c r="A101" i="4" s="1"/>
  <c r="A113" i="4" s="1"/>
  <c r="A125" i="4" s="1"/>
  <c r="A18" i="4"/>
  <c r="A30" i="4" s="1"/>
  <c r="A42" i="4" s="1"/>
  <c r="A54" i="4" s="1"/>
  <c r="A66" i="4" s="1"/>
  <c r="A78" i="4" s="1"/>
  <c r="A90" i="4" s="1"/>
  <c r="A102" i="4" s="1"/>
  <c r="A114" i="4" s="1"/>
  <c r="A126" i="4" s="1"/>
  <c r="A138" i="4" s="1"/>
  <c r="A150" i="4" s="1"/>
  <c r="A162" i="4" s="1"/>
  <c r="A174" i="4" s="1"/>
  <c r="A186" i="4" s="1"/>
  <c r="A19" i="4"/>
  <c r="A31" i="4" s="1"/>
  <c r="A43" i="4" s="1"/>
  <c r="A55" i="4" s="1"/>
  <c r="A67" i="4" s="1"/>
  <c r="A79" i="4" s="1"/>
  <c r="A91" i="4" s="1"/>
  <c r="A103" i="4" s="1"/>
  <c r="A20" i="4"/>
  <c r="A32" i="4" s="1"/>
  <c r="A44" i="4" s="1"/>
  <c r="A56" i="4" s="1"/>
  <c r="A68" i="4" s="1"/>
  <c r="A80" i="4" s="1"/>
  <c r="A92" i="4" s="1"/>
  <c r="A104" i="4" s="1"/>
  <c r="A116" i="4" s="1"/>
  <c r="A128" i="4" s="1"/>
  <c r="A140" i="4" s="1"/>
  <c r="A152" i="4" s="1"/>
  <c r="A164" i="4" s="1"/>
  <c r="A176" i="4" s="1"/>
  <c r="A188" i="4" s="1"/>
  <c r="A21" i="4"/>
  <c r="A33" i="4" s="1"/>
  <c r="A45" i="4" s="1"/>
  <c r="A57" i="4" s="1"/>
  <c r="A69" i="4" s="1"/>
  <c r="A81" i="4" s="1"/>
  <c r="A93" i="4" s="1"/>
  <c r="A105" i="4" s="1"/>
  <c r="A117" i="4" s="1"/>
  <c r="A129" i="4" s="1"/>
  <c r="A141" i="4" s="1"/>
  <c r="A153" i="4" s="1"/>
  <c r="A165" i="4" s="1"/>
  <c r="A177" i="4" s="1"/>
  <c r="A189" i="4" s="1"/>
  <c r="A22" i="4"/>
  <c r="A34" i="4" s="1"/>
  <c r="A46" i="4" s="1"/>
  <c r="A58" i="4" s="1"/>
  <c r="A70" i="4" s="1"/>
  <c r="A82" i="4" s="1"/>
  <c r="A94" i="4" s="1"/>
  <c r="A106" i="4" s="1"/>
  <c r="A118" i="4" s="1"/>
  <c r="A130" i="4" s="1"/>
  <c r="A142" i="4" s="1"/>
  <c r="A154" i="4" s="1"/>
  <c r="A166" i="4" s="1"/>
  <c r="A178" i="4" s="1"/>
  <c r="A190" i="4" s="1"/>
  <c r="A23" i="4"/>
  <c r="A35" i="4" s="1"/>
  <c r="A47" i="4" s="1"/>
  <c r="A59" i="4" s="1"/>
  <c r="A71" i="4" s="1"/>
  <c r="A83" i="4" s="1"/>
  <c r="A95" i="4" s="1"/>
  <c r="A107" i="4" s="1"/>
  <c r="A119" i="4" s="1"/>
  <c r="A131" i="4" s="1"/>
  <c r="A143" i="4" s="1"/>
  <c r="A155" i="4" s="1"/>
  <c r="A167" i="4" s="1"/>
  <c r="A179" i="4" s="1"/>
  <c r="A191" i="4" s="1"/>
  <c r="A24" i="4"/>
  <c r="A36" i="4" s="1"/>
  <c r="A48" i="4" s="1"/>
  <c r="A60" i="4" s="1"/>
  <c r="A72" i="4" s="1"/>
  <c r="A84" i="4" s="1"/>
  <c r="A96" i="4" s="1"/>
  <c r="A108" i="4" s="1"/>
  <c r="A120" i="4" s="1"/>
  <c r="A132" i="4" s="1"/>
  <c r="A144" i="4" s="1"/>
  <c r="A156" i="4" s="1"/>
  <c r="A168" i="4" s="1"/>
  <c r="A180" i="4" s="1"/>
  <c r="A192" i="4" s="1"/>
  <c r="A25" i="4"/>
  <c r="A37" i="4"/>
  <c r="A49" i="4" s="1"/>
  <c r="A61" i="4" s="1"/>
  <c r="A73" i="4" s="1"/>
  <c r="A85" i="4" s="1"/>
  <c r="A97" i="4" s="1"/>
  <c r="A109" i="4" s="1"/>
  <c r="A121" i="4" s="1"/>
  <c r="A133" i="4" s="1"/>
  <c r="A145" i="4" s="1"/>
  <c r="A157" i="4" s="1"/>
  <c r="A169" i="4" s="1"/>
  <c r="A181" i="4" s="1"/>
  <c r="A193" i="4" s="1"/>
  <c r="A115" i="4"/>
  <c r="A127" i="4" s="1"/>
  <c r="A139" i="4" s="1"/>
  <c r="A151" i="4" s="1"/>
  <c r="A163" i="4" s="1"/>
  <c r="A137" i="4"/>
  <c r="A149" i="4" s="1"/>
  <c r="A161" i="4" s="1"/>
  <c r="A173" i="4" s="1"/>
  <c r="A185" i="4" s="1"/>
  <c r="A175" i="4"/>
  <c r="A187" i="4" s="1"/>
  <c r="A14" i="4"/>
  <c r="A26" i="4" s="1"/>
  <c r="A38" i="4" s="1"/>
  <c r="A50" i="4" s="1"/>
  <c r="A62" i="4" s="1"/>
  <c r="A74" i="4" s="1"/>
  <c r="A86" i="4" s="1"/>
  <c r="A98" i="4" s="1"/>
  <c r="A110" i="4" s="1"/>
  <c r="A122" i="4" s="1"/>
  <c r="A134" i="4" s="1"/>
  <c r="A146" i="4" s="1"/>
  <c r="A158" i="4" s="1"/>
  <c r="A170" i="4" s="1"/>
  <c r="A182" i="4" s="1"/>
  <c r="E3" i="11"/>
  <c r="E4" i="11"/>
  <c r="E5" i="11"/>
  <c r="E6" i="11"/>
  <c r="E7" i="11"/>
  <c r="E8" i="11"/>
  <c r="E9" i="11"/>
  <c r="E10" i="11"/>
  <c r="E11" i="11"/>
  <c r="E12" i="11"/>
  <c r="E13" i="11"/>
  <c r="E2" i="11"/>
  <c r="B15" i="11"/>
  <c r="B27" i="11" s="1"/>
  <c r="B39" i="11" s="1"/>
  <c r="B51" i="11" s="1"/>
  <c r="B63" i="11" s="1"/>
  <c r="B75" i="11" s="1"/>
  <c r="B87" i="11" s="1"/>
  <c r="B99" i="11" s="1"/>
  <c r="B111" i="11" s="1"/>
  <c r="B123" i="11" s="1"/>
  <c r="B135" i="11" s="1"/>
  <c r="B147" i="11" s="1"/>
  <c r="B159" i="11" s="1"/>
  <c r="B171" i="11" s="1"/>
  <c r="B183" i="11" s="1"/>
  <c r="B195" i="11" s="1"/>
  <c r="B207" i="11" s="1"/>
  <c r="B16" i="11"/>
  <c r="B28" i="11" s="1"/>
  <c r="B40" i="11" s="1"/>
  <c r="B52" i="11" s="1"/>
  <c r="B64" i="11" s="1"/>
  <c r="B76" i="11" s="1"/>
  <c r="B88" i="11" s="1"/>
  <c r="B100" i="11" s="1"/>
  <c r="B112" i="11" s="1"/>
  <c r="B124" i="11" s="1"/>
  <c r="B136" i="11" s="1"/>
  <c r="B148" i="11" s="1"/>
  <c r="B160" i="11" s="1"/>
  <c r="B172" i="11" s="1"/>
  <c r="B184" i="11" s="1"/>
  <c r="B196" i="11" s="1"/>
  <c r="B208" i="11" s="1"/>
  <c r="B17" i="11"/>
  <c r="B29" i="11" s="1"/>
  <c r="B41" i="11" s="1"/>
  <c r="B53" i="11" s="1"/>
  <c r="B65" i="11" s="1"/>
  <c r="B77" i="11" s="1"/>
  <c r="B89" i="11" s="1"/>
  <c r="B101" i="11" s="1"/>
  <c r="B113" i="11" s="1"/>
  <c r="B125" i="11" s="1"/>
  <c r="B137" i="11" s="1"/>
  <c r="B149" i="11" s="1"/>
  <c r="B161" i="11" s="1"/>
  <c r="B173" i="11" s="1"/>
  <c r="B185" i="11" s="1"/>
  <c r="B197" i="11" s="1"/>
  <c r="B209" i="11" s="1"/>
  <c r="B18" i="11"/>
  <c r="B30" i="11" s="1"/>
  <c r="B42" i="11" s="1"/>
  <c r="B54" i="11" s="1"/>
  <c r="B66" i="11" s="1"/>
  <c r="B78" i="11" s="1"/>
  <c r="B90" i="11" s="1"/>
  <c r="B102" i="11" s="1"/>
  <c r="B114" i="11" s="1"/>
  <c r="B126" i="11" s="1"/>
  <c r="B138" i="11" s="1"/>
  <c r="B150" i="11" s="1"/>
  <c r="B162" i="11" s="1"/>
  <c r="B174" i="11" s="1"/>
  <c r="B186" i="11" s="1"/>
  <c r="B198" i="11" s="1"/>
  <c r="B210" i="11" s="1"/>
  <c r="B19" i="11"/>
  <c r="B31" i="11" s="1"/>
  <c r="B43" i="11" s="1"/>
  <c r="B55" i="11" s="1"/>
  <c r="B67" i="11" s="1"/>
  <c r="B79" i="11" s="1"/>
  <c r="B91" i="11" s="1"/>
  <c r="B103" i="11" s="1"/>
  <c r="B115" i="11" s="1"/>
  <c r="B127" i="11" s="1"/>
  <c r="B139" i="11" s="1"/>
  <c r="B151" i="11" s="1"/>
  <c r="B163" i="11" s="1"/>
  <c r="B175" i="11" s="1"/>
  <c r="B187" i="11" s="1"/>
  <c r="B199" i="11" s="1"/>
  <c r="B211" i="11" s="1"/>
  <c r="B20" i="11"/>
  <c r="B32" i="11" s="1"/>
  <c r="B44" i="11" s="1"/>
  <c r="B56" i="11" s="1"/>
  <c r="B68" i="11" s="1"/>
  <c r="B80" i="11" s="1"/>
  <c r="B92" i="11" s="1"/>
  <c r="B104" i="11" s="1"/>
  <c r="B116" i="11" s="1"/>
  <c r="B128" i="11" s="1"/>
  <c r="B140" i="11" s="1"/>
  <c r="B152" i="11" s="1"/>
  <c r="B164" i="11" s="1"/>
  <c r="B176" i="11" s="1"/>
  <c r="B188" i="11" s="1"/>
  <c r="B200" i="11" s="1"/>
  <c r="B212" i="11" s="1"/>
  <c r="B21" i="11"/>
  <c r="B33" i="11" s="1"/>
  <c r="B45" i="11" s="1"/>
  <c r="B57" i="11" s="1"/>
  <c r="B69" i="11" s="1"/>
  <c r="B81" i="11" s="1"/>
  <c r="B93" i="11" s="1"/>
  <c r="B105" i="11" s="1"/>
  <c r="B117" i="11" s="1"/>
  <c r="B129" i="11" s="1"/>
  <c r="B141" i="11" s="1"/>
  <c r="B153" i="11" s="1"/>
  <c r="B165" i="11" s="1"/>
  <c r="B177" i="11" s="1"/>
  <c r="B189" i="11" s="1"/>
  <c r="B201" i="11" s="1"/>
  <c r="B213" i="11" s="1"/>
  <c r="B22" i="11"/>
  <c r="B34" i="11" s="1"/>
  <c r="B46" i="11" s="1"/>
  <c r="B58" i="11" s="1"/>
  <c r="B70" i="11" s="1"/>
  <c r="B82" i="11" s="1"/>
  <c r="B94" i="11" s="1"/>
  <c r="B106" i="11" s="1"/>
  <c r="B118" i="11" s="1"/>
  <c r="B130" i="11" s="1"/>
  <c r="B142" i="11" s="1"/>
  <c r="B154" i="11" s="1"/>
  <c r="B166" i="11" s="1"/>
  <c r="B178" i="11" s="1"/>
  <c r="B190" i="11" s="1"/>
  <c r="B202" i="11" s="1"/>
  <c r="B214" i="11" s="1"/>
  <c r="B23" i="11"/>
  <c r="B35" i="11" s="1"/>
  <c r="B47" i="11" s="1"/>
  <c r="B59" i="11" s="1"/>
  <c r="B71" i="11" s="1"/>
  <c r="B83" i="11" s="1"/>
  <c r="B95" i="11" s="1"/>
  <c r="B107" i="11" s="1"/>
  <c r="B119" i="11" s="1"/>
  <c r="B131" i="11" s="1"/>
  <c r="B143" i="11" s="1"/>
  <c r="B155" i="11" s="1"/>
  <c r="B167" i="11" s="1"/>
  <c r="B179" i="11" s="1"/>
  <c r="B191" i="11" s="1"/>
  <c r="B203" i="11" s="1"/>
  <c r="B215" i="11" s="1"/>
  <c r="B24" i="11"/>
  <c r="B36" i="11" s="1"/>
  <c r="B48" i="11" s="1"/>
  <c r="B60" i="11" s="1"/>
  <c r="B72" i="11" s="1"/>
  <c r="B84" i="11" s="1"/>
  <c r="B96" i="11" s="1"/>
  <c r="B108" i="11" s="1"/>
  <c r="B120" i="11" s="1"/>
  <c r="B132" i="11" s="1"/>
  <c r="B144" i="11" s="1"/>
  <c r="B156" i="11" s="1"/>
  <c r="B168" i="11" s="1"/>
  <c r="B180" i="11" s="1"/>
  <c r="B192" i="11" s="1"/>
  <c r="B204" i="11" s="1"/>
  <c r="B216" i="11" s="1"/>
  <c r="B25" i="11"/>
  <c r="B37" i="11" s="1"/>
  <c r="B49" i="11" s="1"/>
  <c r="B61" i="11" s="1"/>
  <c r="B73" i="11" s="1"/>
  <c r="B85" i="11" s="1"/>
  <c r="B97" i="11" s="1"/>
  <c r="B109" i="11" s="1"/>
  <c r="B121" i="11" s="1"/>
  <c r="B133" i="11" s="1"/>
  <c r="B145" i="11" s="1"/>
  <c r="B157" i="11" s="1"/>
  <c r="B169" i="11" s="1"/>
  <c r="B181" i="11" s="1"/>
  <c r="B193" i="11" s="1"/>
  <c r="B205" i="11" s="1"/>
  <c r="B217" i="11" s="1"/>
  <c r="B14" i="11"/>
  <c r="B26" i="11" s="1"/>
  <c r="B38" i="11" s="1"/>
  <c r="B50" i="11" s="1"/>
  <c r="B62" i="11" s="1"/>
  <c r="B74" i="11" s="1"/>
  <c r="B86" i="11" s="1"/>
  <c r="B98" i="11" s="1"/>
  <c r="B110" i="11" s="1"/>
  <c r="B122" i="11" s="1"/>
  <c r="B134" i="11" s="1"/>
  <c r="B146" i="11" s="1"/>
  <c r="B158" i="11" s="1"/>
  <c r="B170" i="11" s="1"/>
  <c r="B182" i="11" s="1"/>
  <c r="B194" i="11" s="1"/>
  <c r="B206" i="11" s="1"/>
  <c r="E16" i="11"/>
  <c r="E17" i="11"/>
  <c r="E18" i="11"/>
  <c r="E19" i="11"/>
  <c r="E20" i="11"/>
  <c r="E21" i="11"/>
  <c r="A14" i="11"/>
  <c r="M44" i="7" l="1"/>
  <c r="O44" i="7" s="1"/>
  <c r="M29" i="7"/>
  <c r="O29" i="7" s="1"/>
  <c r="M104" i="7"/>
  <c r="O104" i="7" s="1"/>
  <c r="M57" i="7"/>
  <c r="O57" i="7" s="1"/>
  <c r="M33" i="7"/>
  <c r="O33" i="7" s="1"/>
  <c r="M9" i="7"/>
  <c r="O9" i="7" s="1"/>
  <c r="M20" i="7"/>
  <c r="O20" i="7" s="1"/>
  <c r="M181" i="7"/>
  <c r="M133" i="7"/>
  <c r="O133" i="7" s="1"/>
  <c r="M85" i="7"/>
  <c r="O85" i="7" s="1"/>
  <c r="M37" i="7"/>
  <c r="O37" i="7" s="1"/>
  <c r="M25" i="7"/>
  <c r="O25" i="7" s="1"/>
  <c r="M117" i="7"/>
  <c r="O117" i="7" s="1"/>
  <c r="M45" i="7"/>
  <c r="O45" i="7" s="1"/>
  <c r="M140" i="7"/>
  <c r="O140" i="7" s="1"/>
  <c r="M112" i="7"/>
  <c r="O112" i="7" s="1"/>
  <c r="L3" i="7"/>
  <c r="M129" i="7"/>
  <c r="O129" i="7" s="1"/>
  <c r="M92" i="7"/>
  <c r="O92" i="7" s="1"/>
  <c r="M32" i="7"/>
  <c r="O32" i="7" s="1"/>
  <c r="M88" i="7"/>
  <c r="O88" i="7" s="1"/>
  <c r="M131" i="7"/>
  <c r="O131" i="7" s="1"/>
  <c r="M71" i="7"/>
  <c r="O71" i="7" s="1"/>
  <c r="F3" i="8"/>
  <c r="F4" i="8" s="1"/>
  <c r="F5" i="8" s="1"/>
  <c r="F6" i="8" s="1"/>
  <c r="F7" i="8" s="1"/>
  <c r="F8" i="8" s="1"/>
  <c r="F9" i="8" s="1"/>
  <c r="F10" i="8" s="1"/>
  <c r="F11" i="8" s="1"/>
  <c r="F12" i="8" s="1"/>
  <c r="F13" i="8" s="1"/>
  <c r="O111" i="7"/>
  <c r="M167" i="7"/>
  <c r="O167" i="7" s="1"/>
  <c r="M143" i="7"/>
  <c r="O143" i="7" s="1"/>
  <c r="M119" i="7"/>
  <c r="O119" i="7" s="1"/>
  <c r="M107" i="7"/>
  <c r="O107" i="7" s="1"/>
  <c r="M83" i="7"/>
  <c r="O83" i="7" s="1"/>
  <c r="M47" i="7"/>
  <c r="O47" i="7" s="1"/>
  <c r="M35" i="7"/>
  <c r="O35" i="7" s="1"/>
  <c r="O164" i="7"/>
  <c r="O136" i="7"/>
  <c r="O80" i="7"/>
  <c r="M56" i="7"/>
  <c r="O56" i="7" s="1"/>
  <c r="O175" i="7"/>
  <c r="M163" i="7"/>
  <c r="O163" i="7" s="1"/>
  <c r="M139" i="7"/>
  <c r="O139" i="7" s="1"/>
  <c r="M115" i="7"/>
  <c r="O115" i="7" s="1"/>
  <c r="M103" i="7"/>
  <c r="O103" i="7" s="1"/>
  <c r="M79" i="7"/>
  <c r="O79" i="7" s="1"/>
  <c r="M67" i="7"/>
  <c r="O67" i="7" s="1"/>
  <c r="M43" i="7"/>
  <c r="O43" i="7" s="1"/>
  <c r="M31" i="7"/>
  <c r="O31" i="7" s="1"/>
  <c r="M7" i="7"/>
  <c r="O7" i="7" s="1"/>
  <c r="F20" i="11"/>
  <c r="F8" i="11"/>
  <c r="M161" i="7"/>
  <c r="O161" i="7" s="1"/>
  <c r="M125" i="7"/>
  <c r="O125" i="7" s="1"/>
  <c r="M113" i="7"/>
  <c r="O113" i="7" s="1"/>
  <c r="M101" i="7"/>
  <c r="O101" i="7" s="1"/>
  <c r="M89" i="7"/>
  <c r="O89" i="7" s="1"/>
  <c r="M65" i="7"/>
  <c r="O65" i="7" s="1"/>
  <c r="M53" i="7"/>
  <c r="O53" i="7" s="1"/>
  <c r="M41" i="7"/>
  <c r="O41" i="7" s="1"/>
  <c r="F18" i="11"/>
  <c r="M172" i="7"/>
  <c r="O172" i="7" s="1"/>
  <c r="M148" i="7"/>
  <c r="O148" i="7" s="1"/>
  <c r="M124" i="7"/>
  <c r="M76" i="7"/>
  <c r="O76" i="7" s="1"/>
  <c r="M64" i="7"/>
  <c r="O64" i="7" s="1"/>
  <c r="M52" i="7"/>
  <c r="O52" i="7" s="1"/>
  <c r="M28" i="7"/>
  <c r="O28" i="7" s="1"/>
  <c r="M16" i="7"/>
  <c r="O16" i="7" s="1"/>
  <c r="O8" i="7"/>
  <c r="M155" i="7"/>
  <c r="O155" i="7" s="1"/>
  <c r="M95" i="7"/>
  <c r="O95" i="7" s="1"/>
  <c r="M59" i="7"/>
  <c r="O59" i="7" s="1"/>
  <c r="M23" i="7"/>
  <c r="O23" i="7" s="1"/>
  <c r="O176" i="7"/>
  <c r="M189" i="7"/>
  <c r="O189" i="7" s="1"/>
  <c r="M153" i="7"/>
  <c r="O153" i="7" s="1"/>
  <c r="M141" i="7"/>
  <c r="O141" i="7" s="1"/>
  <c r="M105" i="7"/>
  <c r="O105" i="7" s="1"/>
  <c r="M116" i="7"/>
  <c r="O116" i="7" s="1"/>
  <c r="M68" i="7"/>
  <c r="O68" i="7" s="1"/>
  <c r="O147" i="7"/>
  <c r="O135" i="7"/>
  <c r="M151" i="7"/>
  <c r="O151" i="7" s="1"/>
  <c r="M127" i="7"/>
  <c r="O127" i="7" s="1"/>
  <c r="M91" i="7"/>
  <c r="O91" i="7" s="1"/>
  <c r="M55" i="7"/>
  <c r="O55" i="7" s="1"/>
  <c r="M19" i="7"/>
  <c r="O19" i="7" s="1"/>
  <c r="M171" i="7"/>
  <c r="O171" i="7" s="1"/>
  <c r="M87" i="7"/>
  <c r="O87" i="7" s="1"/>
  <c r="M75" i="7"/>
  <c r="O75" i="7" s="1"/>
  <c r="M39" i="7"/>
  <c r="M27" i="7"/>
  <c r="O27" i="7" s="1"/>
  <c r="M15" i="7"/>
  <c r="O15" i="7" s="1"/>
  <c r="M3" i="7"/>
  <c r="O3" i="7" s="1"/>
  <c r="M192" i="7"/>
  <c r="O192" i="7" s="1"/>
  <c r="M156" i="7"/>
  <c r="O156" i="7" s="1"/>
  <c r="M144" i="7"/>
  <c r="O144" i="7" s="1"/>
  <c r="M132" i="7"/>
  <c r="O132" i="7" s="1"/>
  <c r="M120" i="7"/>
  <c r="O120" i="7" s="1"/>
  <c r="M96" i="7"/>
  <c r="O96" i="7" s="1"/>
  <c r="M84" i="7"/>
  <c r="O84" i="7" s="1"/>
  <c r="M72" i="7"/>
  <c r="O72" i="7" s="1"/>
  <c r="M60" i="7"/>
  <c r="O60" i="7" s="1"/>
  <c r="M36" i="7"/>
  <c r="O36" i="7" s="1"/>
  <c r="M146" i="7"/>
  <c r="O146" i="7" s="1"/>
  <c r="M74" i="7"/>
  <c r="O74" i="7" s="1"/>
  <c r="O159" i="7"/>
  <c r="O13" i="7"/>
  <c r="O124" i="7"/>
  <c r="M170" i="7"/>
  <c r="O170" i="7" s="1"/>
  <c r="M86" i="7"/>
  <c r="O86" i="7" s="1"/>
  <c r="M26" i="7"/>
  <c r="O26" i="7" s="1"/>
  <c r="O160" i="7"/>
  <c r="O39" i="7"/>
  <c r="M191" i="7"/>
  <c r="O191" i="7" s="1"/>
  <c r="O181" i="7"/>
  <c r="O188" i="7"/>
  <c r="O51" i="7"/>
  <c r="M122" i="7"/>
  <c r="O122" i="7" s="1"/>
  <c r="M38" i="7"/>
  <c r="O38" i="7" s="1"/>
  <c r="M12" i="7"/>
  <c r="O12" i="7" s="1"/>
  <c r="M11" i="7"/>
  <c r="O11" i="7" s="1"/>
  <c r="M182" i="7"/>
  <c r="O182" i="7" s="1"/>
  <c r="M158" i="7"/>
  <c r="O158" i="7" s="1"/>
  <c r="M110" i="7"/>
  <c r="O110" i="7" s="1"/>
  <c r="M98" i="7"/>
  <c r="O98" i="7" s="1"/>
  <c r="M62" i="7"/>
  <c r="O62" i="7" s="1"/>
  <c r="M14" i="7"/>
  <c r="O14" i="7" s="1"/>
  <c r="O63" i="7"/>
  <c r="O40" i="7"/>
  <c r="O123" i="7"/>
  <c r="O100" i="7"/>
  <c r="M180" i="7"/>
  <c r="O180" i="7" s="1"/>
  <c r="M179" i="7"/>
  <c r="O179" i="7" s="1"/>
  <c r="O99" i="7"/>
  <c r="M185" i="7"/>
  <c r="O185" i="7" s="1"/>
  <c r="M17" i="7"/>
  <c r="O17" i="7" s="1"/>
  <c r="M5" i="7"/>
  <c r="O5" i="7" s="1"/>
  <c r="O187" i="7"/>
  <c r="M134" i="7"/>
  <c r="O134" i="7" s="1"/>
  <c r="M50" i="7"/>
  <c r="O50" i="7" s="1"/>
  <c r="O183" i="7"/>
  <c r="M4" i="7"/>
  <c r="O4" i="7" s="1"/>
  <c r="F4" i="11"/>
  <c r="M190" i="7"/>
  <c r="O190" i="7" s="1"/>
  <c r="M154" i="7"/>
  <c r="O154" i="7" s="1"/>
  <c r="M118" i="7"/>
  <c r="O118" i="7" s="1"/>
  <c r="M94" i="7"/>
  <c r="O94" i="7" s="1"/>
  <c r="M82" i="7"/>
  <c r="O82" i="7" s="1"/>
  <c r="M46" i="7"/>
  <c r="O46" i="7" s="1"/>
  <c r="M22" i="7"/>
  <c r="O22" i="7" s="1"/>
  <c r="O169" i="7"/>
  <c r="O157" i="7"/>
  <c r="O145" i="7"/>
  <c r="O121" i="7"/>
  <c r="O109" i="7"/>
  <c r="O97" i="7"/>
  <c r="O73" i="7"/>
  <c r="O61" i="7"/>
  <c r="O49" i="7"/>
  <c r="M178" i="7"/>
  <c r="O178" i="7" s="1"/>
  <c r="M130" i="7"/>
  <c r="O130" i="7" s="1"/>
  <c r="M58" i="7"/>
  <c r="O58" i="7" s="1"/>
  <c r="M10" i="7"/>
  <c r="O10" i="7" s="1"/>
  <c r="M166" i="7"/>
  <c r="O166" i="7" s="1"/>
  <c r="M142" i="7"/>
  <c r="O142" i="7" s="1"/>
  <c r="M106" i="7"/>
  <c r="O106" i="7" s="1"/>
  <c r="M70" i="7"/>
  <c r="O70" i="7" s="1"/>
  <c r="M34" i="7"/>
  <c r="O34" i="7" s="1"/>
  <c r="M186" i="7"/>
  <c r="O186" i="7" s="1"/>
  <c r="M174" i="7"/>
  <c r="O174" i="7" s="1"/>
  <c r="M162" i="7"/>
  <c r="O162" i="7" s="1"/>
  <c r="M150" i="7"/>
  <c r="O150" i="7" s="1"/>
  <c r="M138" i="7"/>
  <c r="O138" i="7" s="1"/>
  <c r="M126" i="7"/>
  <c r="O126" i="7" s="1"/>
  <c r="M114" i="7"/>
  <c r="O114" i="7" s="1"/>
  <c r="M102" i="7"/>
  <c r="O102" i="7" s="1"/>
  <c r="M90" i="7"/>
  <c r="O90" i="7" s="1"/>
  <c r="M78" i="7"/>
  <c r="O78" i="7" s="1"/>
  <c r="M66" i="7"/>
  <c r="O66" i="7" s="1"/>
  <c r="M54" i="7"/>
  <c r="O54" i="7" s="1"/>
  <c r="M42" i="7"/>
  <c r="O42" i="7" s="1"/>
  <c r="M30" i="7"/>
  <c r="O30" i="7" s="1"/>
  <c r="M18" i="7"/>
  <c r="O18" i="7" s="1"/>
  <c r="M6" i="7"/>
  <c r="O6" i="7" s="1"/>
  <c r="F19" i="11"/>
  <c r="F2" i="11"/>
  <c r="F7" i="11"/>
  <c r="F14" i="11"/>
  <c r="F25" i="11"/>
  <c r="F24" i="11"/>
  <c r="F12" i="11"/>
  <c r="F13" i="11"/>
  <c r="F6" i="11"/>
  <c r="F17" i="11"/>
  <c r="F5" i="11"/>
  <c r="F16" i="11"/>
  <c r="F15" i="11"/>
  <c r="F23" i="11"/>
  <c r="F11" i="11"/>
  <c r="F22" i="11"/>
  <c r="F10" i="11"/>
  <c r="J2" i="8"/>
  <c r="J3" i="8" s="1"/>
  <c r="J4" i="8" s="1"/>
  <c r="J5" i="8" s="1"/>
  <c r="J6" i="8" s="1"/>
  <c r="J7" i="8" s="1"/>
  <c r="J8" i="8" s="1"/>
  <c r="J9" i="8" s="1"/>
  <c r="J10" i="8" s="1"/>
  <c r="J11" i="8" s="1"/>
  <c r="J12" i="8" s="1"/>
  <c r="J13" i="8" s="1"/>
  <c r="F21" i="11"/>
  <c r="F9" i="11"/>
  <c r="L2" i="7"/>
  <c r="N2" i="7"/>
  <c r="O2" i="7" s="1"/>
  <c r="E38" i="11"/>
  <c r="F38" i="11" s="1"/>
  <c r="E14" i="11"/>
  <c r="E26" i="11"/>
  <c r="F26" i="11" s="1"/>
  <c r="E37" i="11"/>
  <c r="F37" i="11" s="1"/>
  <c r="E27" i="11"/>
  <c r="F27" i="11" s="1"/>
  <c r="E50" i="11"/>
  <c r="F50" i="11" s="1"/>
  <c r="E36" i="11"/>
  <c r="F36" i="11" s="1"/>
  <c r="E35" i="11"/>
  <c r="F35" i="11" s="1"/>
  <c r="E33" i="11"/>
  <c r="F33" i="11" s="1"/>
  <c r="E34" i="11"/>
  <c r="F34" i="11" s="1"/>
  <c r="E32" i="11"/>
  <c r="F32" i="11" s="1"/>
  <c r="E30" i="11"/>
  <c r="F30" i="11" s="1"/>
  <c r="E29" i="11"/>
  <c r="F29" i="11" s="1"/>
  <c r="E28" i="11"/>
  <c r="F28" i="11" s="1"/>
  <c r="F14" i="8" l="1"/>
  <c r="F15" i="8" s="1"/>
  <c r="F16" i="8" s="1"/>
  <c r="F17" i="8" s="1"/>
  <c r="F18" i="8" s="1"/>
  <c r="F19" i="8" s="1"/>
  <c r="F20" i="8" s="1"/>
  <c r="F21" i="8" s="1"/>
  <c r="F22" i="8" s="1"/>
  <c r="F23" i="8" s="1"/>
  <c r="F24" i="8" s="1"/>
  <c r="F25" i="8" s="1"/>
  <c r="F26" i="8" s="1"/>
  <c r="F27" i="8" s="1"/>
  <c r="F28" i="8" s="1"/>
  <c r="F29" i="8" s="1"/>
  <c r="F30" i="8" s="1"/>
  <c r="F31" i="8" s="1"/>
  <c r="F32" i="8" s="1"/>
  <c r="F33" i="8" s="1"/>
  <c r="F34" i="8" s="1"/>
  <c r="F35" i="8" s="1"/>
  <c r="F36" i="8" s="1"/>
  <c r="F37" i="8" s="1"/>
  <c r="F38" i="8" s="1"/>
  <c r="F39" i="8" s="1"/>
  <c r="F40" i="8" s="1"/>
  <c r="F41" i="8" s="1"/>
  <c r="F42" i="8" s="1"/>
  <c r="F43" i="8" s="1"/>
  <c r="F44" i="8" s="1"/>
  <c r="F45" i="8" s="1"/>
  <c r="F46" i="8" s="1"/>
  <c r="F47" i="8" s="1"/>
  <c r="F48" i="8" s="1"/>
  <c r="F49" i="8" s="1"/>
  <c r="F50" i="8" s="1"/>
  <c r="F51" i="8" s="1"/>
  <c r="F52" i="8" s="1"/>
  <c r="F53" i="8" s="1"/>
  <c r="F54" i="8" s="1"/>
  <c r="F55" i="8" s="1"/>
  <c r="F56" i="8" s="1"/>
  <c r="F57" i="8" s="1"/>
  <c r="F58" i="8" s="1"/>
  <c r="F59" i="8" s="1"/>
  <c r="F60" i="8" s="1"/>
  <c r="F61" i="8" s="1"/>
  <c r="F62" i="8" s="1"/>
  <c r="F63" i="8" s="1"/>
  <c r="F64" i="8" s="1"/>
  <c r="F65" i="8" s="1"/>
  <c r="F66" i="8" s="1"/>
  <c r="F67" i="8" s="1"/>
  <c r="F68" i="8" s="1"/>
  <c r="F69" i="8" s="1"/>
  <c r="F70" i="8" s="1"/>
  <c r="F71" i="8" s="1"/>
  <c r="F72" i="8" s="1"/>
  <c r="F73" i="8" s="1"/>
  <c r="F74" i="8" s="1"/>
  <c r="F75" i="8" s="1"/>
  <c r="F76" i="8" s="1"/>
  <c r="F77" i="8" s="1"/>
  <c r="F78" i="8" s="1"/>
  <c r="F79" i="8" s="1"/>
  <c r="F80" i="8" s="1"/>
  <c r="F81" i="8" s="1"/>
  <c r="F82" i="8" s="1"/>
  <c r="F83" i="8" s="1"/>
  <c r="F84" i="8" s="1"/>
  <c r="F85" i="8" s="1"/>
  <c r="F86" i="8" s="1"/>
  <c r="F87" i="8" s="1"/>
  <c r="F88" i="8" s="1"/>
  <c r="F89" i="8" s="1"/>
  <c r="F90" i="8" s="1"/>
  <c r="F91" i="8" s="1"/>
  <c r="F92" i="8" s="1"/>
  <c r="F93" i="8" s="1"/>
  <c r="F94" i="8" s="1"/>
  <c r="F95" i="8" s="1"/>
  <c r="F96" i="8" s="1"/>
  <c r="F97" i="8" s="1"/>
  <c r="F98" i="8" s="1"/>
  <c r="F99" i="8" s="1"/>
  <c r="F100" i="8" s="1"/>
  <c r="F101" i="8" s="1"/>
  <c r="F102" i="8" s="1"/>
  <c r="F103" i="8" s="1"/>
  <c r="F104" i="8" s="1"/>
  <c r="F105" i="8" s="1"/>
  <c r="F106" i="8" s="1"/>
  <c r="F107" i="8" s="1"/>
  <c r="F108" i="8" s="1"/>
  <c r="F109" i="8" s="1"/>
  <c r="F110" i="8" s="1"/>
  <c r="F111" i="8" s="1"/>
  <c r="F112" i="8" s="1"/>
  <c r="F113" i="8" s="1"/>
  <c r="F114" i="8" s="1"/>
  <c r="F115" i="8" s="1"/>
  <c r="F116" i="8" s="1"/>
  <c r="F117" i="8" s="1"/>
  <c r="F118" i="8" s="1"/>
  <c r="F119" i="8" s="1"/>
  <c r="F120" i="8" s="1"/>
  <c r="F121" i="8" s="1"/>
  <c r="F122" i="8" s="1"/>
  <c r="F123" i="8" s="1"/>
  <c r="F124" i="8" s="1"/>
  <c r="F125" i="8" s="1"/>
  <c r="F126" i="8" s="1"/>
  <c r="F127" i="8" s="1"/>
  <c r="F128" i="8" s="1"/>
  <c r="F129" i="8" s="1"/>
  <c r="F130" i="8" s="1"/>
  <c r="F131" i="8" s="1"/>
  <c r="F132" i="8" s="1"/>
  <c r="F133" i="8" s="1"/>
  <c r="F134" i="8" s="1"/>
  <c r="F135" i="8" s="1"/>
  <c r="F136" i="8" s="1"/>
  <c r="F137" i="8" s="1"/>
  <c r="F138" i="8" s="1"/>
  <c r="F139" i="8" s="1"/>
  <c r="F140" i="8" s="1"/>
  <c r="F141" i="8" s="1"/>
  <c r="F142" i="8" s="1"/>
  <c r="F143" i="8" s="1"/>
  <c r="F144" i="8" s="1"/>
  <c r="F145" i="8" s="1"/>
  <c r="F146" i="8" s="1"/>
  <c r="F147" i="8" s="1"/>
  <c r="F148" i="8" s="1"/>
  <c r="F149" i="8" s="1"/>
  <c r="F150" i="8" s="1"/>
  <c r="F151" i="8" s="1"/>
  <c r="F152" i="8" s="1"/>
  <c r="F153" i="8" s="1"/>
  <c r="F154" i="8" s="1"/>
  <c r="F155" i="8" s="1"/>
  <c r="F156" i="8" s="1"/>
  <c r="F157" i="8" s="1"/>
  <c r="F158" i="8" s="1"/>
  <c r="F159" i="8" s="1"/>
  <c r="F160" i="8" s="1"/>
  <c r="F161" i="8" s="1"/>
  <c r="F162" i="8" s="1"/>
  <c r="F163" i="8" s="1"/>
  <c r="F164" i="8" s="1"/>
  <c r="F165" i="8" s="1"/>
  <c r="F166" i="8" s="1"/>
  <c r="F167" i="8" s="1"/>
  <c r="F168" i="8" s="1"/>
  <c r="F169" i="8" s="1"/>
  <c r="F170" i="8" s="1"/>
  <c r="F171" i="8" s="1"/>
  <c r="F172" i="8" s="1"/>
  <c r="F173" i="8" s="1"/>
  <c r="F174" i="8" s="1"/>
  <c r="F175" i="8" s="1"/>
  <c r="F176" i="8" s="1"/>
  <c r="F177" i="8" s="1"/>
  <c r="F178" i="8" s="1"/>
  <c r="F179" i="8" s="1"/>
  <c r="F180" i="8" s="1"/>
  <c r="F181" i="8" s="1"/>
  <c r="F182" i="8" s="1"/>
  <c r="F183" i="8" s="1"/>
  <c r="F184" i="8" s="1"/>
  <c r="F185" i="8" s="1"/>
  <c r="F186" i="8" s="1"/>
  <c r="F187" i="8" s="1"/>
  <c r="F188" i="8" s="1"/>
  <c r="F189" i="8" s="1"/>
  <c r="F190" i="8" s="1"/>
  <c r="F191" i="8" s="1"/>
  <c r="F192" i="8" s="1"/>
  <c r="F193" i="8" s="1"/>
  <c r="F194" i="8" s="1"/>
  <c r="F195" i="8" s="1"/>
  <c r="F196" i="8" s="1"/>
  <c r="F197" i="8" s="1"/>
  <c r="F198" i="8" s="1"/>
  <c r="F199" i="8" s="1"/>
  <c r="F200" i="8" s="1"/>
  <c r="F201" i="8" s="1"/>
  <c r="F202" i="8" s="1"/>
  <c r="F203" i="8" s="1"/>
  <c r="F204" i="8" s="1"/>
  <c r="F205" i="8" s="1"/>
  <c r="F206" i="8" s="1"/>
  <c r="F207" i="8" s="1"/>
  <c r="F208" i="8" s="1"/>
  <c r="F209" i="8" s="1"/>
  <c r="F210" i="8" s="1"/>
  <c r="F211" i="8" s="1"/>
  <c r="F212" i="8" s="1"/>
  <c r="F213" i="8" s="1"/>
  <c r="F214" i="8" s="1"/>
  <c r="F215" i="8" s="1"/>
  <c r="F216" i="8" s="1"/>
  <c r="F217" i="8" s="1"/>
  <c r="F218" i="8" s="1"/>
  <c r="F219" i="8" s="1"/>
  <c r="F220" i="8" s="1"/>
  <c r="F221" i="8" s="1"/>
  <c r="F222" i="8" s="1"/>
  <c r="F223" i="8" s="1"/>
  <c r="F224" i="8" s="1"/>
  <c r="F225" i="8" s="1"/>
  <c r="F226" i="8" s="1"/>
  <c r="F227" i="8" s="1"/>
  <c r="F228" i="8" s="1"/>
  <c r="F229" i="8" s="1"/>
  <c r="F230" i="8" s="1"/>
  <c r="F231" i="8" s="1"/>
  <c r="F232" i="8" s="1"/>
  <c r="F233" i="8" s="1"/>
  <c r="F234" i="8" s="1"/>
  <c r="F235" i="8" s="1"/>
  <c r="F236" i="8" s="1"/>
  <c r="F237" i="8" s="1"/>
  <c r="F238" i="8" s="1"/>
  <c r="F239" i="8" s="1"/>
  <c r="F240" i="8" s="1"/>
  <c r="F241" i="8" s="1"/>
  <c r="F242" i="8" s="1"/>
  <c r="F243" i="8" s="1"/>
  <c r="F244" i="8" s="1"/>
  <c r="F245" i="8" s="1"/>
  <c r="F246" i="8" s="1"/>
  <c r="F247" i="8" s="1"/>
  <c r="F248" i="8" s="1"/>
  <c r="F249" i="8" s="1"/>
  <c r="F250" i="8" s="1"/>
  <c r="F251" i="8" s="1"/>
  <c r="F252" i="8" s="1"/>
  <c r="F253" i="8" s="1"/>
  <c r="F254" i="8" s="1"/>
  <c r="F255" i="8" s="1"/>
  <c r="F256" i="8" s="1"/>
  <c r="F257" i="8" s="1"/>
  <c r="F258" i="8" s="1"/>
  <c r="F259" i="8" s="1"/>
  <c r="F260" i="8" s="1"/>
  <c r="F261" i="8" s="1"/>
  <c r="F262" i="8" s="1"/>
  <c r="F263" i="8" s="1"/>
  <c r="F264" i="8" s="1"/>
  <c r="F265" i="8" s="1"/>
  <c r="F266" i="8" s="1"/>
  <c r="F267" i="8" s="1"/>
  <c r="F268" i="8" s="1"/>
  <c r="F269" i="8" s="1"/>
  <c r="F270" i="8" s="1"/>
  <c r="F271" i="8" s="1"/>
  <c r="F272" i="8" s="1"/>
  <c r="F273" i="8" s="1"/>
  <c r="F274" i="8" s="1"/>
  <c r="F275" i="8" s="1"/>
  <c r="F276" i="8" s="1"/>
  <c r="F277" i="8" s="1"/>
  <c r="F278" i="8" s="1"/>
  <c r="F279" i="8" s="1"/>
  <c r="F280" i="8" s="1"/>
  <c r="F281" i="8" s="1"/>
  <c r="F282" i="8" s="1"/>
  <c r="F283" i="8" s="1"/>
  <c r="F284" i="8" s="1"/>
  <c r="F285" i="8" s="1"/>
  <c r="F286" i="8" s="1"/>
  <c r="F287" i="8" s="1"/>
  <c r="F288" i="8" s="1"/>
  <c r="F289" i="8" s="1"/>
  <c r="F290" i="8" s="1"/>
  <c r="F291" i="8" s="1"/>
  <c r="F292" i="8" s="1"/>
  <c r="F293" i="8" s="1"/>
  <c r="F294" i="8" s="1"/>
  <c r="F295" i="8" s="1"/>
  <c r="F296" i="8" s="1"/>
  <c r="F297" i="8" s="1"/>
  <c r="F298" i="8" s="1"/>
  <c r="F299" i="8" s="1"/>
  <c r="F300" i="8" s="1"/>
  <c r="F301" i="8" s="1"/>
  <c r="F302" i="8" s="1"/>
  <c r="F303" i="8" s="1"/>
  <c r="F304" i="8" s="1"/>
  <c r="F305" i="8" s="1"/>
  <c r="F306" i="8" s="1"/>
  <c r="F307" i="8" s="1"/>
  <c r="F308" i="8" s="1"/>
  <c r="F309" i="8" s="1"/>
  <c r="F310" i="8" s="1"/>
  <c r="F311" i="8" s="1"/>
  <c r="F312" i="8" s="1"/>
  <c r="F313" i="8" s="1"/>
  <c r="G11" i="8"/>
  <c r="H11" i="8" s="1"/>
  <c r="G23" i="8"/>
  <c r="H23" i="8" s="1"/>
  <c r="G35" i="8"/>
  <c r="H35" i="8" s="1"/>
  <c r="C11" i="11" s="1"/>
  <c r="G47" i="8"/>
  <c r="H47" i="8" s="1"/>
  <c r="C23" i="11" s="1"/>
  <c r="G59" i="8"/>
  <c r="H59" i="8" s="1"/>
  <c r="C35" i="11" s="1"/>
  <c r="G71" i="8"/>
  <c r="H71" i="8" s="1"/>
  <c r="C47" i="11" s="1"/>
  <c r="G83" i="8"/>
  <c r="H83" i="8" s="1"/>
  <c r="C59" i="11" s="1"/>
  <c r="G95" i="8"/>
  <c r="H95" i="8" s="1"/>
  <c r="C71" i="11" s="1"/>
  <c r="G107" i="8"/>
  <c r="H107" i="8" s="1"/>
  <c r="C83" i="11" s="1"/>
  <c r="G119" i="8"/>
  <c r="H119" i="8" s="1"/>
  <c r="C95" i="11" s="1"/>
  <c r="G131" i="8"/>
  <c r="H131" i="8" s="1"/>
  <c r="C107" i="11" s="1"/>
  <c r="G143" i="8"/>
  <c r="H143" i="8" s="1"/>
  <c r="C119" i="11" s="1"/>
  <c r="G155" i="8"/>
  <c r="H155" i="8" s="1"/>
  <c r="C131" i="11" s="1"/>
  <c r="G167" i="8"/>
  <c r="H167" i="8" s="1"/>
  <c r="C143" i="11" s="1"/>
  <c r="G179" i="8"/>
  <c r="H179" i="8" s="1"/>
  <c r="C155" i="11" s="1"/>
  <c r="G191" i="8"/>
  <c r="H191" i="8" s="1"/>
  <c r="C167" i="11" s="1"/>
  <c r="G203" i="8"/>
  <c r="H203" i="8" s="1"/>
  <c r="C179" i="11" s="1"/>
  <c r="G215" i="8"/>
  <c r="H215" i="8" s="1"/>
  <c r="C191" i="11" s="1"/>
  <c r="G227" i="8"/>
  <c r="H227" i="8" s="1"/>
  <c r="C203" i="11" s="1"/>
  <c r="G239" i="8"/>
  <c r="H239" i="8" s="1"/>
  <c r="C215" i="11" s="1"/>
  <c r="G251" i="8"/>
  <c r="H251" i="8" s="1"/>
  <c r="G263" i="8"/>
  <c r="H263" i="8" s="1"/>
  <c r="G275" i="8"/>
  <c r="H275" i="8" s="1"/>
  <c r="G287" i="8"/>
  <c r="H287" i="8" s="1"/>
  <c r="G299" i="8"/>
  <c r="H299" i="8" s="1"/>
  <c r="G311" i="8"/>
  <c r="H311" i="8" s="1"/>
  <c r="G5" i="8"/>
  <c r="H5" i="8" s="1"/>
  <c r="G18" i="8"/>
  <c r="H18" i="8" s="1"/>
  <c r="G31" i="8"/>
  <c r="H31" i="8" s="1"/>
  <c r="C7" i="11" s="1"/>
  <c r="G44" i="8"/>
  <c r="H44" i="8" s="1"/>
  <c r="C20" i="11" s="1"/>
  <c r="G57" i="8"/>
  <c r="H57" i="8" s="1"/>
  <c r="C33" i="11" s="1"/>
  <c r="G70" i="8"/>
  <c r="H70" i="8" s="1"/>
  <c r="C46" i="11" s="1"/>
  <c r="G84" i="8"/>
  <c r="H84" i="8" s="1"/>
  <c r="C60" i="11" s="1"/>
  <c r="G97" i="8"/>
  <c r="H97" i="8" s="1"/>
  <c r="C73" i="11" s="1"/>
  <c r="G110" i="8"/>
  <c r="H110" i="8" s="1"/>
  <c r="C86" i="11" s="1"/>
  <c r="G123" i="8"/>
  <c r="H123" i="8" s="1"/>
  <c r="C99" i="11" s="1"/>
  <c r="G136" i="8"/>
  <c r="H136" i="8" s="1"/>
  <c r="C112" i="11" s="1"/>
  <c r="G149" i="8"/>
  <c r="H149" i="8" s="1"/>
  <c r="C125" i="11" s="1"/>
  <c r="G162" i="8"/>
  <c r="H162" i="8" s="1"/>
  <c r="C138" i="11" s="1"/>
  <c r="G175" i="8"/>
  <c r="H175" i="8" s="1"/>
  <c r="C151" i="11" s="1"/>
  <c r="G188" i="8"/>
  <c r="H188" i="8" s="1"/>
  <c r="C164" i="11" s="1"/>
  <c r="G201" i="8"/>
  <c r="H201" i="8" s="1"/>
  <c r="C177" i="11" s="1"/>
  <c r="G214" i="8"/>
  <c r="H214" i="8" s="1"/>
  <c r="C190" i="11" s="1"/>
  <c r="G228" i="8"/>
  <c r="H228" i="8" s="1"/>
  <c r="C204" i="11" s="1"/>
  <c r="G241" i="8"/>
  <c r="H241" i="8" s="1"/>
  <c r="C217" i="11" s="1"/>
  <c r="G254" i="8"/>
  <c r="H254" i="8" s="1"/>
  <c r="G267" i="8"/>
  <c r="H267" i="8" s="1"/>
  <c r="G280" i="8"/>
  <c r="H280" i="8" s="1"/>
  <c r="G293" i="8"/>
  <c r="H293" i="8" s="1"/>
  <c r="G6" i="8"/>
  <c r="H6" i="8" s="1"/>
  <c r="G19" i="8"/>
  <c r="H19" i="8" s="1"/>
  <c r="G32" i="8"/>
  <c r="H32" i="8" s="1"/>
  <c r="C8" i="11" s="1"/>
  <c r="G45" i="8"/>
  <c r="H45" i="8" s="1"/>
  <c r="C21" i="11" s="1"/>
  <c r="G58" i="8"/>
  <c r="H58" i="8" s="1"/>
  <c r="C34" i="11" s="1"/>
  <c r="G72" i="8"/>
  <c r="H72" i="8" s="1"/>
  <c r="C48" i="11" s="1"/>
  <c r="G85" i="8"/>
  <c r="H85" i="8" s="1"/>
  <c r="C61" i="11" s="1"/>
  <c r="G98" i="8"/>
  <c r="H98" i="8" s="1"/>
  <c r="C74" i="11" s="1"/>
  <c r="G111" i="8"/>
  <c r="H111" i="8" s="1"/>
  <c r="C87" i="11" s="1"/>
  <c r="G124" i="8"/>
  <c r="H124" i="8" s="1"/>
  <c r="C100" i="11" s="1"/>
  <c r="G137" i="8"/>
  <c r="H137" i="8" s="1"/>
  <c r="C113" i="11" s="1"/>
  <c r="G150" i="8"/>
  <c r="H150" i="8" s="1"/>
  <c r="C126" i="11" s="1"/>
  <c r="G7" i="8"/>
  <c r="H7" i="8" s="1"/>
  <c r="G20" i="8"/>
  <c r="H20" i="8" s="1"/>
  <c r="G33" i="8"/>
  <c r="H33" i="8" s="1"/>
  <c r="C9" i="11" s="1"/>
  <c r="G9" i="8"/>
  <c r="H9" i="8" s="1"/>
  <c r="G26" i="8"/>
  <c r="H26" i="8" s="1"/>
  <c r="C2" i="11" s="1"/>
  <c r="G42" i="8"/>
  <c r="H42" i="8" s="1"/>
  <c r="C18" i="11" s="1"/>
  <c r="G60" i="8"/>
  <c r="H60" i="8" s="1"/>
  <c r="C36" i="11" s="1"/>
  <c r="G75" i="8"/>
  <c r="H75" i="8" s="1"/>
  <c r="C51" i="11" s="1"/>
  <c r="G90" i="8"/>
  <c r="H90" i="8" s="1"/>
  <c r="C66" i="11" s="1"/>
  <c r="G105" i="8"/>
  <c r="H105" i="8" s="1"/>
  <c r="C81" i="11" s="1"/>
  <c r="G121" i="8"/>
  <c r="H121" i="8" s="1"/>
  <c r="C97" i="11" s="1"/>
  <c r="G138" i="8"/>
  <c r="H138" i="8" s="1"/>
  <c r="C114" i="11" s="1"/>
  <c r="G153" i="8"/>
  <c r="H153" i="8" s="1"/>
  <c r="C129" i="11" s="1"/>
  <c r="G168" i="8"/>
  <c r="H168" i="8" s="1"/>
  <c r="C144" i="11" s="1"/>
  <c r="G182" i="8"/>
  <c r="H182" i="8" s="1"/>
  <c r="C158" i="11" s="1"/>
  <c r="G196" i="8"/>
  <c r="H196" i="8" s="1"/>
  <c r="C172" i="11" s="1"/>
  <c r="G210" i="8"/>
  <c r="H210" i="8" s="1"/>
  <c r="C186" i="11" s="1"/>
  <c r="G224" i="8"/>
  <c r="H224" i="8" s="1"/>
  <c r="C200" i="11" s="1"/>
  <c r="G238" i="8"/>
  <c r="H238" i="8" s="1"/>
  <c r="C214" i="11" s="1"/>
  <c r="G253" i="8"/>
  <c r="H253" i="8" s="1"/>
  <c r="G268" i="8"/>
  <c r="H268" i="8" s="1"/>
  <c r="G282" i="8"/>
  <c r="H282" i="8" s="1"/>
  <c r="G296" i="8"/>
  <c r="H296" i="8" s="1"/>
  <c r="G309" i="8"/>
  <c r="H309" i="8" s="1"/>
  <c r="G10" i="8"/>
  <c r="H10" i="8" s="1"/>
  <c r="G27" i="8"/>
  <c r="H27" i="8" s="1"/>
  <c r="C3" i="11" s="1"/>
  <c r="G43" i="8"/>
  <c r="H43" i="8" s="1"/>
  <c r="C19" i="11" s="1"/>
  <c r="G61" i="8"/>
  <c r="H61" i="8" s="1"/>
  <c r="C37" i="11" s="1"/>
  <c r="G76" i="8"/>
  <c r="H76" i="8" s="1"/>
  <c r="C52" i="11" s="1"/>
  <c r="G91" i="8"/>
  <c r="H91" i="8" s="1"/>
  <c r="C67" i="11" s="1"/>
  <c r="G106" i="8"/>
  <c r="H106" i="8" s="1"/>
  <c r="C82" i="11" s="1"/>
  <c r="G122" i="8"/>
  <c r="H122" i="8" s="1"/>
  <c r="C98" i="11" s="1"/>
  <c r="G139" i="8"/>
  <c r="H139" i="8" s="1"/>
  <c r="C115" i="11" s="1"/>
  <c r="G154" i="8"/>
  <c r="H154" i="8" s="1"/>
  <c r="C130" i="11" s="1"/>
  <c r="G169" i="8"/>
  <c r="H169" i="8" s="1"/>
  <c r="C145" i="11" s="1"/>
  <c r="G183" i="8"/>
  <c r="H183" i="8" s="1"/>
  <c r="C159" i="11" s="1"/>
  <c r="G197" i="8"/>
  <c r="H197" i="8" s="1"/>
  <c r="C173" i="11" s="1"/>
  <c r="G211" i="8"/>
  <c r="H211" i="8" s="1"/>
  <c r="C187" i="11" s="1"/>
  <c r="G225" i="8"/>
  <c r="H225" i="8" s="1"/>
  <c r="C201" i="11" s="1"/>
  <c r="G240" i="8"/>
  <c r="H240" i="8" s="1"/>
  <c r="C216" i="11" s="1"/>
  <c r="G255" i="8"/>
  <c r="H255" i="8" s="1"/>
  <c r="G269" i="8"/>
  <c r="H269" i="8" s="1"/>
  <c r="G283" i="8"/>
  <c r="H283" i="8" s="1"/>
  <c r="G297" i="8"/>
  <c r="H297" i="8" s="1"/>
  <c r="G310" i="8"/>
  <c r="H310" i="8" s="1"/>
  <c r="G12" i="8"/>
  <c r="H12" i="8" s="1"/>
  <c r="G28" i="8"/>
  <c r="H28" i="8" s="1"/>
  <c r="C4" i="11" s="1"/>
  <c r="G46" i="8"/>
  <c r="H46" i="8" s="1"/>
  <c r="C22" i="11" s="1"/>
  <c r="G62" i="8"/>
  <c r="H62" i="8" s="1"/>
  <c r="C38" i="11" s="1"/>
  <c r="G77" i="8"/>
  <c r="H77" i="8" s="1"/>
  <c r="C53" i="11" s="1"/>
  <c r="G92" i="8"/>
  <c r="H92" i="8" s="1"/>
  <c r="C68" i="11" s="1"/>
  <c r="G108" i="8"/>
  <c r="H108" i="8" s="1"/>
  <c r="C84" i="11" s="1"/>
  <c r="G125" i="8"/>
  <c r="H125" i="8" s="1"/>
  <c r="C101" i="11" s="1"/>
  <c r="G140" i="8"/>
  <c r="H140" i="8" s="1"/>
  <c r="C116" i="11" s="1"/>
  <c r="G156" i="8"/>
  <c r="H156" i="8" s="1"/>
  <c r="C132" i="11" s="1"/>
  <c r="G170" i="8"/>
  <c r="H170" i="8" s="1"/>
  <c r="C146" i="11" s="1"/>
  <c r="G184" i="8"/>
  <c r="H184" i="8" s="1"/>
  <c r="C160" i="11" s="1"/>
  <c r="G198" i="8"/>
  <c r="H198" i="8" s="1"/>
  <c r="C174" i="11" s="1"/>
  <c r="G212" i="8"/>
  <c r="H212" i="8" s="1"/>
  <c r="C188" i="11" s="1"/>
  <c r="G226" i="8"/>
  <c r="H226" i="8" s="1"/>
  <c r="C202" i="11" s="1"/>
  <c r="G242" i="8"/>
  <c r="H242" i="8" s="1"/>
  <c r="G256" i="8"/>
  <c r="H256" i="8" s="1"/>
  <c r="G270" i="8"/>
  <c r="H270" i="8" s="1"/>
  <c r="G284" i="8"/>
  <c r="H284" i="8" s="1"/>
  <c r="G298" i="8"/>
  <c r="H298" i="8" s="1"/>
  <c r="G312" i="8"/>
  <c r="H312" i="8" s="1"/>
  <c r="G16" i="8"/>
  <c r="H16" i="8" s="1"/>
  <c r="G36" i="8"/>
  <c r="H36" i="8" s="1"/>
  <c r="C12" i="11" s="1"/>
  <c r="G51" i="8"/>
  <c r="H51" i="8" s="1"/>
  <c r="C27" i="11" s="1"/>
  <c r="G66" i="8"/>
  <c r="H66" i="8" s="1"/>
  <c r="C42" i="11" s="1"/>
  <c r="G81" i="8"/>
  <c r="H81" i="8" s="1"/>
  <c r="C57" i="11" s="1"/>
  <c r="G99" i="8"/>
  <c r="H99" i="8" s="1"/>
  <c r="C75" i="11" s="1"/>
  <c r="G114" i="8"/>
  <c r="H114" i="8" s="1"/>
  <c r="C90" i="11" s="1"/>
  <c r="G129" i="8"/>
  <c r="H129" i="8" s="1"/>
  <c r="C105" i="11" s="1"/>
  <c r="G145" i="8"/>
  <c r="H145" i="8" s="1"/>
  <c r="C121" i="11" s="1"/>
  <c r="G160" i="8"/>
  <c r="H160" i="8" s="1"/>
  <c r="C136" i="11" s="1"/>
  <c r="G174" i="8"/>
  <c r="H174" i="8" s="1"/>
  <c r="C150" i="11" s="1"/>
  <c r="G189" i="8"/>
  <c r="H189" i="8" s="1"/>
  <c r="C165" i="11" s="1"/>
  <c r="G204" i="8"/>
  <c r="H204" i="8" s="1"/>
  <c r="C180" i="11" s="1"/>
  <c r="G218" i="8"/>
  <c r="H218" i="8" s="1"/>
  <c r="C194" i="11" s="1"/>
  <c r="G232" i="8"/>
  <c r="H232" i="8" s="1"/>
  <c r="C208" i="11" s="1"/>
  <c r="G246" i="8"/>
  <c r="H246" i="8" s="1"/>
  <c r="G260" i="8"/>
  <c r="H260" i="8" s="1"/>
  <c r="G274" i="8"/>
  <c r="H274" i="8" s="1"/>
  <c r="G289" i="8"/>
  <c r="H289" i="8" s="1"/>
  <c r="G303" i="8"/>
  <c r="H303" i="8" s="1"/>
  <c r="G17" i="8"/>
  <c r="H17" i="8" s="1"/>
  <c r="G37" i="8"/>
  <c r="H37" i="8" s="1"/>
  <c r="C13" i="11" s="1"/>
  <c r="G52" i="8"/>
  <c r="H52" i="8" s="1"/>
  <c r="C28" i="11" s="1"/>
  <c r="G67" i="8"/>
  <c r="H67" i="8" s="1"/>
  <c r="C43" i="11" s="1"/>
  <c r="G82" i="8"/>
  <c r="H82" i="8" s="1"/>
  <c r="C58" i="11" s="1"/>
  <c r="G100" i="8"/>
  <c r="H100" i="8" s="1"/>
  <c r="C76" i="11" s="1"/>
  <c r="G115" i="8"/>
  <c r="H115" i="8" s="1"/>
  <c r="C91" i="11" s="1"/>
  <c r="G130" i="8"/>
  <c r="H130" i="8" s="1"/>
  <c r="C106" i="11" s="1"/>
  <c r="G146" i="8"/>
  <c r="H146" i="8" s="1"/>
  <c r="C122" i="11" s="1"/>
  <c r="G161" i="8"/>
  <c r="H161" i="8" s="1"/>
  <c r="C137" i="11" s="1"/>
  <c r="G176" i="8"/>
  <c r="H176" i="8" s="1"/>
  <c r="C152" i="11" s="1"/>
  <c r="G190" i="8"/>
  <c r="H190" i="8" s="1"/>
  <c r="C166" i="11" s="1"/>
  <c r="G205" i="8"/>
  <c r="H205" i="8" s="1"/>
  <c r="C181" i="11" s="1"/>
  <c r="G219" i="8"/>
  <c r="H219" i="8" s="1"/>
  <c r="C195" i="11" s="1"/>
  <c r="G233" i="8"/>
  <c r="H233" i="8" s="1"/>
  <c r="C209" i="11" s="1"/>
  <c r="G247" i="8"/>
  <c r="H247" i="8" s="1"/>
  <c r="G261" i="8"/>
  <c r="H261" i="8" s="1"/>
  <c r="G276" i="8"/>
  <c r="H276" i="8" s="1"/>
  <c r="G290" i="8"/>
  <c r="H290" i="8" s="1"/>
  <c r="G304" i="8"/>
  <c r="H304" i="8" s="1"/>
  <c r="G21" i="8"/>
  <c r="H21" i="8" s="1"/>
  <c r="G38" i="8"/>
  <c r="H38" i="8" s="1"/>
  <c r="C14" i="11" s="1"/>
  <c r="G53" i="8"/>
  <c r="H53" i="8" s="1"/>
  <c r="C29" i="11" s="1"/>
  <c r="G68" i="8"/>
  <c r="H68" i="8" s="1"/>
  <c r="C44" i="11" s="1"/>
  <c r="G86" i="8"/>
  <c r="H86" i="8" s="1"/>
  <c r="C62" i="11" s="1"/>
  <c r="G101" i="8"/>
  <c r="H101" i="8" s="1"/>
  <c r="C77" i="11" s="1"/>
  <c r="G116" i="8"/>
  <c r="H116" i="8" s="1"/>
  <c r="C92" i="11" s="1"/>
  <c r="G132" i="8"/>
  <c r="H132" i="8" s="1"/>
  <c r="C108" i="11" s="1"/>
  <c r="G147" i="8"/>
  <c r="H147" i="8" s="1"/>
  <c r="C123" i="11" s="1"/>
  <c r="G163" i="8"/>
  <c r="H163" i="8" s="1"/>
  <c r="C139" i="11" s="1"/>
  <c r="G177" i="8"/>
  <c r="H177" i="8" s="1"/>
  <c r="C153" i="11" s="1"/>
  <c r="G192" i="8"/>
  <c r="H192" i="8" s="1"/>
  <c r="C168" i="11" s="1"/>
  <c r="G206" i="8"/>
  <c r="H206" i="8" s="1"/>
  <c r="C182" i="11" s="1"/>
  <c r="G220" i="8"/>
  <c r="H220" i="8" s="1"/>
  <c r="C196" i="11" s="1"/>
  <c r="G234" i="8"/>
  <c r="H234" i="8" s="1"/>
  <c r="C210" i="11" s="1"/>
  <c r="G248" i="8"/>
  <c r="H248" i="8" s="1"/>
  <c r="G262" i="8"/>
  <c r="H262" i="8" s="1"/>
  <c r="G277" i="8"/>
  <c r="H277" i="8" s="1"/>
  <c r="G291" i="8"/>
  <c r="H291" i="8" s="1"/>
  <c r="G305" i="8"/>
  <c r="H305" i="8" s="1"/>
  <c r="G3" i="8"/>
  <c r="H3" i="8" s="1"/>
  <c r="G39" i="8"/>
  <c r="H39" i="8" s="1"/>
  <c r="C15" i="11" s="1"/>
  <c r="G69" i="8"/>
  <c r="H69" i="8" s="1"/>
  <c r="C45" i="11" s="1"/>
  <c r="G102" i="8"/>
  <c r="H102" i="8" s="1"/>
  <c r="C78" i="11" s="1"/>
  <c r="G133" i="8"/>
  <c r="H133" i="8" s="1"/>
  <c r="C109" i="11" s="1"/>
  <c r="G164" i="8"/>
  <c r="H164" i="8" s="1"/>
  <c r="C140" i="11" s="1"/>
  <c r="G193" i="8"/>
  <c r="H193" i="8" s="1"/>
  <c r="C169" i="11" s="1"/>
  <c r="G221" i="8"/>
  <c r="H221" i="8" s="1"/>
  <c r="C197" i="11" s="1"/>
  <c r="G249" i="8"/>
  <c r="H249" i="8" s="1"/>
  <c r="G278" i="8"/>
  <c r="H278" i="8" s="1"/>
  <c r="G306" i="8"/>
  <c r="H306" i="8" s="1"/>
  <c r="G4" i="8"/>
  <c r="H4" i="8" s="1"/>
  <c r="G40" i="8"/>
  <c r="H40" i="8" s="1"/>
  <c r="C16" i="11" s="1"/>
  <c r="G73" i="8"/>
  <c r="H73" i="8" s="1"/>
  <c r="C49" i="11" s="1"/>
  <c r="G103" i="8"/>
  <c r="H103" i="8" s="1"/>
  <c r="C79" i="11" s="1"/>
  <c r="G134" i="8"/>
  <c r="H134" i="8" s="1"/>
  <c r="C110" i="11" s="1"/>
  <c r="G165" i="8"/>
  <c r="H165" i="8" s="1"/>
  <c r="C141" i="11" s="1"/>
  <c r="G194" i="8"/>
  <c r="H194" i="8" s="1"/>
  <c r="C170" i="11" s="1"/>
  <c r="G222" i="8"/>
  <c r="H222" i="8" s="1"/>
  <c r="C198" i="11" s="1"/>
  <c r="G250" i="8"/>
  <c r="H250" i="8" s="1"/>
  <c r="G279" i="8"/>
  <c r="H279" i="8" s="1"/>
  <c r="G307" i="8"/>
  <c r="H307" i="8" s="1"/>
  <c r="G8" i="8"/>
  <c r="H8" i="8" s="1"/>
  <c r="G41" i="8"/>
  <c r="H41" i="8" s="1"/>
  <c r="C17" i="11" s="1"/>
  <c r="G74" i="8"/>
  <c r="H74" i="8" s="1"/>
  <c r="C50" i="11" s="1"/>
  <c r="G104" i="8"/>
  <c r="H104" i="8" s="1"/>
  <c r="C80" i="11" s="1"/>
  <c r="G135" i="8"/>
  <c r="H135" i="8" s="1"/>
  <c r="C111" i="11" s="1"/>
  <c r="G166" i="8"/>
  <c r="H166" i="8" s="1"/>
  <c r="C142" i="11" s="1"/>
  <c r="G195" i="8"/>
  <c r="H195" i="8" s="1"/>
  <c r="C171" i="11" s="1"/>
  <c r="G223" i="8"/>
  <c r="H223" i="8" s="1"/>
  <c r="C199" i="11" s="1"/>
  <c r="G252" i="8"/>
  <c r="H252" i="8" s="1"/>
  <c r="G281" i="8"/>
  <c r="H281" i="8" s="1"/>
  <c r="G308" i="8"/>
  <c r="H308" i="8" s="1"/>
  <c r="G22" i="8"/>
  <c r="H22" i="8" s="1"/>
  <c r="G54" i="8"/>
  <c r="H54" i="8" s="1"/>
  <c r="C30" i="11" s="1"/>
  <c r="G87" i="8"/>
  <c r="H87" i="8" s="1"/>
  <c r="C63" i="11" s="1"/>
  <c r="G117" i="8"/>
  <c r="H117" i="8" s="1"/>
  <c r="C93" i="11" s="1"/>
  <c r="G148" i="8"/>
  <c r="H148" i="8" s="1"/>
  <c r="C124" i="11" s="1"/>
  <c r="G178" i="8"/>
  <c r="H178" i="8" s="1"/>
  <c r="C154" i="11" s="1"/>
  <c r="G207" i="8"/>
  <c r="H207" i="8" s="1"/>
  <c r="C183" i="11" s="1"/>
  <c r="G235" i="8"/>
  <c r="H235" i="8" s="1"/>
  <c r="C211" i="11" s="1"/>
  <c r="G264" i="8"/>
  <c r="H264" i="8" s="1"/>
  <c r="G292" i="8"/>
  <c r="H292" i="8" s="1"/>
  <c r="G24" i="8"/>
  <c r="H24" i="8" s="1"/>
  <c r="G55" i="8"/>
  <c r="H55" i="8" s="1"/>
  <c r="C31" i="11" s="1"/>
  <c r="G88" i="8"/>
  <c r="H88" i="8" s="1"/>
  <c r="C64" i="11" s="1"/>
  <c r="G118" i="8"/>
  <c r="H118" i="8" s="1"/>
  <c r="C94" i="11" s="1"/>
  <c r="G151" i="8"/>
  <c r="H151" i="8" s="1"/>
  <c r="C127" i="11" s="1"/>
  <c r="G180" i="8"/>
  <c r="H180" i="8" s="1"/>
  <c r="C156" i="11" s="1"/>
  <c r="G208" i="8"/>
  <c r="H208" i="8" s="1"/>
  <c r="C184" i="11" s="1"/>
  <c r="G236" i="8"/>
  <c r="H236" i="8" s="1"/>
  <c r="C212" i="11" s="1"/>
  <c r="G265" i="8"/>
  <c r="H265" i="8" s="1"/>
  <c r="G294" i="8"/>
  <c r="H294" i="8" s="1"/>
  <c r="G25" i="8"/>
  <c r="H25" i="8" s="1"/>
  <c r="G56" i="8"/>
  <c r="H56" i="8" s="1"/>
  <c r="C32" i="11" s="1"/>
  <c r="G89" i="8"/>
  <c r="H89" i="8" s="1"/>
  <c r="C65" i="11" s="1"/>
  <c r="G120" i="8"/>
  <c r="H120" i="8" s="1"/>
  <c r="C96" i="11" s="1"/>
  <c r="G152" i="8"/>
  <c r="H152" i="8" s="1"/>
  <c r="C128" i="11" s="1"/>
  <c r="G181" i="8"/>
  <c r="H181" i="8" s="1"/>
  <c r="C157" i="11" s="1"/>
  <c r="G209" i="8"/>
  <c r="H209" i="8" s="1"/>
  <c r="C185" i="11" s="1"/>
  <c r="G237" i="8"/>
  <c r="H237" i="8" s="1"/>
  <c r="C213" i="11" s="1"/>
  <c r="G266" i="8"/>
  <c r="H266" i="8" s="1"/>
  <c r="G295" i="8"/>
  <c r="H295" i="8" s="1"/>
  <c r="G63" i="8"/>
  <c r="H63" i="8" s="1"/>
  <c r="C39" i="11" s="1"/>
  <c r="G126" i="8"/>
  <c r="H126" i="8" s="1"/>
  <c r="C102" i="11" s="1"/>
  <c r="G185" i="8"/>
  <c r="H185" i="8" s="1"/>
  <c r="C161" i="11" s="1"/>
  <c r="G243" i="8"/>
  <c r="H243" i="8" s="1"/>
  <c r="G300" i="8"/>
  <c r="H300" i="8" s="1"/>
  <c r="G64" i="8"/>
  <c r="H64" i="8" s="1"/>
  <c r="C40" i="11" s="1"/>
  <c r="G127" i="8"/>
  <c r="H127" i="8" s="1"/>
  <c r="C103" i="11" s="1"/>
  <c r="G186" i="8"/>
  <c r="H186" i="8" s="1"/>
  <c r="C162" i="11" s="1"/>
  <c r="G244" i="8"/>
  <c r="H244" i="8" s="1"/>
  <c r="G301" i="8"/>
  <c r="H301" i="8" s="1"/>
  <c r="G65" i="8"/>
  <c r="H65" i="8" s="1"/>
  <c r="C41" i="11" s="1"/>
  <c r="G128" i="8"/>
  <c r="H128" i="8" s="1"/>
  <c r="C104" i="11" s="1"/>
  <c r="G187" i="8"/>
  <c r="H187" i="8" s="1"/>
  <c r="C163" i="11" s="1"/>
  <c r="G245" i="8"/>
  <c r="H245" i="8" s="1"/>
  <c r="G302" i="8"/>
  <c r="H302" i="8" s="1"/>
  <c r="G29" i="8"/>
  <c r="H29" i="8" s="1"/>
  <c r="C5" i="11" s="1"/>
  <c r="G93" i="8"/>
  <c r="H93" i="8" s="1"/>
  <c r="C69" i="11" s="1"/>
  <c r="G157" i="8"/>
  <c r="H157" i="8" s="1"/>
  <c r="C133" i="11" s="1"/>
  <c r="G213" i="8"/>
  <c r="H213" i="8" s="1"/>
  <c r="C189" i="11" s="1"/>
  <c r="G271" i="8"/>
  <c r="H271" i="8" s="1"/>
  <c r="G30" i="8"/>
  <c r="H30" i="8" s="1"/>
  <c r="C6" i="11" s="1"/>
  <c r="G94" i="8"/>
  <c r="H94" i="8" s="1"/>
  <c r="C70" i="11" s="1"/>
  <c r="G158" i="8"/>
  <c r="H158" i="8" s="1"/>
  <c r="C134" i="11" s="1"/>
  <c r="G216" i="8"/>
  <c r="H216" i="8" s="1"/>
  <c r="C192" i="11" s="1"/>
  <c r="G272" i="8"/>
  <c r="H272" i="8" s="1"/>
  <c r="G48" i="8"/>
  <c r="H48" i="8" s="1"/>
  <c r="C24" i="11" s="1"/>
  <c r="G109" i="8"/>
  <c r="H109" i="8" s="1"/>
  <c r="C85" i="11" s="1"/>
  <c r="G171" i="8"/>
  <c r="H171" i="8" s="1"/>
  <c r="C147" i="11" s="1"/>
  <c r="G229" i="8"/>
  <c r="H229" i="8" s="1"/>
  <c r="C205" i="11" s="1"/>
  <c r="G285" i="8"/>
  <c r="H285" i="8" s="1"/>
  <c r="G34" i="8"/>
  <c r="H34" i="8" s="1"/>
  <c r="C10" i="11" s="1"/>
  <c r="G96" i="8"/>
  <c r="H96" i="8" s="1"/>
  <c r="C72" i="11" s="1"/>
  <c r="G159" i="8"/>
  <c r="H159" i="8" s="1"/>
  <c r="C135" i="11" s="1"/>
  <c r="G217" i="8"/>
  <c r="H217" i="8" s="1"/>
  <c r="C193" i="11" s="1"/>
  <c r="G273" i="8"/>
  <c r="H273" i="8" s="1"/>
  <c r="G78" i="8"/>
  <c r="H78" i="8" s="1"/>
  <c r="C54" i="11" s="1"/>
  <c r="G202" i="8"/>
  <c r="H202" i="8" s="1"/>
  <c r="C178" i="11" s="1"/>
  <c r="G79" i="8"/>
  <c r="H79" i="8" s="1"/>
  <c r="C55" i="11" s="1"/>
  <c r="G230" i="8"/>
  <c r="H230" i="8" s="1"/>
  <c r="C206" i="11" s="1"/>
  <c r="G80" i="8"/>
  <c r="H80" i="8" s="1"/>
  <c r="C56" i="11" s="1"/>
  <c r="G231" i="8"/>
  <c r="H231" i="8" s="1"/>
  <c r="C207" i="11" s="1"/>
  <c r="G142" i="8"/>
  <c r="H142" i="8" s="1"/>
  <c r="C118" i="11" s="1"/>
  <c r="G286" i="8"/>
  <c r="H286" i="8" s="1"/>
  <c r="G13" i="8"/>
  <c r="H13" i="8" s="1"/>
  <c r="G144" i="8"/>
  <c r="H144" i="8" s="1"/>
  <c r="C120" i="11" s="1"/>
  <c r="G288" i="8"/>
  <c r="H288" i="8" s="1"/>
  <c r="G14" i="8"/>
  <c r="H14" i="8" s="1"/>
  <c r="G172" i="8"/>
  <c r="H172" i="8" s="1"/>
  <c r="C148" i="11" s="1"/>
  <c r="G313" i="8"/>
  <c r="H313" i="8" s="1"/>
  <c r="G15" i="8"/>
  <c r="H15" i="8" s="1"/>
  <c r="G173" i="8"/>
  <c r="H173" i="8" s="1"/>
  <c r="C149" i="11" s="1"/>
  <c r="G2" i="8"/>
  <c r="H2" i="8" s="1"/>
  <c r="G199" i="8"/>
  <c r="H199" i="8" s="1"/>
  <c r="C175" i="11" s="1"/>
  <c r="G200" i="8"/>
  <c r="H200" i="8" s="1"/>
  <c r="C176" i="11" s="1"/>
  <c r="G257" i="8"/>
  <c r="H257" i="8" s="1"/>
  <c r="G258" i="8"/>
  <c r="H258" i="8" s="1"/>
  <c r="G259" i="8"/>
  <c r="H259" i="8" s="1"/>
  <c r="G49" i="8"/>
  <c r="H49" i="8" s="1"/>
  <c r="C25" i="11" s="1"/>
  <c r="G50" i="8"/>
  <c r="H50" i="8" s="1"/>
  <c r="C26" i="11" s="1"/>
  <c r="G112" i="8"/>
  <c r="H112" i="8" s="1"/>
  <c r="C88" i="11" s="1"/>
  <c r="G113" i="8"/>
  <c r="H113" i="8" s="1"/>
  <c r="C89" i="11" s="1"/>
  <c r="G141" i="8"/>
  <c r="H141" i="8" s="1"/>
  <c r="C117" i="11" s="1"/>
  <c r="K12" i="8"/>
  <c r="L12" i="8" s="1"/>
  <c r="K24" i="8"/>
  <c r="L24" i="8" s="1"/>
  <c r="K36" i="8"/>
  <c r="L36" i="8" s="1"/>
  <c r="D12" i="11" s="1"/>
  <c r="K48" i="8"/>
  <c r="L48" i="8" s="1"/>
  <c r="D24" i="11" s="1"/>
  <c r="K60" i="8"/>
  <c r="L60" i="8" s="1"/>
  <c r="D36" i="11" s="1"/>
  <c r="K9" i="8"/>
  <c r="L9" i="8" s="1"/>
  <c r="K22" i="8"/>
  <c r="L22" i="8" s="1"/>
  <c r="K35" i="8"/>
  <c r="L35" i="8" s="1"/>
  <c r="D11" i="11" s="1"/>
  <c r="K49" i="8"/>
  <c r="L49" i="8" s="1"/>
  <c r="D25" i="11" s="1"/>
  <c r="K62" i="8"/>
  <c r="L62" i="8" s="1"/>
  <c r="D38" i="11" s="1"/>
  <c r="K74" i="8"/>
  <c r="L74" i="8" s="1"/>
  <c r="D50" i="11" s="1"/>
  <c r="K86" i="8"/>
  <c r="L86" i="8" s="1"/>
  <c r="D62" i="11" s="1"/>
  <c r="K98" i="8"/>
  <c r="L98" i="8" s="1"/>
  <c r="D74" i="11" s="1"/>
  <c r="K110" i="8"/>
  <c r="L110" i="8" s="1"/>
  <c r="D86" i="11" s="1"/>
  <c r="K122" i="8"/>
  <c r="L122" i="8" s="1"/>
  <c r="D98" i="11" s="1"/>
  <c r="K134" i="8"/>
  <c r="L134" i="8" s="1"/>
  <c r="D110" i="11" s="1"/>
  <c r="K146" i="8"/>
  <c r="L146" i="8" s="1"/>
  <c r="D122" i="11" s="1"/>
  <c r="K158" i="8"/>
  <c r="L158" i="8" s="1"/>
  <c r="D134" i="11" s="1"/>
  <c r="K170" i="8"/>
  <c r="L170" i="8" s="1"/>
  <c r="D146" i="11" s="1"/>
  <c r="K182" i="8"/>
  <c r="L182" i="8" s="1"/>
  <c r="D158" i="11" s="1"/>
  <c r="K194" i="8"/>
  <c r="L194" i="8" s="1"/>
  <c r="D170" i="11" s="1"/>
  <c r="K206" i="8"/>
  <c r="L206" i="8" s="1"/>
  <c r="D182" i="11" s="1"/>
  <c r="K218" i="8"/>
  <c r="L218" i="8" s="1"/>
  <c r="D194" i="11" s="1"/>
  <c r="K230" i="8"/>
  <c r="L230" i="8" s="1"/>
  <c r="D206" i="11" s="1"/>
  <c r="K242" i="8"/>
  <c r="L242" i="8" s="1"/>
  <c r="K254" i="8"/>
  <c r="L254" i="8" s="1"/>
  <c r="K266" i="8"/>
  <c r="L266" i="8" s="1"/>
  <c r="K278" i="8"/>
  <c r="L278" i="8" s="1"/>
  <c r="K10" i="8"/>
  <c r="L10" i="8" s="1"/>
  <c r="K23" i="8"/>
  <c r="L23" i="8" s="1"/>
  <c r="K37" i="8"/>
  <c r="L37" i="8" s="1"/>
  <c r="D13" i="11" s="1"/>
  <c r="K50" i="8"/>
  <c r="L50" i="8" s="1"/>
  <c r="D26" i="11" s="1"/>
  <c r="K63" i="8"/>
  <c r="L63" i="8" s="1"/>
  <c r="D39" i="11" s="1"/>
  <c r="K75" i="8"/>
  <c r="L75" i="8" s="1"/>
  <c r="D51" i="11" s="1"/>
  <c r="K87" i="8"/>
  <c r="L87" i="8" s="1"/>
  <c r="D63" i="11" s="1"/>
  <c r="K99" i="8"/>
  <c r="L99" i="8" s="1"/>
  <c r="D75" i="11" s="1"/>
  <c r="K111" i="8"/>
  <c r="L111" i="8" s="1"/>
  <c r="D87" i="11" s="1"/>
  <c r="K123" i="8"/>
  <c r="L123" i="8" s="1"/>
  <c r="D99" i="11" s="1"/>
  <c r="K135" i="8"/>
  <c r="L135" i="8" s="1"/>
  <c r="D111" i="11" s="1"/>
  <c r="K147" i="8"/>
  <c r="L147" i="8" s="1"/>
  <c r="D123" i="11" s="1"/>
  <c r="K159" i="8"/>
  <c r="L159" i="8" s="1"/>
  <c r="D135" i="11" s="1"/>
  <c r="K171" i="8"/>
  <c r="L171" i="8" s="1"/>
  <c r="D147" i="11" s="1"/>
  <c r="K183" i="8"/>
  <c r="L183" i="8" s="1"/>
  <c r="D159" i="11" s="1"/>
  <c r="K195" i="8"/>
  <c r="L195" i="8" s="1"/>
  <c r="D171" i="11" s="1"/>
  <c r="K207" i="8"/>
  <c r="L207" i="8" s="1"/>
  <c r="D183" i="11" s="1"/>
  <c r="K219" i="8"/>
  <c r="L219" i="8" s="1"/>
  <c r="D195" i="11" s="1"/>
  <c r="K231" i="8"/>
  <c r="L231" i="8" s="1"/>
  <c r="D207" i="11" s="1"/>
  <c r="K243" i="8"/>
  <c r="L243" i="8" s="1"/>
  <c r="K255" i="8"/>
  <c r="L255" i="8" s="1"/>
  <c r="K267" i="8"/>
  <c r="L267" i="8" s="1"/>
  <c r="K279" i="8"/>
  <c r="L279" i="8" s="1"/>
  <c r="K291" i="8"/>
  <c r="L291" i="8" s="1"/>
  <c r="K303" i="8"/>
  <c r="L303" i="8" s="1"/>
  <c r="K14" i="8"/>
  <c r="L14" i="8" s="1"/>
  <c r="K29" i="8"/>
  <c r="L29" i="8" s="1"/>
  <c r="D5" i="11" s="1"/>
  <c r="K44" i="8"/>
  <c r="L44" i="8" s="1"/>
  <c r="D20" i="11" s="1"/>
  <c r="K59" i="8"/>
  <c r="L59" i="8" s="1"/>
  <c r="D35" i="11" s="1"/>
  <c r="K76" i="8"/>
  <c r="L76" i="8" s="1"/>
  <c r="D52" i="11" s="1"/>
  <c r="K90" i="8"/>
  <c r="L90" i="8" s="1"/>
  <c r="D66" i="11" s="1"/>
  <c r="K104" i="8"/>
  <c r="L104" i="8" s="1"/>
  <c r="D80" i="11" s="1"/>
  <c r="K118" i="8"/>
  <c r="L118" i="8" s="1"/>
  <c r="D94" i="11" s="1"/>
  <c r="K132" i="8"/>
  <c r="L132" i="8" s="1"/>
  <c r="D108" i="11" s="1"/>
  <c r="K148" i="8"/>
  <c r="L148" i="8" s="1"/>
  <c r="D124" i="11" s="1"/>
  <c r="K162" i="8"/>
  <c r="L162" i="8" s="1"/>
  <c r="D138" i="11" s="1"/>
  <c r="K176" i="8"/>
  <c r="L176" i="8" s="1"/>
  <c r="D152" i="11" s="1"/>
  <c r="K190" i="8"/>
  <c r="L190" i="8" s="1"/>
  <c r="D166" i="11" s="1"/>
  <c r="K204" i="8"/>
  <c r="L204" i="8" s="1"/>
  <c r="D180" i="11" s="1"/>
  <c r="K220" i="8"/>
  <c r="L220" i="8" s="1"/>
  <c r="D196" i="11" s="1"/>
  <c r="K234" i="8"/>
  <c r="L234" i="8" s="1"/>
  <c r="D210" i="11" s="1"/>
  <c r="K248" i="8"/>
  <c r="L248" i="8" s="1"/>
  <c r="K262" i="8"/>
  <c r="L262" i="8" s="1"/>
  <c r="K276" i="8"/>
  <c r="L276" i="8" s="1"/>
  <c r="K290" i="8"/>
  <c r="L290" i="8" s="1"/>
  <c r="K304" i="8"/>
  <c r="L304" i="8" s="1"/>
  <c r="K15" i="8"/>
  <c r="L15" i="8" s="1"/>
  <c r="K30" i="8"/>
  <c r="L30" i="8" s="1"/>
  <c r="D6" i="11" s="1"/>
  <c r="K45" i="8"/>
  <c r="L45" i="8" s="1"/>
  <c r="D21" i="11" s="1"/>
  <c r="K61" i="8"/>
  <c r="L61" i="8" s="1"/>
  <c r="D37" i="11" s="1"/>
  <c r="K77" i="8"/>
  <c r="L77" i="8" s="1"/>
  <c r="D53" i="11" s="1"/>
  <c r="K91" i="8"/>
  <c r="L91" i="8" s="1"/>
  <c r="D67" i="11" s="1"/>
  <c r="K105" i="8"/>
  <c r="L105" i="8" s="1"/>
  <c r="D81" i="11" s="1"/>
  <c r="K119" i="8"/>
  <c r="L119" i="8" s="1"/>
  <c r="D95" i="11" s="1"/>
  <c r="K133" i="8"/>
  <c r="L133" i="8" s="1"/>
  <c r="D109" i="11" s="1"/>
  <c r="K149" i="8"/>
  <c r="L149" i="8" s="1"/>
  <c r="D125" i="11" s="1"/>
  <c r="K163" i="8"/>
  <c r="L163" i="8" s="1"/>
  <c r="D139" i="11" s="1"/>
  <c r="K177" i="8"/>
  <c r="L177" i="8" s="1"/>
  <c r="D153" i="11" s="1"/>
  <c r="K191" i="8"/>
  <c r="L191" i="8" s="1"/>
  <c r="D167" i="11" s="1"/>
  <c r="K205" i="8"/>
  <c r="L205" i="8" s="1"/>
  <c r="D181" i="11" s="1"/>
  <c r="K221" i="8"/>
  <c r="L221" i="8" s="1"/>
  <c r="D197" i="11" s="1"/>
  <c r="K235" i="8"/>
  <c r="L235" i="8" s="1"/>
  <c r="D211" i="11" s="1"/>
  <c r="K249" i="8"/>
  <c r="L249" i="8" s="1"/>
  <c r="K263" i="8"/>
  <c r="L263" i="8" s="1"/>
  <c r="K277" i="8"/>
  <c r="L277" i="8" s="1"/>
  <c r="K292" i="8"/>
  <c r="L292" i="8" s="1"/>
  <c r="K305" i="8"/>
  <c r="L305" i="8" s="1"/>
  <c r="K17" i="8"/>
  <c r="L17" i="8" s="1"/>
  <c r="K34" i="8"/>
  <c r="L34" i="8" s="1"/>
  <c r="D10" i="11" s="1"/>
  <c r="K54" i="8"/>
  <c r="L54" i="8" s="1"/>
  <c r="D30" i="11" s="1"/>
  <c r="K71" i="8"/>
  <c r="L71" i="8" s="1"/>
  <c r="D47" i="11" s="1"/>
  <c r="K89" i="8"/>
  <c r="L89" i="8" s="1"/>
  <c r="D65" i="11" s="1"/>
  <c r="K107" i="8"/>
  <c r="L107" i="8" s="1"/>
  <c r="D83" i="11" s="1"/>
  <c r="K125" i="8"/>
  <c r="L125" i="8" s="1"/>
  <c r="D101" i="11" s="1"/>
  <c r="K141" i="8"/>
  <c r="L141" i="8" s="1"/>
  <c r="D117" i="11" s="1"/>
  <c r="K157" i="8"/>
  <c r="L157" i="8" s="1"/>
  <c r="D133" i="11" s="1"/>
  <c r="K175" i="8"/>
  <c r="L175" i="8" s="1"/>
  <c r="D151" i="11" s="1"/>
  <c r="K193" i="8"/>
  <c r="L193" i="8" s="1"/>
  <c r="D169" i="11" s="1"/>
  <c r="K211" i="8"/>
  <c r="L211" i="8" s="1"/>
  <c r="D187" i="11" s="1"/>
  <c r="K227" i="8"/>
  <c r="L227" i="8" s="1"/>
  <c r="D203" i="11" s="1"/>
  <c r="K245" i="8"/>
  <c r="L245" i="8" s="1"/>
  <c r="K261" i="8"/>
  <c r="L261" i="8" s="1"/>
  <c r="K281" i="8"/>
  <c r="L281" i="8" s="1"/>
  <c r="K296" i="8"/>
  <c r="L296" i="8" s="1"/>
  <c r="K311" i="8"/>
  <c r="L311" i="8" s="1"/>
  <c r="K18" i="8"/>
  <c r="L18" i="8" s="1"/>
  <c r="K38" i="8"/>
  <c r="L38" i="8" s="1"/>
  <c r="D14" i="11" s="1"/>
  <c r="K55" i="8"/>
  <c r="L55" i="8" s="1"/>
  <c r="D31" i="11" s="1"/>
  <c r="K72" i="8"/>
  <c r="L72" i="8" s="1"/>
  <c r="D48" i="11" s="1"/>
  <c r="K92" i="8"/>
  <c r="L92" i="8" s="1"/>
  <c r="D68" i="11" s="1"/>
  <c r="K108" i="8"/>
  <c r="L108" i="8" s="1"/>
  <c r="D84" i="11" s="1"/>
  <c r="K126" i="8"/>
  <c r="L126" i="8" s="1"/>
  <c r="D102" i="11" s="1"/>
  <c r="K142" i="8"/>
  <c r="L142" i="8" s="1"/>
  <c r="D118" i="11" s="1"/>
  <c r="K160" i="8"/>
  <c r="L160" i="8" s="1"/>
  <c r="D136" i="11" s="1"/>
  <c r="K178" i="8"/>
  <c r="L178" i="8" s="1"/>
  <c r="D154" i="11" s="1"/>
  <c r="K196" i="8"/>
  <c r="L196" i="8" s="1"/>
  <c r="D172" i="11" s="1"/>
  <c r="K212" i="8"/>
  <c r="L212" i="8" s="1"/>
  <c r="D188" i="11" s="1"/>
  <c r="K228" i="8"/>
  <c r="L228" i="8" s="1"/>
  <c r="D204" i="11" s="1"/>
  <c r="K246" i="8"/>
  <c r="L246" i="8" s="1"/>
  <c r="K264" i="8"/>
  <c r="L264" i="8" s="1"/>
  <c r="K282" i="8"/>
  <c r="L282" i="8" s="1"/>
  <c r="K297" i="8"/>
  <c r="L297" i="8" s="1"/>
  <c r="K312" i="8"/>
  <c r="L312" i="8" s="1"/>
  <c r="K19" i="8"/>
  <c r="L19" i="8" s="1"/>
  <c r="K39" i="8"/>
  <c r="L39" i="8" s="1"/>
  <c r="D15" i="11" s="1"/>
  <c r="K56" i="8"/>
  <c r="L56" i="8" s="1"/>
  <c r="D32" i="11" s="1"/>
  <c r="K73" i="8"/>
  <c r="L73" i="8" s="1"/>
  <c r="D49" i="11" s="1"/>
  <c r="K93" i="8"/>
  <c r="L93" i="8" s="1"/>
  <c r="D69" i="11" s="1"/>
  <c r="K109" i="8"/>
  <c r="L109" i="8" s="1"/>
  <c r="D85" i="11" s="1"/>
  <c r="K127" i="8"/>
  <c r="L127" i="8" s="1"/>
  <c r="D103" i="11" s="1"/>
  <c r="K143" i="8"/>
  <c r="L143" i="8" s="1"/>
  <c r="D119" i="11" s="1"/>
  <c r="K161" i="8"/>
  <c r="L161" i="8" s="1"/>
  <c r="D137" i="11" s="1"/>
  <c r="K179" i="8"/>
  <c r="L179" i="8" s="1"/>
  <c r="D155" i="11" s="1"/>
  <c r="K197" i="8"/>
  <c r="L197" i="8" s="1"/>
  <c r="D173" i="11" s="1"/>
  <c r="K213" i="8"/>
  <c r="L213" i="8" s="1"/>
  <c r="D189" i="11" s="1"/>
  <c r="K229" i="8"/>
  <c r="L229" i="8" s="1"/>
  <c r="D205" i="11" s="1"/>
  <c r="K247" i="8"/>
  <c r="L247" i="8" s="1"/>
  <c r="K265" i="8"/>
  <c r="L265" i="8" s="1"/>
  <c r="K283" i="8"/>
  <c r="L283" i="8" s="1"/>
  <c r="K298" i="8"/>
  <c r="L298" i="8" s="1"/>
  <c r="K313" i="8"/>
  <c r="L313" i="8" s="1"/>
  <c r="K6" i="8"/>
  <c r="L6" i="8" s="1"/>
  <c r="K26" i="8"/>
  <c r="L26" i="8" s="1"/>
  <c r="D2" i="11" s="1"/>
  <c r="K43" i="8"/>
  <c r="L43" i="8" s="1"/>
  <c r="D19" i="11" s="1"/>
  <c r="K65" i="8"/>
  <c r="L65" i="8" s="1"/>
  <c r="D41" i="11" s="1"/>
  <c r="K81" i="8"/>
  <c r="L81" i="8" s="1"/>
  <c r="D57" i="11" s="1"/>
  <c r="K97" i="8"/>
  <c r="L97" i="8" s="1"/>
  <c r="D73" i="11" s="1"/>
  <c r="K115" i="8"/>
  <c r="L115" i="8" s="1"/>
  <c r="D91" i="11" s="1"/>
  <c r="K131" i="8"/>
  <c r="L131" i="8" s="1"/>
  <c r="D107" i="11" s="1"/>
  <c r="K151" i="8"/>
  <c r="L151" i="8" s="1"/>
  <c r="D127" i="11" s="1"/>
  <c r="K167" i="8"/>
  <c r="L167" i="8" s="1"/>
  <c r="D143" i="11" s="1"/>
  <c r="K185" i="8"/>
  <c r="L185" i="8" s="1"/>
  <c r="D161" i="11" s="1"/>
  <c r="K201" i="8"/>
  <c r="L201" i="8" s="1"/>
  <c r="D177" i="11" s="1"/>
  <c r="K217" i="8"/>
  <c r="L217" i="8" s="1"/>
  <c r="D193" i="11" s="1"/>
  <c r="K237" i="8"/>
  <c r="L237" i="8" s="1"/>
  <c r="D213" i="11" s="1"/>
  <c r="K253" i="8"/>
  <c r="L253" i="8" s="1"/>
  <c r="K271" i="8"/>
  <c r="L271" i="8" s="1"/>
  <c r="K287" i="8"/>
  <c r="L287" i="8" s="1"/>
  <c r="K302" i="8"/>
  <c r="L302" i="8" s="1"/>
  <c r="K20" i="8"/>
  <c r="L20" i="8" s="1"/>
  <c r="K47" i="8"/>
  <c r="L47" i="8" s="1"/>
  <c r="D23" i="11" s="1"/>
  <c r="K78" i="8"/>
  <c r="L78" i="8" s="1"/>
  <c r="D54" i="11" s="1"/>
  <c r="K101" i="8"/>
  <c r="L101" i="8" s="1"/>
  <c r="D77" i="11" s="1"/>
  <c r="K128" i="8"/>
  <c r="L128" i="8" s="1"/>
  <c r="D104" i="11" s="1"/>
  <c r="K153" i="8"/>
  <c r="L153" i="8" s="1"/>
  <c r="D129" i="11" s="1"/>
  <c r="K180" i="8"/>
  <c r="L180" i="8" s="1"/>
  <c r="D156" i="11" s="1"/>
  <c r="K203" i="8"/>
  <c r="L203" i="8" s="1"/>
  <c r="D179" i="11" s="1"/>
  <c r="K232" i="8"/>
  <c r="L232" i="8" s="1"/>
  <c r="D208" i="11" s="1"/>
  <c r="K257" i="8"/>
  <c r="L257" i="8" s="1"/>
  <c r="K284" i="8"/>
  <c r="L284" i="8" s="1"/>
  <c r="K307" i="8"/>
  <c r="L307" i="8" s="1"/>
  <c r="K21" i="8"/>
  <c r="L21" i="8" s="1"/>
  <c r="K51" i="8"/>
  <c r="L51" i="8" s="1"/>
  <c r="D27" i="11" s="1"/>
  <c r="K79" i="8"/>
  <c r="L79" i="8" s="1"/>
  <c r="D55" i="11" s="1"/>
  <c r="K102" i="8"/>
  <c r="L102" i="8" s="1"/>
  <c r="D78" i="11" s="1"/>
  <c r="K129" i="8"/>
  <c r="L129" i="8" s="1"/>
  <c r="D105" i="11" s="1"/>
  <c r="K154" i="8"/>
  <c r="L154" i="8" s="1"/>
  <c r="D130" i="11" s="1"/>
  <c r="K181" i="8"/>
  <c r="L181" i="8" s="1"/>
  <c r="D157" i="11" s="1"/>
  <c r="K208" i="8"/>
  <c r="L208" i="8" s="1"/>
  <c r="D184" i="11" s="1"/>
  <c r="K233" i="8"/>
  <c r="L233" i="8" s="1"/>
  <c r="D209" i="11" s="1"/>
  <c r="K258" i="8"/>
  <c r="L258" i="8" s="1"/>
  <c r="K285" i="8"/>
  <c r="L285" i="8" s="1"/>
  <c r="K308" i="8"/>
  <c r="L308" i="8" s="1"/>
  <c r="K25" i="8"/>
  <c r="L25" i="8" s="1"/>
  <c r="K52" i="8"/>
  <c r="L52" i="8" s="1"/>
  <c r="D28" i="11" s="1"/>
  <c r="K80" i="8"/>
  <c r="L80" i="8" s="1"/>
  <c r="D56" i="11" s="1"/>
  <c r="K103" i="8"/>
  <c r="L103" i="8" s="1"/>
  <c r="D79" i="11" s="1"/>
  <c r="K130" i="8"/>
  <c r="L130" i="8" s="1"/>
  <c r="D106" i="11" s="1"/>
  <c r="K155" i="8"/>
  <c r="L155" i="8" s="1"/>
  <c r="D131" i="11" s="1"/>
  <c r="K184" i="8"/>
  <c r="L184" i="8" s="1"/>
  <c r="D160" i="11" s="1"/>
  <c r="K209" i="8"/>
  <c r="L209" i="8" s="1"/>
  <c r="D185" i="11" s="1"/>
  <c r="K236" i="8"/>
  <c r="L236" i="8" s="1"/>
  <c r="D212" i="11" s="1"/>
  <c r="K259" i="8"/>
  <c r="L259" i="8" s="1"/>
  <c r="K286" i="8"/>
  <c r="L286" i="8" s="1"/>
  <c r="K309" i="8"/>
  <c r="L309" i="8" s="1"/>
  <c r="K5" i="8"/>
  <c r="L5" i="8" s="1"/>
  <c r="K32" i="8"/>
  <c r="L32" i="8" s="1"/>
  <c r="D8" i="11" s="1"/>
  <c r="K64" i="8"/>
  <c r="L64" i="8" s="1"/>
  <c r="D40" i="11" s="1"/>
  <c r="K85" i="8"/>
  <c r="L85" i="8" s="1"/>
  <c r="D61" i="11" s="1"/>
  <c r="K114" i="8"/>
  <c r="L114" i="8" s="1"/>
  <c r="D90" i="11" s="1"/>
  <c r="K139" i="8"/>
  <c r="L139" i="8" s="1"/>
  <c r="D115" i="11" s="1"/>
  <c r="K166" i="8"/>
  <c r="L166" i="8" s="1"/>
  <c r="D142" i="11" s="1"/>
  <c r="K189" i="8"/>
  <c r="L189" i="8" s="1"/>
  <c r="D165" i="11" s="1"/>
  <c r="K216" i="8"/>
  <c r="L216" i="8" s="1"/>
  <c r="D192" i="11" s="1"/>
  <c r="K241" i="8"/>
  <c r="L241" i="8" s="1"/>
  <c r="D217" i="11" s="1"/>
  <c r="K270" i="8"/>
  <c r="L270" i="8" s="1"/>
  <c r="K294" i="8"/>
  <c r="L294" i="8" s="1"/>
  <c r="K7" i="8"/>
  <c r="L7" i="8" s="1"/>
  <c r="K33" i="8"/>
  <c r="L33" i="8" s="1"/>
  <c r="D9" i="11" s="1"/>
  <c r="K66" i="8"/>
  <c r="L66" i="8" s="1"/>
  <c r="D42" i="11" s="1"/>
  <c r="K88" i="8"/>
  <c r="L88" i="8" s="1"/>
  <c r="D64" i="11" s="1"/>
  <c r="K116" i="8"/>
  <c r="L116" i="8" s="1"/>
  <c r="D92" i="11" s="1"/>
  <c r="K140" i="8"/>
  <c r="L140" i="8" s="1"/>
  <c r="D116" i="11" s="1"/>
  <c r="K168" i="8"/>
  <c r="L168" i="8" s="1"/>
  <c r="D144" i="11" s="1"/>
  <c r="K192" i="8"/>
  <c r="L192" i="8" s="1"/>
  <c r="D168" i="11" s="1"/>
  <c r="K222" i="8"/>
  <c r="L222" i="8" s="1"/>
  <c r="D198" i="11" s="1"/>
  <c r="K244" i="8"/>
  <c r="L244" i="8" s="1"/>
  <c r="K272" i="8"/>
  <c r="L272" i="8" s="1"/>
  <c r="K295" i="8"/>
  <c r="L295" i="8" s="1"/>
  <c r="K8" i="8"/>
  <c r="L8" i="8" s="1"/>
  <c r="K40" i="8"/>
  <c r="L40" i="8" s="1"/>
  <c r="D16" i="11" s="1"/>
  <c r="K67" i="8"/>
  <c r="L67" i="8" s="1"/>
  <c r="D43" i="11" s="1"/>
  <c r="K94" i="8"/>
  <c r="L94" i="8" s="1"/>
  <c r="D70" i="11" s="1"/>
  <c r="K117" i="8"/>
  <c r="L117" i="8" s="1"/>
  <c r="D93" i="11" s="1"/>
  <c r="K144" i="8"/>
  <c r="L144" i="8" s="1"/>
  <c r="D120" i="11" s="1"/>
  <c r="K169" i="8"/>
  <c r="L169" i="8" s="1"/>
  <c r="D145" i="11" s="1"/>
  <c r="K198" i="8"/>
  <c r="L198" i="8" s="1"/>
  <c r="D174" i="11" s="1"/>
  <c r="K223" i="8"/>
  <c r="L223" i="8" s="1"/>
  <c r="D199" i="11" s="1"/>
  <c r="K250" i="8"/>
  <c r="L250" i="8" s="1"/>
  <c r="K273" i="8"/>
  <c r="L273" i="8" s="1"/>
  <c r="K299" i="8"/>
  <c r="L299" i="8" s="1"/>
  <c r="K41" i="8"/>
  <c r="L41" i="8" s="1"/>
  <c r="D17" i="11" s="1"/>
  <c r="K95" i="8"/>
  <c r="L95" i="8" s="1"/>
  <c r="D71" i="11" s="1"/>
  <c r="K145" i="8"/>
  <c r="L145" i="8" s="1"/>
  <c r="D121" i="11" s="1"/>
  <c r="K199" i="8"/>
  <c r="L199" i="8" s="1"/>
  <c r="D175" i="11" s="1"/>
  <c r="K251" i="8"/>
  <c r="L251" i="8" s="1"/>
  <c r="K300" i="8"/>
  <c r="L300" i="8" s="1"/>
  <c r="K42" i="8"/>
  <c r="L42" i="8" s="1"/>
  <c r="D18" i="11" s="1"/>
  <c r="K96" i="8"/>
  <c r="L96" i="8" s="1"/>
  <c r="D72" i="11" s="1"/>
  <c r="K150" i="8"/>
  <c r="L150" i="8" s="1"/>
  <c r="D126" i="11" s="1"/>
  <c r="K200" i="8"/>
  <c r="L200" i="8" s="1"/>
  <c r="D176" i="11" s="1"/>
  <c r="K252" i="8"/>
  <c r="L252" i="8" s="1"/>
  <c r="K301" i="8"/>
  <c r="L301" i="8" s="1"/>
  <c r="K46" i="8"/>
  <c r="L46" i="8" s="1"/>
  <c r="D22" i="11" s="1"/>
  <c r="K100" i="8"/>
  <c r="L100" i="8" s="1"/>
  <c r="D76" i="11" s="1"/>
  <c r="K152" i="8"/>
  <c r="L152" i="8" s="1"/>
  <c r="D128" i="11" s="1"/>
  <c r="K202" i="8"/>
  <c r="L202" i="8" s="1"/>
  <c r="D178" i="11" s="1"/>
  <c r="K256" i="8"/>
  <c r="L256" i="8" s="1"/>
  <c r="K306" i="8"/>
  <c r="L306" i="8" s="1"/>
  <c r="K11" i="8"/>
  <c r="L11" i="8" s="1"/>
  <c r="K68" i="8"/>
  <c r="L68" i="8" s="1"/>
  <c r="D44" i="11" s="1"/>
  <c r="K120" i="8"/>
  <c r="L120" i="8" s="1"/>
  <c r="D96" i="11" s="1"/>
  <c r="K172" i="8"/>
  <c r="L172" i="8" s="1"/>
  <c r="D148" i="11" s="1"/>
  <c r="K224" i="8"/>
  <c r="L224" i="8" s="1"/>
  <c r="D200" i="11" s="1"/>
  <c r="K274" i="8"/>
  <c r="L274" i="8" s="1"/>
  <c r="K13" i="8"/>
  <c r="L13" i="8" s="1"/>
  <c r="K69" i="8"/>
  <c r="L69" i="8" s="1"/>
  <c r="D45" i="11" s="1"/>
  <c r="K121" i="8"/>
  <c r="L121" i="8" s="1"/>
  <c r="D97" i="11" s="1"/>
  <c r="K173" i="8"/>
  <c r="L173" i="8" s="1"/>
  <c r="D149" i="11" s="1"/>
  <c r="K225" i="8"/>
  <c r="L225" i="8" s="1"/>
  <c r="D201" i="11" s="1"/>
  <c r="K275" i="8"/>
  <c r="L275" i="8" s="1"/>
  <c r="K16" i="8"/>
  <c r="L16" i="8" s="1"/>
  <c r="K70" i="8"/>
  <c r="L70" i="8" s="1"/>
  <c r="D46" i="11" s="1"/>
  <c r="K124" i="8"/>
  <c r="L124" i="8" s="1"/>
  <c r="D100" i="11" s="1"/>
  <c r="K174" i="8"/>
  <c r="L174" i="8" s="1"/>
  <c r="D150" i="11" s="1"/>
  <c r="K226" i="8"/>
  <c r="L226" i="8" s="1"/>
  <c r="D202" i="11" s="1"/>
  <c r="K280" i="8"/>
  <c r="L280" i="8" s="1"/>
  <c r="K82" i="8"/>
  <c r="L82" i="8" s="1"/>
  <c r="D58" i="11" s="1"/>
  <c r="K186" i="8"/>
  <c r="L186" i="8" s="1"/>
  <c r="D162" i="11" s="1"/>
  <c r="K288" i="8"/>
  <c r="L288" i="8" s="1"/>
  <c r="K83" i="8"/>
  <c r="L83" i="8" s="1"/>
  <c r="D59" i="11" s="1"/>
  <c r="K187" i="8"/>
  <c r="L187" i="8" s="1"/>
  <c r="D163" i="11" s="1"/>
  <c r="K289" i="8"/>
  <c r="L289" i="8" s="1"/>
  <c r="K84" i="8"/>
  <c r="L84" i="8" s="1"/>
  <c r="D60" i="11" s="1"/>
  <c r="K188" i="8"/>
  <c r="L188" i="8" s="1"/>
  <c r="D164" i="11" s="1"/>
  <c r="K293" i="8"/>
  <c r="L293" i="8" s="1"/>
  <c r="K27" i="8"/>
  <c r="L27" i="8" s="1"/>
  <c r="D3" i="11" s="1"/>
  <c r="K136" i="8"/>
  <c r="L136" i="8" s="1"/>
  <c r="D112" i="11" s="1"/>
  <c r="K238" i="8"/>
  <c r="L238" i="8" s="1"/>
  <c r="D214" i="11" s="1"/>
  <c r="K28" i="8"/>
  <c r="L28" i="8" s="1"/>
  <c r="D4" i="11" s="1"/>
  <c r="K137" i="8"/>
  <c r="L137" i="8" s="1"/>
  <c r="D113" i="11" s="1"/>
  <c r="K239" i="8"/>
  <c r="L239" i="8" s="1"/>
  <c r="D215" i="11" s="1"/>
  <c r="K53" i="8"/>
  <c r="L53" i="8" s="1"/>
  <c r="D29" i="11" s="1"/>
  <c r="K156" i="8"/>
  <c r="L156" i="8" s="1"/>
  <c r="D132" i="11" s="1"/>
  <c r="K260" i="8"/>
  <c r="L260" i="8" s="1"/>
  <c r="K31" i="8"/>
  <c r="L31" i="8" s="1"/>
  <c r="D7" i="11" s="1"/>
  <c r="K138" i="8"/>
  <c r="L138" i="8" s="1"/>
  <c r="D114" i="11" s="1"/>
  <c r="K240" i="8"/>
  <c r="L240" i="8" s="1"/>
  <c r="D216" i="11" s="1"/>
  <c r="K58" i="8"/>
  <c r="L58" i="8" s="1"/>
  <c r="D34" i="11" s="1"/>
  <c r="K2" i="8"/>
  <c r="L2" i="8" s="1"/>
  <c r="K106" i="8"/>
  <c r="L106" i="8" s="1"/>
  <c r="D82" i="11" s="1"/>
  <c r="J14" i="8"/>
  <c r="J15" i="8" s="1"/>
  <c r="J16" i="8" s="1"/>
  <c r="J17" i="8" s="1"/>
  <c r="J18" i="8" s="1"/>
  <c r="J19" i="8" s="1"/>
  <c r="J20" i="8" s="1"/>
  <c r="J21" i="8" s="1"/>
  <c r="J22" i="8" s="1"/>
  <c r="J23" i="8" s="1"/>
  <c r="J24" i="8" s="1"/>
  <c r="J25" i="8" s="1"/>
  <c r="J26" i="8" s="1"/>
  <c r="J27" i="8" s="1"/>
  <c r="J28" i="8" s="1"/>
  <c r="J29" i="8" s="1"/>
  <c r="J30" i="8" s="1"/>
  <c r="J31" i="8" s="1"/>
  <c r="J32" i="8" s="1"/>
  <c r="J33" i="8" s="1"/>
  <c r="J34" i="8" s="1"/>
  <c r="J35" i="8" s="1"/>
  <c r="J36" i="8" s="1"/>
  <c r="J37" i="8" s="1"/>
  <c r="J38" i="8" s="1"/>
  <c r="J39" i="8" s="1"/>
  <c r="J40" i="8" s="1"/>
  <c r="J41" i="8" s="1"/>
  <c r="J42" i="8" s="1"/>
  <c r="J43" i="8" s="1"/>
  <c r="J44" i="8" s="1"/>
  <c r="J45" i="8" s="1"/>
  <c r="J46" i="8" s="1"/>
  <c r="J47" i="8" s="1"/>
  <c r="J48" i="8" s="1"/>
  <c r="J49" i="8" s="1"/>
  <c r="J50" i="8" s="1"/>
  <c r="J51" i="8" s="1"/>
  <c r="J52" i="8" s="1"/>
  <c r="J53" i="8" s="1"/>
  <c r="J54" i="8" s="1"/>
  <c r="J55" i="8" s="1"/>
  <c r="J56" i="8" s="1"/>
  <c r="J57" i="8" s="1"/>
  <c r="J58" i="8" s="1"/>
  <c r="J59" i="8" s="1"/>
  <c r="J60" i="8" s="1"/>
  <c r="J61" i="8" s="1"/>
  <c r="J62" i="8" s="1"/>
  <c r="J63" i="8" s="1"/>
  <c r="J64" i="8" s="1"/>
  <c r="J65" i="8" s="1"/>
  <c r="J66" i="8" s="1"/>
  <c r="J67" i="8" s="1"/>
  <c r="J68" i="8" s="1"/>
  <c r="J69" i="8" s="1"/>
  <c r="J70" i="8" s="1"/>
  <c r="J71" i="8" s="1"/>
  <c r="J72" i="8" s="1"/>
  <c r="J73" i="8" s="1"/>
  <c r="J74" i="8" s="1"/>
  <c r="J75" i="8" s="1"/>
  <c r="J76" i="8" s="1"/>
  <c r="J77" i="8" s="1"/>
  <c r="J78" i="8" s="1"/>
  <c r="J79" i="8" s="1"/>
  <c r="J80" i="8" s="1"/>
  <c r="J81" i="8" s="1"/>
  <c r="J82" i="8" s="1"/>
  <c r="J83" i="8" s="1"/>
  <c r="J84" i="8" s="1"/>
  <c r="J85" i="8" s="1"/>
  <c r="J86" i="8" s="1"/>
  <c r="J87" i="8" s="1"/>
  <c r="J88" i="8" s="1"/>
  <c r="J89" i="8" s="1"/>
  <c r="J90" i="8" s="1"/>
  <c r="J91" i="8" s="1"/>
  <c r="J92" i="8" s="1"/>
  <c r="J93" i="8" s="1"/>
  <c r="J94" i="8" s="1"/>
  <c r="J95" i="8" s="1"/>
  <c r="J96" i="8" s="1"/>
  <c r="J97" i="8" s="1"/>
  <c r="J98" i="8" s="1"/>
  <c r="J99" i="8" s="1"/>
  <c r="J100" i="8" s="1"/>
  <c r="J101" i="8" s="1"/>
  <c r="J102" i="8" s="1"/>
  <c r="J103" i="8" s="1"/>
  <c r="J104" i="8" s="1"/>
  <c r="J105" i="8" s="1"/>
  <c r="J106" i="8" s="1"/>
  <c r="J107" i="8" s="1"/>
  <c r="J108" i="8" s="1"/>
  <c r="J109" i="8" s="1"/>
  <c r="J110" i="8" s="1"/>
  <c r="J111" i="8" s="1"/>
  <c r="J112" i="8" s="1"/>
  <c r="J113" i="8" s="1"/>
  <c r="J114" i="8" s="1"/>
  <c r="J115" i="8" s="1"/>
  <c r="J116" i="8" s="1"/>
  <c r="J117" i="8" s="1"/>
  <c r="J118" i="8" s="1"/>
  <c r="J119" i="8" s="1"/>
  <c r="J120" i="8" s="1"/>
  <c r="J121" i="8" s="1"/>
  <c r="J122" i="8" s="1"/>
  <c r="J123" i="8" s="1"/>
  <c r="J124" i="8" s="1"/>
  <c r="J125" i="8" s="1"/>
  <c r="J126" i="8" s="1"/>
  <c r="J127" i="8" s="1"/>
  <c r="J128" i="8" s="1"/>
  <c r="J129" i="8" s="1"/>
  <c r="J130" i="8" s="1"/>
  <c r="J131" i="8" s="1"/>
  <c r="J132" i="8" s="1"/>
  <c r="J133" i="8" s="1"/>
  <c r="J134" i="8" s="1"/>
  <c r="J135" i="8" s="1"/>
  <c r="J136" i="8" s="1"/>
  <c r="J137" i="8" s="1"/>
  <c r="J138" i="8" s="1"/>
  <c r="J139" i="8" s="1"/>
  <c r="J140" i="8" s="1"/>
  <c r="J141" i="8" s="1"/>
  <c r="J142" i="8" s="1"/>
  <c r="J143" i="8" s="1"/>
  <c r="J144" i="8" s="1"/>
  <c r="J145" i="8" s="1"/>
  <c r="J146" i="8" s="1"/>
  <c r="J147" i="8" s="1"/>
  <c r="J148" i="8" s="1"/>
  <c r="J149" i="8" s="1"/>
  <c r="J150" i="8" s="1"/>
  <c r="J151" i="8" s="1"/>
  <c r="J152" i="8" s="1"/>
  <c r="J153" i="8" s="1"/>
  <c r="J154" i="8" s="1"/>
  <c r="J155" i="8" s="1"/>
  <c r="J156" i="8" s="1"/>
  <c r="J157" i="8" s="1"/>
  <c r="J158" i="8" s="1"/>
  <c r="J159" i="8" s="1"/>
  <c r="J160" i="8" s="1"/>
  <c r="J161" i="8" s="1"/>
  <c r="J162" i="8" s="1"/>
  <c r="J163" i="8" s="1"/>
  <c r="J164" i="8" s="1"/>
  <c r="J165" i="8" s="1"/>
  <c r="J166" i="8" s="1"/>
  <c r="J167" i="8" s="1"/>
  <c r="J168" i="8" s="1"/>
  <c r="J169" i="8" s="1"/>
  <c r="J170" i="8" s="1"/>
  <c r="J171" i="8" s="1"/>
  <c r="J172" i="8" s="1"/>
  <c r="J173" i="8" s="1"/>
  <c r="J174" i="8" s="1"/>
  <c r="J175" i="8" s="1"/>
  <c r="J176" i="8" s="1"/>
  <c r="J177" i="8" s="1"/>
  <c r="J178" i="8" s="1"/>
  <c r="J179" i="8" s="1"/>
  <c r="J180" i="8" s="1"/>
  <c r="J181" i="8" s="1"/>
  <c r="J182" i="8" s="1"/>
  <c r="J183" i="8" s="1"/>
  <c r="J184" i="8" s="1"/>
  <c r="J185" i="8" s="1"/>
  <c r="J186" i="8" s="1"/>
  <c r="J187" i="8" s="1"/>
  <c r="J188" i="8" s="1"/>
  <c r="J189" i="8" s="1"/>
  <c r="J190" i="8" s="1"/>
  <c r="J191" i="8" s="1"/>
  <c r="J192" i="8" s="1"/>
  <c r="J193" i="8" s="1"/>
  <c r="J194" i="8" s="1"/>
  <c r="J195" i="8" s="1"/>
  <c r="J196" i="8" s="1"/>
  <c r="J197" i="8" s="1"/>
  <c r="J198" i="8" s="1"/>
  <c r="J199" i="8" s="1"/>
  <c r="J200" i="8" s="1"/>
  <c r="J201" i="8" s="1"/>
  <c r="J202" i="8" s="1"/>
  <c r="J203" i="8" s="1"/>
  <c r="J204" i="8" s="1"/>
  <c r="J205" i="8" s="1"/>
  <c r="J206" i="8" s="1"/>
  <c r="J207" i="8" s="1"/>
  <c r="J208" i="8" s="1"/>
  <c r="J209" i="8" s="1"/>
  <c r="J210" i="8" s="1"/>
  <c r="J211" i="8" s="1"/>
  <c r="J212" i="8" s="1"/>
  <c r="J213" i="8" s="1"/>
  <c r="J214" i="8" s="1"/>
  <c r="J215" i="8" s="1"/>
  <c r="J216" i="8" s="1"/>
  <c r="J217" i="8" s="1"/>
  <c r="J218" i="8" s="1"/>
  <c r="J219" i="8" s="1"/>
  <c r="J220" i="8" s="1"/>
  <c r="J221" i="8" s="1"/>
  <c r="J222" i="8" s="1"/>
  <c r="J223" i="8" s="1"/>
  <c r="J224" i="8" s="1"/>
  <c r="J225" i="8" s="1"/>
  <c r="J226" i="8" s="1"/>
  <c r="J227" i="8" s="1"/>
  <c r="J228" i="8" s="1"/>
  <c r="J229" i="8" s="1"/>
  <c r="J230" i="8" s="1"/>
  <c r="J231" i="8" s="1"/>
  <c r="J232" i="8" s="1"/>
  <c r="J233" i="8" s="1"/>
  <c r="J234" i="8" s="1"/>
  <c r="J235" i="8" s="1"/>
  <c r="J236" i="8" s="1"/>
  <c r="J237" i="8" s="1"/>
  <c r="J238" i="8" s="1"/>
  <c r="J239" i="8" s="1"/>
  <c r="J240" i="8" s="1"/>
  <c r="J241" i="8" s="1"/>
  <c r="J242" i="8" s="1"/>
  <c r="J243" i="8" s="1"/>
  <c r="J244" i="8" s="1"/>
  <c r="J245" i="8" s="1"/>
  <c r="J246" i="8" s="1"/>
  <c r="J247" i="8" s="1"/>
  <c r="J248" i="8" s="1"/>
  <c r="J249" i="8" s="1"/>
  <c r="J250" i="8" s="1"/>
  <c r="J251" i="8" s="1"/>
  <c r="J252" i="8" s="1"/>
  <c r="J253" i="8" s="1"/>
  <c r="J254" i="8" s="1"/>
  <c r="J255" i="8" s="1"/>
  <c r="J256" i="8" s="1"/>
  <c r="J257" i="8" s="1"/>
  <c r="J258" i="8" s="1"/>
  <c r="J259" i="8" s="1"/>
  <c r="J260" i="8" s="1"/>
  <c r="J261" i="8" s="1"/>
  <c r="J262" i="8" s="1"/>
  <c r="J263" i="8" s="1"/>
  <c r="J264" i="8" s="1"/>
  <c r="J265" i="8" s="1"/>
  <c r="J266" i="8" s="1"/>
  <c r="J267" i="8" s="1"/>
  <c r="J268" i="8" s="1"/>
  <c r="J269" i="8" s="1"/>
  <c r="J270" i="8" s="1"/>
  <c r="J271" i="8" s="1"/>
  <c r="J272" i="8" s="1"/>
  <c r="J273" i="8" s="1"/>
  <c r="J274" i="8" s="1"/>
  <c r="J275" i="8" s="1"/>
  <c r="J276" i="8" s="1"/>
  <c r="J277" i="8" s="1"/>
  <c r="J278" i="8" s="1"/>
  <c r="J279" i="8" s="1"/>
  <c r="J280" i="8" s="1"/>
  <c r="J281" i="8" s="1"/>
  <c r="J282" i="8" s="1"/>
  <c r="J283" i="8" s="1"/>
  <c r="J284" i="8" s="1"/>
  <c r="J285" i="8" s="1"/>
  <c r="J286" i="8" s="1"/>
  <c r="J287" i="8" s="1"/>
  <c r="J288" i="8" s="1"/>
  <c r="J289" i="8" s="1"/>
  <c r="J290" i="8" s="1"/>
  <c r="J291" i="8" s="1"/>
  <c r="J292" i="8" s="1"/>
  <c r="J293" i="8" s="1"/>
  <c r="J294" i="8" s="1"/>
  <c r="J295" i="8" s="1"/>
  <c r="J296" i="8" s="1"/>
  <c r="J297" i="8" s="1"/>
  <c r="J298" i="8" s="1"/>
  <c r="J299" i="8" s="1"/>
  <c r="J300" i="8" s="1"/>
  <c r="J301" i="8" s="1"/>
  <c r="J302" i="8" s="1"/>
  <c r="J303" i="8" s="1"/>
  <c r="J304" i="8" s="1"/>
  <c r="J305" i="8" s="1"/>
  <c r="J306" i="8" s="1"/>
  <c r="J307" i="8" s="1"/>
  <c r="J308" i="8" s="1"/>
  <c r="J309" i="8" s="1"/>
  <c r="J310" i="8" s="1"/>
  <c r="J311" i="8" s="1"/>
  <c r="J312" i="8" s="1"/>
  <c r="J313" i="8" s="1"/>
  <c r="K112" i="8"/>
  <c r="L112" i="8" s="1"/>
  <c r="D88" i="11" s="1"/>
  <c r="K210" i="8"/>
  <c r="L210" i="8" s="1"/>
  <c r="D186" i="11" s="1"/>
  <c r="K214" i="8"/>
  <c r="L214" i="8" s="1"/>
  <c r="D190" i="11" s="1"/>
  <c r="K215" i="8"/>
  <c r="L215" i="8" s="1"/>
  <c r="D191" i="11" s="1"/>
  <c r="K3" i="8"/>
  <c r="L3" i="8" s="1"/>
  <c r="K268" i="8"/>
  <c r="L268" i="8" s="1"/>
  <c r="K57" i="8"/>
  <c r="L57" i="8" s="1"/>
  <c r="D33" i="11" s="1"/>
  <c r="K4" i="8"/>
  <c r="L4" i="8" s="1"/>
  <c r="K113" i="8"/>
  <c r="L113" i="8" s="1"/>
  <c r="D89" i="11" s="1"/>
  <c r="K164" i="8"/>
  <c r="L164" i="8" s="1"/>
  <c r="D140" i="11" s="1"/>
  <c r="K165" i="8"/>
  <c r="L165" i="8" s="1"/>
  <c r="D141" i="11" s="1"/>
  <c r="K269" i="8"/>
  <c r="L269" i="8" s="1"/>
  <c r="K310" i="8"/>
  <c r="L310" i="8" s="1"/>
  <c r="E31" i="11"/>
  <c r="I7" i="13"/>
  <c r="I26" i="13"/>
  <c r="I20" i="13"/>
  <c r="I18" i="13"/>
  <c r="I25" i="13"/>
  <c r="I4" i="13"/>
  <c r="I12" i="13"/>
  <c r="I16" i="13"/>
  <c r="I24" i="13"/>
  <c r="I14" i="13"/>
  <c r="I5" i="13"/>
  <c r="I11" i="13"/>
  <c r="I6" i="13"/>
  <c r="I23" i="13"/>
  <c r="I39" i="13"/>
  <c r="I13" i="13"/>
  <c r="I17" i="13"/>
  <c r="I10" i="13"/>
  <c r="I22" i="13"/>
  <c r="I19" i="13"/>
  <c r="I8" i="13"/>
  <c r="I9" i="13"/>
  <c r="I21" i="13"/>
  <c r="I3" i="13"/>
  <c r="I27" i="13"/>
  <c r="I31" i="13"/>
  <c r="I30" i="13"/>
  <c r="I15" i="13"/>
  <c r="I29" i="13"/>
  <c r="I28" i="13"/>
  <c r="I38" i="13"/>
  <c r="I51" i="13"/>
  <c r="I35" i="13"/>
  <c r="I33" i="13"/>
  <c r="I34" i="13"/>
  <c r="I36" i="13"/>
  <c r="I37" i="13"/>
  <c r="E39" i="11"/>
  <c r="F39" i="11" s="1"/>
  <c r="E49" i="11"/>
  <c r="F49" i="11" s="1"/>
  <c r="E47" i="11"/>
  <c r="F47" i="11" s="1"/>
  <c r="E48" i="11"/>
  <c r="F48" i="11" s="1"/>
  <c r="E43" i="11"/>
  <c r="F43" i="11" s="1"/>
  <c r="E40" i="11"/>
  <c r="F40" i="11" s="1"/>
  <c r="E41" i="11"/>
  <c r="F41" i="11" s="1"/>
  <c r="E42" i="11"/>
  <c r="F42" i="11" s="1"/>
  <c r="E62" i="11"/>
  <c r="F62" i="11" s="1"/>
  <c r="F31" i="11" l="1"/>
  <c r="I32" i="13" s="1"/>
  <c r="E45" i="11"/>
  <c r="E46" i="11"/>
  <c r="E44" i="11"/>
  <c r="I40" i="13"/>
  <c r="I41" i="13"/>
  <c r="I44" i="13"/>
  <c r="I49" i="13"/>
  <c r="I50" i="13"/>
  <c r="I63" i="13"/>
  <c r="I43" i="13"/>
  <c r="I42" i="13"/>
  <c r="I48" i="13"/>
  <c r="F46" i="11" l="1"/>
  <c r="I47" i="13" s="1"/>
  <c r="F44" i="11"/>
  <c r="I45" i="13" s="1"/>
  <c r="F45" i="11"/>
  <c r="I46" i="13" s="1"/>
  <c r="E54" i="11"/>
  <c r="E61" i="11"/>
  <c r="E52" i="11"/>
  <c r="E60" i="11"/>
  <c r="E55" i="11"/>
  <c r="E56" i="11"/>
  <c r="E58" i="11"/>
  <c r="E57" i="11"/>
  <c r="E59" i="11"/>
  <c r="E53" i="11"/>
  <c r="E51" i="11"/>
  <c r="E74" i="11"/>
  <c r="F56" i="11" l="1"/>
  <c r="I57" i="13" s="1"/>
  <c r="F61" i="11"/>
  <c r="I62" i="13" s="1"/>
  <c r="F52" i="11"/>
  <c r="I53" i="13" s="1"/>
  <c r="F55" i="11"/>
  <c r="I56" i="13" s="1"/>
  <c r="F74" i="11"/>
  <c r="I75" i="13" s="1"/>
  <c r="F54" i="11"/>
  <c r="I55" i="13" s="1"/>
  <c r="F60" i="11"/>
  <c r="I61" i="13" s="1"/>
  <c r="F53" i="11"/>
  <c r="I54" i="13" s="1"/>
  <c r="F51" i="11"/>
  <c r="I52" i="13" s="1"/>
  <c r="F59" i="11"/>
  <c r="I60" i="13" s="1"/>
  <c r="F57" i="11"/>
  <c r="I58" i="13" s="1"/>
  <c r="F58" i="11"/>
  <c r="I59" i="13" s="1"/>
  <c r="E67" i="11"/>
  <c r="E73" i="11"/>
  <c r="E69" i="11"/>
  <c r="E71" i="11"/>
  <c r="E68" i="11"/>
  <c r="E65" i="11"/>
  <c r="E66" i="11"/>
  <c r="E64" i="11"/>
  <c r="E70" i="11"/>
  <c r="E72" i="11"/>
  <c r="E63" i="11"/>
  <c r="E86" i="11"/>
  <c r="F63" i="11" l="1"/>
  <c r="I64" i="13" s="1"/>
  <c r="F66" i="11"/>
  <c r="I67" i="13" s="1"/>
  <c r="F86" i="11"/>
  <c r="I87" i="13" s="1"/>
  <c r="F70" i="11"/>
  <c r="I71" i="13" s="1"/>
  <c r="F65" i="11"/>
  <c r="I66" i="13" s="1"/>
  <c r="F68" i="11"/>
  <c r="I69" i="13" s="1"/>
  <c r="F64" i="11"/>
  <c r="I65" i="13" s="1"/>
  <c r="F69" i="11"/>
  <c r="I70" i="13" s="1"/>
  <c r="F72" i="11"/>
  <c r="I73" i="13" s="1"/>
  <c r="F71" i="11"/>
  <c r="I72" i="13" s="1"/>
  <c r="F73" i="11"/>
  <c r="I74" i="13" s="1"/>
  <c r="F67" i="11"/>
  <c r="I68" i="13" s="1"/>
  <c r="E80" i="11"/>
  <c r="E83" i="11"/>
  <c r="E84" i="11"/>
  <c r="E85" i="11"/>
  <c r="E81" i="11"/>
  <c r="E76" i="11"/>
  <c r="E78" i="11"/>
  <c r="E97" i="11"/>
  <c r="E77" i="11"/>
  <c r="E79" i="11"/>
  <c r="E82" i="11"/>
  <c r="E87" i="11"/>
  <c r="E75" i="11"/>
  <c r="E98" i="11"/>
  <c r="F81" i="11" l="1"/>
  <c r="I82" i="13" s="1"/>
  <c r="F79" i="11"/>
  <c r="I80" i="13" s="1"/>
  <c r="F87" i="11"/>
  <c r="I88" i="13" s="1"/>
  <c r="F77" i="11"/>
  <c r="I78" i="13" s="1"/>
  <c r="F78" i="11"/>
  <c r="I79" i="13" s="1"/>
  <c r="F82" i="11"/>
  <c r="I83" i="13" s="1"/>
  <c r="F97" i="11"/>
  <c r="I98" i="13" s="1"/>
  <c r="F76" i="11"/>
  <c r="I77" i="13" s="1"/>
  <c r="F85" i="11"/>
  <c r="I86" i="13" s="1"/>
  <c r="F84" i="11"/>
  <c r="I85" i="13" s="1"/>
  <c r="F98" i="11"/>
  <c r="I99" i="13" s="1"/>
  <c r="F83" i="11"/>
  <c r="I84" i="13" s="1"/>
  <c r="F75" i="11"/>
  <c r="I76" i="13" s="1"/>
  <c r="F80" i="11"/>
  <c r="I81" i="13" s="1"/>
  <c r="E88" i="11"/>
  <c r="E93" i="11"/>
  <c r="E95" i="11"/>
  <c r="E92" i="11"/>
  <c r="E96" i="11"/>
  <c r="E94" i="11"/>
  <c r="E90" i="11"/>
  <c r="E89" i="11"/>
  <c r="E91" i="11"/>
  <c r="E109" i="11"/>
  <c r="E99" i="11"/>
  <c r="E110" i="11"/>
  <c r="F96" i="11" l="1"/>
  <c r="I97" i="13" s="1"/>
  <c r="F95" i="11"/>
  <c r="I96" i="13" s="1"/>
  <c r="F90" i="11"/>
  <c r="I91" i="13" s="1"/>
  <c r="F92" i="11"/>
  <c r="I93" i="13" s="1"/>
  <c r="F93" i="11"/>
  <c r="I94" i="13" s="1"/>
  <c r="F89" i="11"/>
  <c r="I90" i="13" s="1"/>
  <c r="F88" i="11"/>
  <c r="I89" i="13" s="1"/>
  <c r="F110" i="11"/>
  <c r="I111" i="13" s="1"/>
  <c r="F109" i="11"/>
  <c r="I110" i="13" s="1"/>
  <c r="F94" i="11"/>
  <c r="I95" i="13" s="1"/>
  <c r="F99" i="11"/>
  <c r="I100" i="13" s="1"/>
  <c r="F91" i="11"/>
  <c r="I92" i="13" s="1"/>
  <c r="E108" i="11"/>
  <c r="E102" i="11"/>
  <c r="E104" i="11"/>
  <c r="E105" i="11"/>
  <c r="E107" i="11"/>
  <c r="E100" i="11"/>
  <c r="E121" i="11"/>
  <c r="E106" i="11"/>
  <c r="E101" i="11"/>
  <c r="E103" i="11"/>
  <c r="E111" i="11"/>
  <c r="E122" i="11"/>
  <c r="F106" i="11" l="1"/>
  <c r="I107" i="13" s="1"/>
  <c r="F121" i="11"/>
  <c r="I122" i="13" s="1"/>
  <c r="F122" i="11"/>
  <c r="I123" i="13" s="1"/>
  <c r="F101" i="11"/>
  <c r="I102" i="13" s="1"/>
  <c r="F100" i="11"/>
  <c r="I101" i="13" s="1"/>
  <c r="F107" i="11"/>
  <c r="I108" i="13" s="1"/>
  <c r="F103" i="11"/>
  <c r="I104" i="13" s="1"/>
  <c r="F104" i="11"/>
  <c r="I105" i="13" s="1"/>
  <c r="F102" i="11"/>
  <c r="I103" i="13" s="1"/>
  <c r="F111" i="11"/>
  <c r="I112" i="13" s="1"/>
  <c r="F105" i="11"/>
  <c r="I106" i="13" s="1"/>
  <c r="F108" i="11"/>
  <c r="I109" i="13" s="1"/>
  <c r="E120" i="11"/>
  <c r="E112" i="11"/>
  <c r="E119" i="11"/>
  <c r="E113" i="11"/>
  <c r="E116" i="11"/>
  <c r="E115" i="11"/>
  <c r="E118" i="11"/>
  <c r="E114" i="11"/>
  <c r="E117" i="11"/>
  <c r="E133" i="11"/>
  <c r="E123" i="11"/>
  <c r="E134" i="11"/>
  <c r="F134" i="11" l="1"/>
  <c r="I135" i="13" s="1"/>
  <c r="F117" i="11"/>
  <c r="I118" i="13" s="1"/>
  <c r="F133" i="11"/>
  <c r="I134" i="13" s="1"/>
  <c r="F114" i="11"/>
  <c r="I115" i="13" s="1"/>
  <c r="F118" i="11"/>
  <c r="I119" i="13" s="1"/>
  <c r="F116" i="11"/>
  <c r="I117" i="13" s="1"/>
  <c r="F119" i="11"/>
  <c r="I120" i="13" s="1"/>
  <c r="F115" i="11"/>
  <c r="I116" i="13" s="1"/>
  <c r="F113" i="11"/>
  <c r="I114" i="13" s="1"/>
  <c r="F112" i="11"/>
  <c r="I113" i="13" s="1"/>
  <c r="F123" i="11"/>
  <c r="I124" i="13" s="1"/>
  <c r="F120" i="11"/>
  <c r="I121" i="13" s="1"/>
  <c r="E132" i="11"/>
  <c r="E126" i="11"/>
  <c r="E124" i="11"/>
  <c r="E129" i="11"/>
  <c r="E130" i="11"/>
  <c r="E145" i="11"/>
  <c r="E125" i="11"/>
  <c r="E127" i="11"/>
  <c r="E128" i="11"/>
  <c r="E131" i="11"/>
  <c r="E135" i="11"/>
  <c r="E146" i="11"/>
  <c r="F128" i="11" l="1"/>
  <c r="I129" i="13" s="1"/>
  <c r="F135" i="11"/>
  <c r="I136" i="13" s="1"/>
  <c r="F127" i="11"/>
  <c r="I128" i="13" s="1"/>
  <c r="F131" i="11"/>
  <c r="I132" i="13" s="1"/>
  <c r="F125" i="11"/>
  <c r="I126" i="13" s="1"/>
  <c r="F145" i="11"/>
  <c r="I146" i="13" s="1"/>
  <c r="F124" i="11"/>
  <c r="I125" i="13" s="1"/>
  <c r="F146" i="11"/>
  <c r="I147" i="13" s="1"/>
  <c r="F129" i="11"/>
  <c r="I130" i="13" s="1"/>
  <c r="F126" i="11"/>
  <c r="I127" i="13" s="1"/>
  <c r="F130" i="11"/>
  <c r="I131" i="13" s="1"/>
  <c r="F132" i="11"/>
  <c r="I133" i="13" s="1"/>
  <c r="E138" i="11"/>
  <c r="E144" i="11"/>
  <c r="E143" i="11"/>
  <c r="E139" i="11"/>
  <c r="E136" i="11"/>
  <c r="E137" i="11"/>
  <c r="E157" i="11"/>
  <c r="E141" i="11"/>
  <c r="E142" i="11"/>
  <c r="E140" i="11"/>
  <c r="E147" i="11"/>
  <c r="E158" i="11"/>
  <c r="F147" i="11" l="1"/>
  <c r="I148" i="13" s="1"/>
  <c r="F142" i="11"/>
  <c r="I143" i="13" s="1"/>
  <c r="F136" i="11"/>
  <c r="I137" i="13" s="1"/>
  <c r="F140" i="11"/>
  <c r="I141" i="13" s="1"/>
  <c r="F141" i="11"/>
  <c r="I142" i="13" s="1"/>
  <c r="F139" i="11"/>
  <c r="I140" i="13" s="1"/>
  <c r="F157" i="11"/>
  <c r="I158" i="13" s="1"/>
  <c r="F158" i="11"/>
  <c r="I159" i="13" s="1"/>
  <c r="F137" i="11"/>
  <c r="I138" i="13" s="1"/>
  <c r="F143" i="11"/>
  <c r="I144" i="13" s="1"/>
  <c r="F144" i="11"/>
  <c r="I145" i="13" s="1"/>
  <c r="F138" i="11"/>
  <c r="I139" i="13" s="1"/>
  <c r="E156" i="11"/>
  <c r="E150" i="11"/>
  <c r="E148" i="11"/>
  <c r="E152" i="11"/>
  <c r="E149" i="11"/>
  <c r="E151" i="11"/>
  <c r="E154" i="11"/>
  <c r="E169" i="11"/>
  <c r="E155" i="11"/>
  <c r="E153" i="11"/>
  <c r="E159" i="11"/>
  <c r="E170" i="11"/>
  <c r="F149" i="11" l="1"/>
  <c r="I150" i="13" s="1"/>
  <c r="F153" i="11"/>
  <c r="I154" i="13" s="1"/>
  <c r="F155" i="11"/>
  <c r="I156" i="13" s="1"/>
  <c r="F152" i="11"/>
  <c r="I153" i="13" s="1"/>
  <c r="F159" i="11"/>
  <c r="I160" i="13" s="1"/>
  <c r="F169" i="11"/>
  <c r="I170" i="13" s="1"/>
  <c r="F151" i="11"/>
  <c r="I152" i="13" s="1"/>
  <c r="F170" i="11"/>
  <c r="I171" i="13" s="1"/>
  <c r="F154" i="11"/>
  <c r="I155" i="13" s="1"/>
  <c r="F148" i="11"/>
  <c r="I149" i="13" s="1"/>
  <c r="F150" i="11"/>
  <c r="I151" i="13" s="1"/>
  <c r="F156" i="11"/>
  <c r="I157" i="13" s="1"/>
  <c r="E164" i="11"/>
  <c r="E167" i="11"/>
  <c r="E168" i="11"/>
  <c r="E163" i="11"/>
  <c r="E181" i="11"/>
  <c r="E162" i="11"/>
  <c r="E165" i="11"/>
  <c r="E160" i="11"/>
  <c r="E166" i="11"/>
  <c r="E161" i="11"/>
  <c r="E171" i="11"/>
  <c r="E182" i="11"/>
  <c r="F171" i="11" l="1"/>
  <c r="I172" i="13" s="1"/>
  <c r="F166" i="11"/>
  <c r="I167" i="13" s="1"/>
  <c r="F163" i="11"/>
  <c r="I164" i="13" s="1"/>
  <c r="F161" i="11"/>
  <c r="I162" i="13" s="1"/>
  <c r="F160" i="11"/>
  <c r="I161" i="13" s="1"/>
  <c r="F182" i="11"/>
  <c r="I183" i="13" s="1"/>
  <c r="F165" i="11"/>
  <c r="I166" i="13" s="1"/>
  <c r="F162" i="11"/>
  <c r="I163" i="13" s="1"/>
  <c r="F168" i="11"/>
  <c r="I169" i="13" s="1"/>
  <c r="F167" i="11"/>
  <c r="I168" i="13" s="1"/>
  <c r="F181" i="11"/>
  <c r="I182" i="13" s="1"/>
  <c r="F164" i="11"/>
  <c r="I165" i="13" s="1"/>
  <c r="E179" i="11"/>
  <c r="E180" i="11"/>
  <c r="E175" i="11"/>
  <c r="E173" i="11"/>
  <c r="E176" i="11"/>
  <c r="E172" i="11"/>
  <c r="E174" i="11"/>
  <c r="E193" i="11"/>
  <c r="E177" i="11"/>
  <c r="E178" i="11"/>
  <c r="E183" i="11"/>
  <c r="E194" i="11"/>
  <c r="F194" i="11" s="1"/>
  <c r="F183" i="11" l="1"/>
  <c r="I184" i="13" s="1"/>
  <c r="F177" i="11"/>
  <c r="I178" i="13" s="1"/>
  <c r="F193" i="11"/>
  <c r="I194" i="13" s="1"/>
  <c r="F174" i="11"/>
  <c r="I175" i="13" s="1"/>
  <c r="F172" i="11"/>
  <c r="I173" i="13" s="1"/>
  <c r="F173" i="11"/>
  <c r="I174" i="13" s="1"/>
  <c r="F176" i="11"/>
  <c r="I177" i="13" s="1"/>
  <c r="F180" i="11"/>
  <c r="I181" i="13" s="1"/>
  <c r="F178" i="11"/>
  <c r="I179" i="13" s="1"/>
  <c r="F175" i="11"/>
  <c r="I176" i="13" s="1"/>
  <c r="F179" i="11"/>
  <c r="I180" i="13" s="1"/>
  <c r="E192" i="11"/>
  <c r="E185" i="11"/>
  <c r="E187" i="11"/>
  <c r="E186" i="11"/>
  <c r="E189" i="11"/>
  <c r="E184" i="11"/>
  <c r="E188" i="11"/>
  <c r="E205" i="11"/>
  <c r="F205" i="11" s="1"/>
  <c r="E191" i="11"/>
  <c r="E190" i="11"/>
  <c r="E195" i="11"/>
  <c r="F195" i="11" s="1"/>
  <c r="E206" i="11"/>
  <c r="F206" i="11" s="1"/>
  <c r="F190" i="11" l="1"/>
  <c r="I191" i="13" s="1"/>
  <c r="F191" i="11"/>
  <c r="I192" i="13" s="1"/>
  <c r="F192" i="11"/>
  <c r="I193" i="13" s="1"/>
  <c r="F189" i="11"/>
  <c r="I190" i="13" s="1"/>
  <c r="F188" i="11"/>
  <c r="I189" i="13" s="1"/>
  <c r="F186" i="11"/>
  <c r="I187" i="13" s="1"/>
  <c r="F185" i="11"/>
  <c r="I186" i="13" s="1"/>
  <c r="F184" i="11"/>
  <c r="I185" i="13" s="1"/>
  <c r="F187" i="11"/>
  <c r="I188" i="13" s="1"/>
  <c r="E217" i="11"/>
  <c r="F217" i="11" s="1"/>
  <c r="E203" i="11"/>
  <c r="F203" i="11" s="1"/>
  <c r="E204" i="11"/>
  <c r="F204" i="11" s="1"/>
  <c r="E201" i="11"/>
  <c r="F201" i="11" s="1"/>
  <c r="E202" i="11"/>
  <c r="F202" i="11" s="1"/>
  <c r="E199" i="11"/>
  <c r="F199" i="11" s="1"/>
  <c r="E200" i="11"/>
  <c r="F200" i="11" s="1"/>
  <c r="E196" i="11"/>
  <c r="F196" i="11" s="1"/>
  <c r="E197" i="11"/>
  <c r="F197" i="11" s="1"/>
  <c r="E198" i="11"/>
  <c r="F198" i="11" s="1"/>
  <c r="E207" i="11"/>
  <c r="F207" i="11" s="1"/>
  <c r="E211" i="11" l="1"/>
  <c r="F211" i="11" s="1"/>
  <c r="E210" i="11"/>
  <c r="F210" i="11" s="1"/>
  <c r="E214" i="11"/>
  <c r="F214" i="11" s="1"/>
  <c r="E215" i="11"/>
  <c r="F215" i="11" s="1"/>
  <c r="E209" i="11"/>
  <c r="F209" i="11" s="1"/>
  <c r="E213" i="11"/>
  <c r="F213" i="11" s="1"/>
  <c r="E208" i="11"/>
  <c r="F208" i="11" s="1"/>
  <c r="E216" i="11"/>
  <c r="F216" i="11" s="1"/>
  <c r="E212" i="11"/>
  <c r="F212" i="11" s="1"/>
  <c r="G7" i="13" l="1"/>
  <c r="G6" i="13"/>
  <c r="G5" i="13"/>
  <c r="G8" i="13"/>
  <c r="G3" i="13"/>
  <c r="G14" i="13"/>
  <c r="G9" i="13"/>
  <c r="G12" i="13"/>
  <c r="G13" i="13"/>
  <c r="G4" i="13"/>
  <c r="G10" i="13"/>
  <c r="G11" i="13"/>
  <c r="G15" i="13" l="1"/>
  <c r="G16" i="13" l="1"/>
  <c r="G17" i="13" l="1"/>
  <c r="G18" i="13" l="1"/>
  <c r="G19" i="13" l="1"/>
  <c r="G20" i="13" l="1"/>
  <c r="G21" i="13" l="1"/>
  <c r="G22" i="13" l="1"/>
  <c r="G23" i="13" l="1"/>
  <c r="G24" i="13" l="1"/>
  <c r="G25" i="13" l="1"/>
  <c r="G26" i="13" l="1"/>
  <c r="G27" i="13" l="1"/>
  <c r="G28" i="13" l="1"/>
  <c r="H14" i="13" l="1"/>
  <c r="H10" i="13"/>
  <c r="H6" i="13"/>
  <c r="H13" i="13"/>
  <c r="H3" i="13"/>
  <c r="H5" i="13"/>
  <c r="H11" i="13"/>
  <c r="H12" i="13"/>
  <c r="H9" i="13"/>
  <c r="H8" i="13"/>
  <c r="H4" i="13"/>
  <c r="H7" i="13"/>
  <c r="G29" i="13"/>
  <c r="G30" i="13" l="1"/>
  <c r="H15" i="13"/>
  <c r="H16" i="13" l="1"/>
  <c r="G31" i="13"/>
  <c r="G32" i="13" l="1"/>
  <c r="H17" i="13"/>
  <c r="H18" i="13" l="1"/>
  <c r="G33" i="13"/>
  <c r="G34" i="13" l="1"/>
  <c r="H19" i="13"/>
  <c r="H20" i="13" l="1"/>
  <c r="G35" i="13"/>
  <c r="G36" i="13" l="1"/>
  <c r="H21" i="13"/>
  <c r="H22" i="13" l="1"/>
  <c r="G37" i="13"/>
  <c r="G38" i="13" l="1"/>
  <c r="H23" i="13"/>
  <c r="H24" i="13" l="1"/>
  <c r="G39" i="13"/>
  <c r="G40" i="13" l="1"/>
  <c r="H25" i="13"/>
  <c r="H26" i="13" l="1"/>
  <c r="G41" i="13"/>
  <c r="H27" i="13" l="1"/>
  <c r="G42" i="13"/>
  <c r="G43" i="13" l="1"/>
  <c r="H28" i="13"/>
  <c r="H29" i="13" l="1"/>
  <c r="G44" i="13"/>
  <c r="G45" i="13" l="1"/>
  <c r="H30" i="13"/>
  <c r="H31" i="13" l="1"/>
  <c r="G46" i="13"/>
  <c r="G47" i="13" l="1"/>
  <c r="H32" i="13"/>
  <c r="H33" i="13" l="1"/>
  <c r="G48" i="13"/>
  <c r="G49" i="13" l="1"/>
  <c r="H34" i="13"/>
  <c r="H35" i="13" l="1"/>
  <c r="G50" i="13"/>
  <c r="G51" i="13" l="1"/>
  <c r="H36" i="13"/>
  <c r="H37" i="13" l="1"/>
  <c r="G52" i="13"/>
  <c r="G53" i="13" l="1"/>
  <c r="H38" i="13"/>
  <c r="H39" i="13" l="1"/>
  <c r="G54" i="13"/>
  <c r="G55" i="13" l="1"/>
  <c r="H40" i="13"/>
  <c r="H41" i="13" l="1"/>
  <c r="G56" i="13"/>
  <c r="G57" i="13" l="1"/>
  <c r="H42" i="13"/>
  <c r="H43" i="13" l="1"/>
  <c r="G58" i="13"/>
  <c r="G59" i="13" l="1"/>
  <c r="H44" i="13"/>
  <c r="H45" i="13" l="1"/>
  <c r="G60" i="13"/>
  <c r="G61" i="13" l="1"/>
  <c r="H46" i="13"/>
  <c r="H47" i="13" l="1"/>
  <c r="G62" i="13"/>
  <c r="G63" i="13" l="1"/>
  <c r="H48" i="13"/>
  <c r="H49" i="13" l="1"/>
  <c r="G64" i="13"/>
  <c r="G65" i="13" l="1"/>
  <c r="H50" i="13"/>
  <c r="H51" i="13" l="1"/>
  <c r="G66" i="13"/>
  <c r="G67" i="13" l="1"/>
  <c r="H52" i="13"/>
  <c r="H53" i="13" l="1"/>
  <c r="G68" i="13"/>
  <c r="G69" i="13" l="1"/>
  <c r="H54" i="13"/>
  <c r="H55" i="13" l="1"/>
  <c r="G70" i="13"/>
  <c r="G71" i="13" l="1"/>
  <c r="H56" i="13"/>
  <c r="H57" i="13" l="1"/>
  <c r="G72" i="13"/>
  <c r="G73" i="13" l="1"/>
  <c r="H58" i="13"/>
  <c r="H59" i="13" l="1"/>
  <c r="G74" i="13"/>
  <c r="G75" i="13" l="1"/>
  <c r="H60" i="13"/>
  <c r="H61" i="13" l="1"/>
  <c r="G76" i="13"/>
  <c r="G77" i="13" l="1"/>
  <c r="H62" i="13"/>
  <c r="H63" i="13" l="1"/>
  <c r="G78" i="13"/>
  <c r="G79" i="13" l="1"/>
  <c r="H64" i="13"/>
  <c r="H65" i="13" l="1"/>
  <c r="G80" i="13"/>
  <c r="G81" i="13" l="1"/>
  <c r="H66" i="13"/>
  <c r="H67" i="13" l="1"/>
  <c r="G82" i="13"/>
  <c r="G83" i="13" l="1"/>
  <c r="H68" i="13"/>
  <c r="H69" i="13" l="1"/>
  <c r="G84" i="13"/>
  <c r="G85" i="13" l="1"/>
  <c r="H70" i="13"/>
  <c r="H71" i="13" l="1"/>
  <c r="G86" i="13"/>
  <c r="G87" i="13" l="1"/>
  <c r="H72" i="13"/>
  <c r="H73" i="13" l="1"/>
  <c r="G88" i="13"/>
  <c r="G89" i="13" l="1"/>
  <c r="H74" i="13"/>
  <c r="H75" i="13" l="1"/>
  <c r="G90" i="13"/>
  <c r="G91" i="13" l="1"/>
  <c r="H76" i="13"/>
  <c r="H77" i="13" l="1"/>
  <c r="G92" i="13"/>
  <c r="G93" i="13" l="1"/>
  <c r="H78" i="13"/>
  <c r="H79" i="13" l="1"/>
  <c r="G94" i="13"/>
  <c r="G95" i="13" l="1"/>
  <c r="H80" i="13"/>
  <c r="H81" i="13" l="1"/>
  <c r="G96" i="13"/>
  <c r="G97" i="13" l="1"/>
  <c r="H82" i="13"/>
  <c r="H83" i="13" l="1"/>
  <c r="G98" i="13"/>
  <c r="G99" i="13" l="1"/>
  <c r="H84" i="13"/>
  <c r="H85" i="13" l="1"/>
  <c r="G100" i="13"/>
  <c r="G101" i="13" l="1"/>
  <c r="H86" i="13"/>
  <c r="H87" i="13" l="1"/>
  <c r="G102" i="13"/>
  <c r="G103" i="13" l="1"/>
  <c r="H88" i="13"/>
  <c r="H89" i="13" l="1"/>
  <c r="G104" i="13"/>
  <c r="G105" i="13" l="1"/>
  <c r="H90" i="13"/>
  <c r="H91" i="13" l="1"/>
  <c r="G106" i="13"/>
  <c r="G107" i="13" l="1"/>
  <c r="H92" i="13"/>
  <c r="H93" i="13" l="1"/>
  <c r="G108" i="13"/>
  <c r="G109" i="13" l="1"/>
  <c r="H94" i="13"/>
  <c r="H95" i="13" l="1"/>
  <c r="G110" i="13"/>
  <c r="G111" i="13" l="1"/>
  <c r="H96" i="13"/>
  <c r="H97" i="13" l="1"/>
  <c r="G112" i="13"/>
  <c r="G113" i="13" l="1"/>
  <c r="H98" i="13"/>
  <c r="H99" i="13" l="1"/>
  <c r="G114" i="13"/>
  <c r="G115" i="13" l="1"/>
  <c r="H100" i="13"/>
  <c r="H101" i="13" l="1"/>
  <c r="G116" i="13"/>
  <c r="G117" i="13" l="1"/>
  <c r="H102" i="13"/>
  <c r="H103" i="13" l="1"/>
  <c r="G118" i="13"/>
  <c r="G119" i="13" l="1"/>
  <c r="H104" i="13"/>
  <c r="H105" i="13" l="1"/>
  <c r="G120" i="13"/>
  <c r="G121" i="13" l="1"/>
  <c r="H106" i="13"/>
  <c r="H107" i="13" l="1"/>
  <c r="G122" i="13"/>
  <c r="G123" i="13" l="1"/>
  <c r="H108" i="13"/>
  <c r="H109" i="13" l="1"/>
  <c r="G124" i="13"/>
  <c r="G125" i="13" l="1"/>
  <c r="H110" i="13"/>
  <c r="H111" i="13" l="1"/>
  <c r="G126" i="13"/>
  <c r="G127" i="13" l="1"/>
  <c r="H112" i="13"/>
  <c r="H113" i="13" l="1"/>
  <c r="G128" i="13"/>
  <c r="G129" i="13" l="1"/>
  <c r="H114" i="13"/>
  <c r="H115" i="13" l="1"/>
  <c r="G130" i="13"/>
  <c r="G131" i="13" l="1"/>
  <c r="H116" i="13"/>
  <c r="H117" i="13" l="1"/>
  <c r="G132" i="13"/>
  <c r="G133" i="13" l="1"/>
  <c r="H118" i="13"/>
  <c r="H119" i="13" l="1"/>
  <c r="G134" i="13"/>
  <c r="G135" i="13" l="1"/>
  <c r="H120" i="13"/>
  <c r="H121" i="13" l="1"/>
  <c r="G136" i="13"/>
  <c r="G137" i="13" l="1"/>
  <c r="H122" i="13"/>
  <c r="H123" i="13" l="1"/>
  <c r="G138" i="13"/>
  <c r="G139" i="13" l="1"/>
  <c r="H124" i="13"/>
  <c r="H125" i="13" l="1"/>
  <c r="G140" i="13"/>
  <c r="G141" i="13" l="1"/>
  <c r="H126" i="13"/>
  <c r="H127" i="13" l="1"/>
  <c r="G142" i="13"/>
  <c r="G143" i="13" l="1"/>
  <c r="H128" i="13"/>
  <c r="H129" i="13" l="1"/>
  <c r="G144" i="13"/>
  <c r="G145" i="13" l="1"/>
  <c r="H130" i="13"/>
  <c r="H131" i="13" l="1"/>
  <c r="G146" i="13"/>
  <c r="G147" i="13" l="1"/>
  <c r="H132" i="13"/>
  <c r="H133" i="13" l="1"/>
  <c r="G148" i="13"/>
  <c r="G149" i="13" l="1"/>
  <c r="H134" i="13"/>
  <c r="H135" i="13" l="1"/>
  <c r="G150" i="13"/>
  <c r="G151" i="13" l="1"/>
  <c r="H136" i="13"/>
  <c r="H137" i="13" l="1"/>
  <c r="G152" i="13"/>
  <c r="G153" i="13" l="1"/>
  <c r="H138" i="13"/>
  <c r="H139" i="13" l="1"/>
  <c r="G154" i="13"/>
  <c r="G155" i="13" l="1"/>
  <c r="H140" i="13"/>
  <c r="H141" i="13" l="1"/>
  <c r="G156" i="13"/>
  <c r="G157" i="13" l="1"/>
  <c r="H142" i="13"/>
  <c r="H143" i="13" l="1"/>
  <c r="G158" i="13"/>
  <c r="G159" i="13" l="1"/>
  <c r="H144" i="13"/>
  <c r="H145" i="13" l="1"/>
  <c r="G160" i="13"/>
  <c r="G161" i="13" l="1"/>
  <c r="H146" i="13"/>
  <c r="H147" i="13" l="1"/>
  <c r="G162" i="13"/>
  <c r="G163" i="13" l="1"/>
  <c r="H148" i="13"/>
  <c r="H149" i="13" l="1"/>
  <c r="G164" i="13"/>
  <c r="G165" i="13" l="1"/>
  <c r="H150" i="13"/>
  <c r="H151" i="13" l="1"/>
  <c r="G166" i="13"/>
  <c r="G167" i="13" l="1"/>
  <c r="H152" i="13"/>
  <c r="H153" i="13" l="1"/>
  <c r="G168" i="13"/>
  <c r="G169" i="13" l="1"/>
  <c r="H154" i="13"/>
  <c r="H155" i="13" l="1"/>
  <c r="G170" i="13"/>
  <c r="G171" i="13" l="1"/>
  <c r="H156" i="13"/>
  <c r="H157" i="13" l="1"/>
  <c r="G172" i="13"/>
  <c r="G173" i="13" l="1"/>
  <c r="H158" i="13"/>
  <c r="H159" i="13" l="1"/>
  <c r="G174" i="13"/>
  <c r="G175" i="13" l="1"/>
  <c r="H160" i="13"/>
  <c r="H161" i="13" l="1"/>
  <c r="G176" i="13"/>
  <c r="G177" i="13" l="1"/>
  <c r="H162" i="13"/>
  <c r="H163" i="13" l="1"/>
  <c r="G178" i="13"/>
  <c r="G179" i="13" l="1"/>
  <c r="H164" i="13"/>
  <c r="H165" i="13" l="1"/>
  <c r="G180" i="13"/>
  <c r="G181" i="13" l="1"/>
  <c r="H166" i="13"/>
  <c r="H167" i="13" l="1"/>
  <c r="G182" i="13"/>
  <c r="G183" i="13" l="1"/>
  <c r="H168" i="13"/>
  <c r="H169" i="13" l="1"/>
  <c r="G184" i="13"/>
  <c r="G185" i="13" l="1"/>
  <c r="H170" i="13"/>
  <c r="H171" i="13" l="1"/>
  <c r="G186" i="13"/>
  <c r="G187" i="13" l="1"/>
  <c r="H172" i="13"/>
  <c r="H173" i="13" l="1"/>
  <c r="G188" i="13"/>
  <c r="G189" i="13" l="1"/>
  <c r="H174" i="13"/>
  <c r="H175" i="13" l="1"/>
  <c r="G190" i="13"/>
  <c r="G191" i="13" l="1"/>
  <c r="H176" i="13"/>
  <c r="H177" i="13" l="1"/>
  <c r="G192" i="13"/>
  <c r="G193" i="13" l="1"/>
  <c r="H178" i="13"/>
  <c r="H179" i="13" l="1"/>
  <c r="G194" i="13"/>
  <c r="H180" i="13" l="1"/>
  <c r="H181" i="13" l="1"/>
  <c r="H182" i="13" l="1"/>
  <c r="H183" i="13" l="1"/>
  <c r="H184" i="13" l="1"/>
  <c r="H185" i="13" l="1"/>
  <c r="H186" i="13" l="1"/>
  <c r="H187" i="13" l="1"/>
  <c r="H188" i="13" l="1"/>
  <c r="H189" i="13" l="1"/>
  <c r="H190" i="13" l="1"/>
  <c r="H191" i="13" l="1"/>
  <c r="H192" i="13" l="1"/>
  <c r="H193" i="13" l="1"/>
  <c r="H194" i="13" l="1"/>
</calcChain>
</file>

<file path=xl/sharedStrings.xml><?xml version="1.0" encoding="utf-8"?>
<sst xmlns="http://schemas.openxmlformats.org/spreadsheetml/2006/main" count="108" uniqueCount="77">
  <si>
    <t>Year</t>
  </si>
  <si>
    <t>Month</t>
  </si>
  <si>
    <t>XHeat</t>
  </si>
  <si>
    <t>XCool</t>
  </si>
  <si>
    <t>XOther</t>
  </si>
  <si>
    <t>EFurn</t>
  </si>
  <si>
    <t>HPHeat</t>
  </si>
  <si>
    <t>GHPHeat</t>
  </si>
  <si>
    <t>SecHt</t>
  </si>
  <si>
    <t>CAC</t>
  </si>
  <si>
    <t>HPCool</t>
  </si>
  <si>
    <t>GHPCool</t>
  </si>
  <si>
    <t>RAC</t>
  </si>
  <si>
    <t>EWHeat</t>
  </si>
  <si>
    <t>ECook</t>
  </si>
  <si>
    <t>Ref1</t>
  </si>
  <si>
    <t>Ref2</t>
  </si>
  <si>
    <t>Frz</t>
  </si>
  <si>
    <t>Dish</t>
  </si>
  <si>
    <t>CWash</t>
  </si>
  <si>
    <t>EDry</t>
  </si>
  <si>
    <t>TV</t>
  </si>
  <si>
    <t>FurnFan</t>
  </si>
  <si>
    <t>Light</t>
  </si>
  <si>
    <t>Misc</t>
  </si>
  <si>
    <t>Heating</t>
  </si>
  <si>
    <t>Cooling</t>
  </si>
  <si>
    <t>Base</t>
  </si>
  <si>
    <t>Total</t>
  </si>
  <si>
    <t>GDP</t>
  </si>
  <si>
    <t>Pop</t>
  </si>
  <si>
    <t>AvgDB</t>
  </si>
  <si>
    <t>HDD13</t>
  </si>
  <si>
    <t>CDD15</t>
  </si>
  <si>
    <t>CDD18</t>
  </si>
  <si>
    <t>NHDD13</t>
  </si>
  <si>
    <t>NCDD15</t>
  </si>
  <si>
    <t>NCDD18</t>
  </si>
  <si>
    <t>Days</t>
  </si>
  <si>
    <t>Days_Idx</t>
  </si>
  <si>
    <t>HeatCheck</t>
  </si>
  <si>
    <t>CoolCheck</t>
  </si>
  <si>
    <t>OtherCheck</t>
  </si>
  <si>
    <t>OtherIdx</t>
  </si>
  <si>
    <t>From "Data" tab of Excel model file</t>
  </si>
  <si>
    <t>Green tabs are raw data inputs</t>
  </si>
  <si>
    <t>Red tab is the calculation of the SAE variables</t>
  </si>
  <si>
    <t xml:space="preserve"> KWh per household</t>
  </si>
  <si>
    <t>'Check' tab ensures calculated variables match values found on the 'Data' tab of previously submitted Excel files</t>
  </si>
  <si>
    <t>Yellow tabs create transformation variables</t>
  </si>
  <si>
    <t>Income</t>
  </si>
  <si>
    <t>PerCapInc</t>
  </si>
  <si>
    <t>Emp</t>
  </si>
  <si>
    <t>ManEmp</t>
  </si>
  <si>
    <t>ManGDP</t>
  </si>
  <si>
    <t>NonMan_Emp</t>
  </si>
  <si>
    <t>NonMan_GDP</t>
  </si>
  <si>
    <t>HDD15</t>
  </si>
  <si>
    <t>NHDD15</t>
  </si>
  <si>
    <t>PerCap_Idx</t>
  </si>
  <si>
    <t>GDP_Idx</t>
  </si>
  <si>
    <t>Emp_Idx</t>
  </si>
  <si>
    <t>NManEmp_Idx</t>
  </si>
  <si>
    <t>NManGDP_Idx</t>
  </si>
  <si>
    <t>ManEmp_Idx</t>
  </si>
  <si>
    <t>ManGDP_Idx</t>
  </si>
  <si>
    <t>Pop_Idx</t>
  </si>
  <si>
    <t>Com_Var</t>
  </si>
  <si>
    <t>Res_Var</t>
  </si>
  <si>
    <t>Ind_Var</t>
  </si>
  <si>
    <t>GSP50_Var</t>
  </si>
  <si>
    <t>HDD15_Idx</t>
  </si>
  <si>
    <t>CDD18_Idx</t>
  </si>
  <si>
    <t>ytdHDD15</t>
  </si>
  <si>
    <t>YTDcdd18</t>
  </si>
  <si>
    <t>BaseCDD18</t>
  </si>
  <si>
    <t>BaseHDD15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</si>
</sst>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"/>
    <numFmt numFmtId="165" formatCode="#,##0.000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" fontId="0" fillId="0" borderId="0" xfId="0" applyNumberFormat="1"/>
    <xf numFmtId="2" fontId="0" fillId="0" borderId="0" xfId="0" applyNumberFormat="1"/>
    <xf numFmtId="164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165" fontId="0" fillId="0" borderId="0" xfId="0" applyNumberFormat="1"/>
    <xf numFmtId="0" fontId="0" fillId="0" borderId="0" xfId="0" quotePrefix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E43F8-9F0B-47FB-9B3A-8C71E67597DF}">
  <dimension ref="A2:A5"/>
  <sheetViews>
    <sheetView workbookViewId="0">
      <selection activeCell="A9" sqref="A9"/>
    </sheetView>
  </sheetViews>
  <sheetFormatPr defaultRowHeight="14.5" x14ac:dyDescent="0.35"/>
  <sheetData>
    <row r="2" spans="1:1" x14ac:dyDescent="0.35">
      <c r="A2" t="s">
        <v>45</v>
      </c>
    </row>
    <row r="3" spans="1:1" x14ac:dyDescent="0.35">
      <c r="A3" t="s">
        <v>49</v>
      </c>
    </row>
    <row r="4" spans="1:1" x14ac:dyDescent="0.35">
      <c r="A4" t="s">
        <v>46</v>
      </c>
    </row>
    <row r="5" spans="1:1" x14ac:dyDescent="0.35">
      <c r="A5" s="8" t="s">
        <v>48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A2398-2917-4506-8219-8051E77DE581}">
  <dimension ref="A1:I218"/>
  <sheetViews>
    <sheetView tabSelected="1" workbookViewId="0">
      <selection activeCell="J3" sqref="J3"/>
    </sheetView>
  </sheetViews>
  <sheetFormatPr defaultRowHeight="14.5" x14ac:dyDescent="0.35"/>
  <cols>
    <col min="7" max="7" width="10.453125" bestFit="1" customWidth="1"/>
    <col min="8" max="8" width="10.26953125" bestFit="1" customWidth="1"/>
    <col min="9" max="9" width="11.453125" bestFit="1" customWidth="1"/>
  </cols>
  <sheetData>
    <row r="1" spans="1:9" x14ac:dyDescent="0.35">
      <c r="B1" s="9" t="s">
        <v>44</v>
      </c>
    </row>
    <row r="2" spans="1:9" x14ac:dyDescent="0.35">
      <c r="A2" t="s">
        <v>0</v>
      </c>
      <c r="B2" t="s">
        <v>1</v>
      </c>
      <c r="C2" t="s">
        <v>2</v>
      </c>
      <c r="D2" t="s">
        <v>3</v>
      </c>
      <c r="E2" t="s">
        <v>4</v>
      </c>
      <c r="G2" t="s">
        <v>40</v>
      </c>
      <c r="H2" t="s">
        <v>41</v>
      </c>
      <c r="I2" t="s">
        <v>42</v>
      </c>
    </row>
    <row r="3" spans="1:9" x14ac:dyDescent="0.35">
      <c r="A3">
        <v>2017</v>
      </c>
      <c r="B3">
        <v>1</v>
      </c>
      <c r="C3">
        <v>269.74</v>
      </c>
      <c r="D3">
        <v>0</v>
      </c>
      <c r="E3">
        <v>524.71</v>
      </c>
      <c r="G3" s="2">
        <f>'8. Model Variables'!C2-C3</f>
        <v>-4.2999756985295789E-3</v>
      </c>
      <c r="H3" s="2">
        <f>'8. Model Variables'!D2-D3</f>
        <v>0</v>
      </c>
      <c r="I3" s="2">
        <f>E3-'8. Model Variables'!F2</f>
        <v>2.5162344276168369E-3</v>
      </c>
    </row>
    <row r="4" spans="1:9" x14ac:dyDescent="0.35">
      <c r="A4">
        <v>2017</v>
      </c>
      <c r="B4">
        <v>2</v>
      </c>
      <c r="C4">
        <v>222.92</v>
      </c>
      <c r="D4">
        <v>0</v>
      </c>
      <c r="E4">
        <v>470.5</v>
      </c>
      <c r="G4" s="2">
        <f>'8. Model Variables'!C3-C4</f>
        <v>-5.0635678213666324E-3</v>
      </c>
      <c r="H4" s="2">
        <f>'8. Model Variables'!D3-D4</f>
        <v>0</v>
      </c>
      <c r="I4" s="2">
        <f>E4-'8. Model Variables'!F3</f>
        <v>-2.8587053387809647E-3</v>
      </c>
    </row>
    <row r="5" spans="1:9" x14ac:dyDescent="0.35">
      <c r="A5">
        <v>2017</v>
      </c>
      <c r="B5">
        <v>3</v>
      </c>
      <c r="C5">
        <v>251.51</v>
      </c>
      <c r="D5">
        <v>0</v>
      </c>
      <c r="E5">
        <v>516.86</v>
      </c>
      <c r="G5" s="2">
        <f>'8. Model Variables'!C4-C5</f>
        <v>4.5541707505662998E-3</v>
      </c>
      <c r="H5" s="2">
        <f>'8. Model Variables'!D4-D5</f>
        <v>0</v>
      </c>
      <c r="I5" s="2">
        <f>E5-'8. Model Variables'!F4</f>
        <v>2.9610702256377408E-4</v>
      </c>
    </row>
    <row r="6" spans="1:9" x14ac:dyDescent="0.35">
      <c r="A6">
        <v>2017</v>
      </c>
      <c r="B6">
        <v>4</v>
      </c>
      <c r="C6">
        <v>90.65</v>
      </c>
      <c r="D6">
        <v>0</v>
      </c>
      <c r="E6">
        <v>493.52</v>
      </c>
      <c r="G6" s="2">
        <f>'8. Model Variables'!C5-C6</f>
        <v>1.3537723309440253E-3</v>
      </c>
      <c r="H6" s="2">
        <f>'8. Model Variables'!D5-D6</f>
        <v>0</v>
      </c>
      <c r="I6" s="2">
        <f>E6-'8. Model Variables'!F5</f>
        <v>-4.1106693969936714E-3</v>
      </c>
    </row>
    <row r="7" spans="1:9" x14ac:dyDescent="0.35">
      <c r="A7">
        <v>2017</v>
      </c>
      <c r="B7">
        <v>5</v>
      </c>
      <c r="C7">
        <v>54.4</v>
      </c>
      <c r="D7">
        <v>25.47</v>
      </c>
      <c r="E7">
        <v>504.98</v>
      </c>
      <c r="G7" s="2">
        <f>'8. Model Variables'!C6-C7</f>
        <v>-3.959861528059605E-3</v>
      </c>
      <c r="H7" s="2">
        <f>'8. Model Variables'!D6-D7</f>
        <v>4.6684841317272685E-3</v>
      </c>
      <c r="I7" s="2">
        <f>E7-'8. Model Variables'!F6</f>
        <v>1.230664882768906E-3</v>
      </c>
    </row>
    <row r="8" spans="1:9" x14ac:dyDescent="0.35">
      <c r="A8">
        <v>2017</v>
      </c>
      <c r="B8">
        <v>6</v>
      </c>
      <c r="C8">
        <v>2.04</v>
      </c>
      <c r="D8">
        <v>193.78</v>
      </c>
      <c r="E8">
        <v>484.18</v>
      </c>
      <c r="G8" s="2">
        <f>'8. Model Variables'!C7-C8</f>
        <v>-1.1287213835600163E-3</v>
      </c>
      <c r="H8" s="2">
        <f>'8. Model Variables'!D7-D8</f>
        <v>-7.8018250360400998E-4</v>
      </c>
      <c r="I8" s="2">
        <f>E8-'8. Model Variables'!F7</f>
        <v>-3.6843023702317623E-3</v>
      </c>
    </row>
    <row r="9" spans="1:9" x14ac:dyDescent="0.35">
      <c r="A9">
        <v>2017</v>
      </c>
      <c r="B9">
        <v>7</v>
      </c>
      <c r="C9">
        <v>0</v>
      </c>
      <c r="D9">
        <v>332.11</v>
      </c>
      <c r="E9">
        <v>494.94</v>
      </c>
      <c r="G9" s="2">
        <f>'8. Model Variables'!C8-C9</f>
        <v>0</v>
      </c>
      <c r="H9" s="2">
        <f>'8. Model Variables'!D8-D9</f>
        <v>-2.3176798840154333E-3</v>
      </c>
      <c r="I9" s="2">
        <f>E9-'8. Model Variables'!F8</f>
        <v>-2.5012860655806435E-3</v>
      </c>
    </row>
    <row r="10" spans="1:9" x14ac:dyDescent="0.35">
      <c r="A10">
        <v>2017</v>
      </c>
      <c r="B10">
        <v>8</v>
      </c>
      <c r="C10">
        <v>0.26</v>
      </c>
      <c r="D10">
        <v>213.95</v>
      </c>
      <c r="E10">
        <v>494.61</v>
      </c>
      <c r="G10" s="2">
        <f>'8. Model Variables'!C9-C10</f>
        <v>1.9069562429788744E-3</v>
      </c>
      <c r="H10" s="2">
        <f>'8. Model Variables'!D9-D10</f>
        <v>-1.5276245194115745E-3</v>
      </c>
      <c r="I10" s="2">
        <f>E10-'8. Model Variables'!F9</f>
        <v>5.0278102531819968E-4</v>
      </c>
    </row>
    <row r="11" spans="1:9" x14ac:dyDescent="0.35">
      <c r="A11">
        <v>2017</v>
      </c>
      <c r="B11">
        <v>9</v>
      </c>
      <c r="C11">
        <v>8.35</v>
      </c>
      <c r="D11">
        <v>203.91</v>
      </c>
      <c r="E11">
        <v>482.61</v>
      </c>
      <c r="G11" s="2">
        <f>'8. Model Variables'!C10-C11</f>
        <v>4.8319041510254124E-3</v>
      </c>
      <c r="H11" s="2">
        <f>'8. Model Variables'!D10-D11</f>
        <v>6.7541416450467295E-4</v>
      </c>
      <c r="I11" s="2">
        <f>E11-'8. Model Variables'!F10</f>
        <v>-5.8692432020279739E-4</v>
      </c>
    </row>
    <row r="12" spans="1:9" x14ac:dyDescent="0.35">
      <c r="A12">
        <v>2017</v>
      </c>
      <c r="B12">
        <v>10</v>
      </c>
      <c r="C12">
        <v>44.8</v>
      </c>
      <c r="D12">
        <v>22.84</v>
      </c>
      <c r="E12">
        <v>507.41</v>
      </c>
      <c r="G12" s="2">
        <f>'8. Model Variables'!C11-C12</f>
        <v>4.9534559022887947E-3</v>
      </c>
      <c r="H12" s="2">
        <f>'8. Model Variables'!D11-D12</f>
        <v>-3.5484502774068005E-3</v>
      </c>
      <c r="I12" s="2">
        <f>E12-'8. Model Variables'!F11</f>
        <v>-1.6728388443993936E-3</v>
      </c>
    </row>
    <row r="13" spans="1:9" x14ac:dyDescent="0.35">
      <c r="A13">
        <v>2017</v>
      </c>
      <c r="B13">
        <v>11</v>
      </c>
      <c r="C13">
        <v>178.22</v>
      </c>
      <c r="D13">
        <v>0</v>
      </c>
      <c r="E13">
        <v>498.36</v>
      </c>
      <c r="G13" s="2">
        <f>'8. Model Variables'!C12-C13</f>
        <v>2.9823064403444732E-3</v>
      </c>
      <c r="H13" s="2">
        <f>'8. Model Variables'!D12-D13</f>
        <v>0</v>
      </c>
      <c r="I13" s="2">
        <f>E13-'8. Model Variables'!F12</f>
        <v>-7.6835649281292717E-4</v>
      </c>
    </row>
    <row r="14" spans="1:9" x14ac:dyDescent="0.35">
      <c r="A14">
        <v>2017</v>
      </c>
      <c r="B14">
        <v>12</v>
      </c>
      <c r="C14">
        <v>327.8</v>
      </c>
      <c r="D14">
        <v>0</v>
      </c>
      <c r="E14">
        <v>523.37</v>
      </c>
      <c r="G14" s="2">
        <f>'8. Model Variables'!C13-C14</f>
        <v>1.7469845136020012E-4</v>
      </c>
      <c r="H14" s="2">
        <f>'8. Model Variables'!D13-D14</f>
        <v>0</v>
      </c>
      <c r="I14" s="2">
        <f>E14-'8. Model Variables'!F13</f>
        <v>-3.2774653485603267E-3</v>
      </c>
    </row>
    <row r="15" spans="1:9" x14ac:dyDescent="0.35">
      <c r="A15">
        <f>A3+1</f>
        <v>2018</v>
      </c>
      <c r="B15">
        <v>1</v>
      </c>
      <c r="C15">
        <v>334.17</v>
      </c>
      <c r="D15">
        <v>0</v>
      </c>
      <c r="E15">
        <v>520.32000000000005</v>
      </c>
      <c r="G15" s="2">
        <f>'8. Model Variables'!C14-C15</f>
        <v>4.9180727396560542E-3</v>
      </c>
      <c r="H15" s="2">
        <f>'8. Model Variables'!D14-D15</f>
        <v>0</v>
      </c>
      <c r="I15" s="2">
        <f>E15-'8. Model Variables'!F14</f>
        <v>3.1795907236755738E-3</v>
      </c>
    </row>
    <row r="16" spans="1:9" x14ac:dyDescent="0.35">
      <c r="A16">
        <f t="shared" ref="A16:A79" si="0">A4+1</f>
        <v>2018</v>
      </c>
      <c r="B16">
        <v>2</v>
      </c>
      <c r="C16">
        <v>246.2</v>
      </c>
      <c r="D16">
        <v>0</v>
      </c>
      <c r="E16">
        <v>466.81</v>
      </c>
      <c r="G16" s="2">
        <f>'8. Model Variables'!C15-C16</f>
        <v>-2.5007893992778918E-4</v>
      </c>
      <c r="H16" s="2">
        <f>'8. Model Variables'!D15-D16</f>
        <v>0</v>
      </c>
      <c r="I16" s="2">
        <f>E16-'8. Model Variables'!F15</f>
        <v>7.5903419264022887E-4</v>
      </c>
    </row>
    <row r="17" spans="1:9" x14ac:dyDescent="0.35">
      <c r="A17">
        <f t="shared" si="0"/>
        <v>2018</v>
      </c>
      <c r="B17">
        <v>3</v>
      </c>
      <c r="C17">
        <v>240.97</v>
      </c>
      <c r="D17">
        <v>0</v>
      </c>
      <c r="E17">
        <v>513.08000000000004</v>
      </c>
      <c r="G17" s="2">
        <f>'8. Model Variables'!C16-C17</f>
        <v>9.1377534357661716E-4</v>
      </c>
      <c r="H17" s="2">
        <f>'8. Model Variables'!D16-D17</f>
        <v>0</v>
      </c>
      <c r="I17" s="2">
        <f>E17-'8. Model Variables'!F16</f>
        <v>1.7140805662165803E-3</v>
      </c>
    </row>
    <row r="18" spans="1:9" x14ac:dyDescent="0.35">
      <c r="A18">
        <f t="shared" si="0"/>
        <v>2018</v>
      </c>
      <c r="B18">
        <v>4</v>
      </c>
      <c r="C18">
        <v>181.32</v>
      </c>
      <c r="D18">
        <v>0</v>
      </c>
      <c r="E18">
        <v>489.21</v>
      </c>
      <c r="G18" s="2">
        <f>'8. Model Variables'!C17-C18</f>
        <v>1.5142297215788858E-3</v>
      </c>
      <c r="H18" s="2">
        <f>'8. Model Variables'!D17-D18</f>
        <v>0</v>
      </c>
      <c r="I18" s="2">
        <f>E18-'8. Model Variables'!F17</f>
        <v>-7.4699226854590961E-4</v>
      </c>
    </row>
    <row r="19" spans="1:9" x14ac:dyDescent="0.35">
      <c r="A19">
        <f t="shared" si="0"/>
        <v>2018</v>
      </c>
      <c r="B19">
        <v>5</v>
      </c>
      <c r="C19">
        <v>13.72</v>
      </c>
      <c r="D19">
        <v>123.46</v>
      </c>
      <c r="E19">
        <v>501.08</v>
      </c>
      <c r="G19" s="2">
        <f>'8. Model Variables'!C18-C19</f>
        <v>1.064089315715222E-3</v>
      </c>
      <c r="H19" s="2">
        <f>'8. Model Variables'!D18-D19</f>
        <v>-2.2195066574397515E-3</v>
      </c>
      <c r="I19" s="2">
        <f>E19-'8. Model Variables'!F18</f>
        <v>-1.5922250077551325E-3</v>
      </c>
    </row>
    <row r="20" spans="1:9" x14ac:dyDescent="0.35">
      <c r="A20">
        <f t="shared" si="0"/>
        <v>2018</v>
      </c>
      <c r="B20">
        <v>6</v>
      </c>
      <c r="C20">
        <v>1.93</v>
      </c>
      <c r="D20">
        <v>171.67</v>
      </c>
      <c r="E20">
        <v>481.04</v>
      </c>
      <c r="G20" s="2">
        <f>'8. Model Variables'!C19-C20</f>
        <v>3.3981484669798334E-4</v>
      </c>
      <c r="H20" s="2">
        <f>'8. Model Variables'!D19-D20</f>
        <v>-2.1708087936644915E-3</v>
      </c>
      <c r="I20" s="2">
        <f>E20-'8. Model Variables'!F19</f>
        <v>-8.2618005518497739E-4</v>
      </c>
    </row>
    <row r="21" spans="1:9" x14ac:dyDescent="0.35">
      <c r="A21">
        <f t="shared" si="0"/>
        <v>2018</v>
      </c>
      <c r="B21">
        <v>7</v>
      </c>
      <c r="C21">
        <v>0</v>
      </c>
      <c r="D21">
        <v>476.58</v>
      </c>
      <c r="E21">
        <v>490.3</v>
      </c>
      <c r="G21" s="2">
        <f>'8. Model Variables'!C20-C21</f>
        <v>0</v>
      </c>
      <c r="H21" s="2">
        <f>'8. Model Variables'!D20-D21</f>
        <v>-3.4499486174581762E-3</v>
      </c>
      <c r="I21" s="2">
        <f>E21-'8. Model Variables'!F20</f>
        <v>-4.3110902026342046E-3</v>
      </c>
    </row>
    <row r="22" spans="1:9" x14ac:dyDescent="0.35">
      <c r="A22">
        <f t="shared" si="0"/>
        <v>2018</v>
      </c>
      <c r="B22">
        <v>8</v>
      </c>
      <c r="C22">
        <v>0</v>
      </c>
      <c r="D22">
        <v>461.72</v>
      </c>
      <c r="E22">
        <v>489.78</v>
      </c>
      <c r="G22" s="2">
        <f>'8. Model Variables'!C21-C22</f>
        <v>0</v>
      </c>
      <c r="H22" s="2">
        <f>'8. Model Variables'!D21-D22</f>
        <v>-7.524682050075171E-4</v>
      </c>
      <c r="I22" s="2">
        <f>E22-'8. Model Variables'!F21</f>
        <v>-4.0467612313364043E-3</v>
      </c>
    </row>
    <row r="23" spans="1:9" x14ac:dyDescent="0.35">
      <c r="A23">
        <f t="shared" si="0"/>
        <v>2018</v>
      </c>
      <c r="B23">
        <v>9</v>
      </c>
      <c r="C23">
        <v>7.79</v>
      </c>
      <c r="D23">
        <v>217.29</v>
      </c>
      <c r="E23">
        <v>477.53</v>
      </c>
      <c r="G23" s="2">
        <f>'8. Model Variables'!C22-C23</f>
        <v>-1.1705402414792232E-3</v>
      </c>
      <c r="H23" s="2">
        <f>'8. Model Variables'!D22-D23</f>
        <v>-1.9506510333542337E-3</v>
      </c>
      <c r="I23" s="2">
        <f>E23-'8. Model Variables'!F22</f>
        <v>4.098672220266053E-3</v>
      </c>
    </row>
    <row r="24" spans="1:9" x14ac:dyDescent="0.35">
      <c r="A24">
        <f t="shared" si="0"/>
        <v>2018</v>
      </c>
      <c r="B24">
        <v>10</v>
      </c>
      <c r="C24">
        <v>106.06</v>
      </c>
      <c r="D24">
        <v>23.33</v>
      </c>
      <c r="E24">
        <v>501.63</v>
      </c>
      <c r="G24" s="2">
        <f>'8. Model Variables'!C23-C24</f>
        <v>1.5714641982640387E-3</v>
      </c>
      <c r="H24" s="2">
        <f>'8. Model Variables'!D23-D24</f>
        <v>-9.2156432718226711E-4</v>
      </c>
      <c r="I24" s="2">
        <f>E24-'8. Model Variables'!F23</f>
        <v>4.786217871583176E-3</v>
      </c>
    </row>
    <row r="25" spans="1:9" x14ac:dyDescent="0.35">
      <c r="A25">
        <f t="shared" si="0"/>
        <v>2018</v>
      </c>
      <c r="B25">
        <v>11</v>
      </c>
      <c r="C25">
        <v>211</v>
      </c>
      <c r="D25">
        <v>0</v>
      </c>
      <c r="E25">
        <v>492.13</v>
      </c>
      <c r="G25" s="2">
        <f>'8. Model Variables'!C24-C25</f>
        <v>9.3634056173641511E-4</v>
      </c>
      <c r="H25" s="2">
        <f>'8. Model Variables'!D24-D25</f>
        <v>0</v>
      </c>
      <c r="I25" s="2">
        <f>E25-'8. Model Variables'!F24</f>
        <v>3.3897621911478382E-3</v>
      </c>
    </row>
    <row r="26" spans="1:9" x14ac:dyDescent="0.35">
      <c r="A26">
        <f t="shared" si="0"/>
        <v>2018</v>
      </c>
      <c r="B26">
        <v>12</v>
      </c>
      <c r="C26">
        <v>245.66</v>
      </c>
      <c r="D26">
        <v>0</v>
      </c>
      <c r="E26">
        <v>516.49</v>
      </c>
      <c r="G26" s="2">
        <f>'8. Model Variables'!C25-C26</f>
        <v>-1.1485746805419694E-3</v>
      </c>
      <c r="H26" s="2">
        <f>'8. Model Variables'!D25-D26</f>
        <v>0</v>
      </c>
      <c r="I26" s="2">
        <f>E26-'8. Model Variables'!F25</f>
        <v>-9.1877514046245778E-4</v>
      </c>
    </row>
    <row r="27" spans="1:9" x14ac:dyDescent="0.35">
      <c r="A27">
        <f t="shared" si="0"/>
        <v>2019</v>
      </c>
      <c r="B27">
        <v>1</v>
      </c>
      <c r="C27">
        <v>349.37</v>
      </c>
      <c r="D27">
        <v>0</v>
      </c>
      <c r="E27">
        <v>516.62</v>
      </c>
      <c r="G27" s="2">
        <f>'8. Model Variables'!C26-C27</f>
        <v>-2.4277690186522705E-3</v>
      </c>
      <c r="H27" s="2">
        <f>'8. Model Variables'!D26-D27</f>
        <v>0</v>
      </c>
      <c r="I27" s="2">
        <f>E27-'8. Model Variables'!F26</f>
        <v>-3.837622872765678E-3</v>
      </c>
    </row>
    <row r="28" spans="1:9" x14ac:dyDescent="0.35">
      <c r="A28">
        <f t="shared" si="0"/>
        <v>2019</v>
      </c>
      <c r="B28">
        <v>2</v>
      </c>
      <c r="C28">
        <v>279.81</v>
      </c>
      <c r="D28">
        <v>0</v>
      </c>
      <c r="E28">
        <v>463.66</v>
      </c>
      <c r="G28" s="2">
        <f>'8. Model Variables'!C27-C28</f>
        <v>-3.5420015955764939E-3</v>
      </c>
      <c r="H28" s="2">
        <f>'8. Model Variables'!D27-D28</f>
        <v>0</v>
      </c>
      <c r="I28" s="2">
        <f>E28-'8. Model Variables'!F27</f>
        <v>-2.5031314193597609E-3</v>
      </c>
    </row>
    <row r="29" spans="1:9" x14ac:dyDescent="0.35">
      <c r="A29">
        <f t="shared" si="0"/>
        <v>2019</v>
      </c>
      <c r="B29">
        <v>3</v>
      </c>
      <c r="C29">
        <v>260.64999999999998</v>
      </c>
      <c r="D29">
        <v>0</v>
      </c>
      <c r="E29">
        <v>509.81</v>
      </c>
      <c r="G29" s="2">
        <f>'8. Model Variables'!C28-C29</f>
        <v>-4.088436916106275E-3</v>
      </c>
      <c r="H29" s="2">
        <f>'8. Model Variables'!D28-D29</f>
        <v>0</v>
      </c>
      <c r="I29" s="2">
        <f>E29-'8. Model Variables'!F28</f>
        <v>-1.0198881631140466E-4</v>
      </c>
    </row>
    <row r="30" spans="1:9" x14ac:dyDescent="0.35">
      <c r="A30">
        <f t="shared" si="0"/>
        <v>2019</v>
      </c>
      <c r="B30">
        <v>4</v>
      </c>
      <c r="C30">
        <v>134</v>
      </c>
      <c r="D30">
        <v>0</v>
      </c>
      <c r="E30">
        <v>487.65</v>
      </c>
      <c r="G30" s="2">
        <f>'8. Model Variables'!C29-C30</f>
        <v>2.7293358833446746E-3</v>
      </c>
      <c r="H30" s="2">
        <f>'8. Model Variables'!D29-D30</f>
        <v>0</v>
      </c>
      <c r="I30" s="2">
        <f>E30-'8. Model Variables'!F29</f>
        <v>-8.0152987402470899E-4</v>
      </c>
    </row>
    <row r="31" spans="1:9" x14ac:dyDescent="0.35">
      <c r="A31">
        <f t="shared" si="0"/>
        <v>2019</v>
      </c>
      <c r="B31">
        <v>5</v>
      </c>
      <c r="C31">
        <v>56.27</v>
      </c>
      <c r="D31">
        <v>0</v>
      </c>
      <c r="E31">
        <v>499.83</v>
      </c>
      <c r="G31" s="2">
        <f>'8. Model Variables'!C30-C31</f>
        <v>7.2822743944556123E-4</v>
      </c>
      <c r="H31" s="2">
        <f>'8. Model Variables'!D30-D31</f>
        <v>0</v>
      </c>
      <c r="I31" s="2">
        <f>E31-'8. Model Variables'!F30</f>
        <v>3.7646897699801229E-3</v>
      </c>
    </row>
    <row r="32" spans="1:9" x14ac:dyDescent="0.35">
      <c r="A32">
        <f t="shared" si="0"/>
        <v>2019</v>
      </c>
      <c r="B32">
        <v>6</v>
      </c>
      <c r="C32">
        <v>4.2699999999999996</v>
      </c>
      <c r="D32">
        <v>117.32</v>
      </c>
      <c r="E32">
        <v>480.22</v>
      </c>
      <c r="G32" s="2">
        <f>'8. Model Variables'!C31-C32</f>
        <v>1.4183889377790138E-3</v>
      </c>
      <c r="H32" s="2">
        <f>'8. Model Variables'!D31-D32</f>
        <v>4.7132045844620052E-3</v>
      </c>
      <c r="I32" s="2">
        <f>E32-'8. Model Variables'!F31</f>
        <v>-2.0017133310830104E-3</v>
      </c>
    </row>
    <row r="33" spans="1:9" x14ac:dyDescent="0.35">
      <c r="A33">
        <f t="shared" si="0"/>
        <v>2019</v>
      </c>
      <c r="B33">
        <v>7</v>
      </c>
      <c r="C33">
        <v>0</v>
      </c>
      <c r="D33">
        <v>476.25</v>
      </c>
      <c r="E33">
        <v>490.68</v>
      </c>
      <c r="G33" s="2">
        <f>'8. Model Variables'!C32-C33</f>
        <v>0</v>
      </c>
      <c r="H33" s="2">
        <f>'8. Model Variables'!D32-D33</f>
        <v>-2.6626195175936118E-3</v>
      </c>
      <c r="I33" s="2">
        <f>E33-'8. Model Variables'!F32</f>
        <v>-2.9942339231752158E-3</v>
      </c>
    </row>
    <row r="34" spans="1:9" x14ac:dyDescent="0.35">
      <c r="A34">
        <f t="shared" si="0"/>
        <v>2019</v>
      </c>
      <c r="B34">
        <v>8</v>
      </c>
      <c r="C34">
        <v>0</v>
      </c>
      <c r="D34">
        <v>294.45999999999998</v>
      </c>
      <c r="E34">
        <v>490.05</v>
      </c>
      <c r="G34" s="2">
        <f>'8. Model Variables'!C33-C34</f>
        <v>0</v>
      </c>
      <c r="H34" s="2">
        <f>'8. Model Variables'!D33-D34</f>
        <v>4.7895784199454283E-3</v>
      </c>
      <c r="I34" s="2">
        <f>E34-'8. Model Variables'!F33</f>
        <v>3.741970307316933E-3</v>
      </c>
    </row>
    <row r="35" spans="1:9" x14ac:dyDescent="0.35">
      <c r="A35">
        <f t="shared" si="0"/>
        <v>2019</v>
      </c>
      <c r="B35">
        <v>9</v>
      </c>
      <c r="C35">
        <v>3.23</v>
      </c>
      <c r="D35">
        <v>72.25</v>
      </c>
      <c r="E35">
        <v>477.53</v>
      </c>
      <c r="G35" s="2">
        <f>'8. Model Variables'!C34-C35</f>
        <v>2.0441386845506671E-3</v>
      </c>
      <c r="H35" s="2">
        <f>'8. Model Variables'!D34-D35</f>
        <v>4.2619023970758008E-3</v>
      </c>
      <c r="I35" s="2">
        <f>E35-'8. Model Variables'!F34</f>
        <v>-2.1811126950979087E-3</v>
      </c>
    </row>
    <row r="36" spans="1:9" x14ac:dyDescent="0.35">
      <c r="A36">
        <f t="shared" si="0"/>
        <v>2019</v>
      </c>
      <c r="B36">
        <v>10</v>
      </c>
      <c r="C36">
        <v>77.739999999999995</v>
      </c>
      <c r="D36">
        <v>14.67</v>
      </c>
      <c r="E36">
        <v>501.78</v>
      </c>
      <c r="G36" s="2">
        <f>'8. Model Variables'!C35-C36</f>
        <v>3.7800571788153547E-3</v>
      </c>
      <c r="H36" s="2">
        <f>'8. Model Variables'!D35-D36</f>
        <v>-4.3203179960862315E-3</v>
      </c>
      <c r="I36" s="2">
        <f>E36-'8. Model Variables'!F35</f>
        <v>3.7697577968742735E-3</v>
      </c>
    </row>
    <row r="37" spans="1:9" x14ac:dyDescent="0.35">
      <c r="A37">
        <f t="shared" si="0"/>
        <v>2019</v>
      </c>
      <c r="B37">
        <v>11</v>
      </c>
      <c r="C37">
        <v>221.41</v>
      </c>
      <c r="D37">
        <v>0</v>
      </c>
      <c r="E37">
        <v>491.9</v>
      </c>
      <c r="G37" s="2">
        <f>'8. Model Variables'!C36-C37</f>
        <v>5.5403780445715256E-3</v>
      </c>
      <c r="H37" s="2">
        <f>'8. Model Variables'!D36-D37</f>
        <v>0</v>
      </c>
      <c r="I37" s="2">
        <f>E37-'8. Model Variables'!F36</f>
        <v>2.36912874237305E-3</v>
      </c>
    </row>
    <row r="38" spans="1:9" x14ac:dyDescent="0.35">
      <c r="A38">
        <f t="shared" si="0"/>
        <v>2019</v>
      </c>
      <c r="B38">
        <v>12</v>
      </c>
      <c r="C38">
        <v>255.84</v>
      </c>
      <c r="D38">
        <v>0</v>
      </c>
      <c r="E38">
        <v>516</v>
      </c>
      <c r="G38" s="2">
        <f>'8. Model Variables'!C37-C38</f>
        <v>3.434909081704518E-3</v>
      </c>
      <c r="H38" s="2">
        <f>'8. Model Variables'!D37-D38</f>
        <v>0</v>
      </c>
      <c r="I38" s="2">
        <f>E38-'8. Model Variables'!F37</f>
        <v>-6.7161225763356924E-4</v>
      </c>
    </row>
    <row r="39" spans="1:9" x14ac:dyDescent="0.35">
      <c r="A39">
        <f t="shared" si="0"/>
        <v>2020</v>
      </c>
      <c r="B39">
        <v>1</v>
      </c>
      <c r="C39">
        <v>267.35000000000002</v>
      </c>
      <c r="D39">
        <v>0</v>
      </c>
      <c r="E39">
        <v>518.67999999999995</v>
      </c>
      <c r="G39" s="2">
        <f>'8. Model Variables'!C38-C39</f>
        <v>1.4253863376438858E-3</v>
      </c>
      <c r="H39" s="2">
        <f>'8. Model Variables'!D38-D39</f>
        <v>0</v>
      </c>
      <c r="I39" s="2">
        <f>E39-'8. Model Variables'!F38</f>
        <v>1.0774267627766676E-3</v>
      </c>
    </row>
    <row r="40" spans="1:9" x14ac:dyDescent="0.35">
      <c r="A40">
        <f t="shared" si="0"/>
        <v>2020</v>
      </c>
      <c r="B40">
        <v>2</v>
      </c>
      <c r="C40">
        <v>274.01</v>
      </c>
      <c r="D40">
        <v>0</v>
      </c>
      <c r="E40">
        <v>482.23</v>
      </c>
      <c r="G40" s="2">
        <f>'8. Model Variables'!C39-C40</f>
        <v>2.3548903450887337E-3</v>
      </c>
      <c r="H40" s="2">
        <f>'8. Model Variables'!D39-D40</f>
        <v>0</v>
      </c>
      <c r="I40" s="2">
        <f>E40-'8. Model Variables'!F39</f>
        <v>3.7256160131278193E-3</v>
      </c>
    </row>
    <row r="41" spans="1:9" x14ac:dyDescent="0.35">
      <c r="A41">
        <f t="shared" si="0"/>
        <v>2020</v>
      </c>
      <c r="B41">
        <v>3</v>
      </c>
      <c r="C41">
        <v>191.31</v>
      </c>
      <c r="D41">
        <v>0</v>
      </c>
      <c r="E41">
        <v>512.04</v>
      </c>
      <c r="G41" s="2">
        <f>'8. Model Variables'!C40-C41</f>
        <v>2.3438719625801241E-3</v>
      </c>
      <c r="H41" s="2">
        <f>'8. Model Variables'!D40-D41</f>
        <v>0</v>
      </c>
      <c r="I41" s="2">
        <f>E41-'8. Model Variables'!F40</f>
        <v>-4.6538715201904779E-3</v>
      </c>
    </row>
    <row r="42" spans="1:9" x14ac:dyDescent="0.35">
      <c r="A42">
        <f t="shared" si="0"/>
        <v>2020</v>
      </c>
      <c r="B42">
        <v>4</v>
      </c>
      <c r="C42">
        <v>144.22999999999999</v>
      </c>
      <c r="D42">
        <v>0</v>
      </c>
      <c r="E42">
        <v>495.13</v>
      </c>
      <c r="G42" s="2">
        <f>'8. Model Variables'!C41-C42</f>
        <v>-2.4458417325377013E-3</v>
      </c>
      <c r="H42" s="2">
        <f>'8. Model Variables'!D41-D42</f>
        <v>0</v>
      </c>
      <c r="I42" s="2">
        <f>E42-'8. Model Variables'!F41</f>
        <v>1.4152801812201687E-3</v>
      </c>
    </row>
    <row r="43" spans="1:9" x14ac:dyDescent="0.35">
      <c r="A43">
        <f t="shared" si="0"/>
        <v>2020</v>
      </c>
      <c r="B43">
        <v>5</v>
      </c>
      <c r="C43">
        <v>73.099999999999994</v>
      </c>
      <c r="D43">
        <v>69.94</v>
      </c>
      <c r="E43">
        <v>507.67</v>
      </c>
      <c r="G43" s="2">
        <f>'8. Model Variables'!C42-C43</f>
        <v>4.1695495484930234E-3</v>
      </c>
      <c r="H43" s="2">
        <f>'8. Model Variables'!D42-D43</f>
        <v>-7.4752344534090298E-4</v>
      </c>
      <c r="I43" s="2">
        <f>E43-'8. Model Variables'!F42</f>
        <v>-8.1229768920820788E-4</v>
      </c>
    </row>
    <row r="44" spans="1:9" x14ac:dyDescent="0.35">
      <c r="A44">
        <f t="shared" si="0"/>
        <v>2020</v>
      </c>
      <c r="B44">
        <v>6</v>
      </c>
      <c r="C44">
        <v>2.77</v>
      </c>
      <c r="D44">
        <v>282.82</v>
      </c>
      <c r="E44">
        <v>487.95</v>
      </c>
      <c r="G44" s="2">
        <f>'8. Model Variables'!C43-C44</f>
        <v>3.0989171613406974E-3</v>
      </c>
      <c r="H44" s="2">
        <f>'8. Model Variables'!D43-D44</f>
        <v>-3.1477979320584382E-3</v>
      </c>
      <c r="I44" s="2">
        <f>E44-'8. Model Variables'!F43</f>
        <v>-2.539500812076767E-3</v>
      </c>
    </row>
    <row r="45" spans="1:9" x14ac:dyDescent="0.35">
      <c r="A45">
        <f t="shared" si="0"/>
        <v>2020</v>
      </c>
      <c r="B45">
        <v>7</v>
      </c>
      <c r="C45">
        <v>0</v>
      </c>
      <c r="D45">
        <v>624.09</v>
      </c>
      <c r="E45">
        <v>496.59</v>
      </c>
      <c r="G45" s="2">
        <f>'8. Model Variables'!C44-C45</f>
        <v>0</v>
      </c>
      <c r="H45" s="2">
        <f>'8. Model Variables'!D44-D45</f>
        <v>1.149090630747196E-3</v>
      </c>
      <c r="I45" s="2">
        <f>E45-'8. Model Variables'!F44</f>
        <v>2.7963636597974073E-3</v>
      </c>
    </row>
    <row r="46" spans="1:9" x14ac:dyDescent="0.35">
      <c r="A46">
        <f t="shared" si="0"/>
        <v>2020</v>
      </c>
      <c r="B46">
        <v>8</v>
      </c>
      <c r="C46">
        <v>0</v>
      </c>
      <c r="D46">
        <v>365.63</v>
      </c>
      <c r="E46">
        <v>495.88</v>
      </c>
      <c r="G46" s="2">
        <f>'8. Model Variables'!C45-C46</f>
        <v>0</v>
      </c>
      <c r="H46" s="2">
        <f>'8. Model Variables'!D45-D46</f>
        <v>-3.7753815242353994E-3</v>
      </c>
      <c r="I46" s="2">
        <f>E46-'8. Model Variables'!F45</f>
        <v>-5.0962390494078136E-3</v>
      </c>
    </row>
    <row r="47" spans="1:9" x14ac:dyDescent="0.35">
      <c r="A47">
        <f t="shared" si="0"/>
        <v>2020</v>
      </c>
      <c r="B47">
        <v>9</v>
      </c>
      <c r="C47">
        <v>13.05</v>
      </c>
      <c r="D47">
        <v>95.54</v>
      </c>
      <c r="E47">
        <v>483.1</v>
      </c>
      <c r="G47" s="2">
        <f>'8. Model Variables'!C46-C47</f>
        <v>4.4807489853493365E-3</v>
      </c>
      <c r="H47" s="2">
        <f>'8. Model Variables'!D46-D47</f>
        <v>4.8990464483580354E-3</v>
      </c>
      <c r="I47" s="2">
        <f>E47-'8. Model Variables'!F46</f>
        <v>-3.2963564175929605E-3</v>
      </c>
    </row>
    <row r="48" spans="1:9" x14ac:dyDescent="0.35">
      <c r="A48">
        <f t="shared" si="0"/>
        <v>2020</v>
      </c>
      <c r="B48">
        <v>10</v>
      </c>
      <c r="C48">
        <v>94.48</v>
      </c>
      <c r="D48">
        <v>0</v>
      </c>
      <c r="E48">
        <v>505.32</v>
      </c>
      <c r="G48" s="2">
        <f>'8. Model Variables'!C47-C48</f>
        <v>-2.2255495617002907E-3</v>
      </c>
      <c r="H48" s="2">
        <f>'8. Model Variables'!D47-D48</f>
        <v>0</v>
      </c>
      <c r="I48" s="2">
        <f>E48-'8. Model Variables'!F47</f>
        <v>3.2279084413744386E-3</v>
      </c>
    </row>
    <row r="49" spans="1:9" x14ac:dyDescent="0.35">
      <c r="A49">
        <f t="shared" si="0"/>
        <v>2020</v>
      </c>
      <c r="B49">
        <v>11</v>
      </c>
      <c r="C49">
        <v>129.91</v>
      </c>
      <c r="D49">
        <v>0</v>
      </c>
      <c r="E49">
        <v>495.16</v>
      </c>
      <c r="G49" s="2">
        <f>'8. Model Variables'!C48-C49</f>
        <v>3.5117790946515015E-3</v>
      </c>
      <c r="H49" s="2">
        <f>'8. Model Variables'!D48-D49</f>
        <v>0</v>
      </c>
      <c r="I49" s="2">
        <f>E49-'8. Model Variables'!F48</f>
        <v>-3.7108647679815476E-3</v>
      </c>
    </row>
    <row r="50" spans="1:9" x14ac:dyDescent="0.35">
      <c r="A50">
        <f t="shared" si="0"/>
        <v>2020</v>
      </c>
      <c r="B50">
        <v>12</v>
      </c>
      <c r="C50">
        <v>249.34</v>
      </c>
      <c r="D50">
        <v>0</v>
      </c>
      <c r="E50">
        <v>519.28</v>
      </c>
      <c r="G50" s="2">
        <f>'8. Model Variables'!C49-C50</f>
        <v>-1.744389981297445E-3</v>
      </c>
      <c r="H50" s="2">
        <f>'8. Model Variables'!D49-D50</f>
        <v>0</v>
      </c>
      <c r="I50" s="2">
        <f>E50-'8. Model Variables'!F49</f>
        <v>2.7492250804925789E-3</v>
      </c>
    </row>
    <row r="51" spans="1:9" x14ac:dyDescent="0.35">
      <c r="A51">
        <f t="shared" si="0"/>
        <v>2021</v>
      </c>
      <c r="B51">
        <v>1</v>
      </c>
      <c r="C51">
        <v>288.73</v>
      </c>
      <c r="D51">
        <v>0</v>
      </c>
      <c r="E51">
        <v>522.12</v>
      </c>
      <c r="G51" s="2">
        <f>'8. Model Variables'!C50-C51</f>
        <v>-5.1641032484894822E-5</v>
      </c>
      <c r="H51" s="2">
        <f>'8. Model Variables'!D50-D51</f>
        <v>0</v>
      </c>
      <c r="I51" s="2">
        <f>E51-'8. Model Variables'!F50</f>
        <v>7.514128747061477E-4</v>
      </c>
    </row>
    <row r="52" spans="1:9" x14ac:dyDescent="0.35">
      <c r="A52">
        <f t="shared" si="0"/>
        <v>2021</v>
      </c>
      <c r="B52">
        <v>2</v>
      </c>
      <c r="C52">
        <v>300.11</v>
      </c>
      <c r="D52">
        <v>0</v>
      </c>
      <c r="E52">
        <v>468.82</v>
      </c>
      <c r="G52" s="2">
        <f>'8. Model Variables'!C51-C52</f>
        <v>-1.1431455894239662E-3</v>
      </c>
      <c r="H52" s="2">
        <f>'8. Model Variables'!D51-D52</f>
        <v>0</v>
      </c>
      <c r="I52" s="2">
        <f>E52-'8. Model Variables'!F51</f>
        <v>3.7621361952346888E-3</v>
      </c>
    </row>
    <row r="53" spans="1:9" x14ac:dyDescent="0.35">
      <c r="A53">
        <f t="shared" si="0"/>
        <v>2021</v>
      </c>
      <c r="B53">
        <v>3</v>
      </c>
      <c r="C53">
        <v>193.41</v>
      </c>
      <c r="D53">
        <v>0</v>
      </c>
      <c r="E53">
        <v>515.73</v>
      </c>
      <c r="G53" s="2">
        <f>'8. Model Variables'!C52-C53</f>
        <v>5.1651881314853654E-3</v>
      </c>
      <c r="H53" s="2">
        <f>'8. Model Variables'!D52-D53</f>
        <v>0</v>
      </c>
      <c r="I53" s="2">
        <f>E53-'8. Model Variables'!F52</f>
        <v>-4.5118367439727081E-3</v>
      </c>
    </row>
    <row r="54" spans="1:9" x14ac:dyDescent="0.35">
      <c r="A54">
        <f t="shared" si="0"/>
        <v>2021</v>
      </c>
      <c r="B54">
        <v>4</v>
      </c>
      <c r="C54">
        <v>112.25</v>
      </c>
      <c r="D54">
        <v>0</v>
      </c>
      <c r="E54">
        <v>492</v>
      </c>
      <c r="G54" s="2">
        <f>'8. Model Variables'!C53-C54</f>
        <v>3.8803478627329469E-3</v>
      </c>
      <c r="H54" s="2">
        <f>'8. Model Variables'!D53-D54</f>
        <v>0</v>
      </c>
      <c r="I54" s="2">
        <f>E54-'8. Model Variables'!F53</f>
        <v>3.4952813956579121E-4</v>
      </c>
    </row>
    <row r="55" spans="1:9" x14ac:dyDescent="0.35">
      <c r="A55">
        <f t="shared" si="0"/>
        <v>2021</v>
      </c>
      <c r="B55">
        <v>5</v>
      </c>
      <c r="C55">
        <v>52.22</v>
      </c>
      <c r="D55">
        <v>80.63</v>
      </c>
      <c r="E55">
        <v>504.73</v>
      </c>
      <c r="G55" s="2">
        <f>'8. Model Variables'!C54-C55</f>
        <v>2.685231860503734E-3</v>
      </c>
      <c r="H55" s="2">
        <f>'8. Model Variables'!D54-D55</f>
        <v>-2.2499824812030056E-3</v>
      </c>
      <c r="I55" s="2">
        <f>E55-'8. Model Variables'!F54</f>
        <v>3.4341651549993912E-3</v>
      </c>
    </row>
    <row r="56" spans="1:9" x14ac:dyDescent="0.35">
      <c r="A56">
        <f t="shared" si="0"/>
        <v>2021</v>
      </c>
      <c r="B56">
        <v>6</v>
      </c>
      <c r="C56">
        <v>0.13</v>
      </c>
      <c r="D56">
        <v>353.36</v>
      </c>
      <c r="E56">
        <v>485.42</v>
      </c>
      <c r="G56" s="2">
        <f>'8. Model Variables'!C55-C56</f>
        <v>1.0152665124448235E-3</v>
      </c>
      <c r="H56" s="2">
        <f>'8. Model Variables'!D55-D56</f>
        <v>4.9405099921386864E-3</v>
      </c>
      <c r="I56" s="2">
        <f>E56-'8. Model Variables'!F55</f>
        <v>3.8270435620688659E-3</v>
      </c>
    </row>
    <row r="57" spans="1:9" x14ac:dyDescent="0.35">
      <c r="A57">
        <f t="shared" si="0"/>
        <v>2021</v>
      </c>
      <c r="B57">
        <v>7</v>
      </c>
      <c r="C57">
        <v>0</v>
      </c>
      <c r="D57">
        <v>308.39999999999998</v>
      </c>
      <c r="E57">
        <v>495.39</v>
      </c>
      <c r="G57" s="2">
        <f>'8. Model Variables'!C56-C57</f>
        <v>0</v>
      </c>
      <c r="H57" s="2">
        <f>'8. Model Variables'!D56-D57</f>
        <v>1.7871502046205023E-3</v>
      </c>
      <c r="I57" s="2">
        <f>E57-'8. Model Variables'!F56</f>
        <v>3.7545799432905369E-3</v>
      </c>
    </row>
    <row r="58" spans="1:9" x14ac:dyDescent="0.35">
      <c r="A58">
        <f t="shared" si="0"/>
        <v>2021</v>
      </c>
      <c r="B58">
        <v>8</v>
      </c>
      <c r="C58">
        <v>0</v>
      </c>
      <c r="D58">
        <v>516.33000000000004</v>
      </c>
      <c r="E58">
        <v>494.6</v>
      </c>
      <c r="G58" s="2">
        <f>'8. Model Variables'!C57-C58</f>
        <v>0</v>
      </c>
      <c r="H58" s="2">
        <f>'8. Model Variables'!D57-D58</f>
        <v>-5.581469227990965E-4</v>
      </c>
      <c r="I58" s="2">
        <f>E58-'8. Model Variables'!F57</f>
        <v>4.1689685740493587E-3</v>
      </c>
    </row>
    <row r="59" spans="1:9" x14ac:dyDescent="0.35">
      <c r="A59">
        <f t="shared" si="0"/>
        <v>2021</v>
      </c>
      <c r="B59">
        <v>9</v>
      </c>
      <c r="C59">
        <v>4.03</v>
      </c>
      <c r="D59">
        <v>71.39</v>
      </c>
      <c r="E59">
        <v>481.66</v>
      </c>
      <c r="G59" s="2">
        <f>'8. Model Variables'!C58-C59</f>
        <v>1.5686812781972037E-3</v>
      </c>
      <c r="H59" s="2">
        <f>'8. Model Variables'!D58-D59</f>
        <v>3.3415797974924999E-3</v>
      </c>
      <c r="I59" s="2">
        <f>E59-'8. Model Variables'!F58</f>
        <v>-3.0072055186565194E-3</v>
      </c>
    </row>
    <row r="60" spans="1:9" x14ac:dyDescent="0.35">
      <c r="A60">
        <f t="shared" si="0"/>
        <v>2021</v>
      </c>
      <c r="B60">
        <v>10</v>
      </c>
      <c r="C60">
        <v>44.48</v>
      </c>
      <c r="D60">
        <v>15.95</v>
      </c>
      <c r="E60">
        <v>502.69</v>
      </c>
      <c r="G60" s="2">
        <f>'8. Model Variables'!C59-C60</f>
        <v>2.7297457965218541E-3</v>
      </c>
      <c r="H60" s="2">
        <f>'8. Model Variables'!D59-D60</f>
        <v>-8.552050758545704E-4</v>
      </c>
      <c r="I60" s="2">
        <f>E60-'8. Model Variables'!F59</f>
        <v>3.0560870743556734E-3</v>
      </c>
    </row>
    <row r="61" spans="1:9" x14ac:dyDescent="0.35">
      <c r="A61">
        <f t="shared" si="0"/>
        <v>2021</v>
      </c>
      <c r="B61">
        <v>11</v>
      </c>
      <c r="C61">
        <v>169.19</v>
      </c>
      <c r="D61">
        <v>0</v>
      </c>
      <c r="E61">
        <v>492.3</v>
      </c>
      <c r="G61" s="2">
        <f>'8. Model Variables'!C60-C61</f>
        <v>-4.2186135520978496E-3</v>
      </c>
      <c r="H61" s="2">
        <f>'8. Model Variables'!D60-D61</f>
        <v>0</v>
      </c>
      <c r="I61" s="2">
        <f>E61-'8. Model Variables'!F60</f>
        <v>3.9724098500641958E-3</v>
      </c>
    </row>
    <row r="62" spans="1:9" x14ac:dyDescent="0.35">
      <c r="A62">
        <f t="shared" si="0"/>
        <v>2021</v>
      </c>
      <c r="B62">
        <v>12</v>
      </c>
      <c r="C62">
        <v>220.19</v>
      </c>
      <c r="D62">
        <v>0</v>
      </c>
      <c r="E62">
        <v>516.07000000000005</v>
      </c>
      <c r="G62" s="2">
        <f>'8. Model Variables'!C61-C62</f>
        <v>4.7332193624640695E-3</v>
      </c>
      <c r="H62" s="2">
        <f>'8. Model Variables'!D61-D62</f>
        <v>0</v>
      </c>
      <c r="I62" s="2">
        <f>E62-'8. Model Variables'!F61</f>
        <v>-3.5377402460881058E-3</v>
      </c>
    </row>
    <row r="63" spans="1:9" x14ac:dyDescent="0.35">
      <c r="A63">
        <f t="shared" si="0"/>
        <v>2022</v>
      </c>
      <c r="B63">
        <v>1</v>
      </c>
      <c r="C63">
        <v>376.82</v>
      </c>
      <c r="D63">
        <v>0</v>
      </c>
      <c r="E63">
        <v>519.33000000000004</v>
      </c>
      <c r="G63" s="2">
        <f>'8. Model Variables'!C62-C63</f>
        <v>-3.1269169408574271E-3</v>
      </c>
      <c r="H63" s="2">
        <f>'8. Model Variables'!D62-D63</f>
        <v>0</v>
      </c>
      <c r="I63" s="2">
        <f>E63-'8. Model Variables'!F62</f>
        <v>-3.576581841002735E-3</v>
      </c>
    </row>
    <row r="64" spans="1:9" x14ac:dyDescent="0.35">
      <c r="A64">
        <f t="shared" si="0"/>
        <v>2022</v>
      </c>
      <c r="B64">
        <v>2</v>
      </c>
      <c r="C64">
        <v>280.64999999999998</v>
      </c>
      <c r="D64">
        <v>0</v>
      </c>
      <c r="E64">
        <v>466.43</v>
      </c>
      <c r="G64" s="2">
        <f>'8. Model Variables'!C63-C64</f>
        <v>-7.4573413564849034E-4</v>
      </c>
      <c r="H64" s="2">
        <f>'8. Model Variables'!D63-D64</f>
        <v>0</v>
      </c>
      <c r="I64" s="2">
        <f>E64-'8. Model Variables'!F63</f>
        <v>3.7217886152802748E-3</v>
      </c>
    </row>
    <row r="65" spans="1:9" x14ac:dyDescent="0.35">
      <c r="A65">
        <f t="shared" si="0"/>
        <v>2022</v>
      </c>
      <c r="B65">
        <v>3</v>
      </c>
      <c r="C65">
        <v>224.22</v>
      </c>
      <c r="D65">
        <v>0</v>
      </c>
      <c r="E65">
        <v>513.23</v>
      </c>
      <c r="G65" s="2">
        <f>'8. Model Variables'!C64-C65</f>
        <v>-2.2581282169653605E-3</v>
      </c>
      <c r="H65" s="2">
        <f>'8. Model Variables'!D64-D65</f>
        <v>0</v>
      </c>
      <c r="I65" s="2">
        <f>E65-'8. Model Variables'!F64</f>
        <v>-4.7732446722648092E-3</v>
      </c>
    </row>
    <row r="66" spans="1:9" x14ac:dyDescent="0.35">
      <c r="A66">
        <f t="shared" si="0"/>
        <v>2022</v>
      </c>
      <c r="B66">
        <v>4</v>
      </c>
      <c r="C66">
        <v>129.57</v>
      </c>
      <c r="D66">
        <v>0</v>
      </c>
      <c r="E66">
        <v>487.91</v>
      </c>
      <c r="G66" s="2">
        <f>'8. Model Variables'!C65-C66</f>
        <v>-4.7146508998707759E-3</v>
      </c>
      <c r="H66" s="2">
        <f>'8. Model Variables'!D65-D66</f>
        <v>0</v>
      </c>
      <c r="I66" s="2">
        <f>E66-'8. Model Variables'!F65</f>
        <v>1.6881855520409772E-3</v>
      </c>
    </row>
    <row r="67" spans="1:9" x14ac:dyDescent="0.35">
      <c r="A67">
        <f t="shared" si="0"/>
        <v>2022</v>
      </c>
      <c r="B67">
        <v>5</v>
      </c>
      <c r="C67">
        <v>28.83</v>
      </c>
      <c r="D67">
        <v>98.17</v>
      </c>
      <c r="E67">
        <v>500.74</v>
      </c>
      <c r="G67" s="2">
        <f>'8. Model Variables'!C66-C67</f>
        <v>-3.2738338126527822E-3</v>
      </c>
      <c r="H67" s="2">
        <f>'8. Model Variables'!D66-D67</f>
        <v>3.2573720266100281E-3</v>
      </c>
      <c r="I67" s="2">
        <f>E67-'8. Model Variables'!F66</f>
        <v>-5.3677834350764897E-3</v>
      </c>
    </row>
    <row r="68" spans="1:9" x14ac:dyDescent="0.35">
      <c r="A68">
        <f t="shared" si="0"/>
        <v>2022</v>
      </c>
      <c r="B68">
        <v>6</v>
      </c>
      <c r="C68">
        <v>0.44</v>
      </c>
      <c r="D68">
        <v>181.79</v>
      </c>
      <c r="E68">
        <v>481.82</v>
      </c>
      <c r="G68" s="2">
        <f>'8. Model Variables'!C67-C68</f>
        <v>-8.8320356166221581E-4</v>
      </c>
      <c r="H68" s="2">
        <f>'8. Model Variables'!D67-D68</f>
        <v>1.7585638981643115E-3</v>
      </c>
      <c r="I68" s="2">
        <f>E68-'8. Model Variables'!F67</f>
        <v>-2.8201761686545979E-3</v>
      </c>
    </row>
    <row r="69" spans="1:9" x14ac:dyDescent="0.35">
      <c r="A69">
        <f t="shared" si="0"/>
        <v>2022</v>
      </c>
      <c r="B69">
        <v>7</v>
      </c>
      <c r="C69">
        <v>0</v>
      </c>
      <c r="D69">
        <v>410.31</v>
      </c>
      <c r="E69">
        <v>491.86</v>
      </c>
      <c r="G69" s="2">
        <f>'8. Model Variables'!C68-C69</f>
        <v>0</v>
      </c>
      <c r="H69" s="2">
        <f>'8. Model Variables'!D68-D69</f>
        <v>9.0993790473703484E-4</v>
      </c>
      <c r="I69" s="2">
        <f>E69-'8. Model Variables'!F68</f>
        <v>-3.0980257328110383E-3</v>
      </c>
    </row>
    <row r="70" spans="1:9" x14ac:dyDescent="0.35">
      <c r="A70">
        <f t="shared" si="0"/>
        <v>2022</v>
      </c>
      <c r="B70">
        <v>8</v>
      </c>
      <c r="C70">
        <v>0</v>
      </c>
      <c r="D70">
        <v>398.05</v>
      </c>
      <c r="E70">
        <v>491.01</v>
      </c>
      <c r="G70" s="2">
        <f>'8. Model Variables'!C69-C70</f>
        <v>0</v>
      </c>
      <c r="H70" s="2">
        <f>'8. Model Variables'!D69-D70</f>
        <v>5.5784096616662282E-5</v>
      </c>
      <c r="I70" s="2">
        <f>E70-'8. Model Variables'!F69</f>
        <v>-4.9932148234574925E-3</v>
      </c>
    </row>
    <row r="71" spans="1:9" x14ac:dyDescent="0.35">
      <c r="A71">
        <f t="shared" si="0"/>
        <v>2022</v>
      </c>
      <c r="B71">
        <v>9</v>
      </c>
      <c r="C71">
        <v>11.28</v>
      </c>
      <c r="D71">
        <v>142.43</v>
      </c>
      <c r="E71">
        <v>478.02</v>
      </c>
      <c r="G71" s="2">
        <f>'8. Model Variables'!C70-C71</f>
        <v>-2.0522720744704515E-3</v>
      </c>
      <c r="H71" s="2">
        <f>'8. Model Variables'!D70-D71</f>
        <v>-4.4965156473892876E-3</v>
      </c>
      <c r="I71" s="2">
        <f>E71-'8. Model Variables'!F70</f>
        <v>-9.9510413838288514E-4</v>
      </c>
    </row>
    <row r="72" spans="1:9" x14ac:dyDescent="0.35">
      <c r="A72">
        <f t="shared" si="0"/>
        <v>2022</v>
      </c>
      <c r="B72">
        <v>10</v>
      </c>
      <c r="C72">
        <v>77.75</v>
      </c>
      <c r="D72">
        <v>0.43</v>
      </c>
      <c r="E72">
        <v>500.49</v>
      </c>
      <c r="G72" s="2">
        <f>'8. Model Variables'!C71-C72</f>
        <v>1.4202363513788896E-3</v>
      </c>
      <c r="H72" s="2">
        <f>'8. Model Variables'!D71-D72</f>
        <v>-1.9083817981001006E-3</v>
      </c>
      <c r="I72" s="2">
        <f>E72-'8. Model Variables'!F71</f>
        <v>-3.0614159496735738E-3</v>
      </c>
    </row>
    <row r="73" spans="1:9" x14ac:dyDescent="0.35">
      <c r="A73">
        <f t="shared" si="0"/>
        <v>2022</v>
      </c>
      <c r="B73">
        <v>11</v>
      </c>
      <c r="C73">
        <v>151.58000000000001</v>
      </c>
      <c r="D73">
        <v>2.57</v>
      </c>
      <c r="E73">
        <v>489.9</v>
      </c>
      <c r="G73" s="2">
        <f>'8. Model Variables'!C72-C73</f>
        <v>-3.477094049912921E-3</v>
      </c>
      <c r="H73" s="2">
        <f>'8. Model Variables'!D72-D73</f>
        <v>-1.4502907886004834E-3</v>
      </c>
      <c r="I73" s="2">
        <f>E73-'8. Model Variables'!F72</f>
        <v>1.6176596722061731E-4</v>
      </c>
    </row>
    <row r="74" spans="1:9" x14ac:dyDescent="0.35">
      <c r="A74">
        <f t="shared" si="0"/>
        <v>2022</v>
      </c>
      <c r="B74">
        <v>12</v>
      </c>
      <c r="C74">
        <v>249.09</v>
      </c>
      <c r="D74">
        <v>0</v>
      </c>
      <c r="E74">
        <v>513.38</v>
      </c>
      <c r="G74" s="2">
        <f>'8. Model Variables'!C73-C74</f>
        <v>-1.3138408185398021E-3</v>
      </c>
      <c r="H74" s="2">
        <f>'8. Model Variables'!D73-D74</f>
        <v>0</v>
      </c>
      <c r="I74" s="2">
        <f>E74-'8. Model Variables'!F73</f>
        <v>2.482219141825226E-3</v>
      </c>
    </row>
    <row r="75" spans="1:9" x14ac:dyDescent="0.35">
      <c r="A75">
        <f t="shared" si="0"/>
        <v>2023</v>
      </c>
      <c r="B75">
        <v>1</v>
      </c>
      <c r="C75">
        <v>252.96</v>
      </c>
      <c r="D75">
        <v>0</v>
      </c>
      <c r="E75">
        <v>515.78</v>
      </c>
      <c r="G75" s="2">
        <f>'8. Model Variables'!C74-C75</f>
        <v>1.7306290038447969E-3</v>
      </c>
      <c r="H75" s="2">
        <f>'8. Model Variables'!D74-D75</f>
        <v>0</v>
      </c>
      <c r="I75" s="2">
        <f>E75-'8. Model Variables'!F74</f>
        <v>-1.3322404231530527E-3</v>
      </c>
    </row>
    <row r="76" spans="1:9" x14ac:dyDescent="0.35">
      <c r="A76">
        <f t="shared" si="0"/>
        <v>2023</v>
      </c>
      <c r="B76">
        <v>2</v>
      </c>
      <c r="C76">
        <v>236.12</v>
      </c>
      <c r="D76">
        <v>0</v>
      </c>
      <c r="E76">
        <v>463.35</v>
      </c>
      <c r="G76" s="2">
        <f>'8. Model Variables'!C75-C76</f>
        <v>1.6113524516470079E-3</v>
      </c>
      <c r="H76" s="2">
        <f>'8. Model Variables'!D75-D76</f>
        <v>0</v>
      </c>
      <c r="I76" s="2">
        <f>E76-'8. Model Variables'!F75</f>
        <v>3.8827978180506761E-3</v>
      </c>
    </row>
    <row r="77" spans="1:9" x14ac:dyDescent="0.35">
      <c r="A77">
        <f t="shared" si="0"/>
        <v>2023</v>
      </c>
      <c r="B77">
        <v>3</v>
      </c>
      <c r="C77">
        <v>225.19</v>
      </c>
      <c r="D77">
        <v>0</v>
      </c>
      <c r="E77">
        <v>509.97</v>
      </c>
      <c r="G77" s="2">
        <f>'8. Model Variables'!C76-C77</f>
        <v>4.8164020169565447E-3</v>
      </c>
      <c r="H77" s="2">
        <f>'8. Model Variables'!D76-D77</f>
        <v>0</v>
      </c>
      <c r="I77" s="2">
        <f>E77-'8. Model Variables'!F76</f>
        <v>-3.6813416842846891E-3</v>
      </c>
    </row>
    <row r="78" spans="1:9" x14ac:dyDescent="0.35">
      <c r="A78">
        <f t="shared" si="0"/>
        <v>2023</v>
      </c>
      <c r="B78">
        <v>4</v>
      </c>
      <c r="C78">
        <v>103.43</v>
      </c>
      <c r="D78">
        <v>20</v>
      </c>
      <c r="E78">
        <v>488.24</v>
      </c>
      <c r="G78" s="2">
        <f>'8. Model Variables'!C77-C78</f>
        <v>-3.6599438020914477E-3</v>
      </c>
      <c r="H78" s="2">
        <f>'8. Model Variables'!D77-D78</f>
        <v>-4.4085085319700568E-3</v>
      </c>
      <c r="I78" s="2">
        <f>E78-'8. Model Variables'!F77</f>
        <v>3.5960487197144175E-3</v>
      </c>
    </row>
    <row r="79" spans="1:9" x14ac:dyDescent="0.35">
      <c r="A79">
        <f t="shared" si="0"/>
        <v>2023</v>
      </c>
      <c r="B79">
        <v>5</v>
      </c>
      <c r="C79">
        <v>43.27</v>
      </c>
      <c r="D79">
        <v>41.98</v>
      </c>
      <c r="E79">
        <v>501.3</v>
      </c>
      <c r="G79" s="2">
        <f>'8. Model Variables'!C78-C79</f>
        <v>-2.1575156398014883E-3</v>
      </c>
      <c r="H79" s="2">
        <f>'8. Model Variables'!D78-D79</f>
        <v>-3.4391384784555612E-3</v>
      </c>
      <c r="I79" s="2">
        <f>E79-'8. Model Variables'!F78</f>
        <v>1.8217704733274331E-3</v>
      </c>
    </row>
    <row r="80" spans="1:9" x14ac:dyDescent="0.35">
      <c r="A80">
        <f t="shared" ref="A80:A143" si="1">A68+1</f>
        <v>2023</v>
      </c>
      <c r="B80">
        <v>6</v>
      </c>
      <c r="C80">
        <v>0</v>
      </c>
      <c r="D80">
        <v>165.78</v>
      </c>
      <c r="E80">
        <v>482.59</v>
      </c>
      <c r="G80" s="2">
        <f>'8. Model Variables'!C79-C80</f>
        <v>0</v>
      </c>
      <c r="H80" s="2">
        <f>'8. Model Variables'!D79-D80</f>
        <v>-9.4713811256497138E-4</v>
      </c>
      <c r="I80" s="2">
        <f>E80-'8. Model Variables'!F79</f>
        <v>-3.1214877594720747E-5</v>
      </c>
    </row>
    <row r="81" spans="1:9" x14ac:dyDescent="0.35">
      <c r="A81">
        <f t="shared" si="1"/>
        <v>2023</v>
      </c>
      <c r="B81">
        <v>7</v>
      </c>
      <c r="C81">
        <v>0</v>
      </c>
      <c r="D81">
        <v>361.91</v>
      </c>
      <c r="E81">
        <v>493.79</v>
      </c>
      <c r="G81" s="2">
        <f>'8. Model Variables'!C80-C81</f>
        <v>0</v>
      </c>
      <c r="H81" s="2">
        <f>'8. Model Variables'!D80-D81</f>
        <v>4.5149339592853721E-3</v>
      </c>
      <c r="I81" s="2">
        <f>E81-'8. Model Variables'!F80</f>
        <v>-3.5196552548200088E-3</v>
      </c>
    </row>
    <row r="82" spans="1:9" x14ac:dyDescent="0.35">
      <c r="A82">
        <f t="shared" si="1"/>
        <v>2023</v>
      </c>
      <c r="B82">
        <v>8</v>
      </c>
      <c r="C82">
        <v>0</v>
      </c>
      <c r="D82">
        <v>199.91</v>
      </c>
      <c r="E82">
        <v>492.88</v>
      </c>
      <c r="G82" s="2">
        <f>'8. Model Variables'!C81-C82</f>
        <v>0</v>
      </c>
      <c r="H82" s="2">
        <f>'8. Model Variables'!D81-D82</f>
        <v>1.9800027519636387E-3</v>
      </c>
      <c r="I82" s="2">
        <f>E82-'8. Model Variables'!F81</f>
        <v>3.799727626699223E-3</v>
      </c>
    </row>
    <row r="83" spans="1:9" x14ac:dyDescent="0.35">
      <c r="A83">
        <f t="shared" si="1"/>
        <v>2023</v>
      </c>
      <c r="B83">
        <v>9</v>
      </c>
      <c r="C83">
        <v>2.57</v>
      </c>
      <c r="D83">
        <v>132.75</v>
      </c>
      <c r="E83">
        <v>479.68</v>
      </c>
      <c r="G83" s="2">
        <f>'8. Model Variables'!C82-C83</f>
        <v>3.9620941115616759E-3</v>
      </c>
      <c r="H83" s="2">
        <f>'8. Model Variables'!D82-D83</f>
        <v>4.0492205774569356E-3</v>
      </c>
      <c r="I83" s="2">
        <f>E83-'8. Model Variables'!F82</f>
        <v>-1.2033202979750968E-3</v>
      </c>
    </row>
    <row r="84" spans="1:9" x14ac:dyDescent="0.35">
      <c r="A84">
        <f t="shared" si="1"/>
        <v>2023</v>
      </c>
      <c r="B84">
        <v>10</v>
      </c>
      <c r="C84">
        <v>62.66</v>
      </c>
      <c r="D84">
        <v>61.42</v>
      </c>
      <c r="E84">
        <v>502.2</v>
      </c>
      <c r="G84" s="2">
        <f>'8. Model Variables'!C83-C84</f>
        <v>-1.1949813767984097E-3</v>
      </c>
      <c r="H84" s="2">
        <f>'8. Model Variables'!D83-D84</f>
        <v>7.2167224437436062E-4</v>
      </c>
      <c r="I84" s="2">
        <f>E84-'8. Model Variables'!F83</f>
        <v>-2.6530515987133185E-3</v>
      </c>
    </row>
    <row r="85" spans="1:9" x14ac:dyDescent="0.35">
      <c r="A85">
        <f t="shared" si="1"/>
        <v>2023</v>
      </c>
      <c r="B85">
        <v>11</v>
      </c>
      <c r="C85">
        <v>171.4</v>
      </c>
      <c r="D85">
        <v>0</v>
      </c>
      <c r="E85">
        <v>491.33</v>
      </c>
      <c r="G85" s="2">
        <f>'8. Model Variables'!C84-C85</f>
        <v>3.1482409889918017E-3</v>
      </c>
      <c r="H85" s="2">
        <f>'8. Model Variables'!D84-D85</f>
        <v>0</v>
      </c>
      <c r="I85" s="2">
        <f>E85-'8. Model Variables'!F84</f>
        <v>3.8376705010705336E-3</v>
      </c>
    </row>
    <row r="86" spans="1:9" x14ac:dyDescent="0.35">
      <c r="A86">
        <f t="shared" si="1"/>
        <v>2023</v>
      </c>
      <c r="B86">
        <v>12</v>
      </c>
      <c r="C86">
        <v>196.61</v>
      </c>
      <c r="D86">
        <v>0</v>
      </c>
      <c r="E86">
        <v>514.69000000000005</v>
      </c>
      <c r="G86" s="2">
        <f>'8. Model Variables'!C85-C86</f>
        <v>1.0097416938208426E-3</v>
      </c>
      <c r="H86" s="2">
        <f>'8. Model Variables'!D85-D86</f>
        <v>0</v>
      </c>
      <c r="I86" s="2">
        <f>E86-'8. Model Variables'!F85</f>
        <v>-1.0097225338085991E-3</v>
      </c>
    </row>
    <row r="87" spans="1:9" x14ac:dyDescent="0.35">
      <c r="A87">
        <f t="shared" si="1"/>
        <v>2024</v>
      </c>
      <c r="B87">
        <v>1</v>
      </c>
      <c r="C87">
        <v>273.16000000000003</v>
      </c>
      <c r="D87">
        <v>0</v>
      </c>
      <c r="E87">
        <v>519.16999999999996</v>
      </c>
      <c r="G87" s="2">
        <f>'8. Model Variables'!C86-C87</f>
        <v>3.4616363367945269E-3</v>
      </c>
      <c r="H87" s="2">
        <f>'8. Model Variables'!D86-D87</f>
        <v>0</v>
      </c>
      <c r="I87" s="2">
        <f>E87-'8. Model Variables'!F86</f>
        <v>-1.0294820096987678E-3</v>
      </c>
    </row>
    <row r="88" spans="1:9" x14ac:dyDescent="0.35">
      <c r="A88">
        <f t="shared" si="1"/>
        <v>2024</v>
      </c>
      <c r="B88">
        <v>2</v>
      </c>
      <c r="C88">
        <v>221.77</v>
      </c>
      <c r="D88">
        <v>0</v>
      </c>
      <c r="E88">
        <v>483.11</v>
      </c>
      <c r="G88" s="2">
        <f>'8. Model Variables'!C87-C88</f>
        <v>-3.4171681988937053E-3</v>
      </c>
      <c r="H88" s="2">
        <f>'8. Model Variables'!D87-D88</f>
        <v>0</v>
      </c>
      <c r="I88" s="2">
        <f>E88-'8. Model Variables'!F87</f>
        <v>-7.1595358224385564E-4</v>
      </c>
    </row>
    <row r="89" spans="1:9" x14ac:dyDescent="0.35">
      <c r="A89">
        <f t="shared" si="1"/>
        <v>2024</v>
      </c>
      <c r="B89">
        <v>3</v>
      </c>
      <c r="C89">
        <v>180.88</v>
      </c>
      <c r="D89">
        <v>0</v>
      </c>
      <c r="E89">
        <v>513.46</v>
      </c>
      <c r="G89" s="2">
        <f>'8. Model Variables'!C88-C89</f>
        <v>9.4540683969057682E-4</v>
      </c>
      <c r="H89" s="2">
        <f>'8. Model Variables'!D88-D89</f>
        <v>0</v>
      </c>
      <c r="I89" s="2">
        <f>E89-'8. Model Variables'!F88</f>
        <v>-4.2000424683692472E-3</v>
      </c>
    </row>
    <row r="90" spans="1:9" x14ac:dyDescent="0.35">
      <c r="A90">
        <f t="shared" si="1"/>
        <v>2024</v>
      </c>
      <c r="B90">
        <v>4</v>
      </c>
      <c r="C90">
        <v>101.16</v>
      </c>
      <c r="D90">
        <v>0</v>
      </c>
      <c r="E90">
        <v>490.89</v>
      </c>
      <c r="G90" s="2">
        <f>'8. Model Variables'!C89-C90</f>
        <v>-3.5217197150529955E-3</v>
      </c>
      <c r="H90" s="2">
        <f>'8. Model Variables'!D89-D90</f>
        <v>0</v>
      </c>
      <c r="I90" s="2">
        <f>E90-'8. Model Variables'!F89</f>
        <v>-6.5462182243436473E-4</v>
      </c>
    </row>
    <row r="91" spans="1:9" x14ac:dyDescent="0.35">
      <c r="A91">
        <f t="shared" si="1"/>
        <v>2024</v>
      </c>
      <c r="B91">
        <v>5</v>
      </c>
      <c r="C91">
        <v>8.49</v>
      </c>
      <c r="D91">
        <v>58.61</v>
      </c>
      <c r="E91">
        <v>504.13</v>
      </c>
      <c r="G91" s="2">
        <f>'8. Model Variables'!C90-C91</f>
        <v>-2.4236378098070332E-3</v>
      </c>
      <c r="H91" s="2">
        <f>'8. Model Variables'!D90-D91</f>
        <v>1.6885499700265427E-3</v>
      </c>
      <c r="I91" s="2">
        <f>E91-'8. Model Variables'!F90</f>
        <v>6.0474002418686723E-4</v>
      </c>
    </row>
    <row r="92" spans="1:9" x14ac:dyDescent="0.35">
      <c r="A92">
        <f t="shared" si="1"/>
        <v>2024</v>
      </c>
      <c r="B92">
        <v>6</v>
      </c>
      <c r="C92">
        <v>0.93</v>
      </c>
      <c r="D92">
        <v>232.74</v>
      </c>
      <c r="E92">
        <v>485.42</v>
      </c>
      <c r="G92" s="2">
        <f>'8. Model Variables'!C91-C92</f>
        <v>-4.0825786701609301E-3</v>
      </c>
      <c r="H92" s="2">
        <f>'8. Model Variables'!D91-D92</f>
        <v>3.7511427381105023E-3</v>
      </c>
      <c r="I92" s="2">
        <f>E92-'8. Model Variables'!F91</f>
        <v>-1.1768260396820551E-3</v>
      </c>
    </row>
    <row r="93" spans="1:9" x14ac:dyDescent="0.35">
      <c r="A93">
        <f t="shared" si="1"/>
        <v>2024</v>
      </c>
      <c r="B93">
        <v>7</v>
      </c>
      <c r="C93">
        <v>0</v>
      </c>
      <c r="D93">
        <v>394.97</v>
      </c>
      <c r="E93">
        <v>494.07</v>
      </c>
      <c r="G93" s="2">
        <f>'8. Model Variables'!C92-C93</f>
        <v>0</v>
      </c>
      <c r="H93" s="2">
        <f>'8. Model Variables'!D92-D93</f>
        <v>5.5969673117033381E-3</v>
      </c>
      <c r="I93" s="2">
        <f>E93-'8. Model Variables'!F92</f>
        <v>-3.8038661147083985E-3</v>
      </c>
    </row>
    <row r="94" spans="1:9" x14ac:dyDescent="0.35">
      <c r="A94">
        <f t="shared" si="1"/>
        <v>2024</v>
      </c>
      <c r="B94">
        <v>8</v>
      </c>
      <c r="C94">
        <v>0.08</v>
      </c>
      <c r="D94">
        <v>282.63</v>
      </c>
      <c r="E94">
        <v>493.14</v>
      </c>
      <c r="G94" s="2">
        <f>'8. Model Variables'!C93-C94</f>
        <v>-3.1674442302414285E-3</v>
      </c>
      <c r="H94" s="2">
        <f>'8. Model Variables'!D93-D94</f>
        <v>1.2305353260444463E-4</v>
      </c>
      <c r="I94" s="2">
        <f>E94-'8. Model Variables'!F93</f>
        <v>5.1949396295185579E-3</v>
      </c>
    </row>
    <row r="95" spans="1:9" x14ac:dyDescent="0.35">
      <c r="A95">
        <f t="shared" si="1"/>
        <v>2024</v>
      </c>
      <c r="B95">
        <v>9</v>
      </c>
      <c r="C95">
        <v>2.56</v>
      </c>
      <c r="D95">
        <v>122.1</v>
      </c>
      <c r="E95">
        <v>479.86</v>
      </c>
      <c r="G95" s="2">
        <f>'8. Model Variables'!C94-C95</f>
        <v>1.085192325286144E-3</v>
      </c>
      <c r="H95" s="2">
        <f>'8. Model Variables'!D94-D95</f>
        <v>-3.7868408739143433E-3</v>
      </c>
      <c r="I95" s="2">
        <f>E95-'8. Model Variables'!F94</f>
        <v>-2.7905089081627921E-3</v>
      </c>
    </row>
    <row r="96" spans="1:9" x14ac:dyDescent="0.35">
      <c r="A96">
        <f t="shared" si="1"/>
        <v>2024</v>
      </c>
      <c r="B96">
        <v>10</v>
      </c>
      <c r="C96">
        <v>60.62</v>
      </c>
      <c r="D96">
        <v>8.3000000000000007</v>
      </c>
      <c r="E96">
        <v>499.2</v>
      </c>
      <c r="G96" s="2">
        <f>'8. Model Variables'!C95-C96</f>
        <v>-4.106456346171683E-3</v>
      </c>
      <c r="H96" s="2">
        <f>'8. Model Variables'!D95-D96</f>
        <v>-1.6623909092050582E-3</v>
      </c>
      <c r="I96" s="2">
        <f>E96-'8. Model Variables'!F95</f>
        <v>1.6291190638071384E-3</v>
      </c>
    </row>
    <row r="97" spans="1:9" x14ac:dyDescent="0.35">
      <c r="A97">
        <f t="shared" si="1"/>
        <v>2024</v>
      </c>
      <c r="B97">
        <v>11</v>
      </c>
      <c r="C97">
        <v>136.86000000000001</v>
      </c>
      <c r="D97">
        <v>4.78</v>
      </c>
      <c r="E97">
        <v>488.26</v>
      </c>
      <c r="G97" s="2">
        <f>'8. Model Variables'!C96-C97</f>
        <v>-2.6692868472082409E-3</v>
      </c>
      <c r="H97" s="2">
        <f>'8. Model Variables'!D96-D97</f>
        <v>2.0928594760505348E-3</v>
      </c>
      <c r="I97" s="2">
        <f>E97-'8. Model Variables'!F96</f>
        <v>5.4062433743524707E-3</v>
      </c>
    </row>
    <row r="98" spans="1:9" x14ac:dyDescent="0.35">
      <c r="A98">
        <f t="shared" si="1"/>
        <v>2024</v>
      </c>
      <c r="B98">
        <v>12</v>
      </c>
      <c r="C98">
        <v>246.75</v>
      </c>
      <c r="D98">
        <v>0</v>
      </c>
      <c r="E98">
        <v>511.36</v>
      </c>
      <c r="G98" s="2">
        <f>'8. Model Variables'!C97-C98</f>
        <v>-4.058241140029395E-3</v>
      </c>
      <c r="H98" s="2">
        <f>'8. Model Variables'!D97-D98</f>
        <v>0</v>
      </c>
      <c r="I98" s="2">
        <f>E98-'8. Model Variables'!F97</f>
        <v>5.5917437439916284E-3</v>
      </c>
    </row>
    <row r="99" spans="1:9" x14ac:dyDescent="0.35">
      <c r="A99">
        <f t="shared" si="1"/>
        <v>2025</v>
      </c>
      <c r="B99">
        <v>1</v>
      </c>
      <c r="C99">
        <v>323.48</v>
      </c>
      <c r="D99">
        <v>0</v>
      </c>
      <c r="E99">
        <v>514.67999999999995</v>
      </c>
      <c r="G99" s="2">
        <f>'8. Model Variables'!C98-C99</f>
        <v>2.3908898855893312E-3</v>
      </c>
      <c r="H99" s="2">
        <f>'8. Model Variables'!D98-D99</f>
        <v>0</v>
      </c>
      <c r="I99" s="2">
        <f>E99-'8. Model Variables'!F98</f>
        <v>-1.1559593755237074E-3</v>
      </c>
    </row>
    <row r="100" spans="1:9" x14ac:dyDescent="0.35">
      <c r="A100">
        <f t="shared" si="1"/>
        <v>2025</v>
      </c>
      <c r="B100">
        <v>2</v>
      </c>
      <c r="C100">
        <v>285.8</v>
      </c>
      <c r="D100">
        <v>0</v>
      </c>
      <c r="E100">
        <v>462.44</v>
      </c>
      <c r="G100" s="2">
        <f>'8. Model Variables'!C99-C100</f>
        <v>-4.3814916897417788E-3</v>
      </c>
      <c r="H100" s="2">
        <f>'8. Model Variables'!D99-D100</f>
        <v>0</v>
      </c>
      <c r="I100" s="2">
        <f>E100-'8. Model Variables'!F99</f>
        <v>-5.0715031382537745E-3</v>
      </c>
    </row>
    <row r="101" spans="1:9" x14ac:dyDescent="0.35">
      <c r="A101">
        <f t="shared" si="1"/>
        <v>2025</v>
      </c>
      <c r="B101">
        <v>3</v>
      </c>
      <c r="C101">
        <v>201.47</v>
      </c>
      <c r="D101">
        <v>0</v>
      </c>
      <c r="E101">
        <v>509.09</v>
      </c>
      <c r="G101" s="2">
        <f>'8. Model Variables'!C100-C101</f>
        <v>3.382881149093464E-3</v>
      </c>
      <c r="H101" s="2">
        <f>'8. Model Variables'!D100-D101</f>
        <v>0</v>
      </c>
      <c r="I101" s="2">
        <f>E101-'8. Model Variables'!F100</f>
        <v>2.028924847536473E-3</v>
      </c>
    </row>
    <row r="102" spans="1:9" x14ac:dyDescent="0.35">
      <c r="A102">
        <f t="shared" si="1"/>
        <v>2025</v>
      </c>
      <c r="B102">
        <v>4</v>
      </c>
      <c r="C102">
        <v>117.96</v>
      </c>
      <c r="D102">
        <v>0</v>
      </c>
      <c r="E102">
        <v>486.8</v>
      </c>
      <c r="G102" s="2">
        <f>'8. Model Variables'!C101-C102</f>
        <v>-1.4032318730983206E-5</v>
      </c>
      <c r="H102" s="2">
        <f>'8. Model Variables'!D101-D102</f>
        <v>0</v>
      </c>
      <c r="I102" s="2">
        <f>E102-'8. Model Variables'!F101</f>
        <v>2.9563719600673721E-3</v>
      </c>
    </row>
    <row r="103" spans="1:9" x14ac:dyDescent="0.35">
      <c r="A103">
        <f t="shared" si="1"/>
        <v>2025</v>
      </c>
      <c r="B103">
        <v>5</v>
      </c>
      <c r="C103">
        <v>41.15</v>
      </c>
      <c r="D103">
        <v>13.8</v>
      </c>
      <c r="E103">
        <v>499.97</v>
      </c>
      <c r="G103" s="2">
        <f>'8. Model Variables'!C102-C103</f>
        <v>-5.7403594411908898E-4</v>
      </c>
      <c r="H103" s="2">
        <f>'8. Model Variables'!D102-D103</f>
        <v>2.1824709366651263E-3</v>
      </c>
      <c r="I103" s="2">
        <f>E103-'8. Model Variables'!F102</f>
        <v>3.9563136522815512E-3</v>
      </c>
    </row>
    <row r="104" spans="1:9" x14ac:dyDescent="0.35">
      <c r="A104">
        <f t="shared" si="1"/>
        <v>2025</v>
      </c>
      <c r="B104">
        <v>6</v>
      </c>
      <c r="C104">
        <v>2.3199999999999998</v>
      </c>
      <c r="D104">
        <v>276.33</v>
      </c>
      <c r="E104">
        <v>481.45</v>
      </c>
      <c r="G104" s="2">
        <f>'8. Model Variables'!C103-C104</f>
        <v>2.9514657128322241E-3</v>
      </c>
      <c r="H104" s="2">
        <f>'8. Model Variables'!D103-D104</f>
        <v>-4.6733879822795643E-3</v>
      </c>
      <c r="I104" s="2">
        <f>E104-'8. Model Variables'!F103</f>
        <v>4.3405441663253441E-3</v>
      </c>
    </row>
    <row r="105" spans="1:9" x14ac:dyDescent="0.35">
      <c r="A105">
        <f t="shared" si="1"/>
        <v>2025</v>
      </c>
      <c r="B105">
        <v>7</v>
      </c>
      <c r="C105">
        <v>0</v>
      </c>
      <c r="D105">
        <v>513.76</v>
      </c>
      <c r="E105">
        <v>491.06</v>
      </c>
      <c r="G105" s="2">
        <f>'8. Model Variables'!C104-C105</f>
        <v>0</v>
      </c>
      <c r="H105" s="2">
        <f>'8. Model Variables'!D104-D105</f>
        <v>-1.1627150454387447E-3</v>
      </c>
      <c r="I105" s="2">
        <f>E105-'8. Model Variables'!F104</f>
        <v>-3.3374414572904243E-3</v>
      </c>
    </row>
    <row r="106" spans="1:9" x14ac:dyDescent="0.35">
      <c r="A106">
        <f t="shared" si="1"/>
        <v>2025</v>
      </c>
      <c r="B106">
        <v>8</v>
      </c>
      <c r="C106">
        <v>0.76</v>
      </c>
      <c r="D106">
        <v>338.38</v>
      </c>
      <c r="E106">
        <v>490.13</v>
      </c>
      <c r="G106" s="2">
        <f>'8. Model Variables'!C105-C106</f>
        <v>4.1021606253861531E-3</v>
      </c>
      <c r="H106" s="2">
        <f>'8. Model Variables'!D105-D106</f>
        <v>3.8293714908377297E-3</v>
      </c>
      <c r="I106" s="2">
        <f>E106-'8. Model Variables'!F105</f>
        <v>2.4506538445621118E-3</v>
      </c>
    </row>
    <row r="107" spans="1:9" x14ac:dyDescent="0.35">
      <c r="A107">
        <f t="shared" si="1"/>
        <v>2025</v>
      </c>
      <c r="B107">
        <v>9</v>
      </c>
      <c r="C107">
        <v>1.4</v>
      </c>
      <c r="D107">
        <v>97.38</v>
      </c>
      <c r="E107">
        <v>476.91</v>
      </c>
      <c r="G107" s="2">
        <f>'8. Model Variables'!C106-C107</f>
        <v>8.5396114654101574E-4</v>
      </c>
      <c r="H107" s="2">
        <f>'8. Model Variables'!D106-D107</f>
        <v>3.718336562769764E-3</v>
      </c>
      <c r="I107" s="2">
        <f>E107-'8. Model Variables'!F106</f>
        <v>-4.9655769662422244E-3</v>
      </c>
    </row>
    <row r="108" spans="1:9" x14ac:dyDescent="0.35">
      <c r="A108">
        <f t="shared" si="1"/>
        <v>2025</v>
      </c>
      <c r="B108">
        <v>10</v>
      </c>
      <c r="C108">
        <v>65.47</v>
      </c>
      <c r="D108">
        <v>27.61</v>
      </c>
      <c r="E108">
        <v>499.66</v>
      </c>
      <c r="G108" s="2">
        <f>'8. Model Variables'!C107-C108</f>
        <v>-1.0750149193228253E-3</v>
      </c>
      <c r="H108" s="2">
        <f>'8. Model Variables'!D107-D108</f>
        <v>1.8945124859222062E-3</v>
      </c>
      <c r="I108" s="2">
        <f>E108-'8. Model Variables'!F107</f>
        <v>4.8010602478143483E-4</v>
      </c>
    </row>
    <row r="109" spans="1:9" x14ac:dyDescent="0.35">
      <c r="A109">
        <f t="shared" si="1"/>
        <v>2025</v>
      </c>
      <c r="B109">
        <v>11</v>
      </c>
      <c r="C109">
        <v>175.75</v>
      </c>
      <c r="D109">
        <v>0</v>
      </c>
      <c r="E109">
        <v>488.65</v>
      </c>
      <c r="G109" s="2">
        <f>'8. Model Variables'!C108-C109</f>
        <v>-1.5184387271460764E-4</v>
      </c>
      <c r="H109" s="2">
        <f>'8. Model Variables'!D108-D109</f>
        <v>0</v>
      </c>
      <c r="I109" s="2">
        <f>E109-'8. Model Variables'!F108</f>
        <v>3.6752250197764624E-3</v>
      </c>
    </row>
    <row r="110" spans="1:9" x14ac:dyDescent="0.35">
      <c r="A110">
        <f t="shared" si="1"/>
        <v>2025</v>
      </c>
      <c r="B110">
        <v>12</v>
      </c>
      <c r="C110">
        <v>291.89999999999998</v>
      </c>
      <c r="D110">
        <v>0</v>
      </c>
      <c r="E110">
        <v>511.7</v>
      </c>
      <c r="G110" s="2">
        <f>'8. Model Variables'!C109-C110</f>
        <v>3.5688102349809014E-3</v>
      </c>
      <c r="H110" s="2">
        <f>'8. Model Variables'!D109-D110</f>
        <v>0</v>
      </c>
      <c r="I110" s="2">
        <f>E110-'8. Model Variables'!F109</f>
        <v>1.0008291892518173E-3</v>
      </c>
    </row>
    <row r="111" spans="1:9" x14ac:dyDescent="0.35">
      <c r="A111">
        <f t="shared" si="1"/>
        <v>2026</v>
      </c>
      <c r="B111">
        <v>1</v>
      </c>
      <c r="C111">
        <v>299.44</v>
      </c>
      <c r="D111">
        <v>0</v>
      </c>
      <c r="E111">
        <v>515.58000000000004</v>
      </c>
      <c r="G111" s="2">
        <f>'8. Model Variables'!C110-C111</f>
        <v>-1.039761670142525E-3</v>
      </c>
      <c r="H111" s="2">
        <f>'8. Model Variables'!D110-D111</f>
        <v>0</v>
      </c>
      <c r="I111" s="2">
        <f>E111-'8. Model Variables'!F110</f>
        <v>-4.3717700101524315E-3</v>
      </c>
    </row>
    <row r="112" spans="1:9" x14ac:dyDescent="0.35">
      <c r="A112">
        <f t="shared" si="1"/>
        <v>2026</v>
      </c>
      <c r="B112">
        <v>2</v>
      </c>
      <c r="C112">
        <v>254.28</v>
      </c>
      <c r="D112">
        <v>0</v>
      </c>
      <c r="E112">
        <v>463.28</v>
      </c>
      <c r="G112" s="2">
        <f>'8. Model Variables'!C111-C112</f>
        <v>-1.9559427001922813E-3</v>
      </c>
      <c r="H112" s="2">
        <f>'8. Model Variables'!D111-D112</f>
        <v>0</v>
      </c>
      <c r="I112" s="2">
        <f>E112-'8. Model Variables'!F111</f>
        <v>5.2983461482085659E-3</v>
      </c>
    </row>
    <row r="113" spans="1:9" x14ac:dyDescent="0.35">
      <c r="A113">
        <f t="shared" si="1"/>
        <v>2026</v>
      </c>
      <c r="B113">
        <v>3</v>
      </c>
      <c r="C113">
        <v>213.89</v>
      </c>
      <c r="D113">
        <v>0</v>
      </c>
      <c r="E113">
        <v>510.03</v>
      </c>
      <c r="G113" s="2">
        <f>'8. Model Variables'!C112-C113</f>
        <v>4.6197619369081622E-4</v>
      </c>
      <c r="H113" s="2">
        <f>'8. Model Variables'!D112-D113</f>
        <v>0</v>
      </c>
      <c r="I113" s="2">
        <f>E113-'8. Model Variables'!F112</f>
        <v>5.0465460537907347E-3</v>
      </c>
    </row>
    <row r="114" spans="1:9" x14ac:dyDescent="0.35">
      <c r="A114">
        <f t="shared" si="1"/>
        <v>2026</v>
      </c>
      <c r="B114">
        <v>4</v>
      </c>
      <c r="C114">
        <v>125.58</v>
      </c>
      <c r="D114">
        <v>1.98</v>
      </c>
      <c r="E114">
        <v>488.33</v>
      </c>
      <c r="G114" s="2">
        <f>'8. Model Variables'!C113-C114</f>
        <v>-2.1021371541536382E-3</v>
      </c>
      <c r="H114" s="2">
        <f>'8. Model Variables'!D113-D114</f>
        <v>2.7327536247345741E-3</v>
      </c>
      <c r="I114" s="2">
        <f>E114-'8. Model Variables'!F113</f>
        <v>3.3646147936110538E-3</v>
      </c>
    </row>
    <row r="115" spans="1:9" x14ac:dyDescent="0.35">
      <c r="A115">
        <f t="shared" si="1"/>
        <v>2026</v>
      </c>
      <c r="B115">
        <v>5</v>
      </c>
      <c r="C115">
        <v>40.840000000000003</v>
      </c>
      <c r="D115">
        <v>60.55</v>
      </c>
      <c r="E115">
        <v>501.56</v>
      </c>
      <c r="G115" s="2">
        <f>'8. Model Variables'!C114-C115</f>
        <v>-4.827482203424438E-4</v>
      </c>
      <c r="H115" s="2">
        <f>'8. Model Variables'!D114-D115</f>
        <v>6.8962488019508328E-4</v>
      </c>
      <c r="I115" s="2">
        <f>E115-'8. Model Variables'!F114</f>
        <v>2.140689004363594E-3</v>
      </c>
    </row>
    <row r="116" spans="1:9" x14ac:dyDescent="0.35">
      <c r="A116">
        <f t="shared" si="1"/>
        <v>2026</v>
      </c>
      <c r="B116">
        <v>6</v>
      </c>
      <c r="C116">
        <v>1.71</v>
      </c>
      <c r="D116">
        <v>217.29</v>
      </c>
      <c r="E116">
        <v>482.99</v>
      </c>
      <c r="G116" s="2">
        <f>'8. Model Variables'!C115-C116</f>
        <v>3.4387157154427417E-3</v>
      </c>
      <c r="H116" s="2">
        <f>'8. Model Variables'!D115-D116</f>
        <v>-4.9892978056504944E-3</v>
      </c>
      <c r="I116" s="2">
        <f>E116-'8. Model Variables'!F115</f>
        <v>1.1185948258116696E-3</v>
      </c>
    </row>
    <row r="117" spans="1:9" x14ac:dyDescent="0.35">
      <c r="A117">
        <f t="shared" si="1"/>
        <v>2026</v>
      </c>
      <c r="B117">
        <v>7</v>
      </c>
      <c r="C117">
        <v>0</v>
      </c>
      <c r="D117">
        <v>433.46</v>
      </c>
      <c r="E117">
        <v>494.27</v>
      </c>
      <c r="G117" s="2">
        <f>'8. Model Variables'!C116-C117</f>
        <v>0</v>
      </c>
      <c r="H117" s="2">
        <f>'8. Model Variables'!D116-D117</f>
        <v>-3.5566859183973065E-3</v>
      </c>
      <c r="I117" s="2">
        <f>E117-'8. Model Variables'!F116</f>
        <v>1.2182229054928939E-3</v>
      </c>
    </row>
    <row r="118" spans="1:9" x14ac:dyDescent="0.35">
      <c r="A118">
        <f t="shared" si="1"/>
        <v>2026</v>
      </c>
      <c r="B118">
        <v>8</v>
      </c>
      <c r="C118">
        <v>0.11</v>
      </c>
      <c r="D118">
        <v>356.74</v>
      </c>
      <c r="E118">
        <v>493.33</v>
      </c>
      <c r="G118" s="2">
        <f>'8. Model Variables'!C117-C118</f>
        <v>2.4152260784500446E-4</v>
      </c>
      <c r="H118" s="2">
        <f>'8. Model Variables'!D117-D118</f>
        <v>2.2257372241938356E-3</v>
      </c>
      <c r="I118" s="2">
        <f>E118-'8. Model Variables'!F117</f>
        <v>-2.1139300137633654E-3</v>
      </c>
    </row>
    <row r="119" spans="1:9" x14ac:dyDescent="0.35">
      <c r="A119">
        <f t="shared" si="1"/>
        <v>2026</v>
      </c>
      <c r="B119">
        <v>9</v>
      </c>
      <c r="C119">
        <v>5.52</v>
      </c>
      <c r="D119">
        <v>133.27000000000001</v>
      </c>
      <c r="E119">
        <v>480.03</v>
      </c>
      <c r="G119" s="2">
        <f>'8. Model Variables'!C118-C119</f>
        <v>4.8949120908359234E-3</v>
      </c>
      <c r="H119" s="2">
        <f>'8. Model Variables'!D118-D119</f>
        <v>1.5985353550718173E-3</v>
      </c>
      <c r="I119" s="2">
        <f>E119-'8. Model Variables'!F118</f>
        <v>3.9751061087258677E-3</v>
      </c>
    </row>
    <row r="120" spans="1:9" x14ac:dyDescent="0.35">
      <c r="A120">
        <f t="shared" si="1"/>
        <v>2026</v>
      </c>
      <c r="B120">
        <v>10</v>
      </c>
      <c r="C120">
        <v>69.12</v>
      </c>
      <c r="D120">
        <v>18.36</v>
      </c>
      <c r="E120">
        <v>502.24</v>
      </c>
      <c r="G120" s="2">
        <f>'8. Model Variables'!C119-C120</f>
        <v>4.9002782524496524E-3</v>
      </c>
      <c r="H120" s="2">
        <f>'8. Model Variables'!D119-D120</f>
        <v>3.7477077704366479E-3</v>
      </c>
      <c r="I120" s="2">
        <f>E120-'8. Model Variables'!F119</f>
        <v>3.5293653486405674E-3</v>
      </c>
    </row>
    <row r="121" spans="1:9" x14ac:dyDescent="0.35">
      <c r="A121">
        <f t="shared" si="1"/>
        <v>2026</v>
      </c>
      <c r="B121">
        <v>11</v>
      </c>
      <c r="C121">
        <v>165.59</v>
      </c>
      <c r="D121">
        <v>0.73</v>
      </c>
      <c r="E121">
        <v>491.13</v>
      </c>
      <c r="G121" s="2">
        <f>'8. Model Variables'!C120-C121</f>
        <v>-2.37821124036941E-3</v>
      </c>
      <c r="H121" s="2">
        <f>'8. Model Variables'!D120-D121</f>
        <v>2.8586959355817454E-3</v>
      </c>
      <c r="I121" s="2">
        <f>E121-'8. Model Variables'!F120</f>
        <v>2.1316725465680975E-3</v>
      </c>
    </row>
    <row r="122" spans="1:9" x14ac:dyDescent="0.35">
      <c r="A122">
        <f t="shared" si="1"/>
        <v>2026</v>
      </c>
      <c r="B122">
        <v>12</v>
      </c>
      <c r="C122">
        <v>252.31</v>
      </c>
      <c r="D122">
        <v>0</v>
      </c>
      <c r="E122">
        <v>514.24</v>
      </c>
      <c r="G122" s="2">
        <f>'8. Model Variables'!C121-C122</f>
        <v>1.4049184992472874E-3</v>
      </c>
      <c r="H122" s="2">
        <f>'8. Model Variables'!D121-D122</f>
        <v>0</v>
      </c>
      <c r="I122" s="2">
        <f>E122-'8. Model Variables'!F121</f>
        <v>-3.9224342660872935E-3</v>
      </c>
    </row>
    <row r="123" spans="1:9" x14ac:dyDescent="0.35">
      <c r="A123">
        <f t="shared" si="1"/>
        <v>2027</v>
      </c>
      <c r="B123">
        <v>1</v>
      </c>
      <c r="C123">
        <v>300.76</v>
      </c>
      <c r="D123">
        <v>0</v>
      </c>
      <c r="E123">
        <v>519.29</v>
      </c>
      <c r="G123" s="2">
        <f>'8. Model Variables'!C122-C123</f>
        <v>1.6281344533695119E-3</v>
      </c>
      <c r="H123" s="2">
        <f>'8. Model Variables'!D122-D123</f>
        <v>0</v>
      </c>
      <c r="I123" s="2">
        <f>E123-'8. Model Variables'!F122</f>
        <v>8.1492700928720296E-4</v>
      </c>
    </row>
    <row r="124" spans="1:9" x14ac:dyDescent="0.35">
      <c r="A124">
        <f t="shared" si="1"/>
        <v>2027</v>
      </c>
      <c r="B124">
        <v>2</v>
      </c>
      <c r="C124">
        <v>255.4</v>
      </c>
      <c r="D124">
        <v>0</v>
      </c>
      <c r="E124">
        <v>466.62</v>
      </c>
      <c r="G124" s="2">
        <f>'8. Model Variables'!C123-C124</f>
        <v>1.2292476837387767E-3</v>
      </c>
      <c r="H124" s="2">
        <f>'8. Model Variables'!D123-D124</f>
        <v>0</v>
      </c>
      <c r="I124" s="2">
        <f>E124-'8. Model Variables'!F123</f>
        <v>3.6540491200867109E-3</v>
      </c>
    </row>
    <row r="125" spans="1:9" x14ac:dyDescent="0.35">
      <c r="A125">
        <f t="shared" si="1"/>
        <v>2027</v>
      </c>
      <c r="B125">
        <v>3</v>
      </c>
      <c r="C125">
        <v>214.84</v>
      </c>
      <c r="D125">
        <v>0</v>
      </c>
      <c r="E125">
        <v>513.72</v>
      </c>
      <c r="G125" s="2">
        <f>'8. Model Variables'!C124-C125</f>
        <v>-4.7509890204935346E-3</v>
      </c>
      <c r="H125" s="2">
        <f>'8. Model Variables'!D124-D125</f>
        <v>0</v>
      </c>
      <c r="I125" s="2">
        <f>E125-'8. Model Variables'!F124</f>
        <v>-1.6086661709096006E-3</v>
      </c>
    </row>
    <row r="126" spans="1:9" x14ac:dyDescent="0.35">
      <c r="A126">
        <f t="shared" si="1"/>
        <v>2027</v>
      </c>
      <c r="B126">
        <v>4</v>
      </c>
      <c r="C126">
        <v>126.13</v>
      </c>
      <c r="D126">
        <v>1.99</v>
      </c>
      <c r="E126">
        <v>491.9</v>
      </c>
      <c r="G126" s="2">
        <f>'8. Model Variables'!C125-C126</f>
        <v>2.594972968367415E-3</v>
      </c>
      <c r="H126" s="2">
        <f>'8. Model Variables'!D125-D126</f>
        <v>-4.8195035928879637E-3</v>
      </c>
      <c r="I126" s="2">
        <f>E126-'8. Model Variables'!F125</f>
        <v>-3.4042369196072286E-3</v>
      </c>
    </row>
    <row r="127" spans="1:9" x14ac:dyDescent="0.35">
      <c r="A127">
        <f t="shared" si="1"/>
        <v>2027</v>
      </c>
      <c r="B127">
        <v>5</v>
      </c>
      <c r="C127">
        <v>41.02</v>
      </c>
      <c r="D127">
        <v>60.63</v>
      </c>
      <c r="E127">
        <v>505.24</v>
      </c>
      <c r="G127" s="2">
        <f>'8. Model Variables'!C126-C127</f>
        <v>-8.8247405372499088E-5</v>
      </c>
      <c r="H127" s="2">
        <f>'8. Model Variables'!D126-D127</f>
        <v>-4.5587409288998515E-3</v>
      </c>
      <c r="I127" s="2">
        <f>E127-'8. Model Variables'!F126</f>
        <v>1.9345131964882967E-3</v>
      </c>
    </row>
    <row r="128" spans="1:9" x14ac:dyDescent="0.35">
      <c r="A128">
        <f t="shared" si="1"/>
        <v>2027</v>
      </c>
      <c r="B128">
        <v>6</v>
      </c>
      <c r="C128">
        <v>1.72</v>
      </c>
      <c r="D128">
        <v>217.55</v>
      </c>
      <c r="E128">
        <v>486.53</v>
      </c>
      <c r="G128" s="2">
        <f>'8. Model Variables'!C127-C128</f>
        <v>1.0072410702584023E-3</v>
      </c>
      <c r="H128" s="2">
        <f>'8. Model Variables'!D127-D128</f>
        <v>3.2555353382974772E-3</v>
      </c>
      <c r="I128" s="2">
        <f>E128-'8. Model Variables'!F127</f>
        <v>5.1987978354191E-3</v>
      </c>
    </row>
    <row r="129" spans="1:9" x14ac:dyDescent="0.35">
      <c r="A129">
        <f t="shared" si="1"/>
        <v>2027</v>
      </c>
      <c r="B129">
        <v>7</v>
      </c>
      <c r="C129">
        <v>0</v>
      </c>
      <c r="D129">
        <v>433.99</v>
      </c>
      <c r="E129">
        <v>497.92</v>
      </c>
      <c r="G129" s="2">
        <f>'8. Model Variables'!C128-C129</f>
        <v>0</v>
      </c>
      <c r="H129" s="2">
        <f>'8. Model Variables'!D128-D129</f>
        <v>1.5561049940515659E-3</v>
      </c>
      <c r="I129" s="2">
        <f>E129-'8. Model Variables'!F128</f>
        <v>-3.9107736000119075E-3</v>
      </c>
    </row>
    <row r="130" spans="1:9" x14ac:dyDescent="0.35">
      <c r="A130">
        <f t="shared" si="1"/>
        <v>2027</v>
      </c>
      <c r="B130">
        <v>8</v>
      </c>
      <c r="C130">
        <v>0.11</v>
      </c>
      <c r="D130">
        <v>357.18</v>
      </c>
      <c r="E130">
        <v>496.99</v>
      </c>
      <c r="G130" s="2">
        <f>'8. Model Variables'!C129-C130</f>
        <v>7.284760192539097E-4</v>
      </c>
      <c r="H130" s="2">
        <f>'8. Model Variables'!D129-D130</f>
        <v>2.6329130664635159E-3</v>
      </c>
      <c r="I130" s="2">
        <f>E130-'8. Model Variables'!F129</f>
        <v>-3.5203272950639075E-3</v>
      </c>
    </row>
    <row r="131" spans="1:9" x14ac:dyDescent="0.35">
      <c r="A131">
        <f t="shared" si="1"/>
        <v>2027</v>
      </c>
      <c r="B131">
        <v>9</v>
      </c>
      <c r="C131">
        <v>5.55</v>
      </c>
      <c r="D131">
        <v>133.44</v>
      </c>
      <c r="E131">
        <v>483.59</v>
      </c>
      <c r="G131" s="2">
        <f>'8. Model Variables'!C130-C131</f>
        <v>-7.0079484901874878E-4</v>
      </c>
      <c r="H131" s="2">
        <f>'8. Model Variables'!D130-D131</f>
        <v>-3.8743520788102614E-3</v>
      </c>
      <c r="I131" s="2">
        <f>E131-'8. Model Variables'!F130</f>
        <v>-2.4661720691483424E-3</v>
      </c>
    </row>
    <row r="132" spans="1:9" x14ac:dyDescent="0.35">
      <c r="A132">
        <f t="shared" si="1"/>
        <v>2027</v>
      </c>
      <c r="B132">
        <v>10</v>
      </c>
      <c r="C132">
        <v>69.430000000000007</v>
      </c>
      <c r="D132">
        <v>18.39</v>
      </c>
      <c r="E132">
        <v>505.93</v>
      </c>
      <c r="G132" s="2">
        <f>'8. Model Variables'!C131-C132</f>
        <v>2.356051482621524E-4</v>
      </c>
      <c r="H132" s="2">
        <f>'8. Model Variables'!D131-D132</f>
        <v>-3.581726771102467E-3</v>
      </c>
      <c r="I132" s="2">
        <f>E132-'8. Model Variables'!F131</f>
        <v>-3.7540589584068584E-3</v>
      </c>
    </row>
    <row r="133" spans="1:9" x14ac:dyDescent="0.35">
      <c r="A133">
        <f t="shared" si="1"/>
        <v>2027</v>
      </c>
      <c r="B133">
        <v>11</v>
      </c>
      <c r="C133">
        <v>166.32</v>
      </c>
      <c r="D133">
        <v>0.73</v>
      </c>
      <c r="E133">
        <v>494.72</v>
      </c>
      <c r="G133" s="2">
        <f>'8. Model Variables'!C132-C133</f>
        <v>-9.5219217556063995E-4</v>
      </c>
      <c r="H133" s="2">
        <f>'8. Model Variables'!D132-D133</f>
        <v>3.7634307044533966E-3</v>
      </c>
      <c r="I133" s="2">
        <f>E133-'8. Model Variables'!F132</f>
        <v>2.6992072365601416E-3</v>
      </c>
    </row>
    <row r="134" spans="1:9" x14ac:dyDescent="0.35">
      <c r="A134">
        <f t="shared" si="1"/>
        <v>2027</v>
      </c>
      <c r="B134">
        <v>12</v>
      </c>
      <c r="C134">
        <v>253.43</v>
      </c>
      <c r="D134">
        <v>0</v>
      </c>
      <c r="E134">
        <v>517.95000000000005</v>
      </c>
      <c r="G134" s="2">
        <f>'8. Model Variables'!C133-C134</f>
        <v>-4.0967604872719221E-3</v>
      </c>
      <c r="H134" s="2">
        <f>'8. Model Variables'!D133-D134</f>
        <v>0</v>
      </c>
      <c r="I134" s="2">
        <f>E134-'8. Model Variables'!F133</f>
        <v>-1.1430807356873629E-3</v>
      </c>
    </row>
    <row r="135" spans="1:9" x14ac:dyDescent="0.35">
      <c r="A135">
        <f t="shared" si="1"/>
        <v>2028</v>
      </c>
      <c r="B135">
        <v>1</v>
      </c>
      <c r="C135">
        <v>301.83</v>
      </c>
      <c r="D135">
        <v>0</v>
      </c>
      <c r="E135">
        <v>522.39</v>
      </c>
      <c r="G135" s="2">
        <f>'8. Model Variables'!C134-C135</f>
        <v>4.2537886516811341E-3</v>
      </c>
      <c r="H135" s="2">
        <f>'8. Model Variables'!D134-D135</f>
        <v>0</v>
      </c>
      <c r="I135" s="2">
        <f>E135-'8. Model Variables'!F134</f>
        <v>1.9614535177652215E-3</v>
      </c>
    </row>
    <row r="136" spans="1:9" x14ac:dyDescent="0.35">
      <c r="A136">
        <f t="shared" si="1"/>
        <v>2028</v>
      </c>
      <c r="B136">
        <v>2</v>
      </c>
      <c r="C136">
        <v>266.16000000000003</v>
      </c>
      <c r="D136">
        <v>0</v>
      </c>
      <c r="E136">
        <v>486.17</v>
      </c>
      <c r="G136" s="2">
        <f>'8. Model Variables'!C135-C136</f>
        <v>6.7109210499438632E-4</v>
      </c>
      <c r="H136" s="2">
        <f>'8. Model Variables'!D135-D136</f>
        <v>0</v>
      </c>
      <c r="I136" s="2">
        <f>E136-'8. Model Variables'!F135</f>
        <v>2.1737771629659619E-4</v>
      </c>
    </row>
    <row r="137" spans="1:9" x14ac:dyDescent="0.35">
      <c r="A137">
        <f t="shared" si="1"/>
        <v>2028</v>
      </c>
      <c r="B137">
        <v>3</v>
      </c>
      <c r="C137">
        <v>215.6</v>
      </c>
      <c r="D137">
        <v>0</v>
      </c>
      <c r="E137">
        <v>516.79999999999995</v>
      </c>
      <c r="G137" s="2">
        <f>'8. Model Variables'!C136-C137</f>
        <v>1.4298597287449866E-3</v>
      </c>
      <c r="H137" s="2">
        <f>'8. Model Variables'!D136-D137</f>
        <v>0</v>
      </c>
      <c r="I137" s="2">
        <f>E137-'8. Model Variables'!F136</f>
        <v>-2.5306186705620348E-4</v>
      </c>
    </row>
    <row r="138" spans="1:9" x14ac:dyDescent="0.35">
      <c r="A138">
        <f t="shared" si="1"/>
        <v>2028</v>
      </c>
      <c r="B138">
        <v>4</v>
      </c>
      <c r="C138">
        <v>126.58</v>
      </c>
      <c r="D138">
        <v>1.99</v>
      </c>
      <c r="E138">
        <v>494.87</v>
      </c>
      <c r="G138" s="2">
        <f>'8. Model Variables'!C137-C138</f>
        <v>2.4298785754126584E-3</v>
      </c>
      <c r="H138" s="2">
        <f>'8. Model Variables'!D137-D138</f>
        <v>-8.3536039720666366E-4</v>
      </c>
      <c r="I138" s="2">
        <f>E138-'8. Model Variables'!F137</f>
        <v>-3.9213883461570731E-3</v>
      </c>
    </row>
    <row r="139" spans="1:9" x14ac:dyDescent="0.35">
      <c r="A139">
        <f t="shared" si="1"/>
        <v>2028</v>
      </c>
      <c r="B139">
        <v>5</v>
      </c>
      <c r="C139">
        <v>41.17</v>
      </c>
      <c r="D139">
        <v>60.75</v>
      </c>
      <c r="E139">
        <v>508.28</v>
      </c>
      <c r="G139" s="2">
        <f>'8. Model Variables'!C138-C139</f>
        <v>-3.796258921411777E-3</v>
      </c>
      <c r="H139" s="2">
        <f>'8. Model Variables'!D138-D139</f>
        <v>-2.8869636196517945E-3</v>
      </c>
      <c r="I139" s="2">
        <f>E139-'8. Model Variables'!F138</f>
        <v>-1.866897447143856E-3</v>
      </c>
    </row>
    <row r="140" spans="1:9" x14ac:dyDescent="0.35">
      <c r="A140">
        <f t="shared" si="1"/>
        <v>2028</v>
      </c>
      <c r="B140">
        <v>6</v>
      </c>
      <c r="C140">
        <v>1.73</v>
      </c>
      <c r="D140">
        <v>217.99</v>
      </c>
      <c r="E140">
        <v>489.43</v>
      </c>
      <c r="G140" s="2">
        <f>'8. Model Variables'!C139-C140</f>
        <v>-2.855018482858851E-3</v>
      </c>
      <c r="H140" s="2">
        <f>'8. Model Variables'!D139-D140</f>
        <v>-1.2758055061112827E-4</v>
      </c>
      <c r="I140" s="2">
        <f>E140-'8. Model Variables'!F139</f>
        <v>-4.1583026753642116E-3</v>
      </c>
    </row>
    <row r="141" spans="1:9" x14ac:dyDescent="0.35">
      <c r="A141">
        <f t="shared" si="1"/>
        <v>2028</v>
      </c>
      <c r="B141">
        <v>7</v>
      </c>
      <c r="C141">
        <v>0</v>
      </c>
      <c r="D141">
        <v>434.86</v>
      </c>
      <c r="E141">
        <v>500.92</v>
      </c>
      <c r="G141" s="2">
        <f>'8. Model Variables'!C140-C141</f>
        <v>0</v>
      </c>
      <c r="H141" s="2">
        <f>'8. Model Variables'!D140-D141</f>
        <v>2.5528465172328652E-3</v>
      </c>
      <c r="I141" s="2">
        <f>E141-'8. Model Variables'!F140</f>
        <v>-4.6691908095795043E-3</v>
      </c>
    </row>
    <row r="142" spans="1:9" x14ac:dyDescent="0.35">
      <c r="A142">
        <f t="shared" si="1"/>
        <v>2028</v>
      </c>
      <c r="B142">
        <v>8</v>
      </c>
      <c r="C142">
        <v>0.11</v>
      </c>
      <c r="D142">
        <v>357.9</v>
      </c>
      <c r="E142">
        <v>500</v>
      </c>
      <c r="G142" s="2">
        <f>'8. Model Variables'!C141-C142</f>
        <v>1.1233743694911424E-3</v>
      </c>
      <c r="H142" s="2">
        <f>'8. Model Variables'!D141-D142</f>
        <v>-5.2155153167632307E-4</v>
      </c>
      <c r="I142" s="2">
        <f>E142-'8. Model Variables'!F141</f>
        <v>-3.0094923022829789E-3</v>
      </c>
    </row>
    <row r="143" spans="1:9" x14ac:dyDescent="0.35">
      <c r="A143">
        <f t="shared" si="1"/>
        <v>2028</v>
      </c>
      <c r="B143">
        <v>9</v>
      </c>
      <c r="C143">
        <v>5.57</v>
      </c>
      <c r="D143">
        <v>133.69999999999999</v>
      </c>
      <c r="E143">
        <v>486.54</v>
      </c>
      <c r="G143" s="2">
        <f>'8. Model Variables'!C142-C143</f>
        <v>-9.0995892434087011E-4</v>
      </c>
      <c r="H143" s="2">
        <f>'8. Model Variables'!D142-D143</f>
        <v>3.9244771976996162E-3</v>
      </c>
      <c r="I143" s="2">
        <f>E143-'8. Model Variables'!F142</f>
        <v>4.6878271677996963E-3</v>
      </c>
    </row>
    <row r="144" spans="1:9" x14ac:dyDescent="0.35">
      <c r="A144">
        <f t="shared" ref="A144:A194" si="2">A132+1</f>
        <v>2028</v>
      </c>
      <c r="B144">
        <v>10</v>
      </c>
      <c r="C144">
        <v>69.680000000000007</v>
      </c>
      <c r="D144">
        <v>18.420000000000002</v>
      </c>
      <c r="E144">
        <v>509</v>
      </c>
      <c r="G144" s="2">
        <f>'8. Model Variables'!C143-C144</f>
        <v>-2.1507710191315255E-3</v>
      </c>
      <c r="H144" s="2">
        <f>'8. Model Variables'!D143-D144</f>
        <v>3.3187697065457655E-3</v>
      </c>
      <c r="I144" s="2">
        <f>E144-'8. Model Variables'!F143</f>
        <v>2.0743039139574648E-3</v>
      </c>
    </row>
    <row r="145" spans="1:9" x14ac:dyDescent="0.35">
      <c r="A145">
        <f t="shared" si="2"/>
        <v>2028</v>
      </c>
      <c r="B145">
        <v>11</v>
      </c>
      <c r="C145">
        <v>166.91</v>
      </c>
      <c r="D145">
        <v>0.74</v>
      </c>
      <c r="E145">
        <v>497.71</v>
      </c>
      <c r="G145" s="2">
        <f>'8. Model Variables'!C144-C145</f>
        <v>2.2023863900813012E-3</v>
      </c>
      <c r="H145" s="2">
        <f>'8. Model Variables'!D144-D145</f>
        <v>-4.7639477937522212E-3</v>
      </c>
      <c r="I145" s="2">
        <f>E145-'8. Model Variables'!F144</f>
        <v>4.2831406734080701E-3</v>
      </c>
    </row>
    <row r="146" spans="1:9" x14ac:dyDescent="0.35">
      <c r="A146">
        <f t="shared" si="2"/>
        <v>2028</v>
      </c>
      <c r="B146">
        <v>12</v>
      </c>
      <c r="C146">
        <v>254.33</v>
      </c>
      <c r="D146">
        <v>0</v>
      </c>
      <c r="E146">
        <v>521.04999999999995</v>
      </c>
      <c r="G146" s="2">
        <f>'8. Model Variables'!C145-C146</f>
        <v>-2.8726413100343962E-4</v>
      </c>
      <c r="H146" s="2">
        <f>'8. Model Variables'!D145-D146</f>
        <v>0</v>
      </c>
      <c r="I146" s="2">
        <f>E146-'8. Model Variables'!F145</f>
        <v>3.3077670195780229E-3</v>
      </c>
    </row>
    <row r="147" spans="1:9" x14ac:dyDescent="0.35">
      <c r="A147">
        <f t="shared" si="2"/>
        <v>2029</v>
      </c>
      <c r="B147">
        <v>1</v>
      </c>
      <c r="C147">
        <v>302.58</v>
      </c>
      <c r="D147">
        <v>0</v>
      </c>
      <c r="E147">
        <v>524.91999999999996</v>
      </c>
      <c r="G147" s="2">
        <f>'8. Model Variables'!C146-C147</f>
        <v>2.2504091111841262E-3</v>
      </c>
      <c r="H147" s="2">
        <f>'8. Model Variables'!D146-D147</f>
        <v>0</v>
      </c>
      <c r="I147" s="2">
        <f>E147-'8. Model Variables'!F146</f>
        <v>-3.9076222496987612E-3</v>
      </c>
    </row>
    <row r="148" spans="1:9" x14ac:dyDescent="0.35">
      <c r="A148">
        <f t="shared" si="2"/>
        <v>2029</v>
      </c>
      <c r="B148">
        <v>2</v>
      </c>
      <c r="C148">
        <v>256.95</v>
      </c>
      <c r="D148">
        <v>0</v>
      </c>
      <c r="E148">
        <v>471.69</v>
      </c>
      <c r="G148" s="2">
        <f>'8. Model Variables'!C147-C148</f>
        <v>-2.7318848332811285E-3</v>
      </c>
      <c r="H148" s="2">
        <f>'8. Model Variables'!D147-D148</f>
        <v>0</v>
      </c>
      <c r="I148" s="2">
        <f>E148-'8. Model Variables'!F147</f>
        <v>4.4728933049782427E-3</v>
      </c>
    </row>
    <row r="149" spans="1:9" x14ac:dyDescent="0.35">
      <c r="A149">
        <f t="shared" si="2"/>
        <v>2029</v>
      </c>
      <c r="B149">
        <v>3</v>
      </c>
      <c r="C149">
        <v>216.14</v>
      </c>
      <c r="D149">
        <v>0</v>
      </c>
      <c r="E149">
        <v>519.32000000000005</v>
      </c>
      <c r="G149" s="2">
        <f>'8. Model Variables'!C148-C149</f>
        <v>-4.2731250152030498E-3</v>
      </c>
      <c r="H149" s="2">
        <f>'8. Model Variables'!D148-D149</f>
        <v>0</v>
      </c>
      <c r="I149" s="2">
        <f>E149-'8. Model Variables'!F148</f>
        <v>4.7747023091915253E-3</v>
      </c>
    </row>
    <row r="150" spans="1:9" x14ac:dyDescent="0.35">
      <c r="A150">
        <f t="shared" si="2"/>
        <v>2029</v>
      </c>
      <c r="B150">
        <v>4</v>
      </c>
      <c r="C150">
        <v>126.9</v>
      </c>
      <c r="D150">
        <v>1.99</v>
      </c>
      <c r="E150">
        <v>497.3</v>
      </c>
      <c r="G150" s="2">
        <f>'8. Model Variables'!C149-C150</f>
        <v>-3.8771616374759788E-3</v>
      </c>
      <c r="H150" s="2">
        <f>'8. Model Variables'!D149-D150</f>
        <v>4.3345061610327029E-3</v>
      </c>
      <c r="I150" s="2">
        <f>E150-'8. Model Variables'!F149</f>
        <v>2.128507880286179E-3</v>
      </c>
    </row>
    <row r="151" spans="1:9" x14ac:dyDescent="0.35">
      <c r="A151">
        <f t="shared" si="2"/>
        <v>2029</v>
      </c>
      <c r="B151">
        <v>5</v>
      </c>
      <c r="C151">
        <v>41.27</v>
      </c>
      <c r="D151">
        <v>60.91</v>
      </c>
      <c r="E151">
        <v>510.76</v>
      </c>
      <c r="G151" s="2">
        <f>'8. Model Variables'!C150-C151</f>
        <v>-1.7793494093609752E-3</v>
      </c>
      <c r="H151" s="2">
        <f>'8. Model Variables'!D150-D151</f>
        <v>-5.0043721318573375E-3</v>
      </c>
      <c r="I151" s="2">
        <f>E151-'8. Model Variables'!F150</f>
        <v>-1.354364416044973E-3</v>
      </c>
    </row>
    <row r="152" spans="1:9" x14ac:dyDescent="0.35">
      <c r="A152">
        <f t="shared" si="2"/>
        <v>2029</v>
      </c>
      <c r="B152">
        <v>6</v>
      </c>
      <c r="C152">
        <v>1.73</v>
      </c>
      <c r="D152">
        <v>218.56</v>
      </c>
      <c r="E152">
        <v>491.8</v>
      </c>
      <c r="G152" s="2">
        <f>'8. Model Variables'!C151-C152</f>
        <v>1.4251428456393267E-3</v>
      </c>
      <c r="H152" s="2">
        <f>'8. Model Variables'!D151-D152</f>
        <v>-3.5688709200201174E-3</v>
      </c>
      <c r="I152" s="2">
        <f>E152-'8. Model Variables'!F151</f>
        <v>1.5325563841770418E-3</v>
      </c>
    </row>
    <row r="153" spans="1:9" x14ac:dyDescent="0.35">
      <c r="A153">
        <f t="shared" si="2"/>
        <v>2029</v>
      </c>
      <c r="B153">
        <v>7</v>
      </c>
      <c r="C153">
        <v>0</v>
      </c>
      <c r="D153">
        <v>435.99</v>
      </c>
      <c r="E153">
        <v>503.36</v>
      </c>
      <c r="G153" s="2">
        <f>'8. Model Variables'!C152-C153</f>
        <v>0</v>
      </c>
      <c r="H153" s="2">
        <f>'8. Model Variables'!D152-D153</f>
        <v>2.7676061043280242E-3</v>
      </c>
      <c r="I153" s="2">
        <f>E153-'8. Model Variables'!F152</f>
        <v>4.2904609915694891E-4</v>
      </c>
    </row>
    <row r="154" spans="1:9" x14ac:dyDescent="0.35">
      <c r="A154">
        <f t="shared" si="2"/>
        <v>2029</v>
      </c>
      <c r="B154">
        <v>8</v>
      </c>
      <c r="C154">
        <v>0.11</v>
      </c>
      <c r="D154">
        <v>358.83</v>
      </c>
      <c r="E154">
        <v>502.45</v>
      </c>
      <c r="G154" s="2">
        <f>'8. Model Variables'!C153-C154</f>
        <v>1.3987573793873831E-3</v>
      </c>
      <c r="H154" s="2">
        <f>'8. Model Variables'!D153-D154</f>
        <v>-3.3505848188042364E-4</v>
      </c>
      <c r="I154" s="2">
        <f>E154-'8. Model Variables'!F153</f>
        <v>4.5582513989188556E-3</v>
      </c>
    </row>
    <row r="155" spans="1:9" x14ac:dyDescent="0.35">
      <c r="A155">
        <f t="shared" si="2"/>
        <v>2029</v>
      </c>
      <c r="B155">
        <v>9</v>
      </c>
      <c r="C155">
        <v>5.58</v>
      </c>
      <c r="D155">
        <v>134.05000000000001</v>
      </c>
      <c r="E155">
        <v>488.93</v>
      </c>
      <c r="G155" s="2">
        <f>'8. Model Variables'!C154-C155</f>
        <v>2.8912128506926038E-3</v>
      </c>
      <c r="H155" s="2">
        <f>'8. Model Variables'!D154-D155</f>
        <v>1.423124459194014E-3</v>
      </c>
      <c r="I155" s="2">
        <f>E155-'8. Model Variables'!F154</f>
        <v>6.1425398826031596E-4</v>
      </c>
    </row>
    <row r="156" spans="1:9" x14ac:dyDescent="0.35">
      <c r="A156">
        <f t="shared" si="2"/>
        <v>2029</v>
      </c>
      <c r="B156">
        <v>10</v>
      </c>
      <c r="C156">
        <v>69.849999999999994</v>
      </c>
      <c r="D156">
        <v>18.47</v>
      </c>
      <c r="E156">
        <v>511.5</v>
      </c>
      <c r="G156" s="2">
        <f>'8. Model Variables'!C155-C156</f>
        <v>5.2261114905149952E-4</v>
      </c>
      <c r="H156" s="2">
        <f>'8. Model Variables'!D155-D156</f>
        <v>1.2011593687972777E-3</v>
      </c>
      <c r="I156" s="2">
        <f>E156-'8. Model Variables'!F155</f>
        <v>4.8728858345725712E-3</v>
      </c>
    </row>
    <row r="157" spans="1:9" x14ac:dyDescent="0.35">
      <c r="A157">
        <f t="shared" si="2"/>
        <v>2029</v>
      </c>
      <c r="B157">
        <v>11</v>
      </c>
      <c r="C157">
        <v>167.33</v>
      </c>
      <c r="D157">
        <v>0.74</v>
      </c>
      <c r="E157">
        <v>500.15</v>
      </c>
      <c r="G157" s="2">
        <f>'8. Model Variables'!C156-C157</f>
        <v>-4.1612165322533201E-3</v>
      </c>
      <c r="H157" s="2">
        <f>'8. Model Variables'!D156-D157</f>
        <v>-2.8530619438391636E-3</v>
      </c>
      <c r="I157" s="2">
        <f>E157-'8. Model Variables'!F156</f>
        <v>4.0978095017294436E-3</v>
      </c>
    </row>
    <row r="158" spans="1:9" x14ac:dyDescent="0.35">
      <c r="A158">
        <f t="shared" si="2"/>
        <v>2029</v>
      </c>
      <c r="B158">
        <v>12</v>
      </c>
      <c r="C158">
        <v>254.96</v>
      </c>
      <c r="D158">
        <v>0</v>
      </c>
      <c r="E158">
        <v>523.58000000000004</v>
      </c>
      <c r="G158" s="2">
        <f>'8. Model Variables'!C157-C158</f>
        <v>-1.5633047183882809E-5</v>
      </c>
      <c r="H158" s="2">
        <f>'8. Model Variables'!D157-D158</f>
        <v>0</v>
      </c>
      <c r="I158" s="2">
        <f>E158-'8. Model Variables'!F157</f>
        <v>2.1345833959003357E-3</v>
      </c>
    </row>
    <row r="159" spans="1:9" x14ac:dyDescent="0.35">
      <c r="A159">
        <f t="shared" si="2"/>
        <v>2030</v>
      </c>
      <c r="B159">
        <v>1</v>
      </c>
      <c r="C159">
        <v>303.13</v>
      </c>
      <c r="D159">
        <v>0</v>
      </c>
      <c r="E159">
        <v>527.02</v>
      </c>
      <c r="G159" s="2">
        <f>'8. Model Variables'!C158-C159</f>
        <v>-3.016685028228494E-3</v>
      </c>
      <c r="H159" s="2">
        <f>'8. Model Variables'!D158-D159</f>
        <v>0</v>
      </c>
      <c r="I159" s="2">
        <f>E159-'8. Model Variables'!F158</f>
        <v>4.7280093526751443E-3</v>
      </c>
    </row>
    <row r="160" spans="1:9" x14ac:dyDescent="0.35">
      <c r="A160">
        <f t="shared" si="2"/>
        <v>2030</v>
      </c>
      <c r="B160">
        <v>2</v>
      </c>
      <c r="C160">
        <v>257.41000000000003</v>
      </c>
      <c r="D160">
        <v>0</v>
      </c>
      <c r="E160">
        <v>473.58</v>
      </c>
      <c r="G160" s="2">
        <f>'8. Model Variables'!C159-C160</f>
        <v>-1.547448190990508E-4</v>
      </c>
      <c r="H160" s="2">
        <f>'8. Model Variables'!D159-D160</f>
        <v>0</v>
      </c>
      <c r="I160" s="2">
        <f>E160-'8. Model Variables'!F159</f>
        <v>1.0560700695236847E-3</v>
      </c>
    </row>
    <row r="161" spans="1:9" x14ac:dyDescent="0.35">
      <c r="A161">
        <f t="shared" si="2"/>
        <v>2030</v>
      </c>
      <c r="B161">
        <v>3</v>
      </c>
      <c r="C161">
        <v>216.52</v>
      </c>
      <c r="D161">
        <v>0</v>
      </c>
      <c r="E161">
        <v>521.41999999999996</v>
      </c>
      <c r="G161" s="2">
        <f>'8. Model Variables'!C160-C161</f>
        <v>4.8317957186441163E-3</v>
      </c>
      <c r="H161" s="2">
        <f>'8. Model Variables'!D160-D161</f>
        <v>0</v>
      </c>
      <c r="I161" s="2">
        <f>E161-'8. Model Variables'!F160</f>
        <v>1.8059741627212134E-3</v>
      </c>
    </row>
    <row r="162" spans="1:9" x14ac:dyDescent="0.35">
      <c r="A162">
        <f t="shared" si="2"/>
        <v>2030</v>
      </c>
      <c r="B162">
        <v>4</v>
      </c>
      <c r="C162">
        <v>127.12</v>
      </c>
      <c r="D162">
        <v>2</v>
      </c>
      <c r="E162">
        <v>499.34</v>
      </c>
      <c r="G162" s="2">
        <f>'8. Model Variables'!C161-C162</f>
        <v>4.5713053023490602E-3</v>
      </c>
      <c r="H162" s="2">
        <f>'8. Model Variables'!D161-D162</f>
        <v>1.0093805331865546E-3</v>
      </c>
      <c r="I162" s="2">
        <f>E162-'8. Model Variables'!F161</f>
        <v>-2.642382899068707E-3</v>
      </c>
    </row>
    <row r="163" spans="1:9" x14ac:dyDescent="0.35">
      <c r="A163">
        <f t="shared" si="2"/>
        <v>2030</v>
      </c>
      <c r="B163">
        <v>5</v>
      </c>
      <c r="C163">
        <v>41.34</v>
      </c>
      <c r="D163">
        <v>61.11</v>
      </c>
      <c r="E163">
        <v>512.88</v>
      </c>
      <c r="G163" s="2">
        <f>'8. Model Variables'!C162-C163</f>
        <v>2.5149751932218578E-3</v>
      </c>
      <c r="H163" s="2">
        <f>'8. Model Variables'!D162-D163</f>
        <v>-1.1603363411225587E-3</v>
      </c>
      <c r="I163" s="2">
        <f>E163-'8. Model Variables'!F162</f>
        <v>-2.1833965126916155E-4</v>
      </c>
    </row>
    <row r="164" spans="1:9" x14ac:dyDescent="0.35">
      <c r="A164">
        <f t="shared" si="2"/>
        <v>2030</v>
      </c>
      <c r="B164">
        <v>6</v>
      </c>
      <c r="C164">
        <v>1.73</v>
      </c>
      <c r="D164">
        <v>219.29</v>
      </c>
      <c r="E164">
        <v>493.85</v>
      </c>
      <c r="G164" s="2">
        <f>'8. Model Variables'!C163-C164</f>
        <v>4.542191740883883E-3</v>
      </c>
      <c r="H164" s="2">
        <f>'8. Model Variables'!D163-D164</f>
        <v>-2.0783829872357273E-3</v>
      </c>
      <c r="I164" s="2">
        <f>E164-'8. Model Variables'!F163</f>
        <v>-1.8915812938757881E-4</v>
      </c>
    </row>
    <row r="165" spans="1:9" x14ac:dyDescent="0.35">
      <c r="A165">
        <f t="shared" si="2"/>
        <v>2030</v>
      </c>
      <c r="B165">
        <v>7</v>
      </c>
      <c r="C165">
        <v>0</v>
      </c>
      <c r="D165">
        <v>437.45</v>
      </c>
      <c r="E165">
        <v>505.48</v>
      </c>
      <c r="G165" s="2">
        <f>'8. Model Variables'!C164-C165</f>
        <v>0</v>
      </c>
      <c r="H165" s="2">
        <f>'8. Model Variables'!D164-D165</f>
        <v>2.0009148705071311E-3</v>
      </c>
      <c r="I165" s="2">
        <f>E165-'8. Model Variables'!F164</f>
        <v>-2.4867588535357754E-3</v>
      </c>
    </row>
    <row r="166" spans="1:9" x14ac:dyDescent="0.35">
      <c r="A166">
        <f t="shared" si="2"/>
        <v>2030</v>
      </c>
      <c r="B166">
        <v>8</v>
      </c>
      <c r="C166">
        <v>0.11</v>
      </c>
      <c r="D166">
        <v>360.03</v>
      </c>
      <c r="E166">
        <v>504.56</v>
      </c>
      <c r="G166" s="2">
        <f>'8. Model Variables'!C165-C166</f>
        <v>1.5993065652617489E-3</v>
      </c>
      <c r="H166" s="2">
        <f>'8. Model Variables'!D165-D166</f>
        <v>6.3944880423605355E-4</v>
      </c>
      <c r="I166" s="2">
        <f>E166-'8. Model Variables'!F165</f>
        <v>-4.1144972794313617E-3</v>
      </c>
    </row>
    <row r="167" spans="1:9" x14ac:dyDescent="0.35">
      <c r="A167">
        <f t="shared" si="2"/>
        <v>2030</v>
      </c>
      <c r="B167">
        <v>9</v>
      </c>
      <c r="C167">
        <v>5.59</v>
      </c>
      <c r="D167">
        <v>134.5</v>
      </c>
      <c r="E167">
        <v>490.99</v>
      </c>
      <c r="G167" s="2">
        <f>'8. Model Variables'!C166-C167</f>
        <v>2.9419918171873505E-3</v>
      </c>
      <c r="H167" s="2">
        <f>'8. Model Variables'!D166-D167</f>
        <v>8.2634993646024668E-5</v>
      </c>
      <c r="I167" s="2">
        <f>E167-'8. Model Variables'!F166</f>
        <v>3.1068394621911466E-3</v>
      </c>
    </row>
    <row r="168" spans="1:9" x14ac:dyDescent="0.35">
      <c r="A168">
        <f t="shared" si="2"/>
        <v>2030</v>
      </c>
      <c r="B168">
        <v>10</v>
      </c>
      <c r="C168">
        <v>69.98</v>
      </c>
      <c r="D168">
        <v>18.53</v>
      </c>
      <c r="E168">
        <v>513.61</v>
      </c>
      <c r="G168" s="2">
        <f>'8. Model Variables'!C167-C168</f>
        <v>-3.7265379758082418E-3</v>
      </c>
      <c r="H168" s="2">
        <f>'8. Model Variables'!D167-D168</f>
        <v>3.0228635703366535E-3</v>
      </c>
      <c r="I168" s="2">
        <f>E168-'8. Model Variables'!F167</f>
        <v>-1.6363089173410117E-3</v>
      </c>
    </row>
    <row r="169" spans="1:9" x14ac:dyDescent="0.35">
      <c r="A169">
        <f t="shared" si="2"/>
        <v>2030</v>
      </c>
      <c r="B169">
        <v>11</v>
      </c>
      <c r="C169">
        <v>167.63</v>
      </c>
      <c r="D169">
        <v>0.74</v>
      </c>
      <c r="E169">
        <v>502.19</v>
      </c>
      <c r="G169" s="2">
        <f>'8. Model Variables'!C168-C169</f>
        <v>-2.9270122078060012E-3</v>
      </c>
      <c r="H169" s="2">
        <f>'8. Model Variables'!D168-D169</f>
        <v>-3.8588725582677785E-4</v>
      </c>
      <c r="I169" s="2">
        <f>E169-'8. Model Variables'!F168</f>
        <v>4.7996975490036675E-3</v>
      </c>
    </row>
    <row r="170" spans="1:9" x14ac:dyDescent="0.35">
      <c r="A170">
        <f t="shared" si="2"/>
        <v>2030</v>
      </c>
      <c r="B170">
        <v>12</v>
      </c>
      <c r="C170">
        <v>255.42</v>
      </c>
      <c r="D170">
        <v>0</v>
      </c>
      <c r="E170">
        <v>525.67999999999995</v>
      </c>
      <c r="G170" s="2">
        <f>'8. Model Variables'!C169-C170</f>
        <v>-1.0149874580065443E-3</v>
      </c>
      <c r="H170" s="2">
        <f>'8. Model Variables'!D169-D170</f>
        <v>0</v>
      </c>
      <c r="I170" s="2">
        <f>E170-'8. Model Variables'!F169</f>
        <v>4.2148085693725079E-3</v>
      </c>
    </row>
    <row r="171" spans="1:9" x14ac:dyDescent="0.35">
      <c r="A171">
        <f t="shared" si="2"/>
        <v>2031</v>
      </c>
      <c r="B171">
        <v>1</v>
      </c>
      <c r="C171">
        <v>303.55</v>
      </c>
      <c r="D171">
        <v>0</v>
      </c>
      <c r="E171">
        <v>529.25</v>
      </c>
      <c r="G171" s="2">
        <f>'8. Model Variables'!C170-C171</f>
        <v>-3.460919245014793E-3</v>
      </c>
      <c r="H171" s="2">
        <f>'8. Model Variables'!D170-D171</f>
        <v>0</v>
      </c>
      <c r="I171" s="2">
        <f>E171-'8. Model Variables'!F170</f>
        <v>3.5499299846151189E-3</v>
      </c>
    </row>
    <row r="172" spans="1:9" x14ac:dyDescent="0.35">
      <c r="A172">
        <f t="shared" si="2"/>
        <v>2031</v>
      </c>
      <c r="B172">
        <v>2</v>
      </c>
      <c r="C172">
        <v>257.77</v>
      </c>
      <c r="D172">
        <v>0</v>
      </c>
      <c r="E172">
        <v>475.6</v>
      </c>
      <c r="G172" s="2">
        <f>'8. Model Variables'!C171-C172</f>
        <v>-3.8757241752023219E-3</v>
      </c>
      <c r="H172" s="2">
        <f>'8. Model Variables'!D171-D172</f>
        <v>0</v>
      </c>
      <c r="I172" s="2">
        <f>E172-'8. Model Variables'!F171</f>
        <v>2.2124881730292145E-3</v>
      </c>
    </row>
    <row r="173" spans="1:9" x14ac:dyDescent="0.35">
      <c r="A173">
        <f t="shared" si="2"/>
        <v>2031</v>
      </c>
      <c r="B173">
        <v>3</v>
      </c>
      <c r="C173">
        <v>216.82</v>
      </c>
      <c r="D173">
        <v>0</v>
      </c>
      <c r="E173">
        <v>523.66</v>
      </c>
      <c r="G173" s="2">
        <f>'8. Model Variables'!C172-C173</f>
        <v>4.5221783486510958E-3</v>
      </c>
      <c r="H173" s="2">
        <f>'8. Model Variables'!D172-D173</f>
        <v>0</v>
      </c>
      <c r="I173" s="2">
        <f>E173-'8. Model Variables'!F172</f>
        <v>1.1995683081522657E-3</v>
      </c>
    </row>
    <row r="174" spans="1:9" x14ac:dyDescent="0.35">
      <c r="A174">
        <f t="shared" si="2"/>
        <v>2031</v>
      </c>
      <c r="B174">
        <v>4</v>
      </c>
      <c r="C174">
        <v>127.3</v>
      </c>
      <c r="D174">
        <v>2.0099999999999998</v>
      </c>
      <c r="E174">
        <v>501.52</v>
      </c>
      <c r="G174" s="2">
        <f>'8. Model Variables'!C173-C174</f>
        <v>5.2393596709521262E-4</v>
      </c>
      <c r="H174" s="2">
        <f>'8. Model Variables'!D173-D174</f>
        <v>-4.2541412476593266E-4</v>
      </c>
      <c r="I174" s="2">
        <f>E174-'8. Model Variables'!F173</f>
        <v>1.7672563827204613E-3</v>
      </c>
    </row>
    <row r="175" spans="1:9" x14ac:dyDescent="0.35">
      <c r="A175">
        <f t="shared" si="2"/>
        <v>2031</v>
      </c>
      <c r="B175">
        <v>5</v>
      </c>
      <c r="C175">
        <v>41.4</v>
      </c>
      <c r="D175">
        <v>61.37</v>
      </c>
      <c r="E175">
        <v>515.13</v>
      </c>
      <c r="G175" s="2">
        <f>'8. Model Variables'!C174-C175</f>
        <v>-2.6300868913153863E-4</v>
      </c>
      <c r="H175" s="2">
        <f>'8. Model Variables'!D174-D175</f>
        <v>4.1253034579824543E-4</v>
      </c>
      <c r="I175" s="2">
        <f>E175-'8. Model Variables'!F174</f>
        <v>-3.5141414903137047E-3</v>
      </c>
    </row>
    <row r="176" spans="1:9" x14ac:dyDescent="0.35">
      <c r="A176">
        <f t="shared" si="2"/>
        <v>2031</v>
      </c>
      <c r="B176">
        <v>6</v>
      </c>
      <c r="C176">
        <v>1.74</v>
      </c>
      <c r="D176">
        <v>220.23</v>
      </c>
      <c r="E176">
        <v>496.03</v>
      </c>
      <c r="G176" s="2">
        <f>'8. Model Variables'!C175-C176</f>
        <v>-3.0570350765439791E-3</v>
      </c>
      <c r="H176" s="2">
        <f>'8. Model Variables'!D175-D176</f>
        <v>-3.4290713183224852E-3</v>
      </c>
      <c r="I176" s="2">
        <f>E176-'8. Model Variables'!F175</f>
        <v>-1.8171658784922329E-3</v>
      </c>
    </row>
    <row r="177" spans="1:9" x14ac:dyDescent="0.35">
      <c r="A177">
        <f t="shared" si="2"/>
        <v>2031</v>
      </c>
      <c r="B177">
        <v>7</v>
      </c>
      <c r="C177">
        <v>0</v>
      </c>
      <c r="D177">
        <v>439.33</v>
      </c>
      <c r="E177">
        <v>507.74</v>
      </c>
      <c r="G177" s="2">
        <f>'8. Model Variables'!C176-C177</f>
        <v>0</v>
      </c>
      <c r="H177" s="2">
        <f>'8. Model Variables'!D176-D177</f>
        <v>-5.5141246065772975E-3</v>
      </c>
      <c r="I177" s="2">
        <f>E177-'8. Model Variables'!F176</f>
        <v>2.83113852299266E-3</v>
      </c>
    </row>
    <row r="178" spans="1:9" x14ac:dyDescent="0.35">
      <c r="A178">
        <f t="shared" si="2"/>
        <v>2031</v>
      </c>
      <c r="B178">
        <v>8</v>
      </c>
      <c r="C178">
        <v>0.11</v>
      </c>
      <c r="D178">
        <v>361.57</v>
      </c>
      <c r="E178">
        <v>506.81</v>
      </c>
      <c r="G178" s="2">
        <f>'8. Model Variables'!C177-C178</f>
        <v>1.7537699428666065E-3</v>
      </c>
      <c r="H178" s="2">
        <f>'8. Model Variables'!D177-D178</f>
        <v>1.7272853793315335E-3</v>
      </c>
      <c r="I178" s="2">
        <f>E178-'8. Model Variables'!F177</f>
        <v>-3.9178702882054495E-3</v>
      </c>
    </row>
    <row r="179" spans="1:9" x14ac:dyDescent="0.35">
      <c r="A179">
        <f t="shared" si="2"/>
        <v>2031</v>
      </c>
      <c r="B179">
        <v>9</v>
      </c>
      <c r="C179">
        <v>5.6</v>
      </c>
      <c r="D179">
        <v>135.08000000000001</v>
      </c>
      <c r="E179">
        <v>493.17</v>
      </c>
      <c r="G179" s="2">
        <f>'8. Model Variables'!C178-C179</f>
        <v>6.8312155529159924E-4</v>
      </c>
      <c r="H179" s="2">
        <f>'8. Model Variables'!D178-D179</f>
        <v>-4.198471513120694E-3</v>
      </c>
      <c r="I179" s="2">
        <f>E179-'8. Model Variables'!F178</f>
        <v>-1.8838777700693754E-3</v>
      </c>
    </row>
    <row r="180" spans="1:9" x14ac:dyDescent="0.35">
      <c r="A180">
        <f t="shared" si="2"/>
        <v>2031</v>
      </c>
      <c r="B180">
        <v>10</v>
      </c>
      <c r="C180">
        <v>70.069999999999993</v>
      </c>
      <c r="D180">
        <v>18.61</v>
      </c>
      <c r="E180">
        <v>515.86</v>
      </c>
      <c r="G180" s="2">
        <f>'8. Model Variables'!C179-C180</f>
        <v>3.1268511912116992E-3</v>
      </c>
      <c r="H180" s="2">
        <f>'8. Model Variables'!D179-D180</f>
        <v>2.3522665929611719E-3</v>
      </c>
      <c r="I180" s="2">
        <f>E180-'8. Model Variables'!F179</f>
        <v>-2.4427028292848263E-3</v>
      </c>
    </row>
    <row r="181" spans="1:9" x14ac:dyDescent="0.35">
      <c r="A181">
        <f t="shared" si="2"/>
        <v>2031</v>
      </c>
      <c r="B181">
        <v>11</v>
      </c>
      <c r="C181">
        <v>167.86</v>
      </c>
      <c r="D181">
        <v>0.74</v>
      </c>
      <c r="E181">
        <v>504.36</v>
      </c>
      <c r="G181" s="2">
        <f>'8. Model Variables'!C180-C181</f>
        <v>-9.1622724045237192E-4</v>
      </c>
      <c r="H181" s="2">
        <f>'8. Model Variables'!D180-D181</f>
        <v>2.7799830106171042E-3</v>
      </c>
      <c r="I181" s="2">
        <f>E181-'8. Model Variables'!F180</f>
        <v>3.7173673131292162E-3</v>
      </c>
    </row>
    <row r="182" spans="1:9" x14ac:dyDescent="0.35">
      <c r="A182">
        <f t="shared" si="2"/>
        <v>2031</v>
      </c>
      <c r="B182">
        <v>12</v>
      </c>
      <c r="C182">
        <v>255.77</v>
      </c>
      <c r="D182">
        <v>0</v>
      </c>
      <c r="E182">
        <v>527.91</v>
      </c>
      <c r="G182" s="2">
        <f>'8. Model Variables'!C181-C182</f>
        <v>2.5076157352827977E-3</v>
      </c>
      <c r="H182" s="2">
        <f>'8. Model Variables'!D181-D182</f>
        <v>0</v>
      </c>
      <c r="I182" s="2">
        <f>E182-'8. Model Variables'!F181</f>
        <v>-2.9715667062646389E-3</v>
      </c>
    </row>
    <row r="183" spans="1:9" x14ac:dyDescent="0.35">
      <c r="A183">
        <f t="shared" si="2"/>
        <v>2032</v>
      </c>
      <c r="B183">
        <v>1</v>
      </c>
      <c r="C183">
        <v>303.89999999999998</v>
      </c>
      <c r="D183">
        <v>0</v>
      </c>
      <c r="E183">
        <v>531.54</v>
      </c>
      <c r="G183" s="2">
        <f>'8. Model Variables'!C182-C183</f>
        <v>4.7541091390712609E-4</v>
      </c>
      <c r="H183" s="2">
        <f>'8. Model Variables'!D182-D183</f>
        <v>0</v>
      </c>
      <c r="I183" s="2">
        <f>E183-'8. Model Variables'!F182</f>
        <v>-2.0937046183462371E-3</v>
      </c>
    </row>
    <row r="184" spans="1:9" x14ac:dyDescent="0.35">
      <c r="A184">
        <f t="shared" si="2"/>
        <v>2032</v>
      </c>
      <c r="B184">
        <v>2</v>
      </c>
      <c r="C184">
        <v>267.98</v>
      </c>
      <c r="D184">
        <v>0</v>
      </c>
      <c r="E184">
        <v>494.73</v>
      </c>
      <c r="G184" s="2">
        <f>'8. Model Variables'!C183-C184</f>
        <v>2.6874030549493E-3</v>
      </c>
      <c r="H184" s="2">
        <f>'8. Model Variables'!D183-D184</f>
        <v>0</v>
      </c>
      <c r="I184" s="2">
        <f>E184-'8. Model Variables'!F183</f>
        <v>-3.2525894553714352E-3</v>
      </c>
    </row>
    <row r="185" spans="1:9" x14ac:dyDescent="0.35">
      <c r="A185">
        <f t="shared" si="2"/>
        <v>2032</v>
      </c>
      <c r="B185">
        <v>3</v>
      </c>
      <c r="C185">
        <v>217.08</v>
      </c>
      <c r="D185">
        <v>0</v>
      </c>
      <c r="E185">
        <v>525.96</v>
      </c>
      <c r="G185" s="2">
        <f>'8. Model Variables'!C184-C185</f>
        <v>-2.6596676356689386E-3</v>
      </c>
      <c r="H185" s="2">
        <f>'8. Model Variables'!D184-D185</f>
        <v>0</v>
      </c>
      <c r="I185" s="2">
        <f>E185-'8. Model Variables'!F184</f>
        <v>-5.686699360012426E-4</v>
      </c>
    </row>
    <row r="186" spans="1:9" x14ac:dyDescent="0.35">
      <c r="A186">
        <f t="shared" si="2"/>
        <v>2032</v>
      </c>
      <c r="B186">
        <v>4</v>
      </c>
      <c r="C186">
        <v>127.45</v>
      </c>
      <c r="D186">
        <v>2.02</v>
      </c>
      <c r="E186">
        <v>503.75</v>
      </c>
      <c r="G186" s="2">
        <f>'8. Model Variables'!C185-C186</f>
        <v>-1.0438004845241267E-3</v>
      </c>
      <c r="H186" s="2">
        <f>'8. Model Variables'!D185-D186</f>
        <v>-7.3701318402452642E-5</v>
      </c>
      <c r="I186" s="2">
        <f>E186-'8. Model Variables'!F185</f>
        <v>-9.859014033963831E-5</v>
      </c>
    </row>
    <row r="187" spans="1:9" x14ac:dyDescent="0.35">
      <c r="A187">
        <f t="shared" si="2"/>
        <v>2032</v>
      </c>
      <c r="B187">
        <v>5</v>
      </c>
      <c r="C187">
        <v>41.45</v>
      </c>
      <c r="D187">
        <v>61.69</v>
      </c>
      <c r="E187">
        <v>517.44000000000005</v>
      </c>
      <c r="G187" s="2">
        <f>'8. Model Variables'!C186-C187</f>
        <v>-1.9909632809032018E-3</v>
      </c>
      <c r="H187" s="2">
        <f>'8. Model Variables'!D186-D187</f>
        <v>-3.4564388442603899E-3</v>
      </c>
      <c r="I187" s="2">
        <f>E187-'8. Model Variables'!F186</f>
        <v>-2.9979676044149528E-3</v>
      </c>
    </row>
    <row r="188" spans="1:9" x14ac:dyDescent="0.35">
      <c r="A188">
        <f t="shared" si="2"/>
        <v>2032</v>
      </c>
      <c r="B188">
        <v>6</v>
      </c>
      <c r="C188">
        <v>1.74</v>
      </c>
      <c r="D188">
        <v>221.36</v>
      </c>
      <c r="E188">
        <v>498.27</v>
      </c>
      <c r="G188" s="2">
        <f>'8. Model Variables'!C187-C188</f>
        <v>-1.0317615900987676E-3</v>
      </c>
      <c r="H188" s="2">
        <f>'8. Model Variables'!D187-D188</f>
        <v>1.0011860144913953E-3</v>
      </c>
      <c r="I188" s="2">
        <f>E188-'8. Model Variables'!F187</f>
        <v>3.7748967033621739E-3</v>
      </c>
    </row>
    <row r="189" spans="1:9" x14ac:dyDescent="0.35">
      <c r="A189">
        <f t="shared" si="2"/>
        <v>2032</v>
      </c>
      <c r="B189">
        <v>7</v>
      </c>
      <c r="C189">
        <v>0</v>
      </c>
      <c r="D189">
        <v>441.59</v>
      </c>
      <c r="E189">
        <v>510.05</v>
      </c>
      <c r="G189" s="2">
        <f>'8. Model Variables'!C188-C189</f>
        <v>0</v>
      </c>
      <c r="H189" s="2">
        <f>'8. Model Variables'!D188-D189</f>
        <v>-2.4661297640022894E-3</v>
      </c>
      <c r="I189" s="2">
        <f>E189-'8. Model Variables'!F188</f>
        <v>6.0932335069310284E-3</v>
      </c>
    </row>
    <row r="190" spans="1:9" x14ac:dyDescent="0.35">
      <c r="A190">
        <f t="shared" si="2"/>
        <v>2032</v>
      </c>
      <c r="B190">
        <v>8</v>
      </c>
      <c r="C190">
        <v>0.11</v>
      </c>
      <c r="D190">
        <v>363.44</v>
      </c>
      <c r="E190">
        <v>509.12</v>
      </c>
      <c r="G190" s="2">
        <f>'8. Model Variables'!C189-C190</f>
        <v>1.8840750661218153E-3</v>
      </c>
      <c r="H190" s="2">
        <f>'8. Model Variables'!D189-D190</f>
        <v>-5.7446772988214434E-3</v>
      </c>
      <c r="I190" s="2">
        <f>E190-'8. Model Variables'!F189</f>
        <v>4.1744371198433328E-3</v>
      </c>
    </row>
    <row r="191" spans="1:9" x14ac:dyDescent="0.35">
      <c r="A191">
        <f t="shared" si="2"/>
        <v>2032</v>
      </c>
      <c r="B191">
        <v>9</v>
      </c>
      <c r="C191">
        <v>5.61</v>
      </c>
      <c r="D191">
        <v>135.77000000000001</v>
      </c>
      <c r="E191">
        <v>495.41</v>
      </c>
      <c r="G191" s="2">
        <f>'8. Model Variables'!C190-C191</f>
        <v>-2.7864705234303955E-3</v>
      </c>
      <c r="H191" s="2">
        <f>'8. Model Variables'!D190-D191</f>
        <v>1.6039060659522875E-3</v>
      </c>
      <c r="I191" s="2">
        <f>E191-'8. Model Variables'!F190</f>
        <v>1.5132492154066313E-3</v>
      </c>
    </row>
    <row r="192" spans="1:9" x14ac:dyDescent="0.35">
      <c r="A192">
        <f t="shared" si="2"/>
        <v>2032</v>
      </c>
      <c r="B192">
        <v>10</v>
      </c>
      <c r="C192">
        <v>70.150000000000006</v>
      </c>
      <c r="D192">
        <v>18.71</v>
      </c>
      <c r="E192">
        <v>518.16999999999996</v>
      </c>
      <c r="G192" s="2">
        <f>'8. Model Variables'!C191-C192</f>
        <v>4.8322866962706712E-3</v>
      </c>
      <c r="H192" s="2">
        <f>'8. Model Variables'!D191-D192</f>
        <v>-1.7717897998466015E-3</v>
      </c>
      <c r="I192" s="2">
        <f>E192-'8. Model Variables'!F191</f>
        <v>-1.4206840126007592E-4</v>
      </c>
    </row>
    <row r="193" spans="1:9" x14ac:dyDescent="0.35">
      <c r="A193">
        <f t="shared" si="2"/>
        <v>2032</v>
      </c>
      <c r="B193">
        <v>11</v>
      </c>
      <c r="C193">
        <v>168.05</v>
      </c>
      <c r="D193">
        <v>0.75</v>
      </c>
      <c r="E193">
        <v>506.59</v>
      </c>
      <c r="G193" s="2">
        <f>'8. Model Variables'!C192-C193</f>
        <v>4.8078707045817737E-3</v>
      </c>
      <c r="H193" s="2">
        <f>'8. Model Variables'!D192-D193</f>
        <v>-3.3938089559416573E-3</v>
      </c>
      <c r="I193" s="2">
        <f>E193-'8. Model Variables'!F192</f>
        <v>4.6266529294598513E-3</v>
      </c>
    </row>
    <row r="194" spans="1:9" x14ac:dyDescent="0.35">
      <c r="A194">
        <f t="shared" si="2"/>
        <v>2032</v>
      </c>
      <c r="B194">
        <v>12</v>
      </c>
      <c r="C194">
        <v>256.07</v>
      </c>
      <c r="D194">
        <v>0</v>
      </c>
      <c r="E194">
        <v>530.22</v>
      </c>
      <c r="G194" s="2">
        <f>'8. Model Variables'!C193-C194</f>
        <v>7.3897865638627991E-4</v>
      </c>
      <c r="H194" s="2">
        <f>'8. Model Variables'!D193-D194</f>
        <v>0</v>
      </c>
      <c r="I194" s="2">
        <f>E194-'8. Model Variables'!F193</f>
        <v>6.4400036354754775E-3</v>
      </c>
    </row>
    <row r="195" spans="1:9" x14ac:dyDescent="0.35">
      <c r="G195" s="2"/>
      <c r="H195" s="2"/>
      <c r="I195" s="2"/>
    </row>
    <row r="196" spans="1:9" x14ac:dyDescent="0.35">
      <c r="G196" s="2"/>
      <c r="H196" s="2"/>
      <c r="I196" s="2"/>
    </row>
    <row r="197" spans="1:9" x14ac:dyDescent="0.35">
      <c r="G197" s="2"/>
      <c r="H197" s="2"/>
      <c r="I197" s="2"/>
    </row>
    <row r="198" spans="1:9" x14ac:dyDescent="0.35">
      <c r="G198" s="2"/>
      <c r="H198" s="2"/>
      <c r="I198" s="2"/>
    </row>
    <row r="199" spans="1:9" x14ac:dyDescent="0.35">
      <c r="G199" s="2"/>
      <c r="H199" s="2"/>
      <c r="I199" s="2"/>
    </row>
    <row r="200" spans="1:9" x14ac:dyDescent="0.35">
      <c r="G200" s="2"/>
      <c r="H200" s="2"/>
      <c r="I200" s="2"/>
    </row>
    <row r="201" spans="1:9" x14ac:dyDescent="0.35">
      <c r="G201" s="2"/>
      <c r="H201" s="2"/>
      <c r="I201" s="2"/>
    </row>
    <row r="202" spans="1:9" x14ac:dyDescent="0.35">
      <c r="G202" s="2"/>
      <c r="H202" s="2"/>
      <c r="I202" s="2"/>
    </row>
    <row r="203" spans="1:9" x14ac:dyDescent="0.35">
      <c r="G203" s="2"/>
      <c r="H203" s="2"/>
      <c r="I203" s="2"/>
    </row>
    <row r="204" spans="1:9" x14ac:dyDescent="0.35">
      <c r="G204" s="2"/>
      <c r="H204" s="2"/>
      <c r="I204" s="2"/>
    </row>
    <row r="205" spans="1:9" x14ac:dyDescent="0.35">
      <c r="G205" s="2"/>
      <c r="H205" s="2"/>
      <c r="I205" s="2"/>
    </row>
    <row r="206" spans="1:9" x14ac:dyDescent="0.35">
      <c r="G206" s="2"/>
      <c r="H206" s="2"/>
      <c r="I206" s="2"/>
    </row>
    <row r="207" spans="1:9" x14ac:dyDescent="0.35">
      <c r="G207" s="2"/>
      <c r="H207" s="2"/>
      <c r="I207" s="2"/>
    </row>
    <row r="208" spans="1:9" x14ac:dyDescent="0.35">
      <c r="G208" s="2"/>
      <c r="H208" s="2"/>
      <c r="I208" s="2"/>
    </row>
    <row r="209" spans="7:9" x14ac:dyDescent="0.35">
      <c r="G209" s="2"/>
      <c r="H209" s="2"/>
      <c r="I209" s="2"/>
    </row>
    <row r="210" spans="7:9" x14ac:dyDescent="0.35">
      <c r="G210" s="2"/>
      <c r="H210" s="2"/>
      <c r="I210" s="2"/>
    </row>
    <row r="211" spans="7:9" x14ac:dyDescent="0.35">
      <c r="G211" s="2"/>
      <c r="H211" s="2"/>
      <c r="I211" s="2"/>
    </row>
    <row r="212" spans="7:9" x14ac:dyDescent="0.35">
      <c r="G212" s="2"/>
      <c r="H212" s="2"/>
      <c r="I212" s="2"/>
    </row>
    <row r="213" spans="7:9" x14ac:dyDescent="0.35">
      <c r="G213" s="2"/>
      <c r="H213" s="2"/>
      <c r="I213" s="2"/>
    </row>
    <row r="214" spans="7:9" x14ac:dyDescent="0.35">
      <c r="G214" s="2"/>
      <c r="H214" s="2"/>
      <c r="I214" s="2"/>
    </row>
    <row r="215" spans="7:9" x14ac:dyDescent="0.35">
      <c r="G215" s="2"/>
      <c r="H215" s="2"/>
      <c r="I215" s="2"/>
    </row>
    <row r="216" spans="7:9" x14ac:dyDescent="0.35">
      <c r="G216" s="2"/>
      <c r="H216" s="2"/>
      <c r="I216" s="2"/>
    </row>
    <row r="217" spans="7:9" x14ac:dyDescent="0.35">
      <c r="G217" s="2"/>
      <c r="H217" s="2"/>
      <c r="I217" s="2"/>
    </row>
    <row r="218" spans="7:9" x14ac:dyDescent="0.35">
      <c r="G218" s="2"/>
      <c r="H218" s="2"/>
      <c r="I218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E7BFB-78F9-45CE-A841-347BFDE22A7A}">
  <sheetPr>
    <tabColor theme="9" tint="0.79998168889431442"/>
  </sheetPr>
  <dimension ref="A1:K217"/>
  <sheetViews>
    <sheetView workbookViewId="0">
      <selection activeCell="C2" sqref="C2:K217"/>
    </sheetView>
  </sheetViews>
  <sheetFormatPr defaultRowHeight="14.5" x14ac:dyDescent="0.35"/>
  <cols>
    <col min="3" max="3" width="7.26953125" style="5" bestFit="1" customWidth="1"/>
    <col min="4" max="4" width="6.26953125" style="5" bestFit="1" customWidth="1"/>
    <col min="5" max="5" width="9.36328125" style="5" bestFit="1" customWidth="1"/>
    <col min="6" max="6" width="6.26953125" style="5" bestFit="1" customWidth="1"/>
    <col min="7" max="7" width="8.36328125" style="5" bestFit="1" customWidth="1"/>
    <col min="8" max="8" width="9.81640625" bestFit="1" customWidth="1"/>
    <col min="9" max="9" width="8.81640625" bestFit="1" customWidth="1"/>
    <col min="10" max="10" width="12.90625" bestFit="1" customWidth="1"/>
    <col min="11" max="11" width="12.81640625" bestFit="1" customWidth="1"/>
  </cols>
  <sheetData>
    <row r="1" spans="1:11" x14ac:dyDescent="0.35">
      <c r="A1" t="s">
        <v>0</v>
      </c>
      <c r="B1" t="s">
        <v>1</v>
      </c>
      <c r="C1" s="5" t="s">
        <v>50</v>
      </c>
      <c r="D1" s="5" t="s">
        <v>30</v>
      </c>
      <c r="E1" s="5" t="s">
        <v>51</v>
      </c>
      <c r="F1" s="5" t="s">
        <v>52</v>
      </c>
      <c r="G1" s="5" t="s">
        <v>53</v>
      </c>
      <c r="H1" s="5" t="s">
        <v>29</v>
      </c>
      <c r="I1" s="5" t="s">
        <v>54</v>
      </c>
      <c r="J1" s="5" t="s">
        <v>55</v>
      </c>
      <c r="K1" s="5" t="s">
        <v>56</v>
      </c>
    </row>
    <row r="2" spans="1:11" x14ac:dyDescent="0.35">
      <c r="A2">
        <v>2015</v>
      </c>
      <c r="B2">
        <v>1</v>
      </c>
      <c r="C2" s="6">
        <v>36500.726000000002</v>
      </c>
      <c r="D2" s="6">
        <v>153.75920833329999</v>
      </c>
      <c r="E2" s="6">
        <v>36500.726000000002</v>
      </c>
      <c r="F2" s="6">
        <v>89.366108966699997</v>
      </c>
      <c r="G2" s="6">
        <v>17.938563233299998</v>
      </c>
      <c r="H2" s="1">
        <v>9770.0218666667006</v>
      </c>
      <c r="I2" s="1">
        <v>2719.1997033333</v>
      </c>
      <c r="J2" s="1">
        <v>71.427545733299993</v>
      </c>
      <c r="K2" s="1">
        <v>7050.8221633332996</v>
      </c>
    </row>
    <row r="3" spans="1:11" x14ac:dyDescent="0.35">
      <c r="A3">
        <v>2015</v>
      </c>
      <c r="B3">
        <v>2</v>
      </c>
      <c r="C3" s="6">
        <v>36500.726000000002</v>
      </c>
      <c r="D3" s="6">
        <v>153.98837499999999</v>
      </c>
      <c r="E3" s="6">
        <v>36500.726000000002</v>
      </c>
      <c r="F3" s="6">
        <v>89.677501100000001</v>
      </c>
      <c r="G3" s="6">
        <v>17.677144500000001</v>
      </c>
      <c r="H3" s="1">
        <v>9768.1164000000008</v>
      </c>
      <c r="I3" s="1">
        <v>2712.0138099999999</v>
      </c>
      <c r="J3" s="1">
        <v>72.000356600000003</v>
      </c>
      <c r="K3" s="1">
        <v>7056.1025900000004</v>
      </c>
    </row>
    <row r="4" spans="1:11" x14ac:dyDescent="0.35">
      <c r="A4">
        <v>2015</v>
      </c>
      <c r="B4">
        <v>3</v>
      </c>
      <c r="C4" s="6">
        <v>36500.726000000002</v>
      </c>
      <c r="D4" s="6">
        <v>154.24845833329999</v>
      </c>
      <c r="E4" s="6">
        <v>36500.726000000002</v>
      </c>
      <c r="F4" s="6">
        <v>90.805739433300005</v>
      </c>
      <c r="G4" s="6">
        <v>17.8365294667</v>
      </c>
      <c r="H4" s="1">
        <v>9810.4638533333</v>
      </c>
      <c r="I4" s="1">
        <v>2724.4601266667</v>
      </c>
      <c r="J4" s="1">
        <v>72.969209966700006</v>
      </c>
      <c r="K4" s="1">
        <v>7086.0037266666995</v>
      </c>
    </row>
    <row r="5" spans="1:11" x14ac:dyDescent="0.35">
      <c r="A5">
        <v>2015</v>
      </c>
      <c r="B5">
        <v>4</v>
      </c>
      <c r="C5" s="6">
        <v>36682.756999999998</v>
      </c>
      <c r="D5" s="6">
        <v>154.50854166670001</v>
      </c>
      <c r="E5" s="6">
        <v>36682.756999999998</v>
      </c>
      <c r="F5" s="6">
        <v>91.933977766699996</v>
      </c>
      <c r="G5" s="6">
        <v>17.995914433300001</v>
      </c>
      <c r="H5" s="1">
        <v>9852.8113066666992</v>
      </c>
      <c r="I5" s="1">
        <v>2736.9064433333001</v>
      </c>
      <c r="J5" s="1">
        <v>73.938063333299993</v>
      </c>
      <c r="K5" s="1">
        <v>7115.9048633333005</v>
      </c>
    </row>
    <row r="6" spans="1:11" x14ac:dyDescent="0.35">
      <c r="A6">
        <v>2015</v>
      </c>
      <c r="B6">
        <v>5</v>
      </c>
      <c r="C6" s="6">
        <v>36682.756999999998</v>
      </c>
      <c r="D6" s="6">
        <v>154.76862499999999</v>
      </c>
      <c r="E6" s="6">
        <v>36682.756999999998</v>
      </c>
      <c r="F6" s="6">
        <v>93.062216100000001</v>
      </c>
      <c r="G6" s="6">
        <v>18.155299400000001</v>
      </c>
      <c r="H6" s="1">
        <v>9895.1587600000003</v>
      </c>
      <c r="I6" s="1">
        <v>2749.3527600000002</v>
      </c>
      <c r="J6" s="1">
        <v>74.906916699999996</v>
      </c>
      <c r="K6" s="1">
        <v>7145.8059999999996</v>
      </c>
    </row>
    <row r="7" spans="1:11" x14ac:dyDescent="0.35">
      <c r="A7">
        <v>2015</v>
      </c>
      <c r="B7">
        <v>6</v>
      </c>
      <c r="C7" s="6">
        <v>36682.756999999998</v>
      </c>
      <c r="D7" s="6">
        <v>155.1355103333</v>
      </c>
      <c r="E7" s="6">
        <v>36682.756999999998</v>
      </c>
      <c r="F7" s="6">
        <v>93.364630500000004</v>
      </c>
      <c r="G7" s="6">
        <v>17.699981166699999</v>
      </c>
      <c r="H7" s="1">
        <v>9932.2022066666996</v>
      </c>
      <c r="I7" s="1">
        <v>2776.6697333333</v>
      </c>
      <c r="J7" s="1">
        <v>75.664649333300005</v>
      </c>
      <c r="K7" s="1">
        <v>7155.5324733333</v>
      </c>
    </row>
    <row r="8" spans="1:11" x14ac:dyDescent="0.35">
      <c r="A8">
        <v>2015</v>
      </c>
      <c r="B8">
        <v>7</v>
      </c>
      <c r="C8" s="6">
        <v>36930.841999999997</v>
      </c>
      <c r="D8" s="6">
        <v>155.50239566670001</v>
      </c>
      <c r="E8" s="6">
        <v>36930.841999999997</v>
      </c>
      <c r="F8" s="6">
        <v>93.667044899999993</v>
      </c>
      <c r="G8" s="6">
        <v>17.244662933299999</v>
      </c>
      <c r="H8" s="1">
        <v>9969.2456533333007</v>
      </c>
      <c r="I8" s="1">
        <v>2803.9867066666998</v>
      </c>
      <c r="J8" s="1">
        <v>76.422381966700001</v>
      </c>
      <c r="K8" s="1">
        <v>7165.2589466666996</v>
      </c>
    </row>
    <row r="9" spans="1:11" x14ac:dyDescent="0.35">
      <c r="A9">
        <v>2015</v>
      </c>
      <c r="B9">
        <v>8</v>
      </c>
      <c r="C9" s="6">
        <v>36930.841999999997</v>
      </c>
      <c r="D9" s="6">
        <v>155.869281</v>
      </c>
      <c r="E9" s="6">
        <v>36930.841999999997</v>
      </c>
      <c r="F9" s="6">
        <v>93.969459299999997</v>
      </c>
      <c r="G9" s="6">
        <v>16.789344700000001</v>
      </c>
      <c r="H9" s="1">
        <v>10006.2891</v>
      </c>
      <c r="I9" s="1">
        <v>2831.30368</v>
      </c>
      <c r="J9" s="1">
        <v>77.180114599999996</v>
      </c>
      <c r="K9" s="1">
        <v>7174.98542</v>
      </c>
    </row>
    <row r="10" spans="1:11" x14ac:dyDescent="0.35">
      <c r="A10">
        <v>2015</v>
      </c>
      <c r="B10">
        <v>9</v>
      </c>
      <c r="C10" s="6">
        <v>36930.841999999997</v>
      </c>
      <c r="D10" s="6">
        <v>156.1608436667</v>
      </c>
      <c r="E10" s="6">
        <v>36930.841999999997</v>
      </c>
      <c r="F10" s="6">
        <v>94.457974866699999</v>
      </c>
      <c r="G10" s="6">
        <v>16.290463233299999</v>
      </c>
      <c r="H10" s="1">
        <v>10029.596733333299</v>
      </c>
      <c r="I10" s="1">
        <v>2849.4409866667002</v>
      </c>
      <c r="J10" s="1">
        <v>78.167511633299995</v>
      </c>
      <c r="K10" s="1">
        <v>7180.1557466667</v>
      </c>
    </row>
    <row r="11" spans="1:11" x14ac:dyDescent="0.35">
      <c r="A11">
        <v>2015</v>
      </c>
      <c r="B11">
        <v>10</v>
      </c>
      <c r="C11" s="6">
        <v>37518.546999999999</v>
      </c>
      <c r="D11" s="6">
        <v>156.45240633329999</v>
      </c>
      <c r="E11" s="6">
        <v>37518.546999999999</v>
      </c>
      <c r="F11" s="6">
        <v>94.946490433299999</v>
      </c>
      <c r="G11" s="6">
        <v>15.7915817667</v>
      </c>
      <c r="H11" s="1">
        <v>10052.9043666667</v>
      </c>
      <c r="I11" s="1">
        <v>2867.5782933332998</v>
      </c>
      <c r="J11" s="1">
        <v>79.154908666699995</v>
      </c>
      <c r="K11" s="1">
        <v>7185.3260733333</v>
      </c>
    </row>
    <row r="12" spans="1:11" x14ac:dyDescent="0.35">
      <c r="A12">
        <v>2015</v>
      </c>
      <c r="B12">
        <v>11</v>
      </c>
      <c r="C12" s="6">
        <v>37518.546999999999</v>
      </c>
      <c r="D12" s="6">
        <v>156.74396899999999</v>
      </c>
      <c r="E12" s="6">
        <v>37518.546999999999</v>
      </c>
      <c r="F12" s="6">
        <v>95.435006000000001</v>
      </c>
      <c r="G12" s="6">
        <v>15.2927003</v>
      </c>
      <c r="H12" s="1">
        <v>10076.212</v>
      </c>
      <c r="I12" s="1">
        <v>2885.7156</v>
      </c>
      <c r="J12" s="1">
        <v>80.142305699999994</v>
      </c>
      <c r="K12" s="1">
        <v>7190.4964</v>
      </c>
    </row>
    <row r="13" spans="1:11" x14ac:dyDescent="0.35">
      <c r="A13">
        <v>2015</v>
      </c>
      <c r="B13">
        <v>12</v>
      </c>
      <c r="C13" s="6">
        <v>37518.546999999999</v>
      </c>
      <c r="D13" s="6">
        <v>157.03609399999999</v>
      </c>
      <c r="E13" s="6">
        <v>37518.546999999999</v>
      </c>
      <c r="F13" s="6">
        <v>96.491083266700002</v>
      </c>
      <c r="G13" s="6">
        <v>16.1412257</v>
      </c>
      <c r="H13" s="1">
        <v>10114.618700000001</v>
      </c>
      <c r="I13" s="1">
        <v>2897.8390466667001</v>
      </c>
      <c r="J13" s="1">
        <v>80.349857566699995</v>
      </c>
      <c r="K13" s="1">
        <v>7216.7796533333003</v>
      </c>
    </row>
    <row r="14" spans="1:11" x14ac:dyDescent="0.35">
      <c r="A14">
        <f>A2+1</f>
        <v>2016</v>
      </c>
      <c r="B14">
        <v>1</v>
      </c>
      <c r="C14" s="6">
        <v>37420.5</v>
      </c>
      <c r="D14" s="6">
        <v>157.32821899999999</v>
      </c>
      <c r="E14" s="6">
        <v>37420.5</v>
      </c>
      <c r="F14" s="6">
        <v>97.547160533300001</v>
      </c>
      <c r="G14" s="6">
        <v>16.989751099999999</v>
      </c>
      <c r="H14" s="1">
        <v>10153.0254</v>
      </c>
      <c r="I14" s="1">
        <v>2909.9624933332998</v>
      </c>
      <c r="J14" s="1">
        <v>80.557409433299995</v>
      </c>
      <c r="K14" s="1">
        <v>7243.0629066666997</v>
      </c>
    </row>
    <row r="15" spans="1:11" x14ac:dyDescent="0.35">
      <c r="A15">
        <f t="shared" ref="A15:A78" si="0">A3+1</f>
        <v>2016</v>
      </c>
      <c r="B15">
        <v>2</v>
      </c>
      <c r="C15" s="6">
        <v>37420.5</v>
      </c>
      <c r="D15" s="6">
        <v>157.62034399999999</v>
      </c>
      <c r="E15" s="6">
        <v>37420.5</v>
      </c>
      <c r="F15" s="6">
        <v>98.603237800000002</v>
      </c>
      <c r="G15" s="6">
        <v>17.838276499999999</v>
      </c>
      <c r="H15" s="1">
        <v>10191.4321</v>
      </c>
      <c r="I15" s="1">
        <v>2922.0859399999999</v>
      </c>
      <c r="J15" s="1">
        <v>80.764961299999996</v>
      </c>
      <c r="K15" s="1">
        <v>7269.3461600000001</v>
      </c>
    </row>
    <row r="16" spans="1:11" x14ac:dyDescent="0.35">
      <c r="A16">
        <f t="shared" si="0"/>
        <v>2016</v>
      </c>
      <c r="B16">
        <v>3</v>
      </c>
      <c r="C16" s="6">
        <v>37420.5</v>
      </c>
      <c r="D16" s="6">
        <v>157.91303133330001</v>
      </c>
      <c r="E16" s="6">
        <v>37420.5</v>
      </c>
      <c r="F16" s="6">
        <v>97.305070966700001</v>
      </c>
      <c r="G16" s="6">
        <v>18.452570600000001</v>
      </c>
      <c r="H16" s="1">
        <v>10177.7296333333</v>
      </c>
      <c r="I16" s="1">
        <v>2906.0328800000002</v>
      </c>
      <c r="J16" s="1">
        <v>78.852500366699999</v>
      </c>
      <c r="K16" s="1">
        <v>7271.6967533333</v>
      </c>
    </row>
    <row r="17" spans="1:11" x14ac:dyDescent="0.35">
      <c r="A17">
        <f t="shared" si="0"/>
        <v>2016</v>
      </c>
      <c r="B17">
        <v>4</v>
      </c>
      <c r="C17" s="6">
        <v>37226.303999999996</v>
      </c>
      <c r="D17" s="6">
        <v>158.20571866669999</v>
      </c>
      <c r="E17" s="6">
        <v>37226.303999999996</v>
      </c>
      <c r="F17" s="6">
        <v>96.006904133299997</v>
      </c>
      <c r="G17" s="6">
        <v>19.0668647</v>
      </c>
      <c r="H17" s="1">
        <v>10164.027166666699</v>
      </c>
      <c r="I17" s="1">
        <v>2889.97982</v>
      </c>
      <c r="J17" s="1">
        <v>76.940039433300001</v>
      </c>
      <c r="K17" s="1">
        <v>7274.0473466666999</v>
      </c>
    </row>
    <row r="18" spans="1:11" x14ac:dyDescent="0.35">
      <c r="A18">
        <f t="shared" si="0"/>
        <v>2016</v>
      </c>
      <c r="B18">
        <v>5</v>
      </c>
      <c r="C18" s="6">
        <v>37226.303999999996</v>
      </c>
      <c r="D18" s="6">
        <v>158.49840599999999</v>
      </c>
      <c r="E18" s="6">
        <v>37226.303999999996</v>
      </c>
      <c r="F18" s="6">
        <v>94.708737299999996</v>
      </c>
      <c r="G18" s="6">
        <v>19.681158799999999</v>
      </c>
      <c r="H18" s="1">
        <v>10150.324699999999</v>
      </c>
      <c r="I18" s="1">
        <v>2873.9267599999998</v>
      </c>
      <c r="J18" s="1">
        <v>75.027578500000004</v>
      </c>
      <c r="K18" s="1">
        <v>7276.3979399999998</v>
      </c>
    </row>
    <row r="19" spans="1:11" x14ac:dyDescent="0.35">
      <c r="A19">
        <f t="shared" si="0"/>
        <v>2016</v>
      </c>
      <c r="B19">
        <v>6</v>
      </c>
      <c r="C19" s="6">
        <v>37226.303999999996</v>
      </c>
      <c r="D19" s="6">
        <v>158.8056663333</v>
      </c>
      <c r="E19" s="6">
        <v>37226.303999999996</v>
      </c>
      <c r="F19" s="6">
        <v>93.490987866699996</v>
      </c>
      <c r="G19" s="6">
        <v>19.556828500000002</v>
      </c>
      <c r="H19" s="1">
        <v>10175.6410666667</v>
      </c>
      <c r="I19" s="1">
        <v>2889.1780699999999</v>
      </c>
      <c r="J19" s="1">
        <v>73.934159366700001</v>
      </c>
      <c r="K19" s="1">
        <v>7286.4629966666998</v>
      </c>
    </row>
    <row r="20" spans="1:11" x14ac:dyDescent="0.35">
      <c r="A20">
        <f t="shared" si="0"/>
        <v>2016</v>
      </c>
      <c r="B20">
        <v>7</v>
      </c>
      <c r="C20" s="6">
        <v>37289.017</v>
      </c>
      <c r="D20" s="6">
        <v>159.11292666669999</v>
      </c>
      <c r="E20" s="6">
        <v>37289.017</v>
      </c>
      <c r="F20" s="6">
        <v>92.273238433299994</v>
      </c>
      <c r="G20" s="6">
        <v>19.432498200000001</v>
      </c>
      <c r="H20" s="1">
        <v>10200.9574333333</v>
      </c>
      <c r="I20" s="1">
        <v>2904.42938</v>
      </c>
      <c r="J20" s="1">
        <v>72.840740233299996</v>
      </c>
      <c r="K20" s="1">
        <v>7296.5280533332998</v>
      </c>
    </row>
    <row r="21" spans="1:11" x14ac:dyDescent="0.35">
      <c r="A21">
        <f t="shared" si="0"/>
        <v>2016</v>
      </c>
      <c r="B21">
        <v>8</v>
      </c>
      <c r="C21" s="6">
        <v>37289.017</v>
      </c>
      <c r="D21" s="6">
        <v>159.420187</v>
      </c>
      <c r="E21" s="6">
        <v>37289.017</v>
      </c>
      <c r="F21" s="6">
        <v>91.055488999999994</v>
      </c>
      <c r="G21" s="6">
        <v>19.308167900000001</v>
      </c>
      <c r="H21" s="1">
        <v>10226.273800000001</v>
      </c>
      <c r="I21" s="1">
        <v>2919.6806900000001</v>
      </c>
      <c r="J21" s="1">
        <v>71.747321099999994</v>
      </c>
      <c r="K21" s="1">
        <v>7306.5931099999998</v>
      </c>
    </row>
    <row r="22" spans="1:11" x14ac:dyDescent="0.35">
      <c r="A22">
        <f t="shared" si="0"/>
        <v>2016</v>
      </c>
      <c r="B22">
        <v>9</v>
      </c>
      <c r="C22" s="6">
        <v>37289.017</v>
      </c>
      <c r="D22" s="6">
        <v>159.70839533329999</v>
      </c>
      <c r="E22" s="6">
        <v>37289.017</v>
      </c>
      <c r="F22" s="6">
        <v>91.652875533300005</v>
      </c>
      <c r="G22" s="6">
        <v>18.772130799999999</v>
      </c>
      <c r="H22" s="1">
        <v>10243.5016</v>
      </c>
      <c r="I22" s="1">
        <v>2922.47145</v>
      </c>
      <c r="J22" s="1">
        <v>72.880744733300006</v>
      </c>
      <c r="K22" s="1">
        <v>7321.0301499999996</v>
      </c>
    </row>
    <row r="23" spans="1:11" x14ac:dyDescent="0.35">
      <c r="A23">
        <f t="shared" si="0"/>
        <v>2016</v>
      </c>
      <c r="B23">
        <v>10</v>
      </c>
      <c r="C23" s="6">
        <v>37308.673000000003</v>
      </c>
      <c r="D23" s="6">
        <v>159.9966036667</v>
      </c>
      <c r="E23" s="6">
        <v>37308.673000000003</v>
      </c>
      <c r="F23" s="6">
        <v>92.250262066700003</v>
      </c>
      <c r="G23" s="6">
        <v>18.236093700000001</v>
      </c>
      <c r="H23" s="1">
        <v>10260.7294</v>
      </c>
      <c r="I23" s="1">
        <v>2925.2622099999999</v>
      </c>
      <c r="J23" s="1">
        <v>74.014168366700005</v>
      </c>
      <c r="K23" s="1">
        <v>7335.4671900000003</v>
      </c>
    </row>
    <row r="24" spans="1:11" x14ac:dyDescent="0.35">
      <c r="A24">
        <f t="shared" si="0"/>
        <v>2016</v>
      </c>
      <c r="B24">
        <v>11</v>
      </c>
      <c r="C24" s="6">
        <v>37308.673000000003</v>
      </c>
      <c r="D24" s="6">
        <v>160.28481199999999</v>
      </c>
      <c r="E24" s="6">
        <v>37308.673000000003</v>
      </c>
      <c r="F24" s="6">
        <v>92.847648599999999</v>
      </c>
      <c r="G24" s="6">
        <v>17.7000566</v>
      </c>
      <c r="H24" s="1">
        <v>10277.957200000001</v>
      </c>
      <c r="I24" s="1">
        <v>2928.0529700000002</v>
      </c>
      <c r="J24" s="1">
        <v>75.147592000000003</v>
      </c>
      <c r="K24" s="1">
        <v>7349.9042300000001</v>
      </c>
    </row>
    <row r="25" spans="1:11" x14ac:dyDescent="0.35">
      <c r="A25">
        <f t="shared" si="0"/>
        <v>2016</v>
      </c>
      <c r="B25">
        <v>12</v>
      </c>
      <c r="C25" s="6">
        <v>37308.673000000003</v>
      </c>
      <c r="D25" s="6">
        <v>160.56797866669999</v>
      </c>
      <c r="E25" s="6">
        <v>37308.673000000003</v>
      </c>
      <c r="F25" s="6">
        <v>92.750151700000004</v>
      </c>
      <c r="G25" s="6">
        <v>17.608771933300002</v>
      </c>
      <c r="H25" s="1">
        <v>10336.2850666667</v>
      </c>
      <c r="I25" s="1">
        <v>2960.1409133333</v>
      </c>
      <c r="J25" s="1">
        <v>75.141379766699998</v>
      </c>
      <c r="K25" s="1">
        <v>7376.1441533333</v>
      </c>
    </row>
    <row r="26" spans="1:11" x14ac:dyDescent="0.35">
      <c r="A26">
        <f t="shared" si="0"/>
        <v>2017</v>
      </c>
      <c r="B26">
        <v>1</v>
      </c>
      <c r="C26" s="6">
        <v>36865.161</v>
      </c>
      <c r="D26" s="6">
        <v>160.8511453333</v>
      </c>
      <c r="E26" s="6">
        <v>36865.161</v>
      </c>
      <c r="F26" s="6">
        <v>92.652654799999993</v>
      </c>
      <c r="G26" s="6">
        <v>17.517487266700002</v>
      </c>
      <c r="H26" s="1">
        <v>10394.612933333299</v>
      </c>
      <c r="I26" s="1">
        <v>2992.2288566666998</v>
      </c>
      <c r="J26" s="1">
        <v>75.135167533300006</v>
      </c>
      <c r="K26" s="1">
        <v>7402.3840766666999</v>
      </c>
    </row>
    <row r="27" spans="1:11" x14ac:dyDescent="0.35">
      <c r="A27">
        <f t="shared" si="0"/>
        <v>2017</v>
      </c>
      <c r="B27">
        <v>2</v>
      </c>
      <c r="C27" s="6">
        <v>36865.161</v>
      </c>
      <c r="D27" s="6">
        <v>161.13431199999999</v>
      </c>
      <c r="E27" s="6">
        <v>36865.161</v>
      </c>
      <c r="F27" s="6">
        <v>92.555157899999998</v>
      </c>
      <c r="G27" s="6">
        <v>17.4262026</v>
      </c>
      <c r="H27" s="1">
        <v>10452.9408</v>
      </c>
      <c r="I27" s="1">
        <v>3024.3168000000001</v>
      </c>
      <c r="J27" s="1">
        <v>75.128955300000001</v>
      </c>
      <c r="K27" s="1">
        <v>7428.6239999999998</v>
      </c>
    </row>
    <row r="28" spans="1:11" x14ac:dyDescent="0.35">
      <c r="A28">
        <f t="shared" si="0"/>
        <v>2017</v>
      </c>
      <c r="B28">
        <v>3</v>
      </c>
      <c r="C28" s="6">
        <v>36865.161</v>
      </c>
      <c r="D28" s="6">
        <v>161.41243700000001</v>
      </c>
      <c r="E28" s="6">
        <v>36865.161</v>
      </c>
      <c r="F28" s="6">
        <v>92.980144366700003</v>
      </c>
      <c r="G28" s="6">
        <v>17.191324099999999</v>
      </c>
      <c r="H28" s="1">
        <v>10476.9295666667</v>
      </c>
      <c r="I28" s="1">
        <v>3033.1093866667002</v>
      </c>
      <c r="J28" s="1">
        <v>75.7888202667</v>
      </c>
      <c r="K28" s="1">
        <v>7443.8201799999997</v>
      </c>
    </row>
    <row r="29" spans="1:11" x14ac:dyDescent="0.35">
      <c r="A29">
        <f t="shared" si="0"/>
        <v>2017</v>
      </c>
      <c r="B29">
        <v>4</v>
      </c>
      <c r="C29" s="6">
        <v>36844.921000000002</v>
      </c>
      <c r="D29" s="6">
        <v>161.690562</v>
      </c>
      <c r="E29" s="6">
        <v>36844.921000000002</v>
      </c>
      <c r="F29" s="6">
        <v>93.405130833300007</v>
      </c>
      <c r="G29" s="6">
        <v>16.956445599999999</v>
      </c>
      <c r="H29" s="1">
        <v>10500.9183333333</v>
      </c>
      <c r="I29" s="1">
        <v>3041.9019733332998</v>
      </c>
      <c r="J29" s="1">
        <v>76.448685233299997</v>
      </c>
      <c r="K29" s="1">
        <v>7459.0163599999996</v>
      </c>
    </row>
    <row r="30" spans="1:11" x14ac:dyDescent="0.35">
      <c r="A30">
        <f t="shared" si="0"/>
        <v>2017</v>
      </c>
      <c r="B30">
        <v>5</v>
      </c>
      <c r="C30" s="6">
        <v>36844.921000000002</v>
      </c>
      <c r="D30" s="6">
        <v>161.96868699999999</v>
      </c>
      <c r="E30" s="6">
        <v>36844.921000000002</v>
      </c>
      <c r="F30" s="6">
        <v>93.830117299999998</v>
      </c>
      <c r="G30" s="6">
        <v>16.721567100000001</v>
      </c>
      <c r="H30" s="1">
        <v>10524.9071</v>
      </c>
      <c r="I30" s="1">
        <v>3050.6945599999999</v>
      </c>
      <c r="J30" s="1">
        <v>77.108550199999996</v>
      </c>
      <c r="K30" s="1">
        <v>7474.2125400000004</v>
      </c>
    </row>
    <row r="31" spans="1:11" x14ac:dyDescent="0.35">
      <c r="A31">
        <f t="shared" si="0"/>
        <v>2017</v>
      </c>
      <c r="B31">
        <v>6</v>
      </c>
      <c r="C31" s="6">
        <v>36844.921000000002</v>
      </c>
      <c r="D31" s="6">
        <v>162.23031233329999</v>
      </c>
      <c r="E31" s="6">
        <v>36844.921000000002</v>
      </c>
      <c r="F31" s="6">
        <v>94.588201233299998</v>
      </c>
      <c r="G31" s="6">
        <v>17.4425538333</v>
      </c>
      <c r="H31" s="1">
        <v>10499.8334333333</v>
      </c>
      <c r="I31" s="1">
        <v>3014.64914</v>
      </c>
      <c r="J31" s="1">
        <v>77.145647400000001</v>
      </c>
      <c r="K31" s="1">
        <v>7485.1842933333</v>
      </c>
    </row>
    <row r="32" spans="1:11" x14ac:dyDescent="0.35">
      <c r="A32">
        <f t="shared" si="0"/>
        <v>2017</v>
      </c>
      <c r="B32">
        <v>7</v>
      </c>
      <c r="C32" s="6">
        <v>37208.038</v>
      </c>
      <c r="D32" s="6">
        <v>162.49193766670001</v>
      </c>
      <c r="E32" s="6">
        <v>37208.038</v>
      </c>
      <c r="F32" s="6">
        <v>95.3462851667</v>
      </c>
      <c r="G32" s="6">
        <v>18.1635405667</v>
      </c>
      <c r="H32" s="1">
        <v>10474.759766666701</v>
      </c>
      <c r="I32" s="1">
        <v>2978.6037200000001</v>
      </c>
      <c r="J32" s="1">
        <v>77.182744600000007</v>
      </c>
      <c r="K32" s="1">
        <v>7496.1560466666997</v>
      </c>
    </row>
    <row r="33" spans="1:11" x14ac:dyDescent="0.35">
      <c r="A33">
        <f t="shared" si="0"/>
        <v>2017</v>
      </c>
      <c r="B33">
        <v>8</v>
      </c>
      <c r="C33" s="6">
        <v>37208.038</v>
      </c>
      <c r="D33" s="6">
        <v>162.75356300000001</v>
      </c>
      <c r="E33" s="6">
        <v>37208.038</v>
      </c>
      <c r="F33" s="6">
        <v>96.1043691</v>
      </c>
      <c r="G33" s="6">
        <v>18.884527299999998</v>
      </c>
      <c r="H33" s="1">
        <v>10449.686100000001</v>
      </c>
      <c r="I33" s="1">
        <v>2942.5583000000001</v>
      </c>
      <c r="J33" s="1">
        <v>77.219841799999998</v>
      </c>
      <c r="K33" s="1">
        <v>7507.1278000000002</v>
      </c>
    </row>
    <row r="34" spans="1:11" x14ac:dyDescent="0.35">
      <c r="A34">
        <f t="shared" si="0"/>
        <v>2017</v>
      </c>
      <c r="B34">
        <v>9</v>
      </c>
      <c r="C34" s="6">
        <v>37208.038</v>
      </c>
      <c r="D34" s="6">
        <v>163.02618799999999</v>
      </c>
      <c r="E34" s="6">
        <v>37208.038</v>
      </c>
      <c r="F34" s="6">
        <v>95.817216099999996</v>
      </c>
      <c r="G34" s="6">
        <v>19.6218389667</v>
      </c>
      <c r="H34" s="1">
        <v>10479.239033333301</v>
      </c>
      <c r="I34" s="1">
        <v>2960.3832400000001</v>
      </c>
      <c r="J34" s="1">
        <v>76.195377133299999</v>
      </c>
      <c r="K34" s="1">
        <v>7518.8557933333004</v>
      </c>
    </row>
    <row r="35" spans="1:11" x14ac:dyDescent="0.35">
      <c r="A35">
        <f t="shared" si="0"/>
        <v>2017</v>
      </c>
      <c r="B35">
        <v>10</v>
      </c>
      <c r="C35" s="6">
        <v>37505.281000000003</v>
      </c>
      <c r="D35" s="6">
        <v>163.298813</v>
      </c>
      <c r="E35" s="6">
        <v>37505.281000000003</v>
      </c>
      <c r="F35" s="6">
        <v>95.530063100000007</v>
      </c>
      <c r="G35" s="6">
        <v>20.359150633300001</v>
      </c>
      <c r="H35" s="1">
        <v>10508.7919666667</v>
      </c>
      <c r="I35" s="1">
        <v>2978.2081800000001</v>
      </c>
      <c r="J35" s="1">
        <v>75.170912466700003</v>
      </c>
      <c r="K35" s="1">
        <v>7530.5837866666998</v>
      </c>
    </row>
    <row r="36" spans="1:11" x14ac:dyDescent="0.35">
      <c r="A36">
        <f t="shared" si="0"/>
        <v>2017</v>
      </c>
      <c r="B36">
        <v>11</v>
      </c>
      <c r="C36" s="6">
        <v>37505.281000000003</v>
      </c>
      <c r="D36" s="6">
        <v>163.571438</v>
      </c>
      <c r="E36" s="6">
        <v>37505.281000000003</v>
      </c>
      <c r="F36" s="6">
        <v>95.242910100000003</v>
      </c>
      <c r="G36" s="6">
        <v>21.096462299999999</v>
      </c>
      <c r="H36" s="1">
        <v>10538.3449</v>
      </c>
      <c r="I36" s="1">
        <v>2996.0331200000001</v>
      </c>
      <c r="J36" s="1">
        <v>74.146447800000004</v>
      </c>
      <c r="K36" s="1">
        <v>7542.31178</v>
      </c>
    </row>
    <row r="37" spans="1:11" x14ac:dyDescent="0.35">
      <c r="A37">
        <f t="shared" si="0"/>
        <v>2017</v>
      </c>
      <c r="B37">
        <v>12</v>
      </c>
      <c r="C37" s="6">
        <v>37505.281000000003</v>
      </c>
      <c r="D37" s="6">
        <v>163.8436046667</v>
      </c>
      <c r="E37" s="6">
        <v>37505.281000000003</v>
      </c>
      <c r="F37" s="6">
        <v>94.124926700000003</v>
      </c>
      <c r="G37" s="6">
        <v>20.5406767333</v>
      </c>
      <c r="H37" s="1">
        <v>10614.926533333301</v>
      </c>
      <c r="I37" s="1">
        <v>3047.2750733333</v>
      </c>
      <c r="J37" s="1">
        <v>73.5842499667</v>
      </c>
      <c r="K37" s="1">
        <v>7567.65146</v>
      </c>
    </row>
    <row r="38" spans="1:11" x14ac:dyDescent="0.35">
      <c r="A38">
        <f t="shared" si="0"/>
        <v>2018</v>
      </c>
      <c r="B38">
        <v>1</v>
      </c>
      <c r="C38" s="6">
        <v>37197.402000000002</v>
      </c>
      <c r="D38" s="6">
        <v>164.11577133329999</v>
      </c>
      <c r="E38" s="6">
        <v>37197.402000000002</v>
      </c>
      <c r="F38" s="6">
        <v>93.006943300000003</v>
      </c>
      <c r="G38" s="6">
        <v>19.984891166699999</v>
      </c>
      <c r="H38" s="1">
        <v>10691.508166666699</v>
      </c>
      <c r="I38" s="1">
        <v>3098.5170266667001</v>
      </c>
      <c r="J38" s="1">
        <v>73.022052133299994</v>
      </c>
      <c r="K38" s="1">
        <v>7592.9911400000001</v>
      </c>
    </row>
    <row r="39" spans="1:11" x14ac:dyDescent="0.35">
      <c r="A39">
        <f t="shared" si="0"/>
        <v>2018</v>
      </c>
      <c r="B39">
        <v>2</v>
      </c>
      <c r="C39" s="6">
        <v>37197.402000000002</v>
      </c>
      <c r="D39" s="6">
        <v>164.38793799999999</v>
      </c>
      <c r="E39" s="6">
        <v>37197.402000000002</v>
      </c>
      <c r="F39" s="6">
        <v>91.888959900000003</v>
      </c>
      <c r="G39" s="6">
        <v>19.4291056</v>
      </c>
      <c r="H39" s="1">
        <v>10768.0898</v>
      </c>
      <c r="I39" s="1">
        <v>3149.7589800000001</v>
      </c>
      <c r="J39" s="1">
        <v>72.459854300000003</v>
      </c>
      <c r="K39" s="1">
        <v>7618.3308200000001</v>
      </c>
    </row>
    <row r="40" spans="1:11" x14ac:dyDescent="0.35">
      <c r="A40">
        <f t="shared" si="0"/>
        <v>2018</v>
      </c>
      <c r="B40">
        <v>3</v>
      </c>
      <c r="C40" s="6">
        <v>37197.402000000002</v>
      </c>
      <c r="D40" s="6">
        <v>164.6596463333</v>
      </c>
      <c r="E40" s="6">
        <v>37197.402000000002</v>
      </c>
      <c r="F40" s="6">
        <v>91.670423133300005</v>
      </c>
      <c r="G40" s="6">
        <v>19.280630533299998</v>
      </c>
      <c r="H40" s="1">
        <v>10796.052033333301</v>
      </c>
      <c r="I40" s="1">
        <v>3154.9062199999998</v>
      </c>
      <c r="J40" s="1">
        <v>72.389792600000007</v>
      </c>
      <c r="K40" s="1">
        <v>7641.1458133332999</v>
      </c>
    </row>
    <row r="41" spans="1:11" x14ac:dyDescent="0.35">
      <c r="A41">
        <f t="shared" si="0"/>
        <v>2018</v>
      </c>
      <c r="B41">
        <v>4</v>
      </c>
      <c r="C41" s="6">
        <v>36783.044000000002</v>
      </c>
      <c r="D41" s="6">
        <v>164.9313546667</v>
      </c>
      <c r="E41" s="6">
        <v>36783.044000000002</v>
      </c>
      <c r="F41" s="6">
        <v>91.451886366699995</v>
      </c>
      <c r="G41" s="6">
        <v>19.132155466699999</v>
      </c>
      <c r="H41" s="1">
        <v>10824.0142666667</v>
      </c>
      <c r="I41" s="1">
        <v>3160.0534600000001</v>
      </c>
      <c r="J41" s="1">
        <v>72.319730899999996</v>
      </c>
      <c r="K41" s="1">
        <v>7663.9608066666997</v>
      </c>
    </row>
    <row r="42" spans="1:11" x14ac:dyDescent="0.35">
      <c r="A42">
        <f t="shared" si="0"/>
        <v>2018</v>
      </c>
      <c r="B42">
        <v>5</v>
      </c>
      <c r="C42" s="6">
        <v>36783.044000000002</v>
      </c>
      <c r="D42" s="6">
        <v>165.20306299999999</v>
      </c>
      <c r="E42" s="6">
        <v>36783.044000000002</v>
      </c>
      <c r="F42" s="6">
        <v>91.233349599999997</v>
      </c>
      <c r="G42" s="6">
        <v>18.983680400000001</v>
      </c>
      <c r="H42" s="1">
        <v>10851.976500000001</v>
      </c>
      <c r="I42" s="1">
        <v>3165.2006999999999</v>
      </c>
      <c r="J42" s="1">
        <v>72.2496692</v>
      </c>
      <c r="K42" s="1">
        <v>7686.7758000000003</v>
      </c>
    </row>
    <row r="43" spans="1:11" x14ac:dyDescent="0.35">
      <c r="A43">
        <f t="shared" si="0"/>
        <v>2018</v>
      </c>
      <c r="B43">
        <v>6</v>
      </c>
      <c r="C43" s="6">
        <v>36783.044000000002</v>
      </c>
      <c r="D43" s="6">
        <v>165.47332333329999</v>
      </c>
      <c r="E43" s="6">
        <v>36783.044000000002</v>
      </c>
      <c r="F43" s="6">
        <v>91.359870900000004</v>
      </c>
      <c r="G43" s="6">
        <v>18.851588433300002</v>
      </c>
      <c r="H43" s="1">
        <v>10889.1556666667</v>
      </c>
      <c r="I43" s="1">
        <v>3182.1058933333002</v>
      </c>
      <c r="J43" s="1">
        <v>72.508282466699995</v>
      </c>
      <c r="K43" s="1">
        <v>7707.0497733333004</v>
      </c>
    </row>
    <row r="44" spans="1:11" x14ac:dyDescent="0.35">
      <c r="A44">
        <f t="shared" si="0"/>
        <v>2018</v>
      </c>
      <c r="B44">
        <v>7</v>
      </c>
      <c r="C44" s="6">
        <v>36529.392999999996</v>
      </c>
      <c r="D44" s="6">
        <v>165.7435836667</v>
      </c>
      <c r="E44" s="6">
        <v>36529.392999999996</v>
      </c>
      <c r="F44" s="6">
        <v>91.486392199999997</v>
      </c>
      <c r="G44" s="6">
        <v>18.719496466700001</v>
      </c>
      <c r="H44" s="1">
        <v>10926.3348333333</v>
      </c>
      <c r="I44" s="1">
        <v>3199.0110866667001</v>
      </c>
      <c r="J44" s="1">
        <v>72.766895733300004</v>
      </c>
      <c r="K44" s="1">
        <v>7727.3237466666997</v>
      </c>
    </row>
    <row r="45" spans="1:11" x14ac:dyDescent="0.35">
      <c r="A45">
        <f t="shared" si="0"/>
        <v>2018</v>
      </c>
      <c r="B45">
        <v>8</v>
      </c>
      <c r="C45" s="6">
        <v>36529.392999999996</v>
      </c>
      <c r="D45" s="6">
        <v>166.01384400000001</v>
      </c>
      <c r="E45" s="6">
        <v>36529.392999999996</v>
      </c>
      <c r="F45" s="6">
        <v>91.612913500000005</v>
      </c>
      <c r="G45" s="6">
        <v>18.587404500000002</v>
      </c>
      <c r="H45" s="1">
        <v>10963.513999999999</v>
      </c>
      <c r="I45" s="1">
        <v>3215.9162799999999</v>
      </c>
      <c r="J45" s="1">
        <v>73.025509</v>
      </c>
      <c r="K45" s="1">
        <v>7747.5977199999998</v>
      </c>
    </row>
    <row r="46" spans="1:11" x14ac:dyDescent="0.35">
      <c r="A46">
        <f t="shared" si="0"/>
        <v>2018</v>
      </c>
      <c r="B46">
        <v>9</v>
      </c>
      <c r="C46" s="6">
        <v>36529.392999999996</v>
      </c>
      <c r="D46" s="6">
        <v>166.2850313333</v>
      </c>
      <c r="E46" s="6">
        <v>36529.392999999996</v>
      </c>
      <c r="F46" s="6">
        <v>92.441052833300006</v>
      </c>
      <c r="G46" s="6">
        <v>18.927395433299999</v>
      </c>
      <c r="H46" s="1">
        <v>10967.785099999999</v>
      </c>
      <c r="I46" s="1">
        <v>3212.8989433332999</v>
      </c>
      <c r="J46" s="1">
        <v>73.5136574</v>
      </c>
      <c r="K46" s="1">
        <v>7754.8861566667001</v>
      </c>
    </row>
    <row r="47" spans="1:11" x14ac:dyDescent="0.35">
      <c r="A47">
        <f t="shared" si="0"/>
        <v>2018</v>
      </c>
      <c r="B47">
        <v>10</v>
      </c>
      <c r="C47" s="6">
        <v>36868.817999999999</v>
      </c>
      <c r="D47" s="6">
        <v>166.5562186667</v>
      </c>
      <c r="E47" s="6">
        <v>36868.817999999999</v>
      </c>
      <c r="F47" s="6">
        <v>93.269192166699995</v>
      </c>
      <c r="G47" s="6">
        <v>19.267386366699998</v>
      </c>
      <c r="H47" s="1">
        <v>10972.056200000001</v>
      </c>
      <c r="I47" s="1">
        <v>3209.8816066667</v>
      </c>
      <c r="J47" s="1">
        <v>74.0018058</v>
      </c>
      <c r="K47" s="1">
        <v>7762.1745933333004</v>
      </c>
    </row>
    <row r="48" spans="1:11" x14ac:dyDescent="0.35">
      <c r="A48">
        <f t="shared" si="0"/>
        <v>2018</v>
      </c>
      <c r="B48">
        <v>11</v>
      </c>
      <c r="C48" s="6">
        <v>36868.817999999999</v>
      </c>
      <c r="D48" s="6">
        <v>166.827406</v>
      </c>
      <c r="E48" s="6">
        <v>36868.817999999999</v>
      </c>
      <c r="F48" s="6">
        <v>94.097331499999996</v>
      </c>
      <c r="G48" s="6">
        <v>19.6073773</v>
      </c>
      <c r="H48" s="1">
        <v>10976.327300000001</v>
      </c>
      <c r="I48" s="1">
        <v>3206.86427</v>
      </c>
      <c r="J48" s="1">
        <v>74.4899542</v>
      </c>
      <c r="K48" s="1">
        <v>7769.4630299999999</v>
      </c>
    </row>
    <row r="49" spans="1:11" x14ac:dyDescent="0.35">
      <c r="A49">
        <f t="shared" si="0"/>
        <v>2018</v>
      </c>
      <c r="B49">
        <v>12</v>
      </c>
      <c r="C49" s="6">
        <v>36868.817999999999</v>
      </c>
      <c r="D49" s="6">
        <v>167.09853100000001</v>
      </c>
      <c r="E49" s="6">
        <v>36868.817999999999</v>
      </c>
      <c r="F49" s="6">
        <v>95.2609532333</v>
      </c>
      <c r="G49" s="6">
        <v>20.2397180667</v>
      </c>
      <c r="H49" s="1">
        <v>10970.477500000001</v>
      </c>
      <c r="I49" s="1">
        <v>3211.2397666666998</v>
      </c>
      <c r="J49" s="1">
        <v>75.021235166699995</v>
      </c>
      <c r="K49" s="1">
        <v>7759.2377333332997</v>
      </c>
    </row>
    <row r="50" spans="1:11" x14ac:dyDescent="0.35">
      <c r="A50">
        <f t="shared" si="0"/>
        <v>2019</v>
      </c>
      <c r="B50">
        <v>1</v>
      </c>
      <c r="C50" s="6">
        <v>36784.392</v>
      </c>
      <c r="D50" s="6">
        <v>167.36965599999999</v>
      </c>
      <c r="E50" s="6">
        <v>36784.392</v>
      </c>
      <c r="F50" s="6">
        <v>96.424574966700007</v>
      </c>
      <c r="G50" s="6">
        <v>20.872058833299999</v>
      </c>
      <c r="H50" s="1">
        <v>10964.627699999999</v>
      </c>
      <c r="I50" s="1">
        <v>3215.6152633332999</v>
      </c>
      <c r="J50" s="1">
        <v>75.552516133300003</v>
      </c>
      <c r="K50" s="1">
        <v>7749.0124366666996</v>
      </c>
    </row>
    <row r="51" spans="1:11" x14ac:dyDescent="0.35">
      <c r="A51">
        <f t="shared" si="0"/>
        <v>2019</v>
      </c>
      <c r="B51">
        <v>2</v>
      </c>
      <c r="C51" s="6">
        <v>36784.392</v>
      </c>
      <c r="D51" s="6">
        <v>167.640781</v>
      </c>
      <c r="E51" s="6">
        <v>36784.392</v>
      </c>
      <c r="F51" s="6">
        <v>97.588196699999997</v>
      </c>
      <c r="G51" s="6">
        <v>21.504399599999999</v>
      </c>
      <c r="H51" s="1">
        <v>10958.777899999999</v>
      </c>
      <c r="I51" s="1">
        <v>3219.9907600000001</v>
      </c>
      <c r="J51" s="1">
        <v>76.083797099999998</v>
      </c>
      <c r="K51" s="1">
        <v>7738.7871400000004</v>
      </c>
    </row>
    <row r="52" spans="1:11" x14ac:dyDescent="0.35">
      <c r="A52">
        <f t="shared" si="0"/>
        <v>2019</v>
      </c>
      <c r="B52">
        <v>3</v>
      </c>
      <c r="C52" s="6">
        <v>36784.392</v>
      </c>
      <c r="D52" s="6">
        <v>167.91184366670001</v>
      </c>
      <c r="E52" s="6">
        <v>36784.392</v>
      </c>
      <c r="F52" s="6">
        <v>97.2710577</v>
      </c>
      <c r="G52" s="6">
        <v>21.238198333300002</v>
      </c>
      <c r="H52" s="1">
        <v>10994.103233333301</v>
      </c>
      <c r="I52" s="1">
        <v>3226.9068699999998</v>
      </c>
      <c r="J52" s="1">
        <v>76.032859366699995</v>
      </c>
      <c r="K52" s="1">
        <v>7767.1963633332998</v>
      </c>
    </row>
    <row r="53" spans="1:11" x14ac:dyDescent="0.35">
      <c r="A53">
        <f t="shared" si="0"/>
        <v>2019</v>
      </c>
      <c r="B53">
        <v>4</v>
      </c>
      <c r="C53" s="6">
        <v>36868.42</v>
      </c>
      <c r="D53" s="6">
        <v>168.1829063333</v>
      </c>
      <c r="E53" s="6">
        <v>36868.42</v>
      </c>
      <c r="F53" s="6">
        <v>96.953918700000003</v>
      </c>
      <c r="G53" s="6">
        <v>20.971997066699998</v>
      </c>
      <c r="H53" s="1">
        <v>11029.4285666667</v>
      </c>
      <c r="I53" s="1">
        <v>3233.8229799999999</v>
      </c>
      <c r="J53" s="1">
        <v>75.981921633300004</v>
      </c>
      <c r="K53" s="1">
        <v>7795.6055866667002</v>
      </c>
    </row>
    <row r="54" spans="1:11" x14ac:dyDescent="0.35">
      <c r="A54">
        <f t="shared" si="0"/>
        <v>2019</v>
      </c>
      <c r="B54">
        <v>5</v>
      </c>
      <c r="C54" s="6">
        <v>36868.42</v>
      </c>
      <c r="D54" s="6">
        <v>168.453969</v>
      </c>
      <c r="E54" s="6">
        <v>36868.42</v>
      </c>
      <c r="F54" s="6">
        <v>96.636779700000005</v>
      </c>
      <c r="G54" s="6">
        <v>20.705795800000001</v>
      </c>
      <c r="H54" s="1">
        <v>11064.7539</v>
      </c>
      <c r="I54" s="1">
        <v>3240.73909</v>
      </c>
      <c r="J54" s="1">
        <v>75.930983900000001</v>
      </c>
      <c r="K54" s="1">
        <v>7824.0148099999997</v>
      </c>
    </row>
    <row r="55" spans="1:11" x14ac:dyDescent="0.35">
      <c r="A55">
        <f t="shared" si="0"/>
        <v>2019</v>
      </c>
      <c r="B55">
        <v>6</v>
      </c>
      <c r="C55" s="6">
        <v>36868.42</v>
      </c>
      <c r="D55" s="6">
        <v>168.76970866670001</v>
      </c>
      <c r="E55" s="6">
        <v>36868.42</v>
      </c>
      <c r="F55" s="6">
        <v>95.685362733299996</v>
      </c>
      <c r="G55" s="6">
        <v>20.2495546</v>
      </c>
      <c r="H55" s="1">
        <v>11082.545700000001</v>
      </c>
      <c r="I55" s="1">
        <v>3231.0890433333002</v>
      </c>
      <c r="J55" s="1">
        <v>75.4358081333</v>
      </c>
      <c r="K55" s="1">
        <v>7851.4566566666999</v>
      </c>
    </row>
    <row r="56" spans="1:11" x14ac:dyDescent="0.35">
      <c r="A56">
        <f t="shared" si="0"/>
        <v>2019</v>
      </c>
      <c r="B56">
        <v>7</v>
      </c>
      <c r="C56" s="6">
        <v>37007.623</v>
      </c>
      <c r="D56" s="6">
        <v>169.08544833330001</v>
      </c>
      <c r="E56" s="6">
        <v>37007.623</v>
      </c>
      <c r="F56" s="6">
        <v>94.733945766700003</v>
      </c>
      <c r="G56" s="6">
        <v>19.793313399999999</v>
      </c>
      <c r="H56" s="1">
        <v>11100.3375</v>
      </c>
      <c r="I56" s="1">
        <v>3221.4389966666999</v>
      </c>
      <c r="J56" s="1">
        <v>74.940632366700001</v>
      </c>
      <c r="K56" s="1">
        <v>7878.8985033333001</v>
      </c>
    </row>
    <row r="57" spans="1:11" x14ac:dyDescent="0.35">
      <c r="A57">
        <f t="shared" si="0"/>
        <v>2019</v>
      </c>
      <c r="B57">
        <v>8</v>
      </c>
      <c r="C57" s="6">
        <v>37007.623</v>
      </c>
      <c r="D57" s="6">
        <v>169.40118799999999</v>
      </c>
      <c r="E57" s="6">
        <v>37007.623</v>
      </c>
      <c r="F57" s="6">
        <v>93.782528799999994</v>
      </c>
      <c r="G57" s="6">
        <v>19.337072200000001</v>
      </c>
      <c r="H57" s="1">
        <v>11118.129300000001</v>
      </c>
      <c r="I57" s="1">
        <v>3211.7889500000001</v>
      </c>
      <c r="J57" s="1">
        <v>74.4454566</v>
      </c>
      <c r="K57" s="1">
        <v>7906.3403500000004</v>
      </c>
    </row>
    <row r="58" spans="1:11" x14ac:dyDescent="0.35">
      <c r="A58">
        <f t="shared" si="0"/>
        <v>2019</v>
      </c>
      <c r="B58">
        <v>9</v>
      </c>
      <c r="C58" s="6">
        <v>37007.623</v>
      </c>
      <c r="D58" s="6">
        <v>169.65422966669999</v>
      </c>
      <c r="E58" s="6">
        <v>37007.623</v>
      </c>
      <c r="F58" s="6">
        <v>92.740500733299996</v>
      </c>
      <c r="G58" s="6">
        <v>18.637423233300002</v>
      </c>
      <c r="H58" s="1">
        <v>11116.5574</v>
      </c>
      <c r="I58" s="1">
        <v>3198.3538633333001</v>
      </c>
      <c r="J58" s="1">
        <v>74.103077499999998</v>
      </c>
      <c r="K58" s="1">
        <v>7918.2035366666996</v>
      </c>
    </row>
    <row r="59" spans="1:11" x14ac:dyDescent="0.35">
      <c r="A59">
        <f t="shared" si="0"/>
        <v>2019</v>
      </c>
      <c r="B59">
        <v>10</v>
      </c>
      <c r="C59" s="6">
        <v>37552.309000000001</v>
      </c>
      <c r="D59" s="6">
        <v>169.9072713333</v>
      </c>
      <c r="E59" s="6">
        <v>37552.309000000001</v>
      </c>
      <c r="F59" s="6">
        <v>91.698472666699999</v>
      </c>
      <c r="G59" s="6">
        <v>17.9377742667</v>
      </c>
      <c r="H59" s="1">
        <v>11114.985500000001</v>
      </c>
      <c r="I59" s="1">
        <v>3184.9187766667001</v>
      </c>
      <c r="J59" s="1">
        <v>73.760698399999995</v>
      </c>
      <c r="K59" s="1">
        <v>7930.0667233332997</v>
      </c>
    </row>
    <row r="60" spans="1:11" x14ac:dyDescent="0.35">
      <c r="A60">
        <f t="shared" si="0"/>
        <v>2019</v>
      </c>
      <c r="B60">
        <v>11</v>
      </c>
      <c r="C60" s="6">
        <v>37552.309000000001</v>
      </c>
      <c r="D60" s="6">
        <v>170.160313</v>
      </c>
      <c r="E60" s="6">
        <v>37552.309000000001</v>
      </c>
      <c r="F60" s="6">
        <v>90.6564446</v>
      </c>
      <c r="G60" s="6">
        <v>17.2381253</v>
      </c>
      <c r="H60" s="1">
        <v>11113.4136</v>
      </c>
      <c r="I60" s="1">
        <v>3171.48369</v>
      </c>
      <c r="J60" s="1">
        <v>73.418319299999993</v>
      </c>
      <c r="K60" s="1">
        <v>7941.9299099999998</v>
      </c>
    </row>
    <row r="61" spans="1:11" x14ac:dyDescent="0.35">
      <c r="A61">
        <f t="shared" si="0"/>
        <v>2019</v>
      </c>
      <c r="B61">
        <v>12</v>
      </c>
      <c r="C61" s="6">
        <v>37552.309000000001</v>
      </c>
      <c r="D61" s="6">
        <v>170.3953963333</v>
      </c>
      <c r="E61" s="6">
        <v>37552.309000000001</v>
      </c>
      <c r="F61" s="6">
        <v>90.334543833300003</v>
      </c>
      <c r="G61" s="6">
        <v>16.691712200000001</v>
      </c>
      <c r="H61" s="1">
        <v>10991.0470333333</v>
      </c>
      <c r="I61" s="1">
        <v>3115.0553066666998</v>
      </c>
      <c r="J61" s="1">
        <v>73.642831633300005</v>
      </c>
      <c r="K61" s="1">
        <v>7875.9917266666998</v>
      </c>
    </row>
    <row r="62" spans="1:11" x14ac:dyDescent="0.35">
      <c r="A62">
        <f t="shared" si="0"/>
        <v>2020</v>
      </c>
      <c r="B62">
        <v>1</v>
      </c>
      <c r="C62" s="6">
        <v>37374.32</v>
      </c>
      <c r="D62" s="6">
        <v>170.63047966670001</v>
      </c>
      <c r="E62" s="6">
        <v>37374.32</v>
      </c>
      <c r="F62" s="6">
        <v>90.012643066699994</v>
      </c>
      <c r="G62" s="6">
        <v>16.145299099999999</v>
      </c>
      <c r="H62" s="1">
        <v>10868.680466666699</v>
      </c>
      <c r="I62" s="1">
        <v>3058.6269233333001</v>
      </c>
      <c r="J62" s="1">
        <v>73.867343966700005</v>
      </c>
      <c r="K62" s="1">
        <v>7810.0535433332998</v>
      </c>
    </row>
    <row r="63" spans="1:11" x14ac:dyDescent="0.35">
      <c r="A63">
        <f t="shared" si="0"/>
        <v>2020</v>
      </c>
      <c r="B63">
        <v>2</v>
      </c>
      <c r="C63" s="6">
        <v>37374.32</v>
      </c>
      <c r="D63" s="6">
        <v>170.86556300000001</v>
      </c>
      <c r="E63" s="6">
        <v>37374.32</v>
      </c>
      <c r="F63" s="6">
        <v>89.690742299999997</v>
      </c>
      <c r="G63" s="6">
        <v>15.598886</v>
      </c>
      <c r="H63" s="1">
        <v>10746.313899999999</v>
      </c>
      <c r="I63" s="1">
        <v>3002.1985399999999</v>
      </c>
      <c r="J63" s="1">
        <v>74.091856300000003</v>
      </c>
      <c r="K63" s="1">
        <v>7744.1153599999998</v>
      </c>
    </row>
    <row r="64" spans="1:11" x14ac:dyDescent="0.35">
      <c r="A64">
        <f t="shared" si="0"/>
        <v>2020</v>
      </c>
      <c r="B64">
        <v>3</v>
      </c>
      <c r="C64" s="6">
        <v>37374.32</v>
      </c>
      <c r="D64" s="6">
        <v>171.08268799999999</v>
      </c>
      <c r="E64" s="6">
        <v>37374.32</v>
      </c>
      <c r="F64" s="6">
        <v>87.674334000000002</v>
      </c>
      <c r="G64" s="6">
        <v>15.8593895333</v>
      </c>
      <c r="H64" s="1">
        <v>10273.808559999999</v>
      </c>
      <c r="I64" s="1">
        <v>2813.7735400000001</v>
      </c>
      <c r="J64" s="1">
        <v>71.814944466699998</v>
      </c>
      <c r="K64" s="1">
        <v>7460.0350200000003</v>
      </c>
    </row>
    <row r="65" spans="1:11" x14ac:dyDescent="0.35">
      <c r="A65">
        <f t="shared" si="0"/>
        <v>2020</v>
      </c>
      <c r="B65">
        <v>4</v>
      </c>
      <c r="C65" s="6">
        <v>39489.381000000001</v>
      </c>
      <c r="D65" s="6">
        <v>171.299813</v>
      </c>
      <c r="E65" s="6">
        <v>39489.381000000001</v>
      </c>
      <c r="F65" s="6">
        <v>85.657925700000007</v>
      </c>
      <c r="G65" s="6">
        <v>16.119893066700001</v>
      </c>
      <c r="H65" s="1">
        <v>9801.3032199999998</v>
      </c>
      <c r="I65" s="1">
        <v>2625.34854</v>
      </c>
      <c r="J65" s="1">
        <v>69.538032633300006</v>
      </c>
      <c r="K65" s="1">
        <v>7175.9546799999998</v>
      </c>
    </row>
    <row r="66" spans="1:11" x14ac:dyDescent="0.35">
      <c r="A66">
        <f t="shared" si="0"/>
        <v>2020</v>
      </c>
      <c r="B66">
        <v>5</v>
      </c>
      <c r="C66" s="6">
        <v>39489.381000000001</v>
      </c>
      <c r="D66" s="6">
        <v>171.51693800000001</v>
      </c>
      <c r="E66" s="6">
        <v>39489.381000000001</v>
      </c>
      <c r="F66" s="6">
        <v>83.641517399999998</v>
      </c>
      <c r="G66" s="6">
        <v>16.380396600000001</v>
      </c>
      <c r="H66" s="1">
        <v>9328.7978800000001</v>
      </c>
      <c r="I66" s="1">
        <v>2436.9235399999998</v>
      </c>
      <c r="J66" s="1">
        <v>67.2611208</v>
      </c>
      <c r="K66" s="1">
        <v>6891.8743400000003</v>
      </c>
    </row>
    <row r="67" spans="1:11" x14ac:dyDescent="0.35">
      <c r="A67">
        <f t="shared" si="0"/>
        <v>2020</v>
      </c>
      <c r="B67">
        <v>6</v>
      </c>
      <c r="C67" s="6">
        <v>39489.381000000001</v>
      </c>
      <c r="D67" s="6">
        <v>171.60652133330001</v>
      </c>
      <c r="E67" s="6">
        <v>39489.381000000001</v>
      </c>
      <c r="F67" s="6">
        <v>85.094683166699994</v>
      </c>
      <c r="G67" s="6">
        <v>18.3301005</v>
      </c>
      <c r="H67" s="1">
        <v>9813.7439533332999</v>
      </c>
      <c r="I67" s="1">
        <v>2664.0091666666999</v>
      </c>
      <c r="J67" s="1">
        <v>66.764582666699994</v>
      </c>
      <c r="K67" s="1">
        <v>7149.7347866666996</v>
      </c>
    </row>
    <row r="68" spans="1:11" x14ac:dyDescent="0.35">
      <c r="A68">
        <f t="shared" si="0"/>
        <v>2020</v>
      </c>
      <c r="B68">
        <v>7</v>
      </c>
      <c r="C68" s="6">
        <v>38814.110999999997</v>
      </c>
      <c r="D68" s="6">
        <v>171.69610466669999</v>
      </c>
      <c r="E68" s="6">
        <v>38814.110999999997</v>
      </c>
      <c r="F68" s="6">
        <v>86.547848933300003</v>
      </c>
      <c r="G68" s="6">
        <v>20.2798044</v>
      </c>
      <c r="H68" s="1">
        <v>10298.6900266667</v>
      </c>
      <c r="I68" s="1">
        <v>2891.0947933333</v>
      </c>
      <c r="J68" s="1">
        <v>66.268044533299999</v>
      </c>
      <c r="K68" s="1">
        <v>7407.5952333332998</v>
      </c>
    </row>
    <row r="69" spans="1:11" x14ac:dyDescent="0.35">
      <c r="A69">
        <f t="shared" si="0"/>
        <v>2020</v>
      </c>
      <c r="B69">
        <v>8</v>
      </c>
      <c r="C69" s="6">
        <v>38814.110999999997</v>
      </c>
      <c r="D69" s="6">
        <v>171.78568799999999</v>
      </c>
      <c r="E69" s="6">
        <v>38814.110999999997</v>
      </c>
      <c r="F69" s="6">
        <v>88.001014699999999</v>
      </c>
      <c r="G69" s="6">
        <v>22.229508299999999</v>
      </c>
      <c r="H69" s="1">
        <v>10783.6361</v>
      </c>
      <c r="I69" s="1">
        <v>3118.1804200000001</v>
      </c>
      <c r="J69" s="1">
        <v>65.771506400000007</v>
      </c>
      <c r="K69" s="1">
        <v>7665.45568</v>
      </c>
    </row>
    <row r="70" spans="1:11" x14ac:dyDescent="0.35">
      <c r="A70">
        <f t="shared" si="0"/>
        <v>2020</v>
      </c>
      <c r="B70">
        <v>9</v>
      </c>
      <c r="C70" s="6">
        <v>38814.110999999997</v>
      </c>
      <c r="D70" s="6">
        <v>172.01289633330001</v>
      </c>
      <c r="E70" s="6">
        <v>38814.110999999997</v>
      </c>
      <c r="F70" s="6">
        <v>88.981056733299994</v>
      </c>
      <c r="G70" s="6">
        <v>21.897136133299998</v>
      </c>
      <c r="H70" s="1">
        <v>10805.1863333333</v>
      </c>
      <c r="I70" s="1">
        <v>3113.4777933332998</v>
      </c>
      <c r="J70" s="1">
        <v>67.083920599999999</v>
      </c>
      <c r="K70" s="1">
        <v>7691.7085399999996</v>
      </c>
    </row>
    <row r="71" spans="1:11" x14ac:dyDescent="0.35">
      <c r="A71">
        <f t="shared" si="0"/>
        <v>2020</v>
      </c>
      <c r="B71">
        <v>10</v>
      </c>
      <c r="C71" s="6">
        <v>38579.618000000002</v>
      </c>
      <c r="D71" s="6">
        <v>172.24010466670001</v>
      </c>
      <c r="E71" s="6">
        <v>38579.618000000002</v>
      </c>
      <c r="F71" s="6">
        <v>89.961098766700005</v>
      </c>
      <c r="G71" s="6">
        <v>21.564763966699999</v>
      </c>
      <c r="H71" s="1">
        <v>10826.736566666699</v>
      </c>
      <c r="I71" s="1">
        <v>3108.7751666667</v>
      </c>
      <c r="J71" s="1">
        <v>68.396334800000005</v>
      </c>
      <c r="K71" s="1">
        <v>7717.9614000000001</v>
      </c>
    </row>
    <row r="72" spans="1:11" x14ac:dyDescent="0.35">
      <c r="A72">
        <f t="shared" si="0"/>
        <v>2020</v>
      </c>
      <c r="B72">
        <v>11</v>
      </c>
      <c r="C72" s="6">
        <v>38579.618000000002</v>
      </c>
      <c r="D72" s="6">
        <v>172.46731299999999</v>
      </c>
      <c r="E72" s="6">
        <v>38579.618000000002</v>
      </c>
      <c r="F72" s="6">
        <v>90.941140799999999</v>
      </c>
      <c r="G72" s="6">
        <v>21.232391799999998</v>
      </c>
      <c r="H72" s="1">
        <v>10848.2868</v>
      </c>
      <c r="I72" s="1">
        <v>3104.0725400000001</v>
      </c>
      <c r="J72" s="1">
        <v>69.708748999999997</v>
      </c>
      <c r="K72" s="1">
        <v>7744.2142599999997</v>
      </c>
    </row>
    <row r="73" spans="1:11" x14ac:dyDescent="0.35">
      <c r="A73">
        <f t="shared" si="0"/>
        <v>2020</v>
      </c>
      <c r="B73">
        <v>12</v>
      </c>
      <c r="C73" s="6">
        <v>38579.618000000002</v>
      </c>
      <c r="D73" s="6">
        <v>172.71589633330001</v>
      </c>
      <c r="E73" s="6">
        <v>38579.618000000002</v>
      </c>
      <c r="F73" s="6">
        <v>90.881749433300001</v>
      </c>
      <c r="G73" s="6">
        <v>20.841031099999999</v>
      </c>
      <c r="H73" s="1">
        <v>10897.9884666667</v>
      </c>
      <c r="I73" s="1">
        <v>3112.2179866667002</v>
      </c>
      <c r="J73" s="1">
        <v>70.040718333300006</v>
      </c>
      <c r="K73" s="1">
        <v>7785.7704800000001</v>
      </c>
    </row>
    <row r="74" spans="1:11" x14ac:dyDescent="0.35">
      <c r="A74">
        <f t="shared" si="0"/>
        <v>2021</v>
      </c>
      <c r="B74">
        <v>1</v>
      </c>
      <c r="C74" s="6">
        <v>39195.601999999999</v>
      </c>
      <c r="D74" s="6">
        <v>172.96447966669999</v>
      </c>
      <c r="E74" s="6">
        <v>39195.601999999999</v>
      </c>
      <c r="F74" s="6">
        <v>90.822358066700005</v>
      </c>
      <c r="G74" s="6">
        <v>20.449670399999999</v>
      </c>
      <c r="H74" s="1">
        <v>10947.690133333301</v>
      </c>
      <c r="I74" s="1">
        <v>3120.3634333332998</v>
      </c>
      <c r="J74" s="1">
        <v>70.372687666700003</v>
      </c>
      <c r="K74" s="1">
        <v>7827.3266999999996</v>
      </c>
    </row>
    <row r="75" spans="1:11" x14ac:dyDescent="0.35">
      <c r="A75">
        <f t="shared" si="0"/>
        <v>2021</v>
      </c>
      <c r="B75">
        <v>2</v>
      </c>
      <c r="C75" s="6">
        <v>39195.601999999999</v>
      </c>
      <c r="D75" s="6">
        <v>173.21306300000001</v>
      </c>
      <c r="E75" s="6">
        <v>39195.601999999999</v>
      </c>
      <c r="F75" s="6">
        <v>90.762966700000007</v>
      </c>
      <c r="G75" s="6">
        <v>20.058309699999999</v>
      </c>
      <c r="H75" s="1">
        <v>10997.391799999999</v>
      </c>
      <c r="I75" s="1">
        <v>3128.5088799999999</v>
      </c>
      <c r="J75" s="1">
        <v>70.704656999999997</v>
      </c>
      <c r="K75" s="1">
        <v>7868.88292</v>
      </c>
    </row>
    <row r="76" spans="1:11" x14ac:dyDescent="0.35">
      <c r="A76">
        <f t="shared" si="0"/>
        <v>2021</v>
      </c>
      <c r="B76">
        <v>3</v>
      </c>
      <c r="C76" s="6">
        <v>39195.601999999999</v>
      </c>
      <c r="D76" s="6">
        <v>173.4880213333</v>
      </c>
      <c r="E76" s="6">
        <v>39195.601999999999</v>
      </c>
      <c r="F76" s="6">
        <v>92.010801499999999</v>
      </c>
      <c r="G76" s="6">
        <v>19.704594166700002</v>
      </c>
      <c r="H76" s="1">
        <v>10942.2129333333</v>
      </c>
      <c r="I76" s="1">
        <v>3103.6653633332999</v>
      </c>
      <c r="J76" s="1">
        <v>72.306207333299994</v>
      </c>
      <c r="K76" s="1">
        <v>7838.5475699999997</v>
      </c>
    </row>
    <row r="77" spans="1:11" x14ac:dyDescent="0.35">
      <c r="A77">
        <f t="shared" si="0"/>
        <v>2021</v>
      </c>
      <c r="B77">
        <v>4</v>
      </c>
      <c r="C77" s="6">
        <v>38630.764000000003</v>
      </c>
      <c r="D77" s="6">
        <v>173.76297966670001</v>
      </c>
      <c r="E77" s="6">
        <v>38630.764000000003</v>
      </c>
      <c r="F77" s="6">
        <v>93.258636300000006</v>
      </c>
      <c r="G77" s="6">
        <v>19.350878633299999</v>
      </c>
      <c r="H77" s="1">
        <v>10887.0340666667</v>
      </c>
      <c r="I77" s="1">
        <v>3078.8218466666999</v>
      </c>
      <c r="J77" s="1">
        <v>73.907757666699993</v>
      </c>
      <c r="K77" s="1">
        <v>7808.2122200000003</v>
      </c>
    </row>
    <row r="78" spans="1:11" x14ac:dyDescent="0.35">
      <c r="A78">
        <f t="shared" si="0"/>
        <v>2021</v>
      </c>
      <c r="B78">
        <v>5</v>
      </c>
      <c r="C78" s="6">
        <v>38630.764000000003</v>
      </c>
      <c r="D78" s="6">
        <v>174.037938</v>
      </c>
      <c r="E78" s="6">
        <v>38630.764000000003</v>
      </c>
      <c r="F78" s="6">
        <v>94.506471099999999</v>
      </c>
      <c r="G78" s="6">
        <v>18.997163100000002</v>
      </c>
      <c r="H78" s="1">
        <v>10831.8552</v>
      </c>
      <c r="I78" s="1">
        <v>3053.9783299999999</v>
      </c>
      <c r="J78" s="1">
        <v>75.509308000000004</v>
      </c>
      <c r="K78" s="1">
        <v>7777.8768700000001</v>
      </c>
    </row>
    <row r="79" spans="1:11" x14ac:dyDescent="0.35">
      <c r="A79">
        <f t="shared" ref="A79:A142" si="1">A67+1</f>
        <v>2021</v>
      </c>
      <c r="B79">
        <v>6</v>
      </c>
      <c r="C79" s="6">
        <v>38630.764000000003</v>
      </c>
      <c r="D79" s="6">
        <v>174.47416699999999</v>
      </c>
      <c r="E79" s="6">
        <v>38630.764000000003</v>
      </c>
      <c r="F79" s="6">
        <v>95.652210333300005</v>
      </c>
      <c r="G79" s="6">
        <v>18.8488968333</v>
      </c>
      <c r="H79" s="1">
        <v>10913.481900000001</v>
      </c>
      <c r="I79" s="1">
        <v>3058.4046466667</v>
      </c>
      <c r="J79" s="1">
        <v>76.803313500000002</v>
      </c>
      <c r="K79" s="1">
        <v>7855.0772533333002</v>
      </c>
    </row>
    <row r="80" spans="1:11" x14ac:dyDescent="0.35">
      <c r="A80">
        <f t="shared" si="1"/>
        <v>2021</v>
      </c>
      <c r="B80">
        <v>7</v>
      </c>
      <c r="C80" s="6">
        <v>38453.910000000003</v>
      </c>
      <c r="D80" s="6">
        <v>174.91039599999999</v>
      </c>
      <c r="E80" s="6">
        <v>38453.910000000003</v>
      </c>
      <c r="F80" s="6">
        <v>96.797949566699998</v>
      </c>
      <c r="G80" s="6">
        <v>18.700630566699999</v>
      </c>
      <c r="H80" s="1">
        <v>10995.1086</v>
      </c>
      <c r="I80" s="1">
        <v>3062.8309633333001</v>
      </c>
      <c r="J80" s="1">
        <v>78.097318999999999</v>
      </c>
      <c r="K80" s="1">
        <v>7932.2776366667003</v>
      </c>
    </row>
    <row r="81" spans="1:11" x14ac:dyDescent="0.35">
      <c r="A81">
        <f t="shared" si="1"/>
        <v>2021</v>
      </c>
      <c r="B81">
        <v>8</v>
      </c>
      <c r="C81" s="6">
        <v>38453.910000000003</v>
      </c>
      <c r="D81" s="6">
        <v>175.34662499999999</v>
      </c>
      <c r="E81" s="6">
        <v>38453.910000000003</v>
      </c>
      <c r="F81" s="6">
        <v>97.943688800000004</v>
      </c>
      <c r="G81" s="6">
        <v>18.552364300000001</v>
      </c>
      <c r="H81" s="1">
        <v>11076.7353</v>
      </c>
      <c r="I81" s="1">
        <v>3067.2572799999998</v>
      </c>
      <c r="J81" s="1">
        <v>79.391324499999996</v>
      </c>
      <c r="K81" s="1">
        <v>8009.4780199999996</v>
      </c>
    </row>
    <row r="82" spans="1:11" x14ac:dyDescent="0.35">
      <c r="A82">
        <f t="shared" si="1"/>
        <v>2021</v>
      </c>
      <c r="B82">
        <v>9</v>
      </c>
      <c r="C82" s="6">
        <v>38453.910000000003</v>
      </c>
      <c r="D82" s="6">
        <v>175.58654166669999</v>
      </c>
      <c r="E82" s="6">
        <v>38453.910000000003</v>
      </c>
      <c r="F82" s="6">
        <v>99.010020533299993</v>
      </c>
      <c r="G82" s="6">
        <v>19.222296799999999</v>
      </c>
      <c r="H82" s="1">
        <v>11151.233966666699</v>
      </c>
      <c r="I82" s="1">
        <v>3084.63744</v>
      </c>
      <c r="J82" s="1">
        <v>79.787723733299998</v>
      </c>
      <c r="K82" s="1">
        <v>8066.5965266666999</v>
      </c>
    </row>
    <row r="83" spans="1:11" x14ac:dyDescent="0.35">
      <c r="A83">
        <f t="shared" si="1"/>
        <v>2021</v>
      </c>
      <c r="B83">
        <v>10</v>
      </c>
      <c r="C83" s="6">
        <v>37912.550000000003</v>
      </c>
      <c r="D83" s="6">
        <v>175.8264583333</v>
      </c>
      <c r="E83" s="6">
        <v>37912.550000000003</v>
      </c>
      <c r="F83" s="6">
        <v>100.0763522667</v>
      </c>
      <c r="G83" s="6">
        <v>19.8922293</v>
      </c>
      <c r="H83" s="1">
        <v>11225.7326333333</v>
      </c>
      <c r="I83" s="1">
        <v>3102.0176000000001</v>
      </c>
      <c r="J83" s="1">
        <v>80.184122966700002</v>
      </c>
      <c r="K83" s="1">
        <v>8123.7150333333002</v>
      </c>
    </row>
    <row r="84" spans="1:11" x14ac:dyDescent="0.35">
      <c r="A84">
        <f t="shared" si="1"/>
        <v>2021</v>
      </c>
      <c r="B84">
        <v>11</v>
      </c>
      <c r="C84" s="6">
        <v>37912.550000000003</v>
      </c>
      <c r="D84" s="6">
        <v>176.06637499999999</v>
      </c>
      <c r="E84" s="6">
        <v>37912.550000000003</v>
      </c>
      <c r="F84" s="6">
        <v>101.142684</v>
      </c>
      <c r="G84" s="6">
        <v>20.562161799999998</v>
      </c>
      <c r="H84" s="1">
        <v>11300.231299999999</v>
      </c>
      <c r="I84" s="1">
        <v>3119.3977599999998</v>
      </c>
      <c r="J84" s="1">
        <v>80.580522200000004</v>
      </c>
      <c r="K84" s="1">
        <v>8180.8335399999996</v>
      </c>
    </row>
    <row r="85" spans="1:11" x14ac:dyDescent="0.35">
      <c r="A85">
        <f t="shared" si="1"/>
        <v>2021</v>
      </c>
      <c r="B85">
        <v>12</v>
      </c>
      <c r="C85" s="6">
        <v>37912.550000000003</v>
      </c>
      <c r="D85" s="6">
        <v>176.32820833330001</v>
      </c>
      <c r="E85" s="6">
        <v>37912.550000000003</v>
      </c>
      <c r="F85" s="6">
        <v>101.07790033329999</v>
      </c>
      <c r="G85" s="6">
        <v>21.048112433299998</v>
      </c>
      <c r="H85" s="1">
        <v>11357.988166666701</v>
      </c>
      <c r="I85" s="1">
        <v>3162.8419833333</v>
      </c>
      <c r="J85" s="1">
        <v>80.029787900000002</v>
      </c>
      <c r="K85" s="1">
        <v>8195.1461833332996</v>
      </c>
    </row>
    <row r="86" spans="1:11" x14ac:dyDescent="0.35">
      <c r="A86">
        <f t="shared" si="1"/>
        <v>2022</v>
      </c>
      <c r="B86">
        <v>1</v>
      </c>
      <c r="C86" s="6">
        <v>38359.646000000001</v>
      </c>
      <c r="D86" s="6">
        <v>176.59004166669999</v>
      </c>
      <c r="E86" s="6">
        <v>38359.646000000001</v>
      </c>
      <c r="F86" s="6">
        <v>101.0131166667</v>
      </c>
      <c r="G86" s="6">
        <v>21.5340630667</v>
      </c>
      <c r="H86" s="1">
        <v>11415.7450333333</v>
      </c>
      <c r="I86" s="1">
        <v>3206.2862066666999</v>
      </c>
      <c r="J86" s="1">
        <v>79.4790536</v>
      </c>
      <c r="K86" s="1">
        <v>8209.4588266666997</v>
      </c>
    </row>
    <row r="87" spans="1:11" x14ac:dyDescent="0.35">
      <c r="A87">
        <f t="shared" si="1"/>
        <v>2022</v>
      </c>
      <c r="B87">
        <v>2</v>
      </c>
      <c r="C87" s="6">
        <v>38359.646000000001</v>
      </c>
      <c r="D87" s="6">
        <v>176.85187500000001</v>
      </c>
      <c r="E87" s="6">
        <v>38359.646000000001</v>
      </c>
      <c r="F87" s="6">
        <v>100.94833300000001</v>
      </c>
      <c r="G87" s="6">
        <v>22.0200137</v>
      </c>
      <c r="H87" s="1">
        <v>11473.501899999999</v>
      </c>
      <c r="I87" s="1">
        <v>3249.7304300000001</v>
      </c>
      <c r="J87" s="1">
        <v>78.928319299999998</v>
      </c>
      <c r="K87" s="1">
        <v>8223.7714699999997</v>
      </c>
    </row>
    <row r="88" spans="1:11" x14ac:dyDescent="0.35">
      <c r="A88">
        <f t="shared" si="1"/>
        <v>2022</v>
      </c>
      <c r="B88">
        <v>3</v>
      </c>
      <c r="C88" s="6">
        <v>38359.646000000001</v>
      </c>
      <c r="D88" s="6">
        <v>177.135625</v>
      </c>
      <c r="E88" s="6">
        <v>38359.646000000001</v>
      </c>
      <c r="F88" s="6">
        <v>100.4679457</v>
      </c>
      <c r="G88" s="6">
        <v>20.5684708667</v>
      </c>
      <c r="H88" s="1">
        <v>11472.139866666699</v>
      </c>
      <c r="I88" s="1">
        <v>3235.9490500000002</v>
      </c>
      <c r="J88" s="1">
        <v>79.899474833300005</v>
      </c>
      <c r="K88" s="1">
        <v>8236.1908166666999</v>
      </c>
    </row>
    <row r="89" spans="1:11" x14ac:dyDescent="0.35">
      <c r="A89">
        <f t="shared" si="1"/>
        <v>2022</v>
      </c>
      <c r="B89">
        <v>4</v>
      </c>
      <c r="C89" s="6">
        <v>37086.892999999996</v>
      </c>
      <c r="D89" s="6">
        <v>177.419375</v>
      </c>
      <c r="E89" s="6">
        <v>37086.892999999996</v>
      </c>
      <c r="F89" s="6">
        <v>99.987558399999998</v>
      </c>
      <c r="G89" s="6">
        <v>19.116928033299999</v>
      </c>
      <c r="H89" s="1">
        <v>11470.777833333301</v>
      </c>
      <c r="I89" s="1">
        <v>3222.1676699999998</v>
      </c>
      <c r="J89" s="1">
        <v>80.870630366699999</v>
      </c>
      <c r="K89" s="1">
        <v>8248.6101633333001</v>
      </c>
    </row>
    <row r="90" spans="1:11" x14ac:dyDescent="0.35">
      <c r="A90">
        <f t="shared" si="1"/>
        <v>2022</v>
      </c>
      <c r="B90">
        <v>5</v>
      </c>
      <c r="C90" s="6">
        <v>37086.892999999996</v>
      </c>
      <c r="D90" s="6">
        <v>177.703125</v>
      </c>
      <c r="E90" s="6">
        <v>37086.892999999996</v>
      </c>
      <c r="F90" s="6">
        <v>99.507171099999994</v>
      </c>
      <c r="G90" s="6">
        <v>17.665385199999999</v>
      </c>
      <c r="H90" s="1">
        <v>11469.415800000001</v>
      </c>
      <c r="I90" s="1">
        <v>3208.3862899999999</v>
      </c>
      <c r="J90" s="1">
        <v>81.841785900000005</v>
      </c>
      <c r="K90" s="1">
        <v>8261.0295100000003</v>
      </c>
    </row>
    <row r="91" spans="1:11" x14ac:dyDescent="0.35">
      <c r="A91">
        <f t="shared" si="1"/>
        <v>2022</v>
      </c>
      <c r="B91">
        <v>6</v>
      </c>
      <c r="C91" s="6">
        <v>37086.892999999996</v>
      </c>
      <c r="D91" s="6">
        <v>178.05795833330001</v>
      </c>
      <c r="E91" s="6">
        <v>37086.892999999996</v>
      </c>
      <c r="F91" s="6">
        <v>99.764122400000005</v>
      </c>
      <c r="G91" s="6">
        <v>17.671935066700001</v>
      </c>
      <c r="H91" s="1">
        <v>11451.0261333333</v>
      </c>
      <c r="I91" s="1">
        <v>3193.1893933332999</v>
      </c>
      <c r="J91" s="1">
        <v>82.092187333300004</v>
      </c>
      <c r="K91" s="1">
        <v>8257.8367400000006</v>
      </c>
    </row>
    <row r="92" spans="1:11" x14ac:dyDescent="0.35">
      <c r="A92">
        <f t="shared" si="1"/>
        <v>2022</v>
      </c>
      <c r="B92">
        <v>7</v>
      </c>
      <c r="C92" s="6">
        <v>36923.938000000002</v>
      </c>
      <c r="D92" s="6">
        <v>178.4127916667</v>
      </c>
      <c r="E92" s="6">
        <v>36923.938000000002</v>
      </c>
      <c r="F92" s="6">
        <v>100.0210737</v>
      </c>
      <c r="G92" s="6">
        <v>17.678484933299998</v>
      </c>
      <c r="H92" s="1">
        <v>11432.6364666667</v>
      </c>
      <c r="I92" s="1">
        <v>3177.9924966666999</v>
      </c>
      <c r="J92" s="1">
        <v>82.342588766700004</v>
      </c>
      <c r="K92" s="1">
        <v>8254.6439699999992</v>
      </c>
    </row>
    <row r="93" spans="1:11" x14ac:dyDescent="0.35">
      <c r="A93">
        <f t="shared" si="1"/>
        <v>2022</v>
      </c>
      <c r="B93">
        <v>8</v>
      </c>
      <c r="C93" s="6">
        <v>36923.938000000002</v>
      </c>
      <c r="D93" s="6">
        <v>178.76762500000001</v>
      </c>
      <c r="E93" s="6">
        <v>36923.938000000002</v>
      </c>
      <c r="F93" s="6">
        <v>100.278025</v>
      </c>
      <c r="G93" s="6">
        <v>17.6850348</v>
      </c>
      <c r="H93" s="1">
        <v>11414.246800000001</v>
      </c>
      <c r="I93" s="1">
        <v>3162.7955999999999</v>
      </c>
      <c r="J93" s="1">
        <v>82.592990200000003</v>
      </c>
      <c r="K93" s="1">
        <v>8251.4511999999995</v>
      </c>
    </row>
    <row r="94" spans="1:11" x14ac:dyDescent="0.35">
      <c r="A94">
        <f t="shared" si="1"/>
        <v>2022</v>
      </c>
      <c r="B94">
        <v>9</v>
      </c>
      <c r="C94" s="6">
        <v>36923.938000000002</v>
      </c>
      <c r="D94" s="6">
        <v>179.001125</v>
      </c>
      <c r="E94" s="6">
        <v>36923.938000000002</v>
      </c>
      <c r="F94" s="6">
        <v>100.21099433329999</v>
      </c>
      <c r="G94" s="6">
        <v>17.6859027</v>
      </c>
      <c r="H94" s="1">
        <v>11393.0663</v>
      </c>
      <c r="I94" s="1">
        <v>3131.6834899999999</v>
      </c>
      <c r="J94" s="1">
        <v>82.525091633299994</v>
      </c>
      <c r="K94" s="1">
        <v>8261.3828099999992</v>
      </c>
    </row>
    <row r="95" spans="1:11" x14ac:dyDescent="0.35">
      <c r="A95">
        <f t="shared" si="1"/>
        <v>2022</v>
      </c>
      <c r="B95">
        <v>10</v>
      </c>
      <c r="C95" s="6">
        <v>37091.464999999997</v>
      </c>
      <c r="D95" s="6">
        <v>179.23462499999999</v>
      </c>
      <c r="E95" s="6">
        <v>37091.464999999997</v>
      </c>
      <c r="F95" s="6">
        <v>100.1439636667</v>
      </c>
      <c r="G95" s="6">
        <v>17.686770599999999</v>
      </c>
      <c r="H95" s="1">
        <v>11371.8858</v>
      </c>
      <c r="I95" s="1">
        <v>3100.5713799999999</v>
      </c>
      <c r="J95" s="1">
        <v>82.4571930667</v>
      </c>
      <c r="K95" s="1">
        <v>8271.3144200000006</v>
      </c>
    </row>
    <row r="96" spans="1:11" x14ac:dyDescent="0.35">
      <c r="A96">
        <f t="shared" si="1"/>
        <v>2022</v>
      </c>
      <c r="B96">
        <v>11</v>
      </c>
      <c r="C96" s="6">
        <v>37091.464999999997</v>
      </c>
      <c r="D96" s="6">
        <v>179.46812499999999</v>
      </c>
      <c r="E96" s="6">
        <v>37091.464999999997</v>
      </c>
      <c r="F96" s="6">
        <v>100.076933</v>
      </c>
      <c r="G96" s="6">
        <v>17.687638499999998</v>
      </c>
      <c r="H96" s="1">
        <v>11350.7053</v>
      </c>
      <c r="I96" s="1">
        <v>3069.4592699999998</v>
      </c>
      <c r="J96" s="1">
        <v>82.389294500000005</v>
      </c>
      <c r="K96" s="1">
        <v>8281.2460300000002</v>
      </c>
    </row>
    <row r="97" spans="1:11" x14ac:dyDescent="0.35">
      <c r="A97">
        <f t="shared" si="1"/>
        <v>2022</v>
      </c>
      <c r="B97">
        <v>12</v>
      </c>
      <c r="C97" s="6">
        <v>37091.464999999997</v>
      </c>
      <c r="D97" s="6">
        <v>179.7494583333</v>
      </c>
      <c r="E97" s="6">
        <v>37091.464999999997</v>
      </c>
      <c r="F97" s="6">
        <v>100.38468066670001</v>
      </c>
      <c r="G97" s="6">
        <v>17.186564300000001</v>
      </c>
      <c r="H97" s="1">
        <v>11434.900600000001</v>
      </c>
      <c r="I97" s="1">
        <v>3089.9366933332999</v>
      </c>
      <c r="J97" s="1">
        <v>83.198116366700006</v>
      </c>
      <c r="K97" s="1">
        <v>8344.9639066667005</v>
      </c>
    </row>
    <row r="98" spans="1:11" x14ac:dyDescent="0.35">
      <c r="A98">
        <f t="shared" si="1"/>
        <v>2023</v>
      </c>
      <c r="B98">
        <v>1</v>
      </c>
      <c r="C98" s="6">
        <v>37152.264000000003</v>
      </c>
      <c r="D98" s="6">
        <v>180.0307916667</v>
      </c>
      <c r="E98" s="6">
        <v>37152.264000000003</v>
      </c>
      <c r="F98" s="6">
        <v>100.6924283333</v>
      </c>
      <c r="G98" s="6">
        <v>16.685490099999999</v>
      </c>
      <c r="H98" s="1">
        <v>11519.0959</v>
      </c>
      <c r="I98" s="1">
        <v>3110.4141166667</v>
      </c>
      <c r="J98" s="1">
        <v>84.006938233300005</v>
      </c>
      <c r="K98" s="1">
        <v>8408.6817833333007</v>
      </c>
    </row>
    <row r="99" spans="1:11" x14ac:dyDescent="0.35">
      <c r="A99">
        <f t="shared" si="1"/>
        <v>2023</v>
      </c>
      <c r="B99">
        <v>2</v>
      </c>
      <c r="C99" s="6">
        <v>37152.264000000003</v>
      </c>
      <c r="D99" s="6">
        <v>180.31212500000001</v>
      </c>
      <c r="E99" s="6">
        <v>37152.264000000003</v>
      </c>
      <c r="F99" s="6">
        <v>101.000176</v>
      </c>
      <c r="G99" s="6">
        <v>16.184415900000001</v>
      </c>
      <c r="H99" s="1">
        <v>11603.2912</v>
      </c>
      <c r="I99" s="1">
        <v>3130.8915400000001</v>
      </c>
      <c r="J99" s="1">
        <v>84.815760100000006</v>
      </c>
      <c r="K99" s="1">
        <v>8472.3996599999991</v>
      </c>
    </row>
    <row r="100" spans="1:11" x14ac:dyDescent="0.35">
      <c r="A100">
        <f t="shared" si="1"/>
        <v>2023</v>
      </c>
      <c r="B100">
        <v>3</v>
      </c>
      <c r="C100" s="6">
        <v>37152.264000000003</v>
      </c>
      <c r="D100" s="6">
        <v>180.6387916667</v>
      </c>
      <c r="E100" s="6">
        <v>37152.264000000003</v>
      </c>
      <c r="F100" s="6">
        <v>102.1997563333</v>
      </c>
      <c r="G100" s="6">
        <v>16.521685966700002</v>
      </c>
      <c r="H100" s="1">
        <v>11585.662033333299</v>
      </c>
      <c r="I100" s="1">
        <v>3137.29522</v>
      </c>
      <c r="J100" s="1">
        <v>85.678070366699998</v>
      </c>
      <c r="K100" s="1">
        <v>8448.3668133332994</v>
      </c>
    </row>
    <row r="101" spans="1:11" x14ac:dyDescent="0.35">
      <c r="A101">
        <f t="shared" si="1"/>
        <v>2023</v>
      </c>
      <c r="B101">
        <v>4</v>
      </c>
      <c r="C101" s="6">
        <v>37142.538999999997</v>
      </c>
      <c r="D101" s="6">
        <v>180.96545833330001</v>
      </c>
      <c r="E101" s="6">
        <v>37142.538999999997</v>
      </c>
      <c r="F101" s="6">
        <v>103.39933666669999</v>
      </c>
      <c r="G101" s="6">
        <v>16.8589560333</v>
      </c>
      <c r="H101" s="1">
        <v>11568.032866666699</v>
      </c>
      <c r="I101" s="1">
        <v>3143.6988999999999</v>
      </c>
      <c r="J101" s="1">
        <v>86.540380633300003</v>
      </c>
      <c r="K101" s="1">
        <v>8424.3339666666998</v>
      </c>
    </row>
    <row r="102" spans="1:11" x14ac:dyDescent="0.35">
      <c r="A102">
        <f t="shared" si="1"/>
        <v>2023</v>
      </c>
      <c r="B102">
        <v>5</v>
      </c>
      <c r="C102" s="6">
        <v>37142.538999999997</v>
      </c>
      <c r="D102" s="6">
        <v>181.292125</v>
      </c>
      <c r="E102" s="6">
        <v>37142.538999999997</v>
      </c>
      <c r="F102" s="6">
        <v>104.598917</v>
      </c>
      <c r="G102" s="6">
        <v>17.196226100000001</v>
      </c>
      <c r="H102" s="1">
        <v>11550.403700000001</v>
      </c>
      <c r="I102" s="1">
        <v>3150.1025800000002</v>
      </c>
      <c r="J102" s="1">
        <v>87.402690899999996</v>
      </c>
      <c r="K102" s="1">
        <v>8400.3011200000001</v>
      </c>
    </row>
    <row r="103" spans="1:11" x14ac:dyDescent="0.35">
      <c r="A103">
        <f t="shared" si="1"/>
        <v>2023</v>
      </c>
      <c r="B103">
        <v>6</v>
      </c>
      <c r="C103" s="6">
        <v>37142.538999999997</v>
      </c>
      <c r="D103" s="6">
        <v>181.5449583333</v>
      </c>
      <c r="E103" s="6">
        <v>37142.538999999997</v>
      </c>
      <c r="F103" s="6">
        <v>104.3859073333</v>
      </c>
      <c r="G103" s="6">
        <v>17.618936533300001</v>
      </c>
      <c r="H103" s="1">
        <v>11511.140366666699</v>
      </c>
      <c r="I103" s="1">
        <v>3123.5780766666999</v>
      </c>
      <c r="J103" s="1">
        <v>86.766970799999996</v>
      </c>
      <c r="K103" s="1">
        <v>8387.5622899999998</v>
      </c>
    </row>
    <row r="104" spans="1:11" x14ac:dyDescent="0.35">
      <c r="A104">
        <f t="shared" si="1"/>
        <v>2023</v>
      </c>
      <c r="B104">
        <v>7</v>
      </c>
      <c r="C104" s="6">
        <v>37366.008000000002</v>
      </c>
      <c r="D104" s="6">
        <v>181.79779166669999</v>
      </c>
      <c r="E104" s="6">
        <v>37366.008000000002</v>
      </c>
      <c r="F104" s="6">
        <v>104.1728976667</v>
      </c>
      <c r="G104" s="6">
        <v>18.0416469667</v>
      </c>
      <c r="H104" s="1">
        <v>11471.8770333333</v>
      </c>
      <c r="I104" s="1">
        <v>3097.0535733332999</v>
      </c>
      <c r="J104" s="1">
        <v>86.131250699999995</v>
      </c>
      <c r="K104" s="1">
        <v>8374.8234599999996</v>
      </c>
    </row>
    <row r="105" spans="1:11" x14ac:dyDescent="0.35">
      <c r="A105">
        <f t="shared" si="1"/>
        <v>2023</v>
      </c>
      <c r="B105">
        <v>8</v>
      </c>
      <c r="C105" s="6">
        <v>37366.008000000002</v>
      </c>
      <c r="D105" s="6">
        <v>182.050625</v>
      </c>
      <c r="E105" s="6">
        <v>37366.008000000002</v>
      </c>
      <c r="F105" s="6">
        <v>103.95988800000001</v>
      </c>
      <c r="G105" s="6">
        <v>18.464357400000001</v>
      </c>
      <c r="H105" s="1">
        <v>11432.6137</v>
      </c>
      <c r="I105" s="1">
        <v>3070.52907</v>
      </c>
      <c r="J105" s="1">
        <v>85.495530599999995</v>
      </c>
      <c r="K105" s="1">
        <v>8362.0846299999994</v>
      </c>
    </row>
    <row r="106" spans="1:11" x14ac:dyDescent="0.35">
      <c r="A106">
        <f t="shared" si="1"/>
        <v>2023</v>
      </c>
      <c r="B106">
        <v>9</v>
      </c>
      <c r="C106" s="6">
        <v>37366.008000000002</v>
      </c>
      <c r="D106" s="6">
        <v>182.31629166670001</v>
      </c>
      <c r="E106" s="6">
        <v>37366.008000000002</v>
      </c>
      <c r="F106" s="6">
        <v>104.5877056667</v>
      </c>
      <c r="G106" s="6">
        <v>18.2582386333</v>
      </c>
      <c r="H106" s="1">
        <v>11413.697766666701</v>
      </c>
      <c r="I106" s="1">
        <v>3056.3235433333002</v>
      </c>
      <c r="J106" s="1">
        <v>86.329467033300006</v>
      </c>
      <c r="K106" s="1">
        <v>8357.3742233332996</v>
      </c>
    </row>
    <row r="107" spans="1:11" x14ac:dyDescent="0.35">
      <c r="A107">
        <f t="shared" si="1"/>
        <v>2023</v>
      </c>
      <c r="B107">
        <v>10</v>
      </c>
      <c r="C107" s="6">
        <v>37622.851999999999</v>
      </c>
      <c r="D107" s="6">
        <v>182.58195833330001</v>
      </c>
      <c r="E107" s="6">
        <v>37622.851999999999</v>
      </c>
      <c r="F107" s="6">
        <v>105.2155233333</v>
      </c>
      <c r="G107" s="6">
        <v>18.0521198667</v>
      </c>
      <c r="H107" s="1">
        <v>11394.7818333333</v>
      </c>
      <c r="I107" s="1">
        <v>3042.1180166667</v>
      </c>
      <c r="J107" s="1">
        <v>87.163403466700004</v>
      </c>
      <c r="K107" s="1">
        <v>8352.6638166666999</v>
      </c>
    </row>
    <row r="108" spans="1:11" x14ac:dyDescent="0.35">
      <c r="A108">
        <f t="shared" si="1"/>
        <v>2023</v>
      </c>
      <c r="B108">
        <v>11</v>
      </c>
      <c r="C108" s="6">
        <v>37622.851999999999</v>
      </c>
      <c r="D108" s="6">
        <v>182.84762499999999</v>
      </c>
      <c r="E108" s="6">
        <v>37622.851999999999</v>
      </c>
      <c r="F108" s="6">
        <v>105.843341</v>
      </c>
      <c r="G108" s="6">
        <v>17.846001099999999</v>
      </c>
      <c r="H108" s="1">
        <v>11375.865900000001</v>
      </c>
      <c r="I108" s="1">
        <v>3027.9124900000002</v>
      </c>
      <c r="J108" s="1">
        <v>87.9973399</v>
      </c>
      <c r="K108" s="1">
        <v>8347.9534100000001</v>
      </c>
    </row>
    <row r="109" spans="1:11" x14ac:dyDescent="0.35">
      <c r="A109">
        <f t="shared" si="1"/>
        <v>2023</v>
      </c>
      <c r="B109">
        <v>12</v>
      </c>
      <c r="C109" s="6">
        <v>37622.851999999999</v>
      </c>
      <c r="D109" s="6">
        <v>183.10612499999999</v>
      </c>
      <c r="E109" s="6">
        <v>37622.851999999999</v>
      </c>
      <c r="F109" s="6">
        <v>106.1528686667</v>
      </c>
      <c r="G109" s="6">
        <v>18.388449399999999</v>
      </c>
      <c r="H109" s="1">
        <v>11373.0947666667</v>
      </c>
      <c r="I109" s="1">
        <v>3002.2532033333</v>
      </c>
      <c r="J109" s="1">
        <v>87.764419266700003</v>
      </c>
      <c r="K109" s="1">
        <v>8370.8415633333007</v>
      </c>
    </row>
    <row r="110" spans="1:11" x14ac:dyDescent="0.35">
      <c r="A110">
        <f t="shared" si="1"/>
        <v>2024</v>
      </c>
      <c r="B110">
        <v>1</v>
      </c>
      <c r="C110" s="6">
        <v>37851.733999999997</v>
      </c>
      <c r="D110" s="6">
        <v>183.36462499999999</v>
      </c>
      <c r="E110" s="6">
        <v>37851.733999999997</v>
      </c>
      <c r="F110" s="6">
        <v>106.46239633330001</v>
      </c>
      <c r="G110" s="6">
        <v>18.930897699999999</v>
      </c>
      <c r="H110" s="1">
        <v>11370.323633333301</v>
      </c>
      <c r="I110" s="1">
        <v>2976.5939166666999</v>
      </c>
      <c r="J110" s="1">
        <v>87.531498633300004</v>
      </c>
      <c r="K110" s="1">
        <v>8393.7297166666995</v>
      </c>
    </row>
    <row r="111" spans="1:11" x14ac:dyDescent="0.35">
      <c r="A111">
        <f t="shared" si="1"/>
        <v>2024</v>
      </c>
      <c r="B111">
        <v>2</v>
      </c>
      <c r="C111" s="6">
        <v>37851.733999999997</v>
      </c>
      <c r="D111" s="6">
        <v>183.62312499999999</v>
      </c>
      <c r="E111" s="6">
        <v>37851.733999999997</v>
      </c>
      <c r="F111" s="6">
        <v>106.771924</v>
      </c>
      <c r="G111" s="6">
        <v>19.473345999999999</v>
      </c>
      <c r="H111" s="1">
        <v>11367.5525</v>
      </c>
      <c r="I111" s="1">
        <v>2950.9346300000002</v>
      </c>
      <c r="J111" s="1">
        <v>87.298578000000006</v>
      </c>
      <c r="K111" s="1">
        <v>8416.61787</v>
      </c>
    </row>
    <row r="112" spans="1:11" x14ac:dyDescent="0.35">
      <c r="A112">
        <f t="shared" si="1"/>
        <v>2024</v>
      </c>
      <c r="B112">
        <v>3</v>
      </c>
      <c r="C112" s="6">
        <v>37851.733999999997</v>
      </c>
      <c r="D112" s="6">
        <v>183.8719583333</v>
      </c>
      <c r="E112" s="6">
        <v>37851.733999999997</v>
      </c>
      <c r="F112" s="6">
        <v>106.4631116667</v>
      </c>
      <c r="G112" s="6">
        <v>20.174207899999999</v>
      </c>
      <c r="H112" s="1">
        <v>11370.1564666667</v>
      </c>
      <c r="I112" s="1">
        <v>2937.1348133332999</v>
      </c>
      <c r="J112" s="1">
        <v>86.288903766700003</v>
      </c>
      <c r="K112" s="1">
        <v>8433.0216533333005</v>
      </c>
    </row>
    <row r="113" spans="1:11" x14ac:dyDescent="0.35">
      <c r="A113">
        <f t="shared" si="1"/>
        <v>2024</v>
      </c>
      <c r="B113">
        <v>4</v>
      </c>
      <c r="C113" s="6">
        <v>37537.498</v>
      </c>
      <c r="D113" s="6">
        <v>184.1207916667</v>
      </c>
      <c r="E113" s="6">
        <v>37537.498</v>
      </c>
      <c r="F113" s="6">
        <v>106.1542993333</v>
      </c>
      <c r="G113" s="6">
        <v>20.875069799999999</v>
      </c>
      <c r="H113" s="1">
        <v>11372.7604333333</v>
      </c>
      <c r="I113" s="1">
        <v>2923.3349966667001</v>
      </c>
      <c r="J113" s="1">
        <v>85.279229533299997</v>
      </c>
      <c r="K113" s="1">
        <v>8449.4254366666992</v>
      </c>
    </row>
    <row r="114" spans="1:11" x14ac:dyDescent="0.35">
      <c r="A114">
        <f t="shared" si="1"/>
        <v>2024</v>
      </c>
      <c r="B114">
        <v>5</v>
      </c>
      <c r="C114" s="6">
        <v>37537.498</v>
      </c>
      <c r="D114" s="6">
        <v>184.36962500000001</v>
      </c>
      <c r="E114" s="6">
        <v>37537.498</v>
      </c>
      <c r="F114" s="6">
        <v>105.84548700000001</v>
      </c>
      <c r="G114" s="6">
        <v>21.575931700000002</v>
      </c>
      <c r="H114" s="1">
        <v>11375.3644</v>
      </c>
      <c r="I114" s="1">
        <v>2909.5351799999999</v>
      </c>
      <c r="J114" s="1">
        <v>84.269555299999993</v>
      </c>
      <c r="K114" s="1">
        <v>8465.8292199999996</v>
      </c>
    </row>
    <row r="115" spans="1:11" x14ac:dyDescent="0.35">
      <c r="A115">
        <f t="shared" si="1"/>
        <v>2024</v>
      </c>
      <c r="B115">
        <v>6</v>
      </c>
      <c r="C115" s="6">
        <v>37537.498</v>
      </c>
      <c r="D115" s="6">
        <v>184.59514799999999</v>
      </c>
      <c r="E115" s="6">
        <v>37537.498</v>
      </c>
      <c r="F115" s="6">
        <v>104.20216333330001</v>
      </c>
      <c r="G115" s="6">
        <v>20.806128966700001</v>
      </c>
      <c r="H115" s="1">
        <v>11384.4458666667</v>
      </c>
      <c r="I115" s="1">
        <v>2897.8022366667001</v>
      </c>
      <c r="J115" s="1">
        <v>83.396034366699993</v>
      </c>
      <c r="K115" s="1">
        <v>8486.6436300000005</v>
      </c>
    </row>
    <row r="116" spans="1:11" x14ac:dyDescent="0.35">
      <c r="A116">
        <f t="shared" si="1"/>
        <v>2024</v>
      </c>
      <c r="B116">
        <v>7</v>
      </c>
      <c r="C116" s="6">
        <v>36748.250999999997</v>
      </c>
      <c r="D116" s="6">
        <v>184.820671</v>
      </c>
      <c r="E116" s="6">
        <v>36748.250999999997</v>
      </c>
      <c r="F116" s="6">
        <v>102.5588396667</v>
      </c>
      <c r="G116" s="6">
        <v>20.036326233299999</v>
      </c>
      <c r="H116" s="1">
        <v>11393.527333333301</v>
      </c>
      <c r="I116" s="1">
        <v>2886.0692933332998</v>
      </c>
      <c r="J116" s="1">
        <v>82.522513433300006</v>
      </c>
      <c r="K116" s="1">
        <v>8507.4580399999995</v>
      </c>
    </row>
    <row r="117" spans="1:11" x14ac:dyDescent="0.35">
      <c r="A117">
        <f t="shared" si="1"/>
        <v>2024</v>
      </c>
      <c r="B117">
        <v>8</v>
      </c>
      <c r="C117" s="6">
        <v>36748.250999999997</v>
      </c>
      <c r="D117" s="6">
        <v>185.04619400000001</v>
      </c>
      <c r="E117" s="6">
        <v>36748.250999999997</v>
      </c>
      <c r="F117" s="6">
        <v>100.915516</v>
      </c>
      <c r="G117" s="6">
        <v>19.266523500000002</v>
      </c>
      <c r="H117" s="1">
        <v>11402.6088</v>
      </c>
      <c r="I117" s="1">
        <v>2874.33635</v>
      </c>
      <c r="J117" s="1">
        <v>81.648992500000006</v>
      </c>
      <c r="K117" s="1">
        <v>8528.2724500000004</v>
      </c>
    </row>
    <row r="118" spans="1:11" x14ac:dyDescent="0.35">
      <c r="A118">
        <f t="shared" si="1"/>
        <v>2024</v>
      </c>
      <c r="B118">
        <v>9</v>
      </c>
      <c r="C118" s="6">
        <v>36748.250999999997</v>
      </c>
      <c r="D118" s="6">
        <v>185.32683700000001</v>
      </c>
      <c r="E118" s="6">
        <v>36748.250999999997</v>
      </c>
      <c r="F118" s="6">
        <v>100.09936853329999</v>
      </c>
      <c r="G118" s="6">
        <v>18.608659133300002</v>
      </c>
      <c r="H118" s="1">
        <v>11397.328299999999</v>
      </c>
      <c r="I118" s="1">
        <v>2861.4818766666999</v>
      </c>
      <c r="J118" s="1">
        <v>81.4907094</v>
      </c>
      <c r="K118" s="1">
        <v>8535.8464233332998</v>
      </c>
    </row>
    <row r="119" spans="1:11" x14ac:dyDescent="0.35">
      <c r="A119">
        <f t="shared" si="1"/>
        <v>2024</v>
      </c>
      <c r="B119">
        <v>10</v>
      </c>
      <c r="C119" s="6">
        <v>35891.355000000003</v>
      </c>
      <c r="D119" s="6">
        <v>185.60748000000001</v>
      </c>
      <c r="E119" s="6">
        <v>35891.355000000003</v>
      </c>
      <c r="F119" s="6">
        <v>99.283221066699994</v>
      </c>
      <c r="G119" s="6">
        <v>17.9507947667</v>
      </c>
      <c r="H119" s="1">
        <v>11392.0478</v>
      </c>
      <c r="I119" s="1">
        <v>2848.6274033333002</v>
      </c>
      <c r="J119" s="1">
        <v>81.332426299999995</v>
      </c>
      <c r="K119" s="1">
        <v>8543.4203966666992</v>
      </c>
    </row>
    <row r="120" spans="1:11" x14ac:dyDescent="0.35">
      <c r="A120">
        <f t="shared" si="1"/>
        <v>2024</v>
      </c>
      <c r="B120">
        <v>11</v>
      </c>
      <c r="C120" s="6">
        <v>35891.355000000003</v>
      </c>
      <c r="D120" s="6">
        <v>185.88812300000001</v>
      </c>
      <c r="E120" s="6">
        <v>35891.355000000003</v>
      </c>
      <c r="F120" s="6">
        <v>98.467073600000006</v>
      </c>
      <c r="G120" s="6">
        <v>17.292930399999999</v>
      </c>
      <c r="H120" s="1">
        <v>11386.7673</v>
      </c>
      <c r="I120" s="1">
        <v>2835.7729300000001</v>
      </c>
      <c r="J120" s="1">
        <v>81.174143200000003</v>
      </c>
      <c r="K120" s="1">
        <v>8550.9943700000003</v>
      </c>
    </row>
    <row r="121" spans="1:11" x14ac:dyDescent="0.35">
      <c r="A121">
        <f t="shared" si="1"/>
        <v>2024</v>
      </c>
      <c r="B121">
        <v>12</v>
      </c>
      <c r="C121" s="6">
        <v>35891.355000000003</v>
      </c>
      <c r="D121" s="6">
        <v>186.0774153333</v>
      </c>
      <c r="E121" s="6">
        <v>35891.355000000003</v>
      </c>
      <c r="F121" s="6">
        <v>98.900269066700005</v>
      </c>
      <c r="G121" s="6">
        <v>17.504530266700002</v>
      </c>
      <c r="H121" s="1">
        <v>11387.8415333333</v>
      </c>
      <c r="I121" s="1">
        <v>2839.73362</v>
      </c>
      <c r="J121" s="1">
        <v>81.395738800000004</v>
      </c>
      <c r="K121" s="1">
        <v>8548.1079133333005</v>
      </c>
    </row>
    <row r="122" spans="1:11" x14ac:dyDescent="0.35">
      <c r="A122">
        <f t="shared" si="1"/>
        <v>2025</v>
      </c>
      <c r="B122">
        <v>1</v>
      </c>
      <c r="C122" s="6">
        <v>36080.000999999997</v>
      </c>
      <c r="D122" s="6">
        <v>186.2667076667</v>
      </c>
      <c r="E122" s="6">
        <v>36080.000999999997</v>
      </c>
      <c r="F122" s="6">
        <v>99.333464533300003</v>
      </c>
      <c r="G122" s="6">
        <v>17.716130133299998</v>
      </c>
      <c r="H122" s="1">
        <v>11388.9157666667</v>
      </c>
      <c r="I122" s="1">
        <v>2843.6943099999999</v>
      </c>
      <c r="J122" s="1">
        <v>81.617334400000004</v>
      </c>
      <c r="K122" s="1">
        <v>8545.2214566667008</v>
      </c>
    </row>
    <row r="123" spans="1:11" x14ac:dyDescent="0.35">
      <c r="A123">
        <f t="shared" si="1"/>
        <v>2025</v>
      </c>
      <c r="B123">
        <v>2</v>
      </c>
      <c r="C123" s="6">
        <v>36080.000999999997</v>
      </c>
      <c r="D123" s="6">
        <v>186.45599999999999</v>
      </c>
      <c r="E123" s="6">
        <v>36080.000999999997</v>
      </c>
      <c r="F123" s="6">
        <v>99.766660000000002</v>
      </c>
      <c r="G123" s="6">
        <v>17.92773</v>
      </c>
      <c r="H123" s="1">
        <v>11389.99</v>
      </c>
      <c r="I123" s="1">
        <v>2847.6550000000002</v>
      </c>
      <c r="J123" s="1">
        <v>81.838930000000005</v>
      </c>
      <c r="K123" s="1">
        <v>8542.3349999999991</v>
      </c>
    </row>
    <row r="124" spans="1:11" x14ac:dyDescent="0.35">
      <c r="A124">
        <f t="shared" si="1"/>
        <v>2025</v>
      </c>
      <c r="B124">
        <v>3</v>
      </c>
      <c r="C124" s="6">
        <v>36080.000999999997</v>
      </c>
      <c r="D124" s="6">
        <v>186.57613333329999</v>
      </c>
      <c r="E124" s="6">
        <v>36080.000999999997</v>
      </c>
      <c r="F124" s="6">
        <v>99.433333333299998</v>
      </c>
      <c r="G124" s="6">
        <v>18.102633333299998</v>
      </c>
      <c r="H124" s="1">
        <v>11357.9233333333</v>
      </c>
      <c r="I124" s="1">
        <v>2826.9156666667</v>
      </c>
      <c r="J124" s="1">
        <v>81.330699999999993</v>
      </c>
      <c r="K124" s="1">
        <v>8531.0076666666992</v>
      </c>
    </row>
    <row r="125" spans="1:11" x14ac:dyDescent="0.35">
      <c r="A125">
        <f t="shared" si="1"/>
        <v>2025</v>
      </c>
      <c r="B125">
        <v>4</v>
      </c>
      <c r="C125" s="6">
        <v>35793.4</v>
      </c>
      <c r="D125" s="6">
        <v>186.69626666670001</v>
      </c>
      <c r="E125" s="6">
        <v>35793.4</v>
      </c>
      <c r="F125" s="6">
        <v>99.100006666699997</v>
      </c>
      <c r="G125" s="6">
        <v>18.277536666700001</v>
      </c>
      <c r="H125" s="1">
        <v>11325.856666666699</v>
      </c>
      <c r="I125" s="1">
        <v>2806.1763333333001</v>
      </c>
      <c r="J125" s="1">
        <v>80.822469999999996</v>
      </c>
      <c r="K125" s="1">
        <v>8519.6803333332991</v>
      </c>
    </row>
    <row r="126" spans="1:11" x14ac:dyDescent="0.35">
      <c r="A126">
        <f t="shared" si="1"/>
        <v>2025</v>
      </c>
      <c r="B126">
        <v>5</v>
      </c>
      <c r="C126" s="6">
        <v>35793.4</v>
      </c>
      <c r="D126" s="6">
        <v>186.81639999999999</v>
      </c>
      <c r="E126" s="6">
        <v>35793.4</v>
      </c>
      <c r="F126" s="6">
        <v>98.766679999999994</v>
      </c>
      <c r="G126" s="6">
        <v>18.452439999999999</v>
      </c>
      <c r="H126" s="1">
        <v>11293.79</v>
      </c>
      <c r="I126" s="1">
        <v>2785.4369999999999</v>
      </c>
      <c r="J126" s="1">
        <v>80.314239999999998</v>
      </c>
      <c r="K126" s="1">
        <v>8508.3529999999992</v>
      </c>
    </row>
    <row r="127" spans="1:11" x14ac:dyDescent="0.35">
      <c r="A127">
        <f t="shared" si="1"/>
        <v>2025</v>
      </c>
      <c r="B127">
        <v>6</v>
      </c>
      <c r="C127" s="6">
        <v>35793.4</v>
      </c>
      <c r="D127" s="6">
        <v>186.89516666669999</v>
      </c>
      <c r="E127" s="6">
        <v>35793.4</v>
      </c>
      <c r="F127" s="6">
        <v>98.8215866667</v>
      </c>
      <c r="G127" s="6">
        <v>18.532399999999999</v>
      </c>
      <c r="H127" s="1">
        <v>11320.2366666667</v>
      </c>
      <c r="I127" s="1">
        <v>2798.4356666666999</v>
      </c>
      <c r="J127" s="1">
        <v>80.289186666700004</v>
      </c>
      <c r="K127" s="1">
        <v>8521.8009999999995</v>
      </c>
    </row>
    <row r="128" spans="1:11" x14ac:dyDescent="0.35">
      <c r="A128">
        <f t="shared" si="1"/>
        <v>2025</v>
      </c>
      <c r="B128">
        <v>7</v>
      </c>
      <c r="C128" s="6">
        <v>35396.482000000004</v>
      </c>
      <c r="D128" s="6">
        <v>186.97393333330001</v>
      </c>
      <c r="E128" s="6">
        <v>35396.482000000004</v>
      </c>
      <c r="F128" s="6">
        <v>98.876493333300004</v>
      </c>
      <c r="G128" s="6">
        <v>18.612359999999999</v>
      </c>
      <c r="H128" s="1">
        <v>11346.6833333333</v>
      </c>
      <c r="I128" s="1">
        <v>2811.4343333332999</v>
      </c>
      <c r="J128" s="1">
        <v>80.264133333299995</v>
      </c>
      <c r="K128" s="1">
        <v>8535.2489999999998</v>
      </c>
    </row>
    <row r="129" spans="1:11" x14ac:dyDescent="0.35">
      <c r="A129">
        <f t="shared" si="1"/>
        <v>2025</v>
      </c>
      <c r="B129">
        <v>8</v>
      </c>
      <c r="C129" s="6">
        <v>35396.482000000004</v>
      </c>
      <c r="D129" s="6">
        <v>187.05269999999999</v>
      </c>
      <c r="E129" s="6">
        <v>35396.482000000004</v>
      </c>
      <c r="F129" s="6">
        <v>98.931399999999996</v>
      </c>
      <c r="G129" s="6">
        <v>18.692319999999999</v>
      </c>
      <c r="H129" s="1">
        <v>11373.13</v>
      </c>
      <c r="I129" s="1">
        <v>2824.433</v>
      </c>
      <c r="J129" s="1">
        <v>80.239080000000001</v>
      </c>
      <c r="K129" s="1">
        <v>8548.6970000000001</v>
      </c>
    </row>
    <row r="130" spans="1:11" x14ac:dyDescent="0.35">
      <c r="A130">
        <f t="shared" si="1"/>
        <v>2025</v>
      </c>
      <c r="B130">
        <v>9</v>
      </c>
      <c r="C130" s="6">
        <v>35396.482000000004</v>
      </c>
      <c r="D130" s="6">
        <v>187.12446666669999</v>
      </c>
      <c r="E130" s="6">
        <v>35396.482000000004</v>
      </c>
      <c r="F130" s="6">
        <v>99.244600000000005</v>
      </c>
      <c r="G130" s="6">
        <v>18.716290000000001</v>
      </c>
      <c r="H130" s="1">
        <v>11381.506666666701</v>
      </c>
      <c r="I130" s="1">
        <v>2829.1406666666999</v>
      </c>
      <c r="J130" s="1">
        <v>80.528310000000005</v>
      </c>
      <c r="K130" s="1">
        <v>8552.366</v>
      </c>
    </row>
    <row r="131" spans="1:11" x14ac:dyDescent="0.35">
      <c r="A131">
        <f t="shared" si="1"/>
        <v>2025</v>
      </c>
      <c r="B131">
        <v>10</v>
      </c>
      <c r="C131" s="6">
        <v>35842.243000000002</v>
      </c>
      <c r="D131" s="6">
        <v>187.1962333333</v>
      </c>
      <c r="E131" s="6">
        <v>35842.243000000002</v>
      </c>
      <c r="F131" s="6">
        <v>99.5578</v>
      </c>
      <c r="G131" s="6">
        <v>18.740259999999999</v>
      </c>
      <c r="H131" s="1">
        <v>11389.8833333333</v>
      </c>
      <c r="I131" s="1">
        <v>2833.8483333333002</v>
      </c>
      <c r="J131" s="1">
        <v>80.817539999999994</v>
      </c>
      <c r="K131" s="1">
        <v>8556.0349999999999</v>
      </c>
    </row>
    <row r="132" spans="1:11" x14ac:dyDescent="0.35">
      <c r="A132">
        <f t="shared" si="1"/>
        <v>2025</v>
      </c>
      <c r="B132">
        <v>11</v>
      </c>
      <c r="C132" s="6">
        <v>35842.243000000002</v>
      </c>
      <c r="D132" s="6">
        <v>187.268</v>
      </c>
      <c r="E132" s="6">
        <v>35842.243000000002</v>
      </c>
      <c r="F132" s="6">
        <v>99.870999999999995</v>
      </c>
      <c r="G132" s="6">
        <v>18.764230000000001</v>
      </c>
      <c r="H132" s="1">
        <v>11398.26</v>
      </c>
      <c r="I132" s="1">
        <v>2838.556</v>
      </c>
      <c r="J132" s="1">
        <v>81.106769999999997</v>
      </c>
      <c r="K132" s="1">
        <v>8559.7039999999997</v>
      </c>
    </row>
    <row r="133" spans="1:11" x14ac:dyDescent="0.35">
      <c r="A133">
        <f t="shared" si="1"/>
        <v>2025</v>
      </c>
      <c r="B133">
        <v>12</v>
      </c>
      <c r="C133" s="6">
        <v>35842.243000000002</v>
      </c>
      <c r="D133" s="6">
        <v>187.34729999999999</v>
      </c>
      <c r="E133" s="6">
        <v>35842.243000000002</v>
      </c>
      <c r="F133" s="6">
        <v>100.3772333333</v>
      </c>
      <c r="G133" s="6">
        <v>18.7530133333</v>
      </c>
      <c r="H133" s="1">
        <v>11412.27</v>
      </c>
      <c r="I133" s="1">
        <v>2838.8833333333</v>
      </c>
      <c r="J133" s="1">
        <v>81.624219999999994</v>
      </c>
      <c r="K133" s="1">
        <v>8573.3866666667</v>
      </c>
    </row>
    <row r="134" spans="1:11" x14ac:dyDescent="0.35">
      <c r="A134">
        <f t="shared" si="1"/>
        <v>2026</v>
      </c>
      <c r="B134">
        <v>1</v>
      </c>
      <c r="C134" s="6">
        <v>36141.116999999998</v>
      </c>
      <c r="D134" s="6">
        <v>187.42660000000001</v>
      </c>
      <c r="E134" s="6">
        <v>36141.116999999998</v>
      </c>
      <c r="F134" s="6">
        <v>100.8834666667</v>
      </c>
      <c r="G134" s="6">
        <v>18.741796666700001</v>
      </c>
      <c r="H134" s="1">
        <v>11426.28</v>
      </c>
      <c r="I134" s="1">
        <v>2839.2106666667</v>
      </c>
      <c r="J134" s="1">
        <v>82.141670000000005</v>
      </c>
      <c r="K134" s="1">
        <v>8587.0693333333002</v>
      </c>
    </row>
    <row r="135" spans="1:11" x14ac:dyDescent="0.35">
      <c r="A135">
        <f t="shared" si="1"/>
        <v>2026</v>
      </c>
      <c r="B135">
        <v>2</v>
      </c>
      <c r="C135" s="6">
        <v>36141.116999999998</v>
      </c>
      <c r="D135" s="6">
        <v>187.5059</v>
      </c>
      <c r="E135" s="6">
        <v>36141.116999999998</v>
      </c>
      <c r="F135" s="6">
        <v>101.3897</v>
      </c>
      <c r="G135" s="6">
        <v>18.73058</v>
      </c>
      <c r="H135" s="1">
        <v>11440.29</v>
      </c>
      <c r="I135" s="1">
        <v>2839.538</v>
      </c>
      <c r="J135" s="1">
        <v>82.659120000000001</v>
      </c>
      <c r="K135" s="1">
        <v>8600.7520000000004</v>
      </c>
    </row>
    <row r="136" spans="1:11" x14ac:dyDescent="0.35">
      <c r="A136">
        <f t="shared" si="1"/>
        <v>2026</v>
      </c>
      <c r="B136">
        <v>3</v>
      </c>
      <c r="C136" s="6">
        <v>36141.116999999998</v>
      </c>
      <c r="D136" s="6">
        <v>187.5840333333</v>
      </c>
      <c r="E136" s="6">
        <v>36141.116999999998</v>
      </c>
      <c r="F136" s="6">
        <v>101.6918333333</v>
      </c>
      <c r="G136" s="6">
        <v>18.7328066667</v>
      </c>
      <c r="H136" s="1">
        <v>11456.446666666699</v>
      </c>
      <c r="I136" s="1">
        <v>2845.47</v>
      </c>
      <c r="J136" s="1">
        <v>82.959026666699998</v>
      </c>
      <c r="K136" s="1">
        <v>8610.9766666667001</v>
      </c>
    </row>
    <row r="137" spans="1:11" x14ac:dyDescent="0.35">
      <c r="A137">
        <f t="shared" si="1"/>
        <v>2026</v>
      </c>
      <c r="B137">
        <v>4</v>
      </c>
      <c r="C137" s="6">
        <v>36071.896000000001</v>
      </c>
      <c r="D137" s="6">
        <v>187.66216666669999</v>
      </c>
      <c r="E137" s="6">
        <v>36071.896000000001</v>
      </c>
      <c r="F137" s="6">
        <v>101.9939666667</v>
      </c>
      <c r="G137" s="6">
        <v>18.735033333299999</v>
      </c>
      <c r="H137" s="1">
        <v>11472.6033333333</v>
      </c>
      <c r="I137" s="1">
        <v>2851.402</v>
      </c>
      <c r="J137" s="1">
        <v>83.258933333300007</v>
      </c>
      <c r="K137" s="1">
        <v>8621.2013333332998</v>
      </c>
    </row>
    <row r="138" spans="1:11" x14ac:dyDescent="0.35">
      <c r="A138">
        <f t="shared" si="1"/>
        <v>2026</v>
      </c>
      <c r="B138">
        <v>5</v>
      </c>
      <c r="C138" s="6">
        <v>36071.896000000001</v>
      </c>
      <c r="D138" s="6">
        <v>187.74029999999999</v>
      </c>
      <c r="E138" s="6">
        <v>36071.896000000001</v>
      </c>
      <c r="F138" s="6">
        <v>102.2961</v>
      </c>
      <c r="G138" s="6">
        <v>18.737259999999999</v>
      </c>
      <c r="H138" s="1">
        <v>11488.76</v>
      </c>
      <c r="I138" s="1">
        <v>2857.3339999999998</v>
      </c>
      <c r="J138" s="1">
        <v>83.558840000000004</v>
      </c>
      <c r="K138" s="1">
        <v>8631.4259999999995</v>
      </c>
    </row>
    <row r="139" spans="1:11" x14ac:dyDescent="0.35">
      <c r="A139">
        <f t="shared" si="1"/>
        <v>2026</v>
      </c>
      <c r="B139">
        <v>6</v>
      </c>
      <c r="C139" s="6">
        <v>36071.896000000001</v>
      </c>
      <c r="D139" s="6">
        <v>187.8203333333</v>
      </c>
      <c r="E139" s="6">
        <v>36071.896000000001</v>
      </c>
      <c r="F139" s="6">
        <v>102.315</v>
      </c>
      <c r="G139" s="6">
        <v>18.7036366667</v>
      </c>
      <c r="H139" s="1">
        <v>11507.79</v>
      </c>
      <c r="I139" s="1">
        <v>2865.1983333333001</v>
      </c>
      <c r="J139" s="1">
        <v>83.611363333300005</v>
      </c>
      <c r="K139" s="1">
        <v>8642.5916666666999</v>
      </c>
    </row>
    <row r="140" spans="1:11" x14ac:dyDescent="0.35">
      <c r="A140">
        <f t="shared" si="1"/>
        <v>2026</v>
      </c>
      <c r="B140">
        <v>7</v>
      </c>
      <c r="C140" s="6">
        <v>36252.705000000002</v>
      </c>
      <c r="D140" s="6">
        <v>187.90036666669999</v>
      </c>
      <c r="E140" s="6">
        <v>36252.705000000002</v>
      </c>
      <c r="F140" s="6">
        <v>102.3339</v>
      </c>
      <c r="G140" s="6">
        <v>18.670013333299998</v>
      </c>
      <c r="H140" s="1">
        <v>11526.82</v>
      </c>
      <c r="I140" s="1">
        <v>2873.0626666666999</v>
      </c>
      <c r="J140" s="1">
        <v>83.663886666699995</v>
      </c>
      <c r="K140" s="1">
        <v>8653.7573333333003</v>
      </c>
    </row>
    <row r="141" spans="1:11" x14ac:dyDescent="0.35">
      <c r="A141">
        <f t="shared" si="1"/>
        <v>2026</v>
      </c>
      <c r="B141">
        <v>8</v>
      </c>
      <c r="C141" s="6">
        <v>36252.705000000002</v>
      </c>
      <c r="D141" s="6">
        <v>187.9804</v>
      </c>
      <c r="E141" s="6">
        <v>36252.705000000002</v>
      </c>
      <c r="F141" s="6">
        <v>102.3528</v>
      </c>
      <c r="G141" s="6">
        <v>18.636389999999999</v>
      </c>
      <c r="H141" s="1">
        <v>11545.85</v>
      </c>
      <c r="I141" s="1">
        <v>2880.9270000000001</v>
      </c>
      <c r="J141" s="1">
        <v>83.716409999999996</v>
      </c>
      <c r="K141" s="1">
        <v>8664.9230000000007</v>
      </c>
    </row>
    <row r="142" spans="1:11" x14ac:dyDescent="0.35">
      <c r="A142">
        <f t="shared" si="1"/>
        <v>2026</v>
      </c>
      <c r="B142">
        <v>9</v>
      </c>
      <c r="C142" s="6">
        <v>36252.705000000002</v>
      </c>
      <c r="D142" s="6">
        <v>188.0653333333</v>
      </c>
      <c r="E142" s="6">
        <v>36252.705000000002</v>
      </c>
      <c r="F142" s="6">
        <v>102.3040333333</v>
      </c>
      <c r="G142" s="6">
        <v>18.629556666700001</v>
      </c>
      <c r="H142" s="1">
        <v>11567.7266666667</v>
      </c>
      <c r="I142" s="1">
        <v>2890.7226666667002</v>
      </c>
      <c r="J142" s="1">
        <v>83.674476666700002</v>
      </c>
      <c r="K142" s="1">
        <v>8677.0040000000008</v>
      </c>
    </row>
    <row r="143" spans="1:11" x14ac:dyDescent="0.35">
      <c r="A143">
        <f t="shared" ref="A143:A206" si="2">A131+1</f>
        <v>2026</v>
      </c>
      <c r="B143">
        <v>10</v>
      </c>
      <c r="C143" s="6">
        <v>36477.758000000002</v>
      </c>
      <c r="D143" s="6">
        <v>188.15026666669999</v>
      </c>
      <c r="E143" s="6">
        <v>36477.758000000002</v>
      </c>
      <c r="F143" s="6">
        <v>102.2552666667</v>
      </c>
      <c r="G143" s="6">
        <v>18.622723333300002</v>
      </c>
      <c r="H143" s="1">
        <v>11589.6033333333</v>
      </c>
      <c r="I143" s="1">
        <v>2900.5183333332998</v>
      </c>
      <c r="J143" s="1">
        <v>83.632543333300006</v>
      </c>
      <c r="K143" s="1">
        <v>8689.0849999999991</v>
      </c>
    </row>
    <row r="144" spans="1:11" x14ac:dyDescent="0.35">
      <c r="A144">
        <f t="shared" si="2"/>
        <v>2026</v>
      </c>
      <c r="B144">
        <v>11</v>
      </c>
      <c r="C144" s="6">
        <v>36477.758000000002</v>
      </c>
      <c r="D144" s="6">
        <v>188.23519999999999</v>
      </c>
      <c r="E144" s="6">
        <v>36477.758000000002</v>
      </c>
      <c r="F144" s="6">
        <v>102.20650000000001</v>
      </c>
      <c r="G144" s="6">
        <v>18.61589</v>
      </c>
      <c r="H144" s="1">
        <v>11611.48</v>
      </c>
      <c r="I144" s="1">
        <v>2910.3139999999999</v>
      </c>
      <c r="J144" s="1">
        <v>83.590609999999998</v>
      </c>
      <c r="K144" s="1">
        <v>8701.1659999999993</v>
      </c>
    </row>
    <row r="145" spans="1:11" x14ac:dyDescent="0.35">
      <c r="A145">
        <f t="shared" si="2"/>
        <v>2026</v>
      </c>
      <c r="B145">
        <v>12</v>
      </c>
      <c r="C145" s="6">
        <v>36477.758000000002</v>
      </c>
      <c r="D145" s="6">
        <v>188.3441666667</v>
      </c>
      <c r="E145" s="6">
        <v>36477.758000000002</v>
      </c>
      <c r="F145" s="6">
        <v>102.15456666670001</v>
      </c>
      <c r="G145" s="6">
        <v>18.6000633333</v>
      </c>
      <c r="H145" s="1">
        <v>11641.3533333333</v>
      </c>
      <c r="I145" s="1">
        <v>2926.0410000000002</v>
      </c>
      <c r="J145" s="1">
        <v>83.554503333300005</v>
      </c>
      <c r="K145" s="1">
        <v>8715.3123333333006</v>
      </c>
    </row>
    <row r="146" spans="1:11" x14ac:dyDescent="0.35">
      <c r="A146">
        <f t="shared" si="2"/>
        <v>2027</v>
      </c>
      <c r="B146">
        <v>1</v>
      </c>
      <c r="C146" s="6">
        <v>36781.930999999997</v>
      </c>
      <c r="D146" s="6">
        <v>188.4531333333</v>
      </c>
      <c r="E146" s="6">
        <v>36781.930999999997</v>
      </c>
      <c r="F146" s="6">
        <v>102.10263333330001</v>
      </c>
      <c r="G146" s="6">
        <v>18.584236666700001</v>
      </c>
      <c r="H146" s="1">
        <v>11671.2266666667</v>
      </c>
      <c r="I146" s="1">
        <v>2941.768</v>
      </c>
      <c r="J146" s="1">
        <v>83.518396666699999</v>
      </c>
      <c r="K146" s="1">
        <v>8729.4586666667001</v>
      </c>
    </row>
    <row r="147" spans="1:11" x14ac:dyDescent="0.35">
      <c r="A147">
        <f t="shared" si="2"/>
        <v>2027</v>
      </c>
      <c r="B147">
        <v>2</v>
      </c>
      <c r="C147" s="6">
        <v>36781.930999999997</v>
      </c>
      <c r="D147" s="6">
        <v>188.56209999999999</v>
      </c>
      <c r="E147" s="6">
        <v>36781.930999999997</v>
      </c>
      <c r="F147" s="6">
        <v>102.05070000000001</v>
      </c>
      <c r="G147" s="6">
        <v>18.56841</v>
      </c>
      <c r="H147" s="1">
        <v>11701.1</v>
      </c>
      <c r="I147" s="1">
        <v>2957.4949999999999</v>
      </c>
      <c r="J147" s="1">
        <v>83.482290000000006</v>
      </c>
      <c r="K147" s="1">
        <v>8743.6049999999996</v>
      </c>
    </row>
    <row r="148" spans="1:11" x14ac:dyDescent="0.35">
      <c r="A148">
        <f t="shared" si="2"/>
        <v>2027</v>
      </c>
      <c r="B148">
        <v>3</v>
      </c>
      <c r="C148" s="6">
        <v>36781.930999999997</v>
      </c>
      <c r="D148" s="6">
        <v>188.68236666670001</v>
      </c>
      <c r="E148" s="6">
        <v>36781.930999999997</v>
      </c>
      <c r="F148" s="6">
        <v>102.12296666669999</v>
      </c>
      <c r="G148" s="6">
        <v>18.5806966667</v>
      </c>
      <c r="H148" s="1">
        <v>11726.63</v>
      </c>
      <c r="I148" s="1">
        <v>2969.5540000000001</v>
      </c>
      <c r="J148" s="1">
        <v>83.542270000000002</v>
      </c>
      <c r="K148" s="1">
        <v>8757.0759999999991</v>
      </c>
    </row>
    <row r="149" spans="1:11" x14ac:dyDescent="0.35">
      <c r="A149">
        <f t="shared" si="2"/>
        <v>2027</v>
      </c>
      <c r="B149">
        <v>4</v>
      </c>
      <c r="C149" s="6">
        <v>36711.483</v>
      </c>
      <c r="D149" s="6">
        <v>188.80263333330001</v>
      </c>
      <c r="E149" s="6">
        <v>36711.483</v>
      </c>
      <c r="F149" s="6">
        <v>102.1952333333</v>
      </c>
      <c r="G149" s="6">
        <v>18.592983333300001</v>
      </c>
      <c r="H149" s="1">
        <v>11752.16</v>
      </c>
      <c r="I149" s="1">
        <v>2981.6129999999998</v>
      </c>
      <c r="J149" s="1">
        <v>83.602249999999998</v>
      </c>
      <c r="K149" s="1">
        <v>8770.5470000000005</v>
      </c>
    </row>
    <row r="150" spans="1:11" x14ac:dyDescent="0.35">
      <c r="A150">
        <f t="shared" si="2"/>
        <v>2027</v>
      </c>
      <c r="B150">
        <v>5</v>
      </c>
      <c r="C150" s="6">
        <v>36711.483</v>
      </c>
      <c r="D150" s="6">
        <v>188.9229</v>
      </c>
      <c r="E150" s="6">
        <v>36711.483</v>
      </c>
      <c r="F150" s="6">
        <v>102.2675</v>
      </c>
      <c r="G150" s="6">
        <v>18.605270000000001</v>
      </c>
      <c r="H150" s="1">
        <v>11777.69</v>
      </c>
      <c r="I150" s="1">
        <v>2993.672</v>
      </c>
      <c r="J150" s="1">
        <v>83.662229999999994</v>
      </c>
      <c r="K150" s="1">
        <v>8784.018</v>
      </c>
    </row>
    <row r="151" spans="1:11" x14ac:dyDescent="0.35">
      <c r="A151">
        <f t="shared" si="2"/>
        <v>2027</v>
      </c>
      <c r="B151">
        <v>6</v>
      </c>
      <c r="C151" s="6">
        <v>36711.483</v>
      </c>
      <c r="D151" s="6">
        <v>189.06030000000001</v>
      </c>
      <c r="E151" s="6">
        <v>36711.483</v>
      </c>
      <c r="F151" s="6">
        <v>102.3553333333</v>
      </c>
      <c r="G151" s="6">
        <v>18.6205033333</v>
      </c>
      <c r="H151" s="1">
        <v>11804</v>
      </c>
      <c r="I151" s="1">
        <v>3006.0636666667001</v>
      </c>
      <c r="J151" s="1">
        <v>83.734830000000002</v>
      </c>
      <c r="K151" s="1">
        <v>8797.9363333333004</v>
      </c>
    </row>
    <row r="152" spans="1:11" x14ac:dyDescent="0.35">
      <c r="A152">
        <f t="shared" si="2"/>
        <v>2027</v>
      </c>
      <c r="B152">
        <v>7</v>
      </c>
      <c r="C152" s="6">
        <v>36895.497000000003</v>
      </c>
      <c r="D152" s="6">
        <v>189.1977</v>
      </c>
      <c r="E152" s="6">
        <v>36895.497000000003</v>
      </c>
      <c r="F152" s="6">
        <v>102.44316666669999</v>
      </c>
      <c r="G152" s="6">
        <v>18.635736666700002</v>
      </c>
      <c r="H152" s="1">
        <v>11830.31</v>
      </c>
      <c r="I152" s="1">
        <v>3018.4553333333001</v>
      </c>
      <c r="J152" s="1">
        <v>83.807429999999997</v>
      </c>
      <c r="K152" s="1">
        <v>8811.8546666667007</v>
      </c>
    </row>
    <row r="153" spans="1:11" x14ac:dyDescent="0.35">
      <c r="A153">
        <f t="shared" si="2"/>
        <v>2027</v>
      </c>
      <c r="B153">
        <v>8</v>
      </c>
      <c r="C153" s="6">
        <v>36895.497000000003</v>
      </c>
      <c r="D153" s="6">
        <v>189.33510000000001</v>
      </c>
      <c r="E153" s="6">
        <v>36895.497000000003</v>
      </c>
      <c r="F153" s="6">
        <v>102.53100000000001</v>
      </c>
      <c r="G153" s="6">
        <v>18.650970000000001</v>
      </c>
      <c r="H153" s="1">
        <v>11856.62</v>
      </c>
      <c r="I153" s="1">
        <v>3030.8470000000002</v>
      </c>
      <c r="J153" s="1">
        <v>83.880030000000005</v>
      </c>
      <c r="K153" s="1">
        <v>8825.7729999999992</v>
      </c>
    </row>
    <row r="154" spans="1:11" x14ac:dyDescent="0.35">
      <c r="A154">
        <f t="shared" si="2"/>
        <v>2027</v>
      </c>
      <c r="B154">
        <v>9</v>
      </c>
      <c r="C154" s="6">
        <v>36895.497000000003</v>
      </c>
      <c r="D154" s="6">
        <v>189.49043333329999</v>
      </c>
      <c r="E154" s="6">
        <v>36895.497000000003</v>
      </c>
      <c r="F154" s="6">
        <v>102.6341666667</v>
      </c>
      <c r="G154" s="6">
        <v>18.669053333299999</v>
      </c>
      <c r="H154" s="1">
        <v>11883.7133333333</v>
      </c>
      <c r="I154" s="1">
        <v>3043.57</v>
      </c>
      <c r="J154" s="1">
        <v>83.965113333299996</v>
      </c>
      <c r="K154" s="1">
        <v>8840.1433333333007</v>
      </c>
    </row>
    <row r="155" spans="1:11" x14ac:dyDescent="0.35">
      <c r="A155">
        <f t="shared" si="2"/>
        <v>2027</v>
      </c>
      <c r="B155">
        <v>10</v>
      </c>
      <c r="C155" s="6">
        <v>37124.540999999997</v>
      </c>
      <c r="D155" s="6">
        <v>189.64576666670001</v>
      </c>
      <c r="E155" s="6">
        <v>37124.540999999997</v>
      </c>
      <c r="F155" s="6">
        <v>102.7373333333</v>
      </c>
      <c r="G155" s="6">
        <v>18.687136666699999</v>
      </c>
      <c r="H155" s="1">
        <v>11910.8066666667</v>
      </c>
      <c r="I155" s="1">
        <v>3056.2930000000001</v>
      </c>
      <c r="J155" s="1">
        <v>84.050196666700003</v>
      </c>
      <c r="K155" s="1">
        <v>8854.5136666667004</v>
      </c>
    </row>
    <row r="156" spans="1:11" x14ac:dyDescent="0.35">
      <c r="A156">
        <f t="shared" si="2"/>
        <v>2027</v>
      </c>
      <c r="B156">
        <v>11</v>
      </c>
      <c r="C156" s="6">
        <v>37124.540999999997</v>
      </c>
      <c r="D156" s="6">
        <v>189.80109999999999</v>
      </c>
      <c r="E156" s="6">
        <v>37124.540999999997</v>
      </c>
      <c r="F156" s="6">
        <v>102.84050000000001</v>
      </c>
      <c r="G156" s="6">
        <v>18.705220000000001</v>
      </c>
      <c r="H156" s="1">
        <v>11937.9</v>
      </c>
      <c r="I156" s="1">
        <v>3069.0160000000001</v>
      </c>
      <c r="J156" s="1">
        <v>84.135279999999995</v>
      </c>
      <c r="K156" s="1">
        <v>8868.884</v>
      </c>
    </row>
    <row r="157" spans="1:11" x14ac:dyDescent="0.35">
      <c r="A157">
        <f t="shared" si="2"/>
        <v>2027</v>
      </c>
      <c r="B157">
        <v>12</v>
      </c>
      <c r="C157" s="6">
        <v>37124.540999999997</v>
      </c>
      <c r="D157" s="6">
        <v>189.99916666670001</v>
      </c>
      <c r="E157" s="6">
        <v>37124.540999999997</v>
      </c>
      <c r="F157" s="6">
        <v>102.99786666670001</v>
      </c>
      <c r="G157" s="6">
        <v>18.735033333299999</v>
      </c>
      <c r="H157" s="1">
        <v>11967.2366666667</v>
      </c>
      <c r="I157" s="1">
        <v>3082.6423333333</v>
      </c>
      <c r="J157" s="1">
        <v>84.262833333299994</v>
      </c>
      <c r="K157" s="1">
        <v>8884.5943333332998</v>
      </c>
    </row>
    <row r="158" spans="1:11" x14ac:dyDescent="0.35">
      <c r="A158">
        <f t="shared" si="2"/>
        <v>2028</v>
      </c>
      <c r="B158">
        <v>1</v>
      </c>
      <c r="C158" s="6">
        <v>37434.107000000004</v>
      </c>
      <c r="D158" s="6">
        <v>190.19723333330001</v>
      </c>
      <c r="E158" s="6">
        <v>37434.107000000004</v>
      </c>
      <c r="F158" s="6">
        <v>103.1552333333</v>
      </c>
      <c r="G158" s="6">
        <v>18.764846666699999</v>
      </c>
      <c r="H158" s="1">
        <v>11996.573333333299</v>
      </c>
      <c r="I158" s="1">
        <v>3096.2686666667</v>
      </c>
      <c r="J158" s="1">
        <v>84.390386666699996</v>
      </c>
      <c r="K158" s="1">
        <v>8900.3046666666996</v>
      </c>
    </row>
    <row r="159" spans="1:11" x14ac:dyDescent="0.35">
      <c r="A159">
        <f t="shared" si="2"/>
        <v>2028</v>
      </c>
      <c r="B159">
        <v>2</v>
      </c>
      <c r="C159" s="6">
        <v>37434.107000000004</v>
      </c>
      <c r="D159" s="6">
        <v>190.39529999999999</v>
      </c>
      <c r="E159" s="6">
        <v>37434.107000000004</v>
      </c>
      <c r="F159" s="6">
        <v>103.3126</v>
      </c>
      <c r="G159" s="6">
        <v>18.79466</v>
      </c>
      <c r="H159" s="1">
        <v>12025.91</v>
      </c>
      <c r="I159" s="1">
        <v>3109.895</v>
      </c>
      <c r="J159" s="1">
        <v>84.517939999999996</v>
      </c>
      <c r="K159" s="1">
        <v>8916.0149999999994</v>
      </c>
    </row>
    <row r="160" spans="1:11" x14ac:dyDescent="0.35">
      <c r="A160">
        <f t="shared" si="2"/>
        <v>2028</v>
      </c>
      <c r="B160">
        <v>3</v>
      </c>
      <c r="C160" s="6">
        <v>37434.107000000004</v>
      </c>
      <c r="D160" s="6">
        <v>190.6093666667</v>
      </c>
      <c r="E160" s="6">
        <v>37434.107000000004</v>
      </c>
      <c r="F160" s="6">
        <v>103.4305666667</v>
      </c>
      <c r="G160" s="6">
        <v>18.81457</v>
      </c>
      <c r="H160" s="1">
        <v>12054.01</v>
      </c>
      <c r="I160" s="1">
        <v>3123.0536666666999</v>
      </c>
      <c r="J160" s="1">
        <v>84.615996666699999</v>
      </c>
      <c r="K160" s="1">
        <v>8930.9563333333008</v>
      </c>
    </row>
    <row r="161" spans="1:11" x14ac:dyDescent="0.35">
      <c r="A161">
        <f t="shared" si="2"/>
        <v>2028</v>
      </c>
      <c r="B161">
        <v>4</v>
      </c>
      <c r="C161" s="6">
        <v>37362.410000000003</v>
      </c>
      <c r="D161" s="6">
        <v>190.82343333329999</v>
      </c>
      <c r="E161" s="6">
        <v>37362.410000000003</v>
      </c>
      <c r="F161" s="6">
        <v>103.5485333333</v>
      </c>
      <c r="G161" s="6">
        <v>18.834479999999999</v>
      </c>
      <c r="H161" s="1">
        <v>12082.11</v>
      </c>
      <c r="I161" s="1">
        <v>3136.2123333333002</v>
      </c>
      <c r="J161" s="1">
        <v>84.714053333300001</v>
      </c>
      <c r="K161" s="1">
        <v>8945.8976666667004</v>
      </c>
    </row>
    <row r="162" spans="1:11" x14ac:dyDescent="0.35">
      <c r="A162">
        <f t="shared" si="2"/>
        <v>2028</v>
      </c>
      <c r="B162">
        <v>5</v>
      </c>
      <c r="C162" s="6">
        <v>37362.410000000003</v>
      </c>
      <c r="D162" s="6">
        <v>191.03749999999999</v>
      </c>
      <c r="E162" s="6">
        <v>37362.410000000003</v>
      </c>
      <c r="F162" s="6">
        <v>103.6665</v>
      </c>
      <c r="G162" s="6">
        <v>18.854389999999999</v>
      </c>
      <c r="H162" s="1">
        <v>12110.21</v>
      </c>
      <c r="I162" s="1">
        <v>3149.3710000000001</v>
      </c>
      <c r="J162" s="1">
        <v>84.812110000000004</v>
      </c>
      <c r="K162" s="1">
        <v>8960.8389999999999</v>
      </c>
    </row>
    <row r="163" spans="1:11" x14ac:dyDescent="0.35">
      <c r="A163">
        <f t="shared" si="2"/>
        <v>2028</v>
      </c>
      <c r="B163">
        <v>6</v>
      </c>
      <c r="C163" s="6">
        <v>37362.410000000003</v>
      </c>
      <c r="D163" s="6">
        <v>191.26226666669999</v>
      </c>
      <c r="E163" s="6">
        <v>37362.410000000003</v>
      </c>
      <c r="F163" s="6">
        <v>103.7842</v>
      </c>
      <c r="G163" s="6">
        <v>18.8734866667</v>
      </c>
      <c r="H163" s="1">
        <v>12138.5133333333</v>
      </c>
      <c r="I163" s="1">
        <v>3162.6336666666998</v>
      </c>
      <c r="J163" s="1">
        <v>84.910713333299995</v>
      </c>
      <c r="K163" s="1">
        <v>8975.8796666667004</v>
      </c>
    </row>
    <row r="164" spans="1:11" x14ac:dyDescent="0.35">
      <c r="A164">
        <f t="shared" si="2"/>
        <v>2028</v>
      </c>
      <c r="B164">
        <v>7</v>
      </c>
      <c r="C164" s="6">
        <v>37549.686999999998</v>
      </c>
      <c r="D164" s="6">
        <v>191.48703333329999</v>
      </c>
      <c r="E164" s="6">
        <v>37549.686999999998</v>
      </c>
      <c r="F164" s="6">
        <v>103.9019</v>
      </c>
      <c r="G164" s="6">
        <v>18.892583333299999</v>
      </c>
      <c r="H164" s="1">
        <v>12166.8166666667</v>
      </c>
      <c r="I164" s="1">
        <v>3175.8963333332999</v>
      </c>
      <c r="J164" s="1">
        <v>85.009316666700002</v>
      </c>
      <c r="K164" s="1">
        <v>8990.9203333333007</v>
      </c>
    </row>
    <row r="165" spans="1:11" x14ac:dyDescent="0.35">
      <c r="A165">
        <f t="shared" si="2"/>
        <v>2028</v>
      </c>
      <c r="B165">
        <v>8</v>
      </c>
      <c r="C165" s="6">
        <v>37549.686999999998</v>
      </c>
      <c r="D165" s="6">
        <v>191.71180000000001</v>
      </c>
      <c r="E165" s="6">
        <v>37549.686999999998</v>
      </c>
      <c r="F165" s="6">
        <v>104.0196</v>
      </c>
      <c r="G165" s="6">
        <v>18.91168</v>
      </c>
      <c r="H165" s="1">
        <v>12195.12</v>
      </c>
      <c r="I165" s="1">
        <v>3189.1590000000001</v>
      </c>
      <c r="J165" s="1">
        <v>85.107919999999993</v>
      </c>
      <c r="K165" s="1">
        <v>9005.9609999999993</v>
      </c>
    </row>
    <row r="166" spans="1:11" x14ac:dyDescent="0.35">
      <c r="A166">
        <f t="shared" si="2"/>
        <v>2028</v>
      </c>
      <c r="B166">
        <v>9</v>
      </c>
      <c r="C166" s="6">
        <v>37549.686999999998</v>
      </c>
      <c r="D166" s="6">
        <v>191.9420333333</v>
      </c>
      <c r="E166" s="6">
        <v>37549.686999999998</v>
      </c>
      <c r="F166" s="6">
        <v>104.1370333333</v>
      </c>
      <c r="G166" s="6">
        <v>18.929993333300001</v>
      </c>
      <c r="H166" s="1">
        <v>12223.62</v>
      </c>
      <c r="I166" s="1">
        <v>3202.5253333332998</v>
      </c>
      <c r="J166" s="1">
        <v>85.207040000000006</v>
      </c>
      <c r="K166" s="1">
        <v>9021.0946666667005</v>
      </c>
    </row>
    <row r="167" spans="1:11" x14ac:dyDescent="0.35">
      <c r="A167">
        <f t="shared" si="2"/>
        <v>2028</v>
      </c>
      <c r="B167">
        <v>10</v>
      </c>
      <c r="C167" s="6">
        <v>37782.792000000001</v>
      </c>
      <c r="D167" s="6">
        <v>192.17226666670001</v>
      </c>
      <c r="E167" s="6">
        <v>37782.792000000001</v>
      </c>
      <c r="F167" s="6">
        <v>104.2544666667</v>
      </c>
      <c r="G167" s="6">
        <v>18.948306666699999</v>
      </c>
      <c r="H167" s="1">
        <v>12252.12</v>
      </c>
      <c r="I167" s="1">
        <v>3215.8916666667001</v>
      </c>
      <c r="J167" s="1">
        <v>85.306160000000006</v>
      </c>
      <c r="K167" s="1">
        <v>9036.2283333332998</v>
      </c>
    </row>
    <row r="168" spans="1:11" x14ac:dyDescent="0.35">
      <c r="A168">
        <f t="shared" si="2"/>
        <v>2028</v>
      </c>
      <c r="B168">
        <v>11</v>
      </c>
      <c r="C168" s="6">
        <v>37782.792000000001</v>
      </c>
      <c r="D168" s="6">
        <v>192.4025</v>
      </c>
      <c r="E168" s="6">
        <v>37782.792000000001</v>
      </c>
      <c r="F168" s="6">
        <v>104.3719</v>
      </c>
      <c r="G168" s="6">
        <v>18.966619999999999</v>
      </c>
      <c r="H168" s="1">
        <v>12280.62</v>
      </c>
      <c r="I168" s="1">
        <v>3229.2579999999998</v>
      </c>
      <c r="J168" s="1">
        <v>85.405280000000005</v>
      </c>
      <c r="K168" s="1">
        <v>9051.3619999999992</v>
      </c>
    </row>
    <row r="169" spans="1:11" x14ac:dyDescent="0.35">
      <c r="A169">
        <f t="shared" si="2"/>
        <v>2028</v>
      </c>
      <c r="B169">
        <v>12</v>
      </c>
      <c r="C169" s="6">
        <v>37782.792000000001</v>
      </c>
      <c r="D169" s="6">
        <v>192.63290000000001</v>
      </c>
      <c r="E169" s="6">
        <v>37782.792000000001</v>
      </c>
      <c r="F169" s="6">
        <v>104.4890666667</v>
      </c>
      <c r="G169" s="6">
        <v>18.984179999999999</v>
      </c>
      <c r="H169" s="1">
        <v>12309.313333333301</v>
      </c>
      <c r="I169" s="1">
        <v>3242.7280000000001</v>
      </c>
      <c r="J169" s="1">
        <v>85.504886666700003</v>
      </c>
      <c r="K169" s="1">
        <v>9066.5853333332998</v>
      </c>
    </row>
    <row r="170" spans="1:11" x14ac:dyDescent="0.35">
      <c r="A170">
        <f t="shared" si="2"/>
        <v>2029</v>
      </c>
      <c r="B170">
        <v>1</v>
      </c>
      <c r="C170" s="6">
        <v>38097.847000000002</v>
      </c>
      <c r="D170" s="6">
        <v>192.86330000000001</v>
      </c>
      <c r="E170" s="6">
        <v>38097.847000000002</v>
      </c>
      <c r="F170" s="6">
        <v>104.6062333333</v>
      </c>
      <c r="G170" s="6">
        <v>19.001740000000002</v>
      </c>
      <c r="H170" s="1">
        <v>12338.006666666701</v>
      </c>
      <c r="I170" s="1">
        <v>3256.1979999999999</v>
      </c>
      <c r="J170" s="1">
        <v>85.604493333299999</v>
      </c>
      <c r="K170" s="1">
        <v>9081.8086666667004</v>
      </c>
    </row>
    <row r="171" spans="1:11" x14ac:dyDescent="0.35">
      <c r="A171">
        <f t="shared" si="2"/>
        <v>2029</v>
      </c>
      <c r="B171">
        <v>2</v>
      </c>
      <c r="C171" s="6">
        <v>38097.847000000002</v>
      </c>
      <c r="D171" s="6">
        <v>193.09370000000001</v>
      </c>
      <c r="E171" s="6">
        <v>38097.847000000002</v>
      </c>
      <c r="F171" s="6">
        <v>104.7234</v>
      </c>
      <c r="G171" s="6">
        <v>19.019300000000001</v>
      </c>
      <c r="H171" s="1">
        <v>12366.7</v>
      </c>
      <c r="I171" s="1">
        <v>3269.6680000000001</v>
      </c>
      <c r="J171" s="1">
        <v>85.704099999999997</v>
      </c>
      <c r="K171" s="1">
        <v>9097.0319999999992</v>
      </c>
    </row>
    <row r="172" spans="1:11" x14ac:dyDescent="0.35">
      <c r="A172">
        <f t="shared" si="2"/>
        <v>2029</v>
      </c>
      <c r="B172">
        <v>3</v>
      </c>
      <c r="C172" s="6">
        <v>38097.847000000002</v>
      </c>
      <c r="D172" s="6">
        <v>193.3194333333</v>
      </c>
      <c r="E172" s="6">
        <v>38097.847000000002</v>
      </c>
      <c r="F172" s="6">
        <v>104.8404</v>
      </c>
      <c r="G172" s="6">
        <v>19.0361433333</v>
      </c>
      <c r="H172" s="1">
        <v>12395.58</v>
      </c>
      <c r="I172" s="1">
        <v>3283.2420000000002</v>
      </c>
      <c r="J172" s="1">
        <v>85.804256666699999</v>
      </c>
      <c r="K172" s="1">
        <v>9112.3379999999997</v>
      </c>
    </row>
    <row r="173" spans="1:11" x14ac:dyDescent="0.35">
      <c r="A173">
        <f t="shared" si="2"/>
        <v>2029</v>
      </c>
      <c r="B173">
        <v>4</v>
      </c>
      <c r="C173" s="6">
        <v>38024.879000000001</v>
      </c>
      <c r="D173" s="6">
        <v>193.5451666667</v>
      </c>
      <c r="E173" s="6">
        <v>38024.879000000001</v>
      </c>
      <c r="F173" s="6">
        <v>104.95740000000001</v>
      </c>
      <c r="G173" s="6">
        <v>19.052986666700001</v>
      </c>
      <c r="H173" s="1">
        <v>12424.46</v>
      </c>
      <c r="I173" s="1">
        <v>3296.8159999999998</v>
      </c>
      <c r="J173" s="1">
        <v>85.904413333299999</v>
      </c>
      <c r="K173" s="1">
        <v>9127.6440000000002</v>
      </c>
    </row>
    <row r="174" spans="1:11" x14ac:dyDescent="0.35">
      <c r="A174">
        <f t="shared" si="2"/>
        <v>2029</v>
      </c>
      <c r="B174">
        <v>5</v>
      </c>
      <c r="C174" s="6">
        <v>38024.879000000001</v>
      </c>
      <c r="D174" s="6">
        <v>193.77090000000001</v>
      </c>
      <c r="E174" s="6">
        <v>38024.879000000001</v>
      </c>
      <c r="F174" s="6">
        <v>105.0744</v>
      </c>
      <c r="G174" s="6">
        <v>19.06983</v>
      </c>
      <c r="H174" s="1">
        <v>12453.34</v>
      </c>
      <c r="I174" s="1">
        <v>3310.39</v>
      </c>
      <c r="J174" s="1">
        <v>86.004570000000001</v>
      </c>
      <c r="K174" s="1">
        <v>9142.9500000000007</v>
      </c>
    </row>
    <row r="175" spans="1:11" x14ac:dyDescent="0.35">
      <c r="A175">
        <f t="shared" si="2"/>
        <v>2029</v>
      </c>
      <c r="B175">
        <v>6</v>
      </c>
      <c r="C175" s="6">
        <v>38024.879000000001</v>
      </c>
      <c r="D175" s="6">
        <v>193.9951333333</v>
      </c>
      <c r="E175" s="6">
        <v>38024.879000000001</v>
      </c>
      <c r="F175" s="6">
        <v>105.1912333333</v>
      </c>
      <c r="G175" s="6">
        <v>19.0859833333</v>
      </c>
      <c r="H175" s="1">
        <v>12482.41</v>
      </c>
      <c r="I175" s="1">
        <v>3324.0673333333002</v>
      </c>
      <c r="J175" s="1">
        <v>86.105249999999998</v>
      </c>
      <c r="K175" s="1">
        <v>9158.3426666667001</v>
      </c>
    </row>
    <row r="176" spans="1:11" x14ac:dyDescent="0.35">
      <c r="A176">
        <f t="shared" si="2"/>
        <v>2029</v>
      </c>
      <c r="B176">
        <v>7</v>
      </c>
      <c r="C176" s="6">
        <v>38215.476999999999</v>
      </c>
      <c r="D176" s="6">
        <v>194.21936666670001</v>
      </c>
      <c r="E176" s="6">
        <v>38215.476999999999</v>
      </c>
      <c r="F176" s="6">
        <v>105.3080666667</v>
      </c>
      <c r="G176" s="6">
        <v>19.102136666700002</v>
      </c>
      <c r="H176" s="1">
        <v>12511.48</v>
      </c>
      <c r="I176" s="1">
        <v>3337.7446666667001</v>
      </c>
      <c r="J176" s="1">
        <v>86.205929999999995</v>
      </c>
      <c r="K176" s="1">
        <v>9173.7353333332994</v>
      </c>
    </row>
    <row r="177" spans="1:11" x14ac:dyDescent="0.35">
      <c r="A177">
        <f t="shared" si="2"/>
        <v>2029</v>
      </c>
      <c r="B177">
        <v>8</v>
      </c>
      <c r="C177" s="6">
        <v>38215.476999999999</v>
      </c>
      <c r="D177" s="6">
        <v>194.4436</v>
      </c>
      <c r="E177" s="6">
        <v>38215.476999999999</v>
      </c>
      <c r="F177" s="6">
        <v>105.42489999999999</v>
      </c>
      <c r="G177" s="6">
        <v>19.118289999999998</v>
      </c>
      <c r="H177" s="1">
        <v>12540.55</v>
      </c>
      <c r="I177" s="1">
        <v>3351.422</v>
      </c>
      <c r="J177" s="1">
        <v>86.306610000000006</v>
      </c>
      <c r="K177" s="1">
        <v>9189.1280000000006</v>
      </c>
    </row>
    <row r="178" spans="1:11" x14ac:dyDescent="0.35">
      <c r="A178">
        <f t="shared" si="2"/>
        <v>2029</v>
      </c>
      <c r="B178">
        <v>9</v>
      </c>
      <c r="C178" s="6">
        <v>38215.476999999999</v>
      </c>
      <c r="D178" s="6">
        <v>194.66163333329999</v>
      </c>
      <c r="E178" s="6">
        <v>38215.476999999999</v>
      </c>
      <c r="F178" s="6">
        <v>105.5416333333</v>
      </c>
      <c r="G178" s="6">
        <v>19.133786666700001</v>
      </c>
      <c r="H178" s="1">
        <v>12569.803333333301</v>
      </c>
      <c r="I178" s="1">
        <v>3365.203</v>
      </c>
      <c r="J178" s="1">
        <v>86.407846666699996</v>
      </c>
      <c r="K178" s="1">
        <v>9204.6003333332992</v>
      </c>
    </row>
    <row r="179" spans="1:11" x14ac:dyDescent="0.35">
      <c r="A179">
        <f t="shared" si="2"/>
        <v>2029</v>
      </c>
      <c r="B179">
        <v>10</v>
      </c>
      <c r="C179" s="6">
        <v>38452.714</v>
      </c>
      <c r="D179" s="6">
        <v>194.87966666669999</v>
      </c>
      <c r="E179" s="6">
        <v>38452.714</v>
      </c>
      <c r="F179" s="6">
        <v>105.6583666667</v>
      </c>
      <c r="G179" s="6">
        <v>19.149283333300001</v>
      </c>
      <c r="H179" s="1">
        <v>12599.0566666667</v>
      </c>
      <c r="I179" s="1">
        <v>3378.9839999999999</v>
      </c>
      <c r="J179" s="1">
        <v>86.509083333299998</v>
      </c>
      <c r="K179" s="1">
        <v>9220.0726666666997</v>
      </c>
    </row>
    <row r="180" spans="1:11" x14ac:dyDescent="0.35">
      <c r="A180">
        <f t="shared" si="2"/>
        <v>2029</v>
      </c>
      <c r="B180">
        <v>11</v>
      </c>
      <c r="C180" s="6">
        <v>38452.714</v>
      </c>
      <c r="D180" s="6">
        <v>195.0977</v>
      </c>
      <c r="E180" s="6">
        <v>38452.714</v>
      </c>
      <c r="F180" s="6">
        <v>105.77509999999999</v>
      </c>
      <c r="G180" s="6">
        <v>19.16478</v>
      </c>
      <c r="H180" s="1">
        <v>12628.31</v>
      </c>
      <c r="I180" s="1">
        <v>3392.7649999999999</v>
      </c>
      <c r="J180" s="1">
        <v>86.610320000000002</v>
      </c>
      <c r="K180" s="1">
        <v>9235.5450000000001</v>
      </c>
    </row>
    <row r="181" spans="1:11" x14ac:dyDescent="0.35">
      <c r="A181">
        <f t="shared" si="2"/>
        <v>2029</v>
      </c>
      <c r="B181">
        <v>12</v>
      </c>
      <c r="C181" s="6">
        <v>38452.714</v>
      </c>
      <c r="D181" s="6">
        <v>195.33132747409999</v>
      </c>
      <c r="E181" s="6">
        <v>38452.714</v>
      </c>
      <c r="F181" s="6">
        <v>105.8938418825</v>
      </c>
      <c r="G181" s="6">
        <v>19.182523463900001</v>
      </c>
      <c r="H181" s="1">
        <v>12657.8157015254</v>
      </c>
      <c r="I181" s="1">
        <v>3406.9170264252998</v>
      </c>
      <c r="J181" s="1">
        <v>86.711318418600001</v>
      </c>
      <c r="K181" s="1">
        <v>9250.8986751000994</v>
      </c>
    </row>
    <row r="182" spans="1:11" x14ac:dyDescent="0.35">
      <c r="A182">
        <f t="shared" si="2"/>
        <v>2030</v>
      </c>
      <c r="B182">
        <v>1</v>
      </c>
      <c r="C182" s="6">
        <v>38773.355000000003</v>
      </c>
      <c r="D182" s="6">
        <v>195.5649549481</v>
      </c>
      <c r="E182" s="6">
        <v>38773.355000000003</v>
      </c>
      <c r="F182" s="6">
        <v>106.0125837649</v>
      </c>
      <c r="G182" s="6">
        <v>19.2002669277</v>
      </c>
      <c r="H182" s="1">
        <v>12687.321403050801</v>
      </c>
      <c r="I182" s="1">
        <v>3421.0690528505002</v>
      </c>
      <c r="J182" s="1">
        <v>86.812316837200001</v>
      </c>
      <c r="K182" s="1">
        <v>9266.2523502002005</v>
      </c>
    </row>
    <row r="183" spans="1:11" x14ac:dyDescent="0.35">
      <c r="A183">
        <f t="shared" si="2"/>
        <v>2030</v>
      </c>
      <c r="B183">
        <v>2</v>
      </c>
      <c r="C183" s="6">
        <v>38773.355000000003</v>
      </c>
      <c r="D183" s="6">
        <v>195.79858242220001</v>
      </c>
      <c r="E183" s="6">
        <v>38773.355000000003</v>
      </c>
      <c r="F183" s="6">
        <v>106.1313256474</v>
      </c>
      <c r="G183" s="6">
        <v>19.2180103916</v>
      </c>
      <c r="H183" s="1">
        <v>12716.827104576199</v>
      </c>
      <c r="I183" s="1">
        <v>3435.2210792758001</v>
      </c>
      <c r="J183" s="1">
        <v>86.913315255800001</v>
      </c>
      <c r="K183" s="1">
        <v>9281.6060253003998</v>
      </c>
    </row>
    <row r="184" spans="1:11" x14ac:dyDescent="0.35">
      <c r="A184">
        <f t="shared" si="2"/>
        <v>2030</v>
      </c>
      <c r="B184">
        <v>3</v>
      </c>
      <c r="C184" s="6">
        <v>38773.355000000003</v>
      </c>
      <c r="D184" s="6">
        <v>196.02747785829999</v>
      </c>
      <c r="E184" s="6">
        <v>38773.355000000003</v>
      </c>
      <c r="F184" s="6">
        <v>106.2498986225</v>
      </c>
      <c r="G184" s="6">
        <v>19.235029701199998</v>
      </c>
      <c r="H184" s="1">
        <v>12746.524757691401</v>
      </c>
      <c r="I184" s="1">
        <v>3449.4823715324001</v>
      </c>
      <c r="J184" s="1">
        <v>87.014868921300007</v>
      </c>
      <c r="K184" s="1">
        <v>9297.0423861590007</v>
      </c>
    </row>
    <row r="185" spans="1:11" x14ac:dyDescent="0.35">
      <c r="A185">
        <f t="shared" si="2"/>
        <v>2030</v>
      </c>
      <c r="B185">
        <v>4</v>
      </c>
      <c r="C185" s="6">
        <v>38699.093000000001</v>
      </c>
      <c r="D185" s="6">
        <v>196.25637329439999</v>
      </c>
      <c r="E185" s="6">
        <v>38699.093000000001</v>
      </c>
      <c r="F185" s="6">
        <v>106.36847159760001</v>
      </c>
      <c r="G185" s="6">
        <v>19.2520490108</v>
      </c>
      <c r="H185" s="1">
        <v>12776.2224108066</v>
      </c>
      <c r="I185" s="1">
        <v>3463.743663789</v>
      </c>
      <c r="J185" s="1">
        <v>87.116422586799999</v>
      </c>
      <c r="K185" s="1">
        <v>9312.4787470175997</v>
      </c>
    </row>
    <row r="186" spans="1:11" x14ac:dyDescent="0.35">
      <c r="A186">
        <f t="shared" si="2"/>
        <v>2030</v>
      </c>
      <c r="B186">
        <v>5</v>
      </c>
      <c r="C186" s="6">
        <v>38699.093000000001</v>
      </c>
      <c r="D186" s="6">
        <v>196.48526873060001</v>
      </c>
      <c r="E186" s="6">
        <v>38699.093000000001</v>
      </c>
      <c r="F186" s="6">
        <v>106.4870445727</v>
      </c>
      <c r="G186" s="6">
        <v>19.269068320399999</v>
      </c>
      <c r="H186" s="1">
        <v>12805.9200639219</v>
      </c>
      <c r="I186" s="1">
        <v>3478.0049560456</v>
      </c>
      <c r="J186" s="1">
        <v>87.217976252300005</v>
      </c>
      <c r="K186" s="1">
        <v>9327.9151078762006</v>
      </c>
    </row>
    <row r="187" spans="1:11" x14ac:dyDescent="0.35">
      <c r="A187">
        <f t="shared" si="2"/>
        <v>2030</v>
      </c>
      <c r="B187">
        <v>6</v>
      </c>
      <c r="C187" s="6">
        <v>38699.093000000001</v>
      </c>
      <c r="D187" s="6">
        <v>196.7126431545</v>
      </c>
      <c r="E187" s="6">
        <v>38699.093000000001</v>
      </c>
      <c r="F187" s="6">
        <v>106.6054486405</v>
      </c>
      <c r="G187" s="6">
        <v>19.285390420999999</v>
      </c>
      <c r="H187" s="1">
        <v>12835.813096333901</v>
      </c>
      <c r="I187" s="1">
        <v>3492.3748137115999</v>
      </c>
      <c r="J187" s="1">
        <v>87.320058219399996</v>
      </c>
      <c r="K187" s="1">
        <v>9343.4382826223009</v>
      </c>
    </row>
    <row r="188" spans="1:11" x14ac:dyDescent="0.35">
      <c r="A188">
        <f t="shared" si="2"/>
        <v>2030</v>
      </c>
      <c r="B188">
        <v>7</v>
      </c>
      <c r="C188" s="6">
        <v>38893.071000000004</v>
      </c>
      <c r="D188" s="6">
        <v>196.94001757839999</v>
      </c>
      <c r="E188" s="6">
        <v>38893.071000000004</v>
      </c>
      <c r="F188" s="6">
        <v>106.7238527082</v>
      </c>
      <c r="G188" s="6">
        <v>19.301712521599999</v>
      </c>
      <c r="H188" s="1">
        <v>12865.7061287459</v>
      </c>
      <c r="I188" s="1">
        <v>3506.7446713775998</v>
      </c>
      <c r="J188" s="1">
        <v>87.422140186600004</v>
      </c>
      <c r="K188" s="1">
        <v>9358.9614573683994</v>
      </c>
    </row>
    <row r="189" spans="1:11" x14ac:dyDescent="0.35">
      <c r="A189">
        <f t="shared" si="2"/>
        <v>2030</v>
      </c>
      <c r="B189">
        <v>8</v>
      </c>
      <c r="C189" s="6">
        <v>38893.071000000004</v>
      </c>
      <c r="D189" s="6">
        <v>197.16739200230001</v>
      </c>
      <c r="E189" s="6">
        <v>38893.071000000004</v>
      </c>
      <c r="F189" s="6">
        <v>106.8422567759</v>
      </c>
      <c r="G189" s="6">
        <v>19.318034622199999</v>
      </c>
      <c r="H189" s="1">
        <v>12895.599161157999</v>
      </c>
      <c r="I189" s="1">
        <v>3521.1145290435002</v>
      </c>
      <c r="J189" s="1">
        <v>87.524222153699995</v>
      </c>
      <c r="K189" s="1">
        <v>9374.4846321144996</v>
      </c>
    </row>
    <row r="190" spans="1:11" x14ac:dyDescent="0.35">
      <c r="A190">
        <f t="shared" si="2"/>
        <v>2030</v>
      </c>
      <c r="B190">
        <v>9</v>
      </c>
      <c r="C190" s="6">
        <v>38893.071000000004</v>
      </c>
      <c r="D190" s="6">
        <v>197.38847957580001</v>
      </c>
      <c r="E190" s="6">
        <v>38893.071000000004</v>
      </c>
      <c r="F190" s="6">
        <v>106.9605594992</v>
      </c>
      <c r="G190" s="6">
        <v>19.333693195399999</v>
      </c>
      <c r="H190" s="1">
        <v>12925.6807174529</v>
      </c>
      <c r="I190" s="1">
        <v>3535.5933023297998</v>
      </c>
      <c r="J190" s="1">
        <v>87.6268663038</v>
      </c>
      <c r="K190" s="1">
        <v>9390.0874151231001</v>
      </c>
    </row>
    <row r="191" spans="1:11" x14ac:dyDescent="0.35">
      <c r="A191">
        <f t="shared" si="2"/>
        <v>2030</v>
      </c>
      <c r="B191">
        <v>10</v>
      </c>
      <c r="C191" s="6">
        <v>39134.514999999999</v>
      </c>
      <c r="D191" s="6">
        <v>197.60956714919999</v>
      </c>
      <c r="E191" s="6">
        <v>39134.514999999999</v>
      </c>
      <c r="F191" s="6">
        <v>107.07886222250001</v>
      </c>
      <c r="G191" s="6">
        <v>19.349351768599998</v>
      </c>
      <c r="H191" s="1">
        <v>12955.7622737479</v>
      </c>
      <c r="I191" s="1">
        <v>3550.0720756160999</v>
      </c>
      <c r="J191" s="1">
        <v>87.729510453900005</v>
      </c>
      <c r="K191" s="1">
        <v>9405.6901981317005</v>
      </c>
    </row>
    <row r="192" spans="1:11" x14ac:dyDescent="0.35">
      <c r="A192">
        <f t="shared" si="2"/>
        <v>2030</v>
      </c>
      <c r="B192">
        <v>11</v>
      </c>
      <c r="C192" s="6">
        <v>39134.514999999999</v>
      </c>
      <c r="D192" s="6">
        <v>197.83065472269999</v>
      </c>
      <c r="E192" s="6">
        <v>39134.514999999999</v>
      </c>
      <c r="F192" s="6">
        <v>107.1971649458</v>
      </c>
      <c r="G192" s="6">
        <v>19.365010341800001</v>
      </c>
      <c r="H192" s="1">
        <v>12985.843830042801</v>
      </c>
      <c r="I192" s="1">
        <v>3564.5508489024</v>
      </c>
      <c r="J192" s="1">
        <v>87.832154604099998</v>
      </c>
      <c r="K192" s="1">
        <v>9421.2929811402992</v>
      </c>
    </row>
    <row r="193" spans="1:11" x14ac:dyDescent="0.35">
      <c r="A193">
        <f t="shared" si="2"/>
        <v>2030</v>
      </c>
      <c r="B193">
        <v>12</v>
      </c>
      <c r="C193" s="6">
        <v>39134.514999999999</v>
      </c>
      <c r="D193" s="6">
        <v>198.06755488179999</v>
      </c>
      <c r="E193" s="6">
        <v>39134.514999999999</v>
      </c>
      <c r="F193" s="6">
        <v>107.31750322169999</v>
      </c>
      <c r="G193" s="6">
        <v>19.3829391863</v>
      </c>
      <c r="H193" s="1">
        <v>13016.184899600299</v>
      </c>
      <c r="I193" s="1">
        <v>3579.4194347927</v>
      </c>
      <c r="J193" s="1">
        <v>87.934564035400001</v>
      </c>
      <c r="K193" s="1">
        <v>9436.7654648077005</v>
      </c>
    </row>
    <row r="194" spans="1:11" x14ac:dyDescent="0.35">
      <c r="A194">
        <f t="shared" si="2"/>
        <v>2031</v>
      </c>
      <c r="B194">
        <f>B182</f>
        <v>1</v>
      </c>
      <c r="C194" s="6">
        <v>39460.841</v>
      </c>
      <c r="D194" s="6">
        <v>198.30445504080001</v>
      </c>
      <c r="E194" s="6">
        <v>39460.841</v>
      </c>
      <c r="F194" s="6">
        <v>107.4378414975</v>
      </c>
      <c r="G194" s="6">
        <v>19.4008680309</v>
      </c>
      <c r="H194" s="1">
        <v>13046.525969157899</v>
      </c>
      <c r="I194" s="1">
        <v>3594.2880206829</v>
      </c>
      <c r="J194" s="1">
        <v>88.036973466700005</v>
      </c>
      <c r="K194" s="1">
        <v>9452.2379484749999</v>
      </c>
    </row>
    <row r="195" spans="1:11" x14ac:dyDescent="0.35">
      <c r="A195">
        <f t="shared" si="2"/>
        <v>2031</v>
      </c>
      <c r="B195">
        <f t="shared" ref="B195:B217" si="3">B183</f>
        <v>2</v>
      </c>
      <c r="C195" s="6">
        <v>39460.841</v>
      </c>
      <c r="D195" s="6">
        <v>198.54135519979999</v>
      </c>
      <c r="E195" s="6">
        <v>39460.841</v>
      </c>
      <c r="F195" s="6">
        <v>107.5581797734</v>
      </c>
      <c r="G195" s="6">
        <v>19.418796875400002</v>
      </c>
      <c r="H195" s="1">
        <v>13076.8670387155</v>
      </c>
      <c r="I195" s="1">
        <v>3609.1566065730999</v>
      </c>
      <c r="J195" s="1">
        <v>88.139382897999994</v>
      </c>
      <c r="K195" s="1">
        <v>9467.7104321422994</v>
      </c>
    </row>
    <row r="196" spans="1:11" x14ac:dyDescent="0.35">
      <c r="A196">
        <f t="shared" si="2"/>
        <v>2031</v>
      </c>
      <c r="B196">
        <f t="shared" si="3"/>
        <v>3</v>
      </c>
      <c r="C196" s="6">
        <v>39460.841</v>
      </c>
      <c r="D196" s="6">
        <v>198.7734570339</v>
      </c>
      <c r="E196" s="6">
        <v>39460.841</v>
      </c>
      <c r="F196" s="6">
        <v>107.678346871</v>
      </c>
      <c r="G196" s="6">
        <v>19.435993999800001</v>
      </c>
      <c r="H196" s="1">
        <v>13107.4054944133</v>
      </c>
      <c r="I196" s="1">
        <v>3624.1399907508999</v>
      </c>
      <c r="J196" s="1">
        <v>88.242352871199998</v>
      </c>
      <c r="K196" s="1">
        <v>9483.2655036624001</v>
      </c>
    </row>
    <row r="197" spans="1:11" x14ac:dyDescent="0.35">
      <c r="A197">
        <f t="shared" si="2"/>
        <v>2031</v>
      </c>
      <c r="B197">
        <f t="shared" si="3"/>
        <v>4</v>
      </c>
      <c r="C197" s="6">
        <v>39385.262999999999</v>
      </c>
      <c r="D197" s="6">
        <v>199.00555886789999</v>
      </c>
      <c r="E197" s="6">
        <v>39385.262999999999</v>
      </c>
      <c r="F197" s="6">
        <v>107.79851396869999</v>
      </c>
      <c r="G197" s="6">
        <v>19.453191124300002</v>
      </c>
      <c r="H197" s="1">
        <v>13137.943950111099</v>
      </c>
      <c r="I197" s="1">
        <v>3639.1233749285998</v>
      </c>
      <c r="J197" s="1">
        <v>88.345322844400002</v>
      </c>
      <c r="K197" s="1">
        <v>9498.8205751825008</v>
      </c>
    </row>
    <row r="198" spans="1:11" x14ac:dyDescent="0.35">
      <c r="A198">
        <f t="shared" si="2"/>
        <v>2031</v>
      </c>
      <c r="B198">
        <f t="shared" si="3"/>
        <v>5</v>
      </c>
      <c r="C198" s="6">
        <v>39385.262999999999</v>
      </c>
      <c r="D198" s="6">
        <v>199.237660702</v>
      </c>
      <c r="E198" s="6">
        <v>39385.262999999999</v>
      </c>
      <c r="F198" s="6">
        <v>107.9186810663</v>
      </c>
      <c r="G198" s="6">
        <v>19.470388248700001</v>
      </c>
      <c r="H198" s="1">
        <v>13168.4824058089</v>
      </c>
      <c r="I198" s="1">
        <v>3654.1067591063002</v>
      </c>
      <c r="J198" s="1">
        <v>88.448292817600006</v>
      </c>
      <c r="K198" s="1">
        <v>9514.3756467025996</v>
      </c>
    </row>
    <row r="199" spans="1:11" x14ac:dyDescent="0.35">
      <c r="A199">
        <f t="shared" si="2"/>
        <v>2031</v>
      </c>
      <c r="B199">
        <f t="shared" si="3"/>
        <v>6</v>
      </c>
      <c r="C199" s="6">
        <v>39385.262999999999</v>
      </c>
      <c r="D199" s="6">
        <v>199.4682202173</v>
      </c>
      <c r="E199" s="6">
        <v>39385.262999999999</v>
      </c>
      <c r="F199" s="6">
        <v>108.03867698569999</v>
      </c>
      <c r="G199" s="6">
        <v>19.486880879800001</v>
      </c>
      <c r="H199" s="1">
        <v>13199.2217723995</v>
      </c>
      <c r="I199" s="1">
        <v>3669.2042056851001</v>
      </c>
      <c r="J199" s="1">
        <v>88.551796105899996</v>
      </c>
      <c r="K199" s="1">
        <v>9530.0175667143994</v>
      </c>
    </row>
    <row r="200" spans="1:11" x14ac:dyDescent="0.35">
      <c r="A200">
        <f t="shared" si="2"/>
        <v>2031</v>
      </c>
      <c r="B200">
        <f t="shared" si="3"/>
        <v>7</v>
      </c>
      <c r="C200" s="6">
        <v>39582.678999999996</v>
      </c>
      <c r="D200" s="6">
        <v>199.6987797326</v>
      </c>
      <c r="E200" s="6">
        <v>39582.678999999996</v>
      </c>
      <c r="F200" s="6">
        <v>108.15867290520001</v>
      </c>
      <c r="G200" s="6">
        <v>19.503373510900001</v>
      </c>
      <c r="H200" s="1">
        <v>13229.96113899</v>
      </c>
      <c r="I200" s="1">
        <v>3684.3016522639</v>
      </c>
      <c r="J200" s="1">
        <v>88.655299394300002</v>
      </c>
      <c r="K200" s="1">
        <v>9545.6594867261992</v>
      </c>
    </row>
    <row r="201" spans="1:11" x14ac:dyDescent="0.35">
      <c r="A201">
        <f t="shared" si="2"/>
        <v>2031</v>
      </c>
      <c r="B201">
        <f t="shared" si="3"/>
        <v>8</v>
      </c>
      <c r="C201" s="6">
        <v>39582.678999999996</v>
      </c>
      <c r="D201" s="6">
        <v>199.9293392479</v>
      </c>
      <c r="E201" s="6">
        <v>39582.678999999996</v>
      </c>
      <c r="F201" s="6">
        <v>108.2786688246</v>
      </c>
      <c r="G201" s="6">
        <v>19.519866142000001</v>
      </c>
      <c r="H201" s="1">
        <v>13260.7005055806</v>
      </c>
      <c r="I201" s="1">
        <v>3699.3990988425999</v>
      </c>
      <c r="J201" s="1">
        <v>88.758802682600006</v>
      </c>
      <c r="K201" s="1">
        <v>9561.3014067380009</v>
      </c>
    </row>
    <row r="202" spans="1:11" x14ac:dyDescent="0.35">
      <c r="A202">
        <f t="shared" si="2"/>
        <v>2031</v>
      </c>
      <c r="B202">
        <f t="shared" si="3"/>
        <v>9</v>
      </c>
      <c r="C202" s="6">
        <v>39582.678999999996</v>
      </c>
      <c r="D202" s="6">
        <v>200.15352384569999</v>
      </c>
      <c r="E202" s="6">
        <v>39582.678999999996</v>
      </c>
      <c r="F202" s="6">
        <v>108.39856203719999</v>
      </c>
      <c r="G202" s="6">
        <v>19.5356883133</v>
      </c>
      <c r="H202" s="1">
        <v>13291.6337335589</v>
      </c>
      <c r="I202" s="1">
        <v>3714.6109757657</v>
      </c>
      <c r="J202" s="1">
        <v>88.862873723800007</v>
      </c>
      <c r="K202" s="1">
        <v>9577.0227577932001</v>
      </c>
    </row>
    <row r="203" spans="1:11" x14ac:dyDescent="0.35">
      <c r="A203">
        <f t="shared" si="2"/>
        <v>2031</v>
      </c>
      <c r="B203">
        <f t="shared" si="3"/>
        <v>10</v>
      </c>
      <c r="C203" s="6">
        <v>39828.404000000002</v>
      </c>
      <c r="D203" s="6">
        <v>200.3777084436</v>
      </c>
      <c r="E203" s="6">
        <v>39828.404000000002</v>
      </c>
      <c r="F203" s="6">
        <v>108.5184552497</v>
      </c>
      <c r="G203" s="6">
        <v>19.551510484600001</v>
      </c>
      <c r="H203" s="1">
        <v>13322.566961537201</v>
      </c>
      <c r="I203" s="1">
        <v>3729.8228526887001</v>
      </c>
      <c r="J203" s="1">
        <v>88.966944765099996</v>
      </c>
      <c r="K203" s="1">
        <v>9592.7441088484993</v>
      </c>
    </row>
    <row r="204" spans="1:11" x14ac:dyDescent="0.35">
      <c r="A204">
        <f t="shared" si="2"/>
        <v>2031</v>
      </c>
      <c r="B204">
        <f t="shared" si="3"/>
        <v>11</v>
      </c>
      <c r="C204" s="6">
        <v>39828.404000000002</v>
      </c>
      <c r="D204" s="6">
        <v>200.60189304139999</v>
      </c>
      <c r="E204" s="6">
        <v>39828.404000000002</v>
      </c>
      <c r="F204" s="6">
        <v>108.6383484622</v>
      </c>
      <c r="G204" s="6">
        <v>19.5673326559</v>
      </c>
      <c r="H204" s="1">
        <v>13353.5001895155</v>
      </c>
      <c r="I204" s="1">
        <v>3745.0347296117002</v>
      </c>
      <c r="J204" s="1">
        <v>89.071015806299997</v>
      </c>
      <c r="K204" s="1">
        <v>9608.4654599038004</v>
      </c>
    </row>
    <row r="205" spans="1:11" x14ac:dyDescent="0.35">
      <c r="A205">
        <f t="shared" si="2"/>
        <v>2031</v>
      </c>
      <c r="B205">
        <f t="shared" si="3"/>
        <v>12</v>
      </c>
      <c r="C205" s="6">
        <v>39828.404000000002</v>
      </c>
      <c r="D205" s="6">
        <v>200.84211172959999</v>
      </c>
      <c r="E205" s="6">
        <v>39828.404000000002</v>
      </c>
      <c r="F205" s="6">
        <v>108.7603045937</v>
      </c>
      <c r="G205" s="6">
        <v>19.585448817900001</v>
      </c>
      <c r="H205" s="1">
        <v>13384.7002781189</v>
      </c>
      <c r="I205" s="1">
        <v>3760.6561565177999</v>
      </c>
      <c r="J205" s="1">
        <v>89.174855775799998</v>
      </c>
      <c r="K205" s="1">
        <v>9624.0441216011004</v>
      </c>
    </row>
    <row r="206" spans="1:11" x14ac:dyDescent="0.35">
      <c r="A206">
        <f t="shared" si="2"/>
        <v>2032</v>
      </c>
      <c r="B206">
        <f t="shared" si="3"/>
        <v>1</v>
      </c>
      <c r="C206" s="6">
        <v>40160.517</v>
      </c>
      <c r="D206" s="6">
        <v>201.08233041779999</v>
      </c>
      <c r="E206" s="6">
        <v>40160.517</v>
      </c>
      <c r="F206" s="6">
        <v>108.8822607252</v>
      </c>
      <c r="G206" s="6">
        <v>19.603564980000002</v>
      </c>
      <c r="H206" s="1">
        <v>13415.9003667222</v>
      </c>
      <c r="I206" s="1">
        <v>3776.2775834239001</v>
      </c>
      <c r="J206" s="1">
        <v>89.278695745199997</v>
      </c>
      <c r="K206" s="1">
        <v>9639.6227832984005</v>
      </c>
    </row>
    <row r="207" spans="1:11" x14ac:dyDescent="0.35">
      <c r="A207">
        <f t="shared" ref="A207:A217" si="4">A195+1</f>
        <v>2032</v>
      </c>
      <c r="B207">
        <f t="shared" si="3"/>
        <v>2</v>
      </c>
      <c r="C207" s="6">
        <v>40160.517</v>
      </c>
      <c r="D207" s="6">
        <v>201.322549106</v>
      </c>
      <c r="E207" s="6">
        <v>40160.517</v>
      </c>
      <c r="F207" s="6">
        <v>109.0042168567</v>
      </c>
      <c r="G207" s="6">
        <v>19.621681142</v>
      </c>
      <c r="H207" s="1">
        <v>13447.100455325601</v>
      </c>
      <c r="I207" s="1">
        <v>3791.8990103299998</v>
      </c>
      <c r="J207" s="1">
        <v>89.382535714699998</v>
      </c>
      <c r="K207" s="1">
        <v>9655.2014449957005</v>
      </c>
    </row>
    <row r="208" spans="1:11" x14ac:dyDescent="0.35">
      <c r="A208">
        <f t="shared" si="4"/>
        <v>2032</v>
      </c>
      <c r="B208">
        <f t="shared" si="3"/>
        <v>3</v>
      </c>
      <c r="C208" s="6">
        <v>40160.517</v>
      </c>
      <c r="D208" s="6">
        <v>201.55790225370001</v>
      </c>
      <c r="E208" s="6">
        <v>40160.517</v>
      </c>
      <c r="F208" s="6">
        <v>109.1259995086</v>
      </c>
      <c r="G208" s="6">
        <v>19.639057939099999</v>
      </c>
      <c r="H208" s="1">
        <v>13478.503518483099</v>
      </c>
      <c r="I208" s="1">
        <v>3807.6410481045</v>
      </c>
      <c r="J208" s="1">
        <v>89.486941569600006</v>
      </c>
      <c r="K208" s="1">
        <v>9670.8624703786008</v>
      </c>
    </row>
    <row r="209" spans="1:11" x14ac:dyDescent="0.35">
      <c r="A209">
        <f t="shared" si="4"/>
        <v>2032</v>
      </c>
      <c r="B209">
        <f t="shared" si="3"/>
        <v>4</v>
      </c>
      <c r="C209" s="6">
        <v>40083.597999999998</v>
      </c>
      <c r="D209" s="6">
        <v>201.7932554013</v>
      </c>
      <c r="E209" s="6">
        <v>40083.597999999998</v>
      </c>
      <c r="F209" s="6">
        <v>109.2477821606</v>
      </c>
      <c r="G209" s="6">
        <v>19.6564347361</v>
      </c>
      <c r="H209" s="1">
        <v>13509.9065816406</v>
      </c>
      <c r="I209" s="1">
        <v>3823.3830858790998</v>
      </c>
      <c r="J209" s="1">
        <v>89.5913474245</v>
      </c>
      <c r="K209" s="1">
        <v>9686.5234957615994</v>
      </c>
    </row>
    <row r="210" spans="1:11" x14ac:dyDescent="0.35">
      <c r="A210">
        <f t="shared" si="4"/>
        <v>2032</v>
      </c>
      <c r="B210">
        <f t="shared" si="3"/>
        <v>5</v>
      </c>
      <c r="C210" s="6">
        <v>40083.597999999998</v>
      </c>
      <c r="D210" s="6">
        <v>202.0286085489</v>
      </c>
      <c r="E210" s="6">
        <v>40083.597999999998</v>
      </c>
      <c r="F210" s="6">
        <v>109.3695648125</v>
      </c>
      <c r="G210" s="6">
        <v>19.673811533199999</v>
      </c>
      <c r="H210" s="1">
        <v>13541.309644798101</v>
      </c>
      <c r="I210" s="1">
        <v>3839.1251236536</v>
      </c>
      <c r="J210" s="1">
        <v>89.695753279399995</v>
      </c>
      <c r="K210" s="1">
        <v>9702.1845211444997</v>
      </c>
    </row>
    <row r="211" spans="1:11" x14ac:dyDescent="0.35">
      <c r="A211">
        <f t="shared" si="4"/>
        <v>2032</v>
      </c>
      <c r="B211">
        <f t="shared" si="3"/>
        <v>6</v>
      </c>
      <c r="C211" s="6">
        <v>40083.597999999998</v>
      </c>
      <c r="D211" s="6">
        <v>202.2623977728</v>
      </c>
      <c r="E211" s="6">
        <v>40083.597999999998</v>
      </c>
      <c r="F211" s="6">
        <v>109.4911739849</v>
      </c>
      <c r="G211" s="6">
        <v>19.690476476499999</v>
      </c>
      <c r="H211" s="1">
        <v>13572.919307055299</v>
      </c>
      <c r="I211" s="1">
        <v>3854.98699915</v>
      </c>
      <c r="J211" s="1">
        <v>89.800697508400006</v>
      </c>
      <c r="K211" s="1">
        <v>9717.9323079052992</v>
      </c>
    </row>
    <row r="212" spans="1:11" x14ac:dyDescent="0.35">
      <c r="A212">
        <f t="shared" si="4"/>
        <v>2032</v>
      </c>
      <c r="B212">
        <f t="shared" si="3"/>
        <v>7</v>
      </c>
      <c r="C212" s="6">
        <v>40284.514999999999</v>
      </c>
      <c r="D212" s="6">
        <v>202.4961869967</v>
      </c>
      <c r="E212" s="6">
        <v>40284.514999999999</v>
      </c>
      <c r="F212" s="6">
        <v>109.6127831573</v>
      </c>
      <c r="G212" s="6">
        <v>19.707141419799999</v>
      </c>
      <c r="H212" s="1">
        <v>13604.5289693125</v>
      </c>
      <c r="I212" s="1">
        <v>3870.8488746464</v>
      </c>
      <c r="J212" s="1">
        <v>89.905641737500005</v>
      </c>
      <c r="K212" s="1">
        <v>9733.6800946661006</v>
      </c>
    </row>
    <row r="213" spans="1:11" x14ac:dyDescent="0.35">
      <c r="A213">
        <f t="shared" si="4"/>
        <v>2032</v>
      </c>
      <c r="B213">
        <f t="shared" si="3"/>
        <v>8</v>
      </c>
      <c r="C213" s="6">
        <v>40284.514999999999</v>
      </c>
      <c r="D213" s="6">
        <v>202.72997622060001</v>
      </c>
      <c r="E213" s="6">
        <v>40284.514999999999</v>
      </c>
      <c r="F213" s="6">
        <v>109.7343923297</v>
      </c>
      <c r="G213" s="6">
        <v>19.7238063631</v>
      </c>
      <c r="H213" s="1">
        <v>13636.1386315698</v>
      </c>
      <c r="I213" s="1">
        <v>3886.7107501428</v>
      </c>
      <c r="J213" s="1">
        <v>90.010585966600004</v>
      </c>
      <c r="K213" s="1">
        <v>9749.4278814269001</v>
      </c>
    </row>
    <row r="214" spans="1:11" x14ac:dyDescent="0.35">
      <c r="A214">
        <f t="shared" si="4"/>
        <v>2032</v>
      </c>
      <c r="B214">
        <f t="shared" si="3"/>
        <v>9</v>
      </c>
      <c r="C214" s="6">
        <v>40284.514999999999</v>
      </c>
      <c r="D214" s="6">
        <v>202.95730122629999</v>
      </c>
      <c r="E214" s="6">
        <v>40284.514999999999</v>
      </c>
      <c r="F214" s="6">
        <v>109.8558974143</v>
      </c>
      <c r="G214" s="6">
        <v>19.739793841699999</v>
      </c>
      <c r="H214" s="1">
        <v>13667.9476438355</v>
      </c>
      <c r="I214" s="1">
        <v>3902.6928499343999</v>
      </c>
      <c r="J214" s="1">
        <v>90.116103572599997</v>
      </c>
      <c r="K214" s="1">
        <v>9765.2547939011001</v>
      </c>
    </row>
    <row r="215" spans="1:11" x14ac:dyDescent="0.35">
      <c r="A215">
        <f t="shared" si="4"/>
        <v>2032</v>
      </c>
      <c r="B215">
        <f t="shared" si="3"/>
        <v>10</v>
      </c>
      <c r="C215" s="6">
        <v>40534.597000000002</v>
      </c>
      <c r="D215" s="6">
        <v>203.184626232</v>
      </c>
      <c r="E215" s="6">
        <v>40534.597000000002</v>
      </c>
      <c r="F215" s="6">
        <v>109.97740249899999</v>
      </c>
      <c r="G215" s="6">
        <v>19.755781320299999</v>
      </c>
      <c r="H215" s="1">
        <v>13699.756656101201</v>
      </c>
      <c r="I215" s="1">
        <v>3918.6749497259998</v>
      </c>
      <c r="J215" s="1">
        <v>90.221621178700005</v>
      </c>
      <c r="K215" s="1">
        <v>9781.0817063752002</v>
      </c>
    </row>
    <row r="216" spans="1:11" x14ac:dyDescent="0.35">
      <c r="A216">
        <f t="shared" si="4"/>
        <v>2032</v>
      </c>
      <c r="B216">
        <f t="shared" si="3"/>
        <v>11</v>
      </c>
      <c r="C216" s="6">
        <v>40534.597000000002</v>
      </c>
      <c r="D216" s="6">
        <v>203.4119512378</v>
      </c>
      <c r="E216" s="6">
        <v>40534.597000000002</v>
      </c>
      <c r="F216" s="6">
        <v>110.0989075836</v>
      </c>
      <c r="G216" s="6">
        <v>19.771768798899998</v>
      </c>
      <c r="H216" s="1">
        <v>13731.5656683669</v>
      </c>
      <c r="I216" s="1">
        <v>3934.6570495176002</v>
      </c>
      <c r="J216" s="1">
        <v>90.327138784699997</v>
      </c>
      <c r="K216" s="1">
        <v>9796.9086188493002</v>
      </c>
    </row>
    <row r="217" spans="1:11" x14ac:dyDescent="0.35">
      <c r="A217">
        <f t="shared" si="4"/>
        <v>2032</v>
      </c>
      <c r="B217">
        <f t="shared" si="3"/>
        <v>12</v>
      </c>
      <c r="C217" s="6">
        <v>40534.597000000002</v>
      </c>
      <c r="D217" s="6">
        <v>203.4119512378</v>
      </c>
      <c r="E217" s="6">
        <v>40534.597000000002</v>
      </c>
      <c r="F217" s="6">
        <v>110.0989075836</v>
      </c>
      <c r="G217" s="6">
        <v>19.771768798899998</v>
      </c>
      <c r="H217" s="1">
        <v>13731.5656683669</v>
      </c>
      <c r="I217" s="1">
        <v>3934.6570495176002</v>
      </c>
      <c r="J217" s="1">
        <v>90.327138784699997</v>
      </c>
      <c r="K217" s="1">
        <v>9796.9086188493002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63640-291F-4232-8323-4B0E056E24C9}">
  <sheetPr>
    <tabColor theme="9" tint="0.79998168889431442"/>
  </sheetPr>
  <dimension ref="A1:G169"/>
  <sheetViews>
    <sheetView workbookViewId="0">
      <selection activeCell="C3" sqref="C3"/>
    </sheetView>
  </sheetViews>
  <sheetFormatPr defaultRowHeight="14.5" x14ac:dyDescent="0.35"/>
  <sheetData>
    <row r="1" spans="1:7" x14ac:dyDescent="0.35">
      <c r="A1" t="s">
        <v>0</v>
      </c>
      <c r="B1" t="s">
        <v>1</v>
      </c>
      <c r="C1" t="s">
        <v>31</v>
      </c>
      <c r="D1" t="s">
        <v>32</v>
      </c>
      <c r="E1" t="s">
        <v>57</v>
      </c>
      <c r="F1" t="s">
        <v>33</v>
      </c>
      <c r="G1" t="s">
        <v>34</v>
      </c>
    </row>
    <row r="2" spans="1:7" x14ac:dyDescent="0.35">
      <c r="A2">
        <v>2012</v>
      </c>
      <c r="B2">
        <v>1</v>
      </c>
      <c r="C2">
        <v>-1.7145161289999999</v>
      </c>
      <c r="D2">
        <v>456.15</v>
      </c>
      <c r="E2">
        <v>518.15</v>
      </c>
      <c r="F2">
        <v>0</v>
      </c>
      <c r="G2">
        <v>0</v>
      </c>
    </row>
    <row r="3" spans="1:7" x14ac:dyDescent="0.35">
      <c r="A3">
        <v>2012</v>
      </c>
      <c r="B3">
        <v>2</v>
      </c>
      <c r="C3">
        <v>-0.33620689660000003</v>
      </c>
      <c r="D3">
        <v>386.75</v>
      </c>
      <c r="E3">
        <v>444.75</v>
      </c>
      <c r="F3">
        <v>0</v>
      </c>
      <c r="G3">
        <v>0</v>
      </c>
    </row>
    <row r="4" spans="1:7" x14ac:dyDescent="0.35">
      <c r="A4">
        <v>2012</v>
      </c>
      <c r="B4">
        <v>3</v>
      </c>
      <c r="C4">
        <v>6.7145161289999997</v>
      </c>
      <c r="D4">
        <v>211.25</v>
      </c>
      <c r="E4">
        <v>263.05</v>
      </c>
      <c r="F4">
        <v>6.2</v>
      </c>
      <c r="G4">
        <v>0.15</v>
      </c>
    </row>
    <row r="5" spans="1:7" x14ac:dyDescent="0.35">
      <c r="A5">
        <v>2012</v>
      </c>
      <c r="B5">
        <v>4</v>
      </c>
      <c r="C5">
        <v>7.2466666667000004</v>
      </c>
      <c r="D5">
        <v>180.75</v>
      </c>
      <c r="E5">
        <v>235.7</v>
      </c>
      <c r="F5">
        <v>3.1</v>
      </c>
      <c r="G5">
        <v>0</v>
      </c>
    </row>
    <row r="6" spans="1:7" x14ac:dyDescent="0.35">
      <c r="A6">
        <v>2012</v>
      </c>
      <c r="B6">
        <v>5</v>
      </c>
      <c r="C6">
        <v>16.556451612899998</v>
      </c>
      <c r="D6">
        <v>14.15</v>
      </c>
      <c r="E6">
        <v>32.299999999999997</v>
      </c>
      <c r="F6">
        <v>80.55</v>
      </c>
      <c r="G6">
        <v>36.35</v>
      </c>
    </row>
    <row r="7" spans="1:7" x14ac:dyDescent="0.35">
      <c r="A7">
        <v>2012</v>
      </c>
      <c r="B7">
        <v>6</v>
      </c>
      <c r="C7">
        <v>20.5916666667</v>
      </c>
      <c r="D7">
        <v>0</v>
      </c>
      <c r="E7">
        <v>4.1500000000000004</v>
      </c>
      <c r="F7">
        <v>171.9</v>
      </c>
      <c r="G7">
        <v>101.2</v>
      </c>
    </row>
    <row r="8" spans="1:7" x14ac:dyDescent="0.35">
      <c r="A8">
        <v>2012</v>
      </c>
      <c r="B8">
        <v>7</v>
      </c>
      <c r="C8">
        <v>24.275806451600001</v>
      </c>
      <c r="D8">
        <v>0</v>
      </c>
      <c r="E8">
        <v>0</v>
      </c>
      <c r="F8">
        <v>287.55</v>
      </c>
      <c r="G8">
        <v>194.55</v>
      </c>
    </row>
    <row r="9" spans="1:7" x14ac:dyDescent="0.35">
      <c r="A9">
        <v>2012</v>
      </c>
      <c r="B9">
        <v>8</v>
      </c>
      <c r="C9">
        <v>21.525806451600001</v>
      </c>
      <c r="D9">
        <v>0</v>
      </c>
      <c r="E9">
        <v>0</v>
      </c>
      <c r="F9">
        <v>202.3</v>
      </c>
      <c r="G9">
        <v>111.35</v>
      </c>
    </row>
    <row r="10" spans="1:7" x14ac:dyDescent="0.35">
      <c r="A10">
        <v>2012</v>
      </c>
      <c r="B10">
        <v>9</v>
      </c>
      <c r="C10">
        <v>16.3383333333</v>
      </c>
      <c r="D10">
        <v>12.3</v>
      </c>
      <c r="E10">
        <v>33.950000000000003</v>
      </c>
      <c r="F10">
        <v>74.099999999999994</v>
      </c>
      <c r="G10">
        <v>35.6</v>
      </c>
    </row>
    <row r="11" spans="1:7" x14ac:dyDescent="0.35">
      <c r="A11">
        <v>2012</v>
      </c>
      <c r="B11">
        <v>10</v>
      </c>
      <c r="C11">
        <v>10.1903225806</v>
      </c>
      <c r="D11">
        <v>107.15</v>
      </c>
      <c r="E11">
        <v>156.25</v>
      </c>
      <c r="F11">
        <v>7.15</v>
      </c>
      <c r="G11">
        <v>1.1000000000000001</v>
      </c>
    </row>
    <row r="12" spans="1:7" x14ac:dyDescent="0.35">
      <c r="A12">
        <v>2012</v>
      </c>
      <c r="B12">
        <v>11</v>
      </c>
      <c r="C12">
        <v>3.5133333332999999</v>
      </c>
      <c r="D12">
        <v>284.60000000000002</v>
      </c>
      <c r="E12">
        <v>344.6</v>
      </c>
      <c r="F12">
        <v>0</v>
      </c>
      <c r="G12">
        <v>0</v>
      </c>
    </row>
    <row r="13" spans="1:7" x14ac:dyDescent="0.35">
      <c r="A13">
        <v>2012</v>
      </c>
      <c r="B13">
        <v>12</v>
      </c>
      <c r="C13">
        <v>0.78548387099999994</v>
      </c>
      <c r="D13">
        <v>378.65</v>
      </c>
      <c r="E13">
        <v>440.65</v>
      </c>
      <c r="F13">
        <v>0</v>
      </c>
      <c r="G13">
        <v>0</v>
      </c>
    </row>
    <row r="14" spans="1:7" x14ac:dyDescent="0.35">
      <c r="A14">
        <f>A2+1</f>
        <v>2013</v>
      </c>
      <c r="B14">
        <v>1</v>
      </c>
      <c r="C14">
        <v>-2.1467741935000002</v>
      </c>
      <c r="D14">
        <v>469.55</v>
      </c>
      <c r="E14">
        <v>531.54999999999995</v>
      </c>
      <c r="F14">
        <v>0</v>
      </c>
      <c r="G14">
        <v>0</v>
      </c>
    </row>
    <row r="15" spans="1:7" x14ac:dyDescent="0.35">
      <c r="A15">
        <f t="shared" ref="A15:A78" si="0">A3+1</f>
        <v>2013</v>
      </c>
      <c r="B15">
        <v>2</v>
      </c>
      <c r="C15">
        <v>-4.5446428571000004</v>
      </c>
      <c r="D15">
        <v>491.25</v>
      </c>
      <c r="E15">
        <v>547.25</v>
      </c>
      <c r="F15">
        <v>0</v>
      </c>
      <c r="G15">
        <v>0</v>
      </c>
    </row>
    <row r="16" spans="1:7" x14ac:dyDescent="0.35">
      <c r="A16">
        <f t="shared" si="0"/>
        <v>2013</v>
      </c>
      <c r="B16">
        <v>3</v>
      </c>
      <c r="C16">
        <v>0.1</v>
      </c>
      <c r="D16">
        <v>399.9</v>
      </c>
      <c r="E16">
        <v>461.9</v>
      </c>
      <c r="F16">
        <v>0</v>
      </c>
      <c r="G16">
        <v>0</v>
      </c>
    </row>
    <row r="17" spans="1:7" x14ac:dyDescent="0.35">
      <c r="A17">
        <f t="shared" si="0"/>
        <v>2013</v>
      </c>
      <c r="B17">
        <v>4</v>
      </c>
      <c r="C17">
        <v>6.0350000000000001</v>
      </c>
      <c r="D17">
        <v>212.1</v>
      </c>
      <c r="E17">
        <v>269.3</v>
      </c>
      <c r="F17">
        <v>0.35</v>
      </c>
      <c r="G17">
        <v>0</v>
      </c>
    </row>
    <row r="18" spans="1:7" x14ac:dyDescent="0.35">
      <c r="A18">
        <f t="shared" si="0"/>
        <v>2013</v>
      </c>
      <c r="B18">
        <v>5</v>
      </c>
      <c r="C18">
        <v>15.201612903199999</v>
      </c>
      <c r="D18">
        <v>34.6</v>
      </c>
      <c r="E18">
        <v>57.45</v>
      </c>
      <c r="F18">
        <v>63.7</v>
      </c>
      <c r="G18">
        <v>23</v>
      </c>
    </row>
    <row r="19" spans="1:7" x14ac:dyDescent="0.35">
      <c r="A19">
        <f t="shared" si="0"/>
        <v>2013</v>
      </c>
      <c r="B19">
        <v>6</v>
      </c>
      <c r="C19">
        <v>18.8616666667</v>
      </c>
      <c r="D19">
        <v>1.45</v>
      </c>
      <c r="E19">
        <v>7.1</v>
      </c>
      <c r="F19">
        <v>122.95</v>
      </c>
      <c r="G19">
        <v>59.25</v>
      </c>
    </row>
    <row r="20" spans="1:7" x14ac:dyDescent="0.35">
      <c r="A20">
        <f t="shared" si="0"/>
        <v>2013</v>
      </c>
      <c r="B20">
        <v>7</v>
      </c>
      <c r="C20">
        <v>20.087096774199999</v>
      </c>
      <c r="D20">
        <v>0</v>
      </c>
      <c r="E20">
        <v>0</v>
      </c>
      <c r="F20">
        <v>221.97499999999999</v>
      </c>
      <c r="G20">
        <v>130.32499999999999</v>
      </c>
    </row>
    <row r="21" spans="1:7" x14ac:dyDescent="0.35">
      <c r="A21">
        <f t="shared" si="0"/>
        <v>2013</v>
      </c>
      <c r="B21">
        <v>8</v>
      </c>
      <c r="C21">
        <v>20.856451612899999</v>
      </c>
      <c r="D21">
        <v>0</v>
      </c>
      <c r="E21">
        <v>0</v>
      </c>
      <c r="F21">
        <v>181.55</v>
      </c>
      <c r="G21">
        <v>93.15</v>
      </c>
    </row>
    <row r="22" spans="1:7" x14ac:dyDescent="0.35">
      <c r="A22">
        <f t="shared" si="0"/>
        <v>2013</v>
      </c>
      <c r="B22">
        <v>9</v>
      </c>
      <c r="C22">
        <v>15.545</v>
      </c>
      <c r="D22">
        <v>12.7</v>
      </c>
      <c r="E22">
        <v>30.45</v>
      </c>
      <c r="F22">
        <v>59.95</v>
      </c>
      <c r="G22">
        <v>27.95</v>
      </c>
    </row>
    <row r="23" spans="1:7" x14ac:dyDescent="0.35">
      <c r="A23">
        <f t="shared" si="0"/>
        <v>2013</v>
      </c>
      <c r="B23">
        <v>10</v>
      </c>
      <c r="C23">
        <v>10.0983870968</v>
      </c>
      <c r="D23">
        <v>91.55</v>
      </c>
      <c r="E23">
        <v>138.65</v>
      </c>
      <c r="F23">
        <v>9.35</v>
      </c>
      <c r="G23">
        <v>0.35</v>
      </c>
    </row>
    <row r="24" spans="1:7" x14ac:dyDescent="0.35">
      <c r="A24">
        <f t="shared" si="0"/>
        <v>2013</v>
      </c>
      <c r="B24">
        <v>11</v>
      </c>
      <c r="C24">
        <v>2.0566666667</v>
      </c>
      <c r="D24">
        <v>328.3</v>
      </c>
      <c r="E24">
        <v>388.3</v>
      </c>
      <c r="F24">
        <v>0</v>
      </c>
      <c r="G24">
        <v>0</v>
      </c>
    </row>
    <row r="25" spans="1:7" x14ac:dyDescent="0.35">
      <c r="A25">
        <f t="shared" si="0"/>
        <v>2013</v>
      </c>
      <c r="B25">
        <v>12</v>
      </c>
      <c r="C25">
        <v>-4.1806451613000002</v>
      </c>
      <c r="D25">
        <v>532.6</v>
      </c>
      <c r="E25">
        <v>594.6</v>
      </c>
      <c r="F25">
        <v>0</v>
      </c>
      <c r="G25">
        <v>0</v>
      </c>
    </row>
    <row r="26" spans="1:7" x14ac:dyDescent="0.35">
      <c r="A26">
        <f t="shared" si="0"/>
        <v>2014</v>
      </c>
      <c r="B26">
        <v>1</v>
      </c>
      <c r="C26">
        <v>-8.6258064516000008</v>
      </c>
      <c r="D26">
        <v>670.4</v>
      </c>
      <c r="E26">
        <v>732.4</v>
      </c>
      <c r="F26">
        <v>0</v>
      </c>
      <c r="G26">
        <v>0</v>
      </c>
    </row>
    <row r="27" spans="1:7" x14ac:dyDescent="0.35">
      <c r="A27">
        <f t="shared" si="0"/>
        <v>2014</v>
      </c>
      <c r="B27">
        <v>2</v>
      </c>
      <c r="C27">
        <v>-8.3071428571000006</v>
      </c>
      <c r="D27">
        <v>596.6</v>
      </c>
      <c r="E27">
        <v>652.6</v>
      </c>
      <c r="F27">
        <v>0</v>
      </c>
      <c r="G27">
        <v>0</v>
      </c>
    </row>
    <row r="28" spans="1:7" x14ac:dyDescent="0.35">
      <c r="A28">
        <f t="shared" si="0"/>
        <v>2014</v>
      </c>
      <c r="B28">
        <v>3</v>
      </c>
      <c r="C28">
        <v>-4.2661290323000003</v>
      </c>
      <c r="D28">
        <v>535.25</v>
      </c>
      <c r="E28">
        <v>597.25</v>
      </c>
      <c r="F28">
        <v>0</v>
      </c>
      <c r="G28">
        <v>0</v>
      </c>
    </row>
    <row r="29" spans="1:7" x14ac:dyDescent="0.35">
      <c r="A29">
        <f t="shared" si="0"/>
        <v>2014</v>
      </c>
      <c r="B29">
        <v>4</v>
      </c>
      <c r="C29">
        <v>6.0766666667000004</v>
      </c>
      <c r="D29">
        <v>208.65</v>
      </c>
      <c r="E29">
        <v>267.7</v>
      </c>
      <c r="F29">
        <v>0</v>
      </c>
      <c r="G29">
        <v>0</v>
      </c>
    </row>
    <row r="30" spans="1:7" x14ac:dyDescent="0.35">
      <c r="A30">
        <f t="shared" si="0"/>
        <v>2014</v>
      </c>
      <c r="B30">
        <v>5</v>
      </c>
      <c r="C30">
        <v>14.0967741935</v>
      </c>
      <c r="D30">
        <v>36.450000000000003</v>
      </c>
      <c r="E30">
        <v>61.7</v>
      </c>
      <c r="F30">
        <v>33.700000000000003</v>
      </c>
      <c r="G30">
        <v>11.8</v>
      </c>
    </row>
    <row r="31" spans="1:7" x14ac:dyDescent="0.35">
      <c r="A31">
        <f t="shared" si="0"/>
        <v>2014</v>
      </c>
      <c r="B31">
        <v>6</v>
      </c>
      <c r="C31">
        <v>19.7716666667</v>
      </c>
      <c r="D31">
        <v>0</v>
      </c>
      <c r="E31">
        <v>0.5</v>
      </c>
      <c r="F31">
        <v>143.65</v>
      </c>
      <c r="G31">
        <v>67.55</v>
      </c>
    </row>
    <row r="32" spans="1:7" x14ac:dyDescent="0.35">
      <c r="A32">
        <f t="shared" si="0"/>
        <v>2014</v>
      </c>
      <c r="B32">
        <v>7</v>
      </c>
      <c r="C32">
        <v>20.129032258100001</v>
      </c>
      <c r="D32">
        <v>0</v>
      </c>
      <c r="E32">
        <v>0</v>
      </c>
      <c r="F32">
        <v>159</v>
      </c>
      <c r="G32">
        <v>70.25</v>
      </c>
    </row>
    <row r="33" spans="1:7" x14ac:dyDescent="0.35">
      <c r="A33">
        <f t="shared" si="0"/>
        <v>2014</v>
      </c>
      <c r="B33">
        <v>8</v>
      </c>
      <c r="C33">
        <v>20.3274193548</v>
      </c>
      <c r="D33">
        <v>0</v>
      </c>
      <c r="E33">
        <v>0.05</v>
      </c>
      <c r="F33">
        <v>165.2</v>
      </c>
      <c r="G33">
        <v>81.099999999999994</v>
      </c>
    </row>
    <row r="34" spans="1:7" x14ac:dyDescent="0.35">
      <c r="A34">
        <f t="shared" si="0"/>
        <v>2014</v>
      </c>
      <c r="B34">
        <v>9</v>
      </c>
      <c r="C34">
        <v>16.651666666699999</v>
      </c>
      <c r="D34">
        <v>14.55</v>
      </c>
      <c r="E34">
        <v>29.6</v>
      </c>
      <c r="F34">
        <v>79.150000000000006</v>
      </c>
      <c r="G34">
        <v>29.75</v>
      </c>
    </row>
    <row r="35" spans="1:7" x14ac:dyDescent="0.35">
      <c r="A35">
        <f t="shared" si="0"/>
        <v>2014</v>
      </c>
      <c r="B35">
        <v>10</v>
      </c>
      <c r="C35">
        <v>10.7741935484</v>
      </c>
      <c r="D35">
        <v>96.8</v>
      </c>
      <c r="E35">
        <v>142.15</v>
      </c>
      <c r="F35">
        <v>11.15</v>
      </c>
      <c r="G35">
        <v>1.2</v>
      </c>
    </row>
    <row r="36" spans="1:7" x14ac:dyDescent="0.35">
      <c r="A36">
        <f t="shared" si="0"/>
        <v>2014</v>
      </c>
      <c r="B36">
        <v>11</v>
      </c>
      <c r="C36">
        <v>1.9283333332999999</v>
      </c>
      <c r="D36">
        <v>332.15</v>
      </c>
      <c r="E36">
        <v>392.15</v>
      </c>
      <c r="F36">
        <v>0</v>
      </c>
      <c r="G36">
        <v>0</v>
      </c>
    </row>
    <row r="37" spans="1:7" x14ac:dyDescent="0.35">
      <c r="A37">
        <f t="shared" si="0"/>
        <v>2014</v>
      </c>
      <c r="B37">
        <v>12</v>
      </c>
      <c r="C37">
        <v>1.6129032299999999E-2</v>
      </c>
      <c r="D37">
        <v>402.5</v>
      </c>
      <c r="E37">
        <v>464.5</v>
      </c>
      <c r="F37">
        <v>0</v>
      </c>
      <c r="G37">
        <v>0</v>
      </c>
    </row>
    <row r="38" spans="1:7" x14ac:dyDescent="0.35">
      <c r="A38">
        <f t="shared" si="0"/>
        <v>2015</v>
      </c>
      <c r="B38">
        <v>1</v>
      </c>
      <c r="C38">
        <v>-7.5370967742000001</v>
      </c>
      <c r="D38">
        <v>636.65</v>
      </c>
      <c r="E38">
        <v>698.65</v>
      </c>
      <c r="F38">
        <v>0</v>
      </c>
      <c r="G38">
        <v>0</v>
      </c>
    </row>
    <row r="39" spans="1:7" x14ac:dyDescent="0.35">
      <c r="A39">
        <f t="shared" si="0"/>
        <v>2015</v>
      </c>
      <c r="B39">
        <v>2</v>
      </c>
      <c r="C39">
        <v>-12.5767857143</v>
      </c>
      <c r="D39">
        <v>716.15</v>
      </c>
      <c r="E39">
        <v>772.15</v>
      </c>
      <c r="F39">
        <v>0</v>
      </c>
      <c r="G39">
        <v>0</v>
      </c>
    </row>
    <row r="40" spans="1:7" x14ac:dyDescent="0.35">
      <c r="A40">
        <f t="shared" si="0"/>
        <v>2015</v>
      </c>
      <c r="B40">
        <v>3</v>
      </c>
      <c r="C40">
        <v>-1.8564516128999999</v>
      </c>
      <c r="D40">
        <v>460.55</v>
      </c>
      <c r="E40">
        <v>522.54999999999995</v>
      </c>
      <c r="F40">
        <v>0</v>
      </c>
      <c r="G40">
        <v>0</v>
      </c>
    </row>
    <row r="41" spans="1:7" x14ac:dyDescent="0.35">
      <c r="A41">
        <f t="shared" si="0"/>
        <v>2015</v>
      </c>
      <c r="B41">
        <v>4</v>
      </c>
      <c r="C41">
        <v>7.5266666666999997</v>
      </c>
      <c r="D41">
        <v>168.4</v>
      </c>
      <c r="E41">
        <v>224.4</v>
      </c>
      <c r="F41">
        <v>0.2</v>
      </c>
      <c r="G41">
        <v>0</v>
      </c>
    </row>
    <row r="42" spans="1:7" x14ac:dyDescent="0.35">
      <c r="A42">
        <f t="shared" si="0"/>
        <v>2015</v>
      </c>
      <c r="B42">
        <v>5</v>
      </c>
      <c r="C42">
        <v>16.1903225806</v>
      </c>
      <c r="D42">
        <v>21.3</v>
      </c>
      <c r="E42">
        <v>43.45</v>
      </c>
      <c r="F42">
        <v>80.349999999999994</v>
      </c>
      <c r="G42">
        <v>33.75</v>
      </c>
    </row>
    <row r="43" spans="1:7" x14ac:dyDescent="0.35">
      <c r="A43">
        <f t="shared" si="0"/>
        <v>2015</v>
      </c>
      <c r="B43">
        <v>6</v>
      </c>
      <c r="C43">
        <v>17.9316666667</v>
      </c>
      <c r="D43">
        <v>1.25</v>
      </c>
      <c r="E43">
        <v>8.0500000000000007</v>
      </c>
      <c r="F43">
        <v>96</v>
      </c>
      <c r="G43">
        <v>32.049999999999997</v>
      </c>
    </row>
    <row r="44" spans="1:7" x14ac:dyDescent="0.35">
      <c r="A44">
        <f t="shared" si="0"/>
        <v>2015</v>
      </c>
      <c r="B44">
        <v>7</v>
      </c>
      <c r="C44">
        <v>21.540322580600002</v>
      </c>
      <c r="D44">
        <v>0</v>
      </c>
      <c r="E44">
        <v>0</v>
      </c>
      <c r="F44">
        <v>202.75</v>
      </c>
      <c r="G44">
        <v>113.85</v>
      </c>
    </row>
    <row r="45" spans="1:7" x14ac:dyDescent="0.35">
      <c r="A45">
        <f t="shared" si="0"/>
        <v>2015</v>
      </c>
      <c r="B45">
        <v>8</v>
      </c>
      <c r="C45">
        <v>20.683870967699999</v>
      </c>
      <c r="D45">
        <v>0</v>
      </c>
      <c r="E45">
        <v>0</v>
      </c>
      <c r="F45">
        <v>176.2</v>
      </c>
      <c r="G45">
        <v>87.7</v>
      </c>
    </row>
    <row r="46" spans="1:7" x14ac:dyDescent="0.35">
      <c r="A46">
        <f t="shared" si="0"/>
        <v>2015</v>
      </c>
      <c r="B46">
        <v>9</v>
      </c>
      <c r="C46">
        <v>19.666666666699999</v>
      </c>
      <c r="D46">
        <v>1.35</v>
      </c>
      <c r="E46">
        <v>7.2</v>
      </c>
      <c r="F46">
        <v>147.19999999999999</v>
      </c>
      <c r="G46">
        <v>81.349999999999994</v>
      </c>
    </row>
    <row r="47" spans="1:7" x14ac:dyDescent="0.35">
      <c r="A47">
        <f t="shared" si="0"/>
        <v>2015</v>
      </c>
      <c r="B47">
        <v>10</v>
      </c>
      <c r="C47">
        <v>9.9129032257999992</v>
      </c>
      <c r="D47">
        <v>110.5</v>
      </c>
      <c r="E47">
        <v>162.80000000000001</v>
      </c>
      <c r="F47">
        <v>5.0999999999999996</v>
      </c>
      <c r="G47">
        <v>0</v>
      </c>
    </row>
    <row r="48" spans="1:7" x14ac:dyDescent="0.35">
      <c r="A48">
        <f t="shared" si="0"/>
        <v>2015</v>
      </c>
      <c r="B48">
        <v>11</v>
      </c>
      <c r="C48">
        <v>6.4783333333000002</v>
      </c>
      <c r="D48">
        <v>199.95</v>
      </c>
      <c r="E48">
        <v>255.85</v>
      </c>
      <c r="F48">
        <v>0.2</v>
      </c>
      <c r="G48">
        <v>0</v>
      </c>
    </row>
    <row r="49" spans="1:7" x14ac:dyDescent="0.35">
      <c r="A49">
        <f t="shared" si="0"/>
        <v>2015</v>
      </c>
      <c r="B49">
        <v>12</v>
      </c>
      <c r="C49">
        <v>4.1161290322999999</v>
      </c>
      <c r="D49">
        <v>275.39999999999998</v>
      </c>
      <c r="E49">
        <v>337.4</v>
      </c>
      <c r="F49">
        <v>0</v>
      </c>
      <c r="G49">
        <v>0</v>
      </c>
    </row>
    <row r="50" spans="1:7" x14ac:dyDescent="0.35">
      <c r="A50">
        <f t="shared" si="0"/>
        <v>2016</v>
      </c>
      <c r="B50">
        <v>1</v>
      </c>
      <c r="C50">
        <v>-3.6177419354999998</v>
      </c>
      <c r="D50">
        <v>515.15</v>
      </c>
      <c r="E50">
        <v>577.15</v>
      </c>
      <c r="F50">
        <v>0</v>
      </c>
      <c r="G50">
        <v>0</v>
      </c>
    </row>
    <row r="51" spans="1:7" x14ac:dyDescent="0.35">
      <c r="A51">
        <f t="shared" si="0"/>
        <v>2016</v>
      </c>
      <c r="B51">
        <v>2</v>
      </c>
      <c r="C51">
        <v>-2.2810344828</v>
      </c>
      <c r="D51">
        <v>443.15</v>
      </c>
      <c r="E51">
        <v>501.15</v>
      </c>
      <c r="F51">
        <v>0</v>
      </c>
      <c r="G51">
        <v>0</v>
      </c>
    </row>
    <row r="52" spans="1:7" x14ac:dyDescent="0.35">
      <c r="A52">
        <f t="shared" si="0"/>
        <v>2016</v>
      </c>
      <c r="B52">
        <v>3</v>
      </c>
      <c r="C52">
        <v>2.6387096774000001</v>
      </c>
      <c r="D52">
        <v>321.2</v>
      </c>
      <c r="E52">
        <v>383.2</v>
      </c>
      <c r="F52">
        <v>0</v>
      </c>
      <c r="G52">
        <v>0</v>
      </c>
    </row>
    <row r="53" spans="1:7" x14ac:dyDescent="0.35">
      <c r="A53">
        <f t="shared" si="0"/>
        <v>2016</v>
      </c>
      <c r="B53">
        <v>4</v>
      </c>
      <c r="C53">
        <v>4.8283333332999998</v>
      </c>
      <c r="D53">
        <v>248.45</v>
      </c>
      <c r="E53">
        <v>306.45</v>
      </c>
      <c r="F53">
        <v>1.3</v>
      </c>
      <c r="G53">
        <v>0</v>
      </c>
    </row>
    <row r="54" spans="1:7" x14ac:dyDescent="0.35">
      <c r="A54">
        <f t="shared" si="0"/>
        <v>2016</v>
      </c>
      <c r="B54">
        <v>5</v>
      </c>
      <c r="C54">
        <v>14.5725806452</v>
      </c>
      <c r="D54">
        <v>51.6</v>
      </c>
      <c r="E54">
        <v>83.8</v>
      </c>
      <c r="F54">
        <v>70.55</v>
      </c>
      <c r="G54">
        <v>36.799999999999997</v>
      </c>
    </row>
    <row r="55" spans="1:7" x14ac:dyDescent="0.35">
      <c r="A55">
        <f t="shared" si="0"/>
        <v>2016</v>
      </c>
      <c r="B55">
        <v>6</v>
      </c>
      <c r="C55">
        <v>19.9633333333</v>
      </c>
      <c r="D55">
        <v>2.15</v>
      </c>
      <c r="E55">
        <v>4.95</v>
      </c>
      <c r="F55">
        <v>153.85</v>
      </c>
      <c r="G55">
        <v>83.25</v>
      </c>
    </row>
    <row r="56" spans="1:7" x14ac:dyDescent="0.35">
      <c r="A56">
        <f t="shared" si="0"/>
        <v>2016</v>
      </c>
      <c r="B56">
        <v>7</v>
      </c>
      <c r="C56">
        <v>23.682258064500001</v>
      </c>
      <c r="D56">
        <v>0</v>
      </c>
      <c r="E56">
        <v>0</v>
      </c>
      <c r="F56">
        <v>269.14999999999998</v>
      </c>
      <c r="G56">
        <v>176.15</v>
      </c>
    </row>
    <row r="57" spans="1:7" x14ac:dyDescent="0.35">
      <c r="A57">
        <f t="shared" si="0"/>
        <v>2016</v>
      </c>
      <c r="B57">
        <v>8</v>
      </c>
      <c r="C57">
        <v>24.272580645200001</v>
      </c>
      <c r="D57">
        <v>0</v>
      </c>
      <c r="E57">
        <v>0</v>
      </c>
      <c r="F57">
        <v>287.45</v>
      </c>
      <c r="G57">
        <v>194.45</v>
      </c>
    </row>
    <row r="58" spans="1:7" x14ac:dyDescent="0.35">
      <c r="A58">
        <f t="shared" si="0"/>
        <v>2016</v>
      </c>
      <c r="B58">
        <v>9</v>
      </c>
      <c r="C58">
        <v>19.4316666667</v>
      </c>
      <c r="D58">
        <v>0.15</v>
      </c>
      <c r="E58">
        <v>3.55</v>
      </c>
      <c r="F58">
        <v>136.5</v>
      </c>
      <c r="G58">
        <v>69.05</v>
      </c>
    </row>
    <row r="59" spans="1:7" x14ac:dyDescent="0.35">
      <c r="A59">
        <f t="shared" si="0"/>
        <v>2016</v>
      </c>
      <c r="B59">
        <v>10</v>
      </c>
      <c r="C59">
        <v>11.838709677400001</v>
      </c>
      <c r="D59">
        <v>88.9</v>
      </c>
      <c r="E59">
        <v>125.1</v>
      </c>
      <c r="F59">
        <v>27.1</v>
      </c>
      <c r="G59">
        <v>3.95</v>
      </c>
    </row>
    <row r="60" spans="1:7" x14ac:dyDescent="0.35">
      <c r="A60">
        <f t="shared" si="0"/>
        <v>2016</v>
      </c>
      <c r="B60">
        <v>11</v>
      </c>
      <c r="C60">
        <v>6.7249999999999996</v>
      </c>
      <c r="D60">
        <v>190.3</v>
      </c>
      <c r="E60">
        <v>248.3</v>
      </c>
      <c r="F60">
        <v>0.05</v>
      </c>
      <c r="G60">
        <v>0</v>
      </c>
    </row>
    <row r="61" spans="1:7" x14ac:dyDescent="0.35">
      <c r="A61">
        <f t="shared" si="0"/>
        <v>2016</v>
      </c>
      <c r="B61">
        <v>12</v>
      </c>
      <c r="C61">
        <v>-1.6032258065</v>
      </c>
      <c r="D61">
        <v>452.7</v>
      </c>
      <c r="E61">
        <v>514.70000000000005</v>
      </c>
      <c r="F61">
        <v>0</v>
      </c>
      <c r="G61">
        <v>0</v>
      </c>
    </row>
    <row r="62" spans="1:7" x14ac:dyDescent="0.35">
      <c r="A62">
        <f t="shared" si="0"/>
        <v>2017</v>
      </c>
      <c r="B62">
        <v>1</v>
      </c>
      <c r="C62">
        <v>-1.6419354839</v>
      </c>
      <c r="D62">
        <v>453.9</v>
      </c>
      <c r="E62">
        <v>515.9</v>
      </c>
      <c r="F62">
        <v>0</v>
      </c>
      <c r="G62">
        <v>0</v>
      </c>
    </row>
    <row r="63" spans="1:7" x14ac:dyDescent="0.35">
      <c r="A63">
        <f t="shared" si="0"/>
        <v>2017</v>
      </c>
      <c r="B63">
        <v>2</v>
      </c>
      <c r="C63">
        <v>-0.2267857143</v>
      </c>
      <c r="D63">
        <v>370.35</v>
      </c>
      <c r="E63">
        <v>426.35</v>
      </c>
      <c r="F63">
        <v>0</v>
      </c>
      <c r="G63">
        <v>0</v>
      </c>
    </row>
    <row r="64" spans="1:7" x14ac:dyDescent="0.35">
      <c r="A64">
        <f t="shared" si="0"/>
        <v>2017</v>
      </c>
      <c r="B64">
        <v>3</v>
      </c>
      <c r="C64">
        <v>-0.51774193550000003</v>
      </c>
      <c r="D64">
        <v>419.05</v>
      </c>
      <c r="E64">
        <v>481.05</v>
      </c>
      <c r="F64">
        <v>0</v>
      </c>
      <c r="G64">
        <v>0</v>
      </c>
    </row>
    <row r="65" spans="1:7" x14ac:dyDescent="0.35">
      <c r="A65">
        <f t="shared" si="0"/>
        <v>2017</v>
      </c>
      <c r="B65">
        <v>4</v>
      </c>
      <c r="C65">
        <v>9.3916666667000008</v>
      </c>
      <c r="D65">
        <v>121.95</v>
      </c>
      <c r="E65">
        <v>173.4</v>
      </c>
      <c r="F65">
        <v>5.15</v>
      </c>
      <c r="G65">
        <v>0</v>
      </c>
    </row>
    <row r="66" spans="1:7" x14ac:dyDescent="0.35">
      <c r="A66">
        <f t="shared" si="0"/>
        <v>2017</v>
      </c>
      <c r="B66">
        <v>5</v>
      </c>
      <c r="C66">
        <v>12.5564516129</v>
      </c>
      <c r="D66">
        <v>63.1</v>
      </c>
      <c r="E66">
        <v>104.05</v>
      </c>
      <c r="F66">
        <v>28.3</v>
      </c>
      <c r="G66">
        <v>8.9</v>
      </c>
    </row>
    <row r="67" spans="1:7" x14ac:dyDescent="0.35">
      <c r="A67">
        <f t="shared" si="0"/>
        <v>2017</v>
      </c>
      <c r="B67">
        <v>6</v>
      </c>
      <c r="C67">
        <v>19.36</v>
      </c>
      <c r="D67">
        <v>0</v>
      </c>
      <c r="E67">
        <v>3.9</v>
      </c>
      <c r="F67">
        <v>134.69999999999999</v>
      </c>
      <c r="G67">
        <v>67.7</v>
      </c>
    </row>
    <row r="68" spans="1:7" x14ac:dyDescent="0.35">
      <c r="A68">
        <f t="shared" si="0"/>
        <v>2017</v>
      </c>
      <c r="B68">
        <v>7</v>
      </c>
      <c r="C68">
        <v>21.735483871</v>
      </c>
      <c r="D68">
        <v>0</v>
      </c>
      <c r="E68">
        <v>0</v>
      </c>
      <c r="F68">
        <v>208.8</v>
      </c>
      <c r="G68">
        <v>115.8</v>
      </c>
    </row>
    <row r="69" spans="1:7" x14ac:dyDescent="0.35">
      <c r="A69">
        <f t="shared" si="0"/>
        <v>2017</v>
      </c>
      <c r="B69">
        <v>8</v>
      </c>
      <c r="C69">
        <v>20.025806451600001</v>
      </c>
      <c r="D69">
        <v>0</v>
      </c>
      <c r="E69">
        <v>0.5</v>
      </c>
      <c r="F69">
        <v>156.30000000000001</v>
      </c>
      <c r="G69">
        <v>74.599999999999994</v>
      </c>
    </row>
    <row r="70" spans="1:7" x14ac:dyDescent="0.35">
      <c r="A70">
        <f t="shared" si="0"/>
        <v>2017</v>
      </c>
      <c r="B70">
        <v>9</v>
      </c>
      <c r="C70">
        <v>18.721666666699999</v>
      </c>
      <c r="D70">
        <v>3</v>
      </c>
      <c r="E70">
        <v>15.95</v>
      </c>
      <c r="F70">
        <v>127.6</v>
      </c>
      <c r="G70">
        <v>71.099999999999994</v>
      </c>
    </row>
    <row r="71" spans="1:7" x14ac:dyDescent="0.35">
      <c r="A71">
        <f t="shared" si="0"/>
        <v>2017</v>
      </c>
      <c r="B71">
        <v>10</v>
      </c>
      <c r="C71">
        <v>13.2741935484</v>
      </c>
      <c r="D71">
        <v>56.65</v>
      </c>
      <c r="E71">
        <v>85.4</v>
      </c>
      <c r="F71">
        <v>31.9</v>
      </c>
      <c r="G71">
        <v>7.95</v>
      </c>
    </row>
    <row r="72" spans="1:7" x14ac:dyDescent="0.35">
      <c r="A72">
        <f t="shared" si="0"/>
        <v>2017</v>
      </c>
      <c r="B72">
        <v>11</v>
      </c>
      <c r="C72">
        <v>3.5416666666999999</v>
      </c>
      <c r="D72">
        <v>279.7</v>
      </c>
      <c r="E72">
        <v>339.7</v>
      </c>
      <c r="F72">
        <v>0</v>
      </c>
      <c r="G72">
        <v>0</v>
      </c>
    </row>
    <row r="73" spans="1:7" x14ac:dyDescent="0.35">
      <c r="A73">
        <f t="shared" si="0"/>
        <v>2017</v>
      </c>
      <c r="B73">
        <v>12</v>
      </c>
      <c r="C73">
        <v>-5.1548387096999999</v>
      </c>
      <c r="D73">
        <v>562.79999999999995</v>
      </c>
      <c r="E73">
        <v>624.79999999999995</v>
      </c>
      <c r="F73">
        <v>0</v>
      </c>
      <c r="G73">
        <v>0</v>
      </c>
    </row>
    <row r="74" spans="1:7" x14ac:dyDescent="0.35">
      <c r="A74">
        <f t="shared" si="0"/>
        <v>2018</v>
      </c>
      <c r="B74">
        <v>1</v>
      </c>
      <c r="C74">
        <v>-5.6161290322999999</v>
      </c>
      <c r="D74">
        <v>577.1</v>
      </c>
      <c r="E74">
        <v>639.1</v>
      </c>
      <c r="F74">
        <v>0</v>
      </c>
      <c r="G74">
        <v>0</v>
      </c>
    </row>
    <row r="75" spans="1:7" x14ac:dyDescent="0.35">
      <c r="A75">
        <f t="shared" si="0"/>
        <v>2018</v>
      </c>
      <c r="B75">
        <v>2</v>
      </c>
      <c r="C75">
        <v>-1.8160714285999999</v>
      </c>
      <c r="D75">
        <v>414.85</v>
      </c>
      <c r="E75">
        <v>470.85</v>
      </c>
      <c r="F75">
        <v>0</v>
      </c>
      <c r="G75">
        <v>0</v>
      </c>
    </row>
    <row r="76" spans="1:7" x14ac:dyDescent="0.35">
      <c r="A76">
        <f t="shared" si="0"/>
        <v>2018</v>
      </c>
      <c r="B76">
        <v>3</v>
      </c>
      <c r="C76">
        <v>0.13387096770000001</v>
      </c>
      <c r="D76">
        <v>398.85</v>
      </c>
      <c r="E76">
        <v>460.85</v>
      </c>
      <c r="F76">
        <v>0</v>
      </c>
      <c r="G76">
        <v>0</v>
      </c>
    </row>
    <row r="77" spans="1:7" x14ac:dyDescent="0.35">
      <c r="A77">
        <f t="shared" si="0"/>
        <v>2018</v>
      </c>
      <c r="B77">
        <v>4</v>
      </c>
      <c r="C77">
        <v>3.415</v>
      </c>
      <c r="D77">
        <v>287.55</v>
      </c>
      <c r="E77">
        <v>347.55</v>
      </c>
      <c r="F77">
        <v>0</v>
      </c>
      <c r="G77">
        <v>0</v>
      </c>
    </row>
    <row r="78" spans="1:7" x14ac:dyDescent="0.35">
      <c r="A78">
        <f t="shared" si="0"/>
        <v>2018</v>
      </c>
      <c r="B78">
        <v>5</v>
      </c>
      <c r="C78">
        <v>16.943548387100002</v>
      </c>
      <c r="D78">
        <v>7.9</v>
      </c>
      <c r="E78">
        <v>26.3</v>
      </c>
      <c r="F78">
        <v>86.55</v>
      </c>
      <c r="G78">
        <v>43.15</v>
      </c>
    </row>
    <row r="79" spans="1:7" x14ac:dyDescent="0.35">
      <c r="A79">
        <f t="shared" ref="A79:A142" si="1">A67+1</f>
        <v>2018</v>
      </c>
      <c r="B79">
        <v>6</v>
      </c>
      <c r="C79">
        <v>19.5</v>
      </c>
      <c r="D79">
        <v>0</v>
      </c>
      <c r="E79">
        <v>3.7</v>
      </c>
      <c r="F79">
        <v>138.69999999999999</v>
      </c>
      <c r="G79">
        <v>60</v>
      </c>
    </row>
    <row r="80" spans="1:7" x14ac:dyDescent="0.35">
      <c r="A80">
        <f t="shared" si="1"/>
        <v>2018</v>
      </c>
      <c r="B80">
        <v>7</v>
      </c>
      <c r="C80">
        <v>23.380645161299999</v>
      </c>
      <c r="D80">
        <v>0</v>
      </c>
      <c r="E80">
        <v>0</v>
      </c>
      <c r="F80">
        <v>259.8</v>
      </c>
      <c r="G80">
        <v>166.8</v>
      </c>
    </row>
    <row r="81" spans="1:7" x14ac:dyDescent="0.35">
      <c r="A81">
        <f t="shared" si="1"/>
        <v>2018</v>
      </c>
      <c r="B81">
        <v>8</v>
      </c>
      <c r="C81">
        <v>23.174193548400002</v>
      </c>
      <c r="D81">
        <v>0</v>
      </c>
      <c r="E81">
        <v>0</v>
      </c>
      <c r="F81">
        <v>253.4</v>
      </c>
      <c r="G81">
        <v>161.6</v>
      </c>
    </row>
    <row r="82" spans="1:7" x14ac:dyDescent="0.35">
      <c r="A82">
        <f t="shared" si="1"/>
        <v>2018</v>
      </c>
      <c r="B82">
        <v>9</v>
      </c>
      <c r="C82">
        <v>19.074999999999999</v>
      </c>
      <c r="D82">
        <v>2.9</v>
      </c>
      <c r="E82">
        <v>14.95</v>
      </c>
      <c r="F82">
        <v>135.5</v>
      </c>
      <c r="G82">
        <v>76.05</v>
      </c>
    </row>
    <row r="83" spans="1:7" x14ac:dyDescent="0.35">
      <c r="A83">
        <f t="shared" si="1"/>
        <v>2018</v>
      </c>
      <c r="B83">
        <v>10</v>
      </c>
      <c r="C83">
        <v>8.9016129032000002</v>
      </c>
      <c r="D83">
        <v>150.1</v>
      </c>
      <c r="E83">
        <v>203.2</v>
      </c>
      <c r="F83">
        <v>14.15</v>
      </c>
      <c r="G83">
        <v>8.15</v>
      </c>
    </row>
    <row r="84" spans="1:7" x14ac:dyDescent="0.35">
      <c r="A84">
        <f t="shared" si="1"/>
        <v>2018</v>
      </c>
      <c r="B84">
        <v>11</v>
      </c>
      <c r="C84">
        <v>1.5249999999999999</v>
      </c>
      <c r="D84">
        <v>344.25</v>
      </c>
      <c r="E84">
        <v>404.25</v>
      </c>
      <c r="F84">
        <v>0</v>
      </c>
      <c r="G84">
        <v>0</v>
      </c>
    </row>
    <row r="85" spans="1:7" x14ac:dyDescent="0.35">
      <c r="A85">
        <f t="shared" si="1"/>
        <v>2018</v>
      </c>
      <c r="B85">
        <v>12</v>
      </c>
      <c r="C85">
        <v>-0.18225806450000001</v>
      </c>
      <c r="D85">
        <v>408.65</v>
      </c>
      <c r="E85">
        <v>470.65</v>
      </c>
      <c r="F85">
        <v>0</v>
      </c>
      <c r="G85">
        <v>0</v>
      </c>
    </row>
    <row r="86" spans="1:7" x14ac:dyDescent="0.35">
      <c r="A86">
        <f t="shared" si="1"/>
        <v>2019</v>
      </c>
      <c r="B86">
        <v>1</v>
      </c>
      <c r="C86">
        <v>-6.6451612902999999</v>
      </c>
      <c r="D86">
        <v>609</v>
      </c>
      <c r="E86">
        <v>671</v>
      </c>
      <c r="F86">
        <v>0</v>
      </c>
      <c r="G86">
        <v>0</v>
      </c>
    </row>
    <row r="87" spans="1:7" x14ac:dyDescent="0.35">
      <c r="A87">
        <f t="shared" si="1"/>
        <v>2019</v>
      </c>
      <c r="B87">
        <v>2</v>
      </c>
      <c r="C87">
        <v>-4.1928571429000003</v>
      </c>
      <c r="D87">
        <v>481.4</v>
      </c>
      <c r="E87">
        <v>537.4</v>
      </c>
      <c r="F87">
        <v>0</v>
      </c>
      <c r="G87">
        <v>0</v>
      </c>
    </row>
    <row r="88" spans="1:7" x14ac:dyDescent="0.35">
      <c r="A88">
        <f t="shared" si="1"/>
        <v>2019</v>
      </c>
      <c r="B88">
        <v>3</v>
      </c>
      <c r="C88">
        <v>-1.1483870968000001</v>
      </c>
      <c r="D88">
        <v>438.6</v>
      </c>
      <c r="E88">
        <v>500.6</v>
      </c>
      <c r="F88">
        <v>0</v>
      </c>
      <c r="G88">
        <v>0</v>
      </c>
    </row>
    <row r="89" spans="1:7" x14ac:dyDescent="0.35">
      <c r="A89">
        <f t="shared" si="1"/>
        <v>2019</v>
      </c>
      <c r="B89">
        <v>4</v>
      </c>
      <c r="C89">
        <v>6.4249999999999998</v>
      </c>
      <c r="D89">
        <v>198.15</v>
      </c>
      <c r="E89">
        <v>257.25</v>
      </c>
      <c r="F89">
        <v>0</v>
      </c>
      <c r="G89">
        <v>0</v>
      </c>
    </row>
    <row r="90" spans="1:7" x14ac:dyDescent="0.35">
      <c r="A90">
        <f t="shared" si="1"/>
        <v>2019</v>
      </c>
      <c r="B90">
        <v>5</v>
      </c>
      <c r="C90">
        <v>11.8524193548</v>
      </c>
      <c r="D90">
        <v>63.475000000000001</v>
      </c>
      <c r="E90">
        <v>108.02500000000001</v>
      </c>
      <c r="F90">
        <v>10.45</v>
      </c>
      <c r="G90">
        <v>0</v>
      </c>
    </row>
    <row r="91" spans="1:7" x14ac:dyDescent="0.35">
      <c r="A91">
        <f t="shared" si="1"/>
        <v>2019</v>
      </c>
      <c r="B91">
        <v>6</v>
      </c>
      <c r="C91">
        <v>18.166666666699999</v>
      </c>
      <c r="D91">
        <v>2.2999999999999998</v>
      </c>
      <c r="E91">
        <v>8.1999999999999993</v>
      </c>
      <c r="F91">
        <v>103.2</v>
      </c>
      <c r="G91">
        <v>40.950000000000003</v>
      </c>
    </row>
    <row r="92" spans="1:7" x14ac:dyDescent="0.35">
      <c r="A92">
        <f t="shared" si="1"/>
        <v>2019</v>
      </c>
      <c r="B92">
        <v>7</v>
      </c>
      <c r="C92">
        <v>23.358064516100001</v>
      </c>
      <c r="D92">
        <v>0</v>
      </c>
      <c r="E92">
        <v>0</v>
      </c>
      <c r="F92">
        <v>259.10000000000002</v>
      </c>
      <c r="G92">
        <v>166.1</v>
      </c>
    </row>
    <row r="93" spans="1:7" x14ac:dyDescent="0.35">
      <c r="A93">
        <f t="shared" si="1"/>
        <v>2019</v>
      </c>
      <c r="B93">
        <v>8</v>
      </c>
      <c r="C93">
        <v>21.282258064499999</v>
      </c>
      <c r="D93">
        <v>0</v>
      </c>
      <c r="E93">
        <v>0</v>
      </c>
      <c r="F93">
        <v>194.75</v>
      </c>
      <c r="G93">
        <v>102.7</v>
      </c>
    </row>
    <row r="94" spans="1:7" x14ac:dyDescent="0.35">
      <c r="A94">
        <f t="shared" si="1"/>
        <v>2019</v>
      </c>
      <c r="B94">
        <v>9</v>
      </c>
      <c r="C94">
        <v>17.543333333300001</v>
      </c>
      <c r="D94">
        <v>1.25</v>
      </c>
      <c r="E94">
        <v>6.2</v>
      </c>
      <c r="F94">
        <v>82.5</v>
      </c>
      <c r="G94">
        <v>25.2</v>
      </c>
    </row>
    <row r="95" spans="1:7" x14ac:dyDescent="0.35">
      <c r="A95">
        <f t="shared" si="1"/>
        <v>2019</v>
      </c>
      <c r="B95">
        <v>10</v>
      </c>
      <c r="C95">
        <v>10.514516129</v>
      </c>
      <c r="D95">
        <v>92.85</v>
      </c>
      <c r="E95">
        <v>148.69999999999999</v>
      </c>
      <c r="F95">
        <v>9.65</v>
      </c>
      <c r="G95">
        <v>5.0999999999999996</v>
      </c>
    </row>
    <row r="96" spans="1:7" x14ac:dyDescent="0.35">
      <c r="A96">
        <f t="shared" si="1"/>
        <v>2019</v>
      </c>
      <c r="B96">
        <v>11</v>
      </c>
      <c r="C96">
        <v>0.88333333329999997</v>
      </c>
      <c r="D96">
        <v>363.5</v>
      </c>
      <c r="E96">
        <v>423.5</v>
      </c>
      <c r="F96">
        <v>0</v>
      </c>
      <c r="G96">
        <v>0</v>
      </c>
    </row>
    <row r="97" spans="1:7" x14ac:dyDescent="0.35">
      <c r="A97">
        <f t="shared" si="1"/>
        <v>2019</v>
      </c>
      <c r="B97">
        <v>12</v>
      </c>
      <c r="C97">
        <v>-0.78548387099999994</v>
      </c>
      <c r="D97">
        <v>427.35</v>
      </c>
      <c r="E97">
        <v>489.35</v>
      </c>
      <c r="F97">
        <v>0</v>
      </c>
      <c r="G97">
        <v>0</v>
      </c>
    </row>
    <row r="98" spans="1:7" x14ac:dyDescent="0.35">
      <c r="A98">
        <f t="shared" si="1"/>
        <v>2020</v>
      </c>
      <c r="B98">
        <f>B86</f>
        <v>1</v>
      </c>
      <c r="C98">
        <v>-1.5080645160999999</v>
      </c>
      <c r="D98">
        <v>449.75</v>
      </c>
      <c r="E98">
        <v>511.75</v>
      </c>
      <c r="F98">
        <v>0</v>
      </c>
      <c r="G98">
        <v>0</v>
      </c>
    </row>
    <row r="99" spans="1:7" x14ac:dyDescent="0.35">
      <c r="A99">
        <f t="shared" si="1"/>
        <v>2020</v>
      </c>
      <c r="B99">
        <f t="shared" ref="B99:B161" si="2">B87</f>
        <v>2</v>
      </c>
      <c r="C99">
        <v>-3.0862068965999998</v>
      </c>
      <c r="D99">
        <v>466.5</v>
      </c>
      <c r="E99">
        <v>524.5</v>
      </c>
      <c r="F99">
        <v>0</v>
      </c>
      <c r="G99">
        <v>0</v>
      </c>
    </row>
    <row r="100" spans="1:7" x14ac:dyDescent="0.35">
      <c r="A100">
        <f t="shared" si="1"/>
        <v>2020</v>
      </c>
      <c r="B100">
        <f t="shared" si="2"/>
        <v>3</v>
      </c>
      <c r="C100">
        <v>3.1870967742</v>
      </c>
      <c r="D100">
        <v>304.2</v>
      </c>
      <c r="E100">
        <v>366.2</v>
      </c>
      <c r="F100">
        <v>0</v>
      </c>
      <c r="G100">
        <v>0</v>
      </c>
    </row>
    <row r="101" spans="1:7" x14ac:dyDescent="0.35">
      <c r="A101">
        <f t="shared" si="1"/>
        <v>2020</v>
      </c>
      <c r="B101">
        <f t="shared" si="2"/>
        <v>4</v>
      </c>
      <c r="C101">
        <v>5.8983333333000001</v>
      </c>
      <c r="D101">
        <v>213.05</v>
      </c>
      <c r="E101">
        <v>273.05</v>
      </c>
      <c r="F101">
        <v>0</v>
      </c>
      <c r="G101">
        <v>0</v>
      </c>
    </row>
    <row r="102" spans="1:7" x14ac:dyDescent="0.35">
      <c r="A102">
        <f t="shared" si="1"/>
        <v>2020</v>
      </c>
      <c r="B102">
        <f t="shared" si="2"/>
        <v>5</v>
      </c>
      <c r="C102">
        <v>12.0435483871</v>
      </c>
      <c r="D102">
        <v>98.4</v>
      </c>
      <c r="E102">
        <v>138.4</v>
      </c>
      <c r="F102">
        <v>46.75</v>
      </c>
      <c r="G102">
        <v>24</v>
      </c>
    </row>
    <row r="103" spans="1:7" x14ac:dyDescent="0.35">
      <c r="A103">
        <f t="shared" si="1"/>
        <v>2020</v>
      </c>
      <c r="B103">
        <f t="shared" si="2"/>
        <v>6</v>
      </c>
      <c r="C103">
        <v>20.434999999999999</v>
      </c>
      <c r="D103">
        <v>0.1</v>
      </c>
      <c r="E103">
        <v>5.25</v>
      </c>
      <c r="F103">
        <v>168.3</v>
      </c>
      <c r="G103">
        <v>97.05</v>
      </c>
    </row>
    <row r="104" spans="1:7" x14ac:dyDescent="0.35">
      <c r="A104">
        <f t="shared" si="1"/>
        <v>2020</v>
      </c>
      <c r="B104">
        <f t="shared" si="2"/>
        <v>7</v>
      </c>
      <c r="C104">
        <v>24.932258064500001</v>
      </c>
      <c r="D104">
        <v>0</v>
      </c>
      <c r="E104">
        <v>0</v>
      </c>
      <c r="F104">
        <v>307.89999999999998</v>
      </c>
      <c r="G104">
        <v>214.9</v>
      </c>
    </row>
    <row r="105" spans="1:7" x14ac:dyDescent="0.35">
      <c r="A105">
        <f t="shared" si="1"/>
        <v>2020</v>
      </c>
      <c r="B105">
        <f t="shared" si="2"/>
        <v>8</v>
      </c>
      <c r="C105">
        <v>22.0338709677</v>
      </c>
      <c r="D105">
        <v>0</v>
      </c>
      <c r="E105">
        <v>0</v>
      </c>
      <c r="F105">
        <v>218.05</v>
      </c>
      <c r="G105">
        <v>125.9</v>
      </c>
    </row>
    <row r="106" spans="1:7" x14ac:dyDescent="0.35">
      <c r="A106">
        <f t="shared" si="1"/>
        <v>2020</v>
      </c>
      <c r="B106">
        <f t="shared" si="2"/>
        <v>9</v>
      </c>
      <c r="C106">
        <v>16.7833333333</v>
      </c>
      <c r="D106">
        <v>9.4</v>
      </c>
      <c r="E106">
        <v>24.8</v>
      </c>
      <c r="F106">
        <v>78.3</v>
      </c>
      <c r="G106">
        <v>32.9</v>
      </c>
    </row>
    <row r="107" spans="1:7" x14ac:dyDescent="0.35">
      <c r="A107">
        <f t="shared" si="1"/>
        <v>2020</v>
      </c>
      <c r="B107">
        <f t="shared" si="2"/>
        <v>10</v>
      </c>
      <c r="C107">
        <v>9.25</v>
      </c>
      <c r="D107">
        <v>124.3</v>
      </c>
      <c r="E107">
        <v>179.7</v>
      </c>
      <c r="F107">
        <v>1.45</v>
      </c>
      <c r="G107">
        <v>0</v>
      </c>
    </row>
    <row r="108" spans="1:7" x14ac:dyDescent="0.35">
      <c r="A108">
        <f t="shared" si="1"/>
        <v>2020</v>
      </c>
      <c r="B108">
        <f t="shared" si="2"/>
        <v>11</v>
      </c>
      <c r="C108">
        <v>6.8150000000000004</v>
      </c>
      <c r="D108">
        <v>195.4</v>
      </c>
      <c r="E108">
        <v>247.1</v>
      </c>
      <c r="F108">
        <v>1.55</v>
      </c>
      <c r="G108">
        <v>0</v>
      </c>
    </row>
    <row r="109" spans="1:7" x14ac:dyDescent="0.35">
      <c r="A109">
        <f t="shared" si="1"/>
        <v>2020</v>
      </c>
      <c r="B109">
        <f t="shared" si="2"/>
        <v>12</v>
      </c>
      <c r="C109">
        <v>-0.29838709679999997</v>
      </c>
      <c r="D109">
        <v>412.25</v>
      </c>
      <c r="E109">
        <v>474.25</v>
      </c>
      <c r="F109">
        <v>0</v>
      </c>
      <c r="G109">
        <v>0</v>
      </c>
    </row>
    <row r="110" spans="1:7" x14ac:dyDescent="0.35">
      <c r="A110">
        <f t="shared" si="1"/>
        <v>2021</v>
      </c>
      <c r="B110">
        <f t="shared" si="2"/>
        <v>1</v>
      </c>
      <c r="C110">
        <v>-2.7209677419</v>
      </c>
      <c r="D110">
        <v>487.35</v>
      </c>
      <c r="E110" s="1">
        <v>549.35</v>
      </c>
      <c r="F110">
        <v>0</v>
      </c>
      <c r="G110">
        <v>0</v>
      </c>
    </row>
    <row r="111" spans="1:7" x14ac:dyDescent="0.35">
      <c r="A111">
        <f t="shared" si="1"/>
        <v>2021</v>
      </c>
      <c r="B111">
        <f t="shared" si="2"/>
        <v>2</v>
      </c>
      <c r="C111">
        <v>-5.3928571428999996</v>
      </c>
      <c r="D111">
        <v>515</v>
      </c>
      <c r="E111">
        <v>571</v>
      </c>
      <c r="F111">
        <v>0</v>
      </c>
      <c r="G111">
        <v>0</v>
      </c>
    </row>
    <row r="112" spans="1:7" x14ac:dyDescent="0.35">
      <c r="A112">
        <f t="shared" si="1"/>
        <v>2021</v>
      </c>
      <c r="B112">
        <f t="shared" si="2"/>
        <v>3</v>
      </c>
      <c r="C112">
        <v>3.1290322581000001</v>
      </c>
      <c r="D112">
        <v>307.5</v>
      </c>
      <c r="E112">
        <v>368</v>
      </c>
      <c r="F112">
        <v>0</v>
      </c>
      <c r="G112">
        <v>0</v>
      </c>
    </row>
    <row r="113" spans="1:7" x14ac:dyDescent="0.35">
      <c r="A113">
        <f t="shared" si="1"/>
        <v>2021</v>
      </c>
      <c r="B113">
        <f t="shared" si="2"/>
        <v>4</v>
      </c>
      <c r="C113">
        <v>7.89</v>
      </c>
      <c r="D113">
        <v>160.19999999999999</v>
      </c>
      <c r="E113">
        <v>214.2</v>
      </c>
      <c r="F113">
        <v>0.9</v>
      </c>
      <c r="G113">
        <v>0</v>
      </c>
    </row>
    <row r="114" spans="1:7" x14ac:dyDescent="0.35">
      <c r="A114">
        <f t="shared" si="1"/>
        <v>2021</v>
      </c>
      <c r="B114">
        <f t="shared" si="2"/>
        <v>5</v>
      </c>
      <c r="C114">
        <v>13.5741935484</v>
      </c>
      <c r="D114">
        <v>64.5</v>
      </c>
      <c r="E114">
        <v>99.65</v>
      </c>
      <c r="F114">
        <v>55.45</v>
      </c>
      <c r="G114">
        <v>27.7</v>
      </c>
    </row>
    <row r="115" spans="1:7" x14ac:dyDescent="0.35">
      <c r="A115">
        <f t="shared" si="1"/>
        <v>2021</v>
      </c>
      <c r="B115">
        <f t="shared" si="2"/>
        <v>6</v>
      </c>
      <c r="C115">
        <v>21.808333333299998</v>
      </c>
      <c r="D115">
        <v>0</v>
      </c>
      <c r="E115">
        <v>0.25</v>
      </c>
      <c r="F115">
        <v>204.5</v>
      </c>
      <c r="G115">
        <v>121.4</v>
      </c>
    </row>
    <row r="116" spans="1:7" x14ac:dyDescent="0.35">
      <c r="A116">
        <f t="shared" si="1"/>
        <v>2021</v>
      </c>
      <c r="B116">
        <f t="shared" si="2"/>
        <v>7</v>
      </c>
      <c r="C116">
        <v>21.2741935484</v>
      </c>
      <c r="D116">
        <v>0</v>
      </c>
      <c r="E116">
        <v>0</v>
      </c>
      <c r="F116">
        <v>194.5</v>
      </c>
      <c r="G116">
        <v>106.05</v>
      </c>
    </row>
    <row r="117" spans="1:7" x14ac:dyDescent="0.35">
      <c r="A117">
        <f t="shared" si="1"/>
        <v>2021</v>
      </c>
      <c r="B117">
        <f t="shared" si="2"/>
        <v>8</v>
      </c>
      <c r="C117">
        <v>23.717741935500001</v>
      </c>
      <c r="D117">
        <v>0</v>
      </c>
      <c r="E117">
        <v>0</v>
      </c>
      <c r="F117">
        <v>270.25</v>
      </c>
      <c r="G117">
        <v>177.55</v>
      </c>
    </row>
    <row r="118" spans="1:7" x14ac:dyDescent="0.35">
      <c r="A118">
        <f t="shared" si="1"/>
        <v>2021</v>
      </c>
      <c r="B118">
        <f t="shared" si="2"/>
        <v>9</v>
      </c>
      <c r="C118">
        <v>17.614999999999998</v>
      </c>
      <c r="D118">
        <v>0.6</v>
      </c>
      <c r="E118">
        <v>7.7</v>
      </c>
      <c r="F118">
        <v>86.15</v>
      </c>
      <c r="G118">
        <v>24.55</v>
      </c>
    </row>
    <row r="119" spans="1:7" x14ac:dyDescent="0.35">
      <c r="A119">
        <f t="shared" si="1"/>
        <v>2021</v>
      </c>
      <c r="B119">
        <f t="shared" si="2"/>
        <v>10</v>
      </c>
      <c r="C119">
        <v>13.474193548400001</v>
      </c>
      <c r="D119">
        <v>53.95</v>
      </c>
      <c r="E119">
        <v>85.2</v>
      </c>
      <c r="F119">
        <v>37.9</v>
      </c>
      <c r="G119">
        <v>5.5</v>
      </c>
    </row>
    <row r="120" spans="1:7" x14ac:dyDescent="0.35">
      <c r="A120">
        <f t="shared" si="1"/>
        <v>2021</v>
      </c>
      <c r="B120">
        <f t="shared" si="2"/>
        <v>11</v>
      </c>
      <c r="C120">
        <v>4.1983333332999999</v>
      </c>
      <c r="D120">
        <v>264.05</v>
      </c>
      <c r="E120">
        <v>324.05</v>
      </c>
      <c r="F120">
        <v>0</v>
      </c>
      <c r="G120">
        <v>0</v>
      </c>
    </row>
    <row r="121" spans="1:7" x14ac:dyDescent="0.35">
      <c r="A121">
        <f t="shared" si="1"/>
        <v>2021</v>
      </c>
      <c r="B121">
        <f t="shared" si="2"/>
        <v>12</v>
      </c>
      <c r="C121">
        <v>1.3951612902999999</v>
      </c>
      <c r="D121">
        <v>359.75</v>
      </c>
      <c r="E121">
        <v>421.75</v>
      </c>
      <c r="F121">
        <v>0</v>
      </c>
      <c r="G121">
        <v>0</v>
      </c>
    </row>
    <row r="122" spans="1:7" x14ac:dyDescent="0.35">
      <c r="A122">
        <f t="shared" si="1"/>
        <v>2022</v>
      </c>
      <c r="B122">
        <f t="shared" si="2"/>
        <v>1</v>
      </c>
      <c r="C122">
        <v>-8.3709677418999995</v>
      </c>
      <c r="D122">
        <v>662.5</v>
      </c>
      <c r="E122">
        <v>724.5</v>
      </c>
      <c r="F122">
        <v>0</v>
      </c>
      <c r="G122">
        <v>0</v>
      </c>
    </row>
    <row r="123" spans="1:7" x14ac:dyDescent="0.35">
      <c r="A123">
        <f t="shared" si="1"/>
        <v>2022</v>
      </c>
      <c r="B123">
        <f t="shared" si="2"/>
        <v>2</v>
      </c>
      <c r="C123">
        <v>-4.2714285714000004</v>
      </c>
      <c r="D123">
        <v>483.6</v>
      </c>
      <c r="E123">
        <v>539.6</v>
      </c>
      <c r="F123">
        <v>0</v>
      </c>
      <c r="G123">
        <v>0</v>
      </c>
    </row>
    <row r="124" spans="1:7" x14ac:dyDescent="0.35">
      <c r="A124">
        <f t="shared" si="1"/>
        <v>2022</v>
      </c>
      <c r="B124">
        <f t="shared" si="2"/>
        <v>3</v>
      </c>
      <c r="C124">
        <v>1.0935483871</v>
      </c>
      <c r="D124">
        <v>369.1</v>
      </c>
      <c r="E124">
        <v>431.1</v>
      </c>
      <c r="F124">
        <v>0</v>
      </c>
      <c r="G124">
        <v>0</v>
      </c>
    </row>
    <row r="125" spans="1:7" x14ac:dyDescent="0.35">
      <c r="A125">
        <f t="shared" si="1"/>
        <v>2022</v>
      </c>
      <c r="B125">
        <f t="shared" si="2"/>
        <v>4</v>
      </c>
      <c r="C125">
        <v>6.64</v>
      </c>
      <c r="D125">
        <v>191.85</v>
      </c>
      <c r="E125">
        <v>250.8</v>
      </c>
      <c r="F125">
        <v>0</v>
      </c>
      <c r="G125">
        <v>0</v>
      </c>
    </row>
    <row r="126" spans="1:7" x14ac:dyDescent="0.35">
      <c r="A126">
        <f t="shared" si="1"/>
        <v>2022</v>
      </c>
      <c r="B126">
        <f t="shared" si="2"/>
        <v>5</v>
      </c>
      <c r="C126">
        <v>15.55</v>
      </c>
      <c r="D126">
        <v>27.8</v>
      </c>
      <c r="E126">
        <v>55.8</v>
      </c>
      <c r="F126">
        <v>72.849999999999994</v>
      </c>
      <c r="G126">
        <v>34.4</v>
      </c>
    </row>
    <row r="127" spans="1:7" x14ac:dyDescent="0.35">
      <c r="A127">
        <f t="shared" si="1"/>
        <v>2022</v>
      </c>
      <c r="B127">
        <f t="shared" si="2"/>
        <v>6</v>
      </c>
      <c r="C127">
        <v>19.526666666699999</v>
      </c>
      <c r="D127">
        <v>0</v>
      </c>
      <c r="E127">
        <v>0.85</v>
      </c>
      <c r="F127">
        <v>136.65</v>
      </c>
      <c r="G127">
        <v>63.7</v>
      </c>
    </row>
    <row r="128" spans="1:7" x14ac:dyDescent="0.35">
      <c r="A128">
        <f t="shared" si="1"/>
        <v>2022</v>
      </c>
      <c r="B128">
        <f t="shared" si="2"/>
        <v>7</v>
      </c>
      <c r="C128">
        <v>22.641935483899999</v>
      </c>
      <c r="D128">
        <v>0</v>
      </c>
      <c r="E128">
        <v>0</v>
      </c>
      <c r="F128">
        <v>236.9</v>
      </c>
      <c r="G128">
        <v>143.9</v>
      </c>
    </row>
    <row r="129" spans="1:7" x14ac:dyDescent="0.35">
      <c r="A129">
        <f t="shared" si="1"/>
        <v>2022</v>
      </c>
      <c r="B129">
        <f t="shared" si="2"/>
        <v>8</v>
      </c>
      <c r="C129">
        <v>22.503225806500001</v>
      </c>
      <c r="D129">
        <v>0</v>
      </c>
      <c r="E129">
        <v>0</v>
      </c>
      <c r="F129">
        <v>232.6</v>
      </c>
      <c r="G129">
        <v>139.6</v>
      </c>
    </row>
    <row r="130" spans="1:7" x14ac:dyDescent="0.35">
      <c r="A130">
        <f t="shared" si="1"/>
        <v>2022</v>
      </c>
      <c r="B130">
        <f t="shared" si="2"/>
        <v>9</v>
      </c>
      <c r="C130">
        <v>17.914999999999999</v>
      </c>
      <c r="D130">
        <v>7.1</v>
      </c>
      <c r="E130">
        <v>21.85</v>
      </c>
      <c r="F130">
        <v>109.3</v>
      </c>
      <c r="G130">
        <v>49.95</v>
      </c>
    </row>
    <row r="131" spans="1:7" x14ac:dyDescent="0.35">
      <c r="A131">
        <f t="shared" si="1"/>
        <v>2022</v>
      </c>
      <c r="B131">
        <f t="shared" si="2"/>
        <v>10</v>
      </c>
      <c r="C131">
        <v>10.35</v>
      </c>
      <c r="D131">
        <v>98.8</v>
      </c>
      <c r="E131">
        <v>150.5</v>
      </c>
      <c r="F131">
        <v>6.35</v>
      </c>
      <c r="G131">
        <v>0.15</v>
      </c>
    </row>
    <row r="132" spans="1:7" x14ac:dyDescent="0.35">
      <c r="A132">
        <f t="shared" si="1"/>
        <v>2022</v>
      </c>
      <c r="B132">
        <f t="shared" si="2"/>
        <v>11</v>
      </c>
      <c r="C132">
        <v>5.35</v>
      </c>
      <c r="D132">
        <v>240.45</v>
      </c>
      <c r="E132">
        <v>293.39999999999998</v>
      </c>
      <c r="F132">
        <v>3.9</v>
      </c>
      <c r="G132">
        <v>0.9</v>
      </c>
    </row>
    <row r="133" spans="1:7" x14ac:dyDescent="0.35">
      <c r="A133">
        <f t="shared" si="1"/>
        <v>2022</v>
      </c>
      <c r="B133">
        <f t="shared" si="2"/>
        <v>12</v>
      </c>
      <c r="C133">
        <v>-0.55322580649999997</v>
      </c>
      <c r="D133">
        <v>420.15</v>
      </c>
      <c r="E133">
        <v>482.15</v>
      </c>
      <c r="F133">
        <v>0</v>
      </c>
      <c r="G133">
        <v>0</v>
      </c>
    </row>
    <row r="134" spans="1:7" x14ac:dyDescent="0.35">
      <c r="A134">
        <f t="shared" si="1"/>
        <v>2023</v>
      </c>
      <c r="B134">
        <f t="shared" si="2"/>
        <v>1</v>
      </c>
      <c r="C134">
        <v>-0.86935483869999997</v>
      </c>
      <c r="D134">
        <v>429.95</v>
      </c>
      <c r="E134">
        <v>491.95</v>
      </c>
      <c r="F134">
        <v>0</v>
      </c>
      <c r="G134">
        <v>0</v>
      </c>
    </row>
    <row r="135" spans="1:7" x14ac:dyDescent="0.35">
      <c r="A135">
        <f t="shared" si="1"/>
        <v>2023</v>
      </c>
      <c r="B135">
        <f t="shared" si="2"/>
        <v>2</v>
      </c>
      <c r="C135">
        <v>-1.4</v>
      </c>
      <c r="D135">
        <v>403.2</v>
      </c>
      <c r="E135">
        <v>459.2</v>
      </c>
      <c r="F135">
        <v>0</v>
      </c>
      <c r="G135">
        <v>0</v>
      </c>
    </row>
    <row r="136" spans="1:7" x14ac:dyDescent="0.35">
      <c r="A136">
        <f t="shared" si="1"/>
        <v>2023</v>
      </c>
      <c r="B136">
        <f t="shared" si="2"/>
        <v>3</v>
      </c>
      <c r="C136">
        <v>0.8725806452</v>
      </c>
      <c r="D136">
        <v>375.95</v>
      </c>
      <c r="E136">
        <v>437.95</v>
      </c>
      <c r="F136">
        <v>0</v>
      </c>
      <c r="G136">
        <v>0</v>
      </c>
    </row>
    <row r="137" spans="1:7" x14ac:dyDescent="0.35">
      <c r="A137">
        <f t="shared" si="1"/>
        <v>2023</v>
      </c>
      <c r="B137">
        <f t="shared" si="2"/>
        <v>4</v>
      </c>
      <c r="C137">
        <v>9.0216666666999998</v>
      </c>
      <c r="D137">
        <v>154.15</v>
      </c>
      <c r="E137">
        <v>201.15</v>
      </c>
      <c r="F137">
        <v>21.8</v>
      </c>
      <c r="G137">
        <v>7.05</v>
      </c>
    </row>
    <row r="138" spans="1:7" x14ac:dyDescent="0.35">
      <c r="A138">
        <f t="shared" si="1"/>
        <v>2023</v>
      </c>
      <c r="B138">
        <f t="shared" si="2"/>
        <v>5</v>
      </c>
      <c r="C138">
        <v>13.493548387100001</v>
      </c>
      <c r="D138">
        <v>48.9</v>
      </c>
      <c r="E138">
        <v>84.15</v>
      </c>
      <c r="F138">
        <v>37.450000000000003</v>
      </c>
      <c r="G138">
        <v>14.8</v>
      </c>
    </row>
    <row r="139" spans="1:7" x14ac:dyDescent="0.35">
      <c r="A139">
        <f t="shared" si="1"/>
        <v>2023</v>
      </c>
      <c r="B139">
        <f t="shared" si="2"/>
        <v>6</v>
      </c>
      <c r="C139">
        <v>19.41</v>
      </c>
      <c r="D139">
        <v>0</v>
      </c>
      <c r="E139">
        <v>0</v>
      </c>
      <c r="F139">
        <v>132.30000000000001</v>
      </c>
      <c r="G139">
        <v>58.45</v>
      </c>
    </row>
    <row r="140" spans="1:7" x14ac:dyDescent="0.35">
      <c r="A140">
        <f t="shared" si="1"/>
        <v>2023</v>
      </c>
      <c r="B140">
        <f t="shared" si="2"/>
        <v>7</v>
      </c>
      <c r="C140">
        <v>22.111290322599999</v>
      </c>
      <c r="D140">
        <v>0</v>
      </c>
      <c r="E140">
        <v>0</v>
      </c>
      <c r="F140">
        <v>220.45</v>
      </c>
      <c r="G140">
        <v>127.45</v>
      </c>
    </row>
    <row r="141" spans="1:7" x14ac:dyDescent="0.35">
      <c r="A141">
        <f t="shared" si="1"/>
        <v>2023</v>
      </c>
      <c r="B141">
        <f t="shared" si="2"/>
        <v>8</v>
      </c>
      <c r="C141">
        <v>20.041935483900001</v>
      </c>
      <c r="D141">
        <v>0</v>
      </c>
      <c r="E141">
        <v>0</v>
      </c>
      <c r="F141">
        <v>156.30000000000001</v>
      </c>
      <c r="G141">
        <v>70.400000000000006</v>
      </c>
    </row>
    <row r="142" spans="1:7" x14ac:dyDescent="0.35">
      <c r="A142">
        <f t="shared" si="1"/>
        <v>2023</v>
      </c>
      <c r="B142">
        <f t="shared" si="2"/>
        <v>9</v>
      </c>
      <c r="C142">
        <v>18.465</v>
      </c>
      <c r="D142">
        <v>1.45</v>
      </c>
      <c r="E142">
        <v>5</v>
      </c>
      <c r="F142">
        <v>108.95</v>
      </c>
      <c r="G142">
        <v>46.75</v>
      </c>
    </row>
    <row r="143" spans="1:7" x14ac:dyDescent="0.35">
      <c r="A143">
        <f t="shared" ref="A143:A161" si="3">A131+1</f>
        <v>2023</v>
      </c>
      <c r="B143">
        <f t="shared" si="2"/>
        <v>10</v>
      </c>
      <c r="C143">
        <v>12.587096774200001</v>
      </c>
      <c r="D143">
        <v>79.25</v>
      </c>
      <c r="E143">
        <v>121.55</v>
      </c>
      <c r="F143">
        <v>46.75</v>
      </c>
      <c r="G143">
        <v>21.6</v>
      </c>
    </row>
    <row r="144" spans="1:7" x14ac:dyDescent="0.35">
      <c r="A144">
        <f t="shared" si="3"/>
        <v>2023</v>
      </c>
      <c r="B144">
        <f t="shared" si="2"/>
        <v>11</v>
      </c>
      <c r="C144">
        <v>3.9166666666999999</v>
      </c>
      <c r="D144">
        <v>272.5</v>
      </c>
      <c r="E144">
        <v>332.5</v>
      </c>
      <c r="F144">
        <v>0</v>
      </c>
      <c r="G144">
        <v>0</v>
      </c>
    </row>
    <row r="145" spans="1:7" x14ac:dyDescent="0.35">
      <c r="A145">
        <f t="shared" si="3"/>
        <v>2023</v>
      </c>
      <c r="B145">
        <f t="shared" si="2"/>
        <v>12</v>
      </c>
      <c r="C145">
        <v>2.6967741935</v>
      </c>
      <c r="D145">
        <v>319.39999999999998</v>
      </c>
      <c r="E145">
        <v>381.4</v>
      </c>
      <c r="F145">
        <v>0</v>
      </c>
      <c r="G145">
        <v>0</v>
      </c>
    </row>
    <row r="146" spans="1:7" x14ac:dyDescent="0.35">
      <c r="A146">
        <f t="shared" si="3"/>
        <v>2024</v>
      </c>
      <c r="B146">
        <f t="shared" si="2"/>
        <v>1</v>
      </c>
      <c r="C146">
        <v>-2.1016129031999999</v>
      </c>
      <c r="D146">
        <v>468.15</v>
      </c>
      <c r="E146">
        <v>530.15</v>
      </c>
      <c r="F146">
        <v>0</v>
      </c>
      <c r="G146">
        <v>0</v>
      </c>
    </row>
    <row r="147" spans="1:7" x14ac:dyDescent="0.35">
      <c r="A147">
        <f t="shared" si="3"/>
        <v>2024</v>
      </c>
      <c r="B147">
        <f t="shared" si="2"/>
        <v>2</v>
      </c>
      <c r="C147">
        <v>0.15862068970000001</v>
      </c>
      <c r="D147">
        <v>372.4</v>
      </c>
      <c r="E147">
        <v>430.4</v>
      </c>
      <c r="F147">
        <v>0</v>
      </c>
      <c r="G147">
        <v>0</v>
      </c>
    </row>
    <row r="148" spans="1:7" x14ac:dyDescent="0.35">
      <c r="A148">
        <f t="shared" si="3"/>
        <v>2024</v>
      </c>
      <c r="B148">
        <f t="shared" si="2"/>
        <v>3</v>
      </c>
      <c r="C148">
        <v>3.6758064516000002</v>
      </c>
      <c r="D148">
        <v>289.05</v>
      </c>
      <c r="E148">
        <v>351.05</v>
      </c>
      <c r="F148">
        <v>0</v>
      </c>
      <c r="G148">
        <v>0</v>
      </c>
    </row>
    <row r="149" spans="1:7" x14ac:dyDescent="0.35">
      <c r="A149">
        <f t="shared" si="3"/>
        <v>2024</v>
      </c>
      <c r="B149">
        <f t="shared" si="2"/>
        <v>4</v>
      </c>
      <c r="C149">
        <v>8.4883333332999999</v>
      </c>
      <c r="D149">
        <v>139.25</v>
      </c>
      <c r="E149">
        <v>196.65</v>
      </c>
      <c r="F149">
        <v>1.3</v>
      </c>
      <c r="G149">
        <v>0</v>
      </c>
    </row>
    <row r="150" spans="1:7" x14ac:dyDescent="0.35">
      <c r="A150">
        <f t="shared" si="3"/>
        <v>2024</v>
      </c>
      <c r="B150">
        <f t="shared" si="2"/>
        <v>5</v>
      </c>
      <c r="C150">
        <v>16.377419354800001</v>
      </c>
      <c r="D150">
        <v>2.65</v>
      </c>
      <c r="E150">
        <v>16.5</v>
      </c>
      <c r="F150">
        <v>59.2</v>
      </c>
      <c r="G150">
        <v>20.65</v>
      </c>
    </row>
    <row r="151" spans="1:7" x14ac:dyDescent="0.35">
      <c r="A151">
        <f t="shared" si="3"/>
        <v>2024</v>
      </c>
      <c r="B151">
        <f t="shared" si="2"/>
        <v>6</v>
      </c>
      <c r="C151">
        <v>20.0333333333</v>
      </c>
      <c r="D151">
        <v>0</v>
      </c>
      <c r="E151">
        <v>1.8</v>
      </c>
      <c r="F151">
        <v>152.80000000000001</v>
      </c>
      <c r="G151">
        <v>82</v>
      </c>
    </row>
    <row r="152" spans="1:7" x14ac:dyDescent="0.35">
      <c r="A152">
        <f t="shared" si="3"/>
        <v>2024</v>
      </c>
      <c r="B152">
        <f t="shared" si="2"/>
        <v>7</v>
      </c>
      <c r="C152">
        <v>22.493548387099999</v>
      </c>
      <c r="D152">
        <v>0</v>
      </c>
      <c r="E152">
        <v>0</v>
      </c>
      <c r="F152">
        <v>232.3</v>
      </c>
      <c r="G152">
        <v>139.75</v>
      </c>
    </row>
    <row r="153" spans="1:7" x14ac:dyDescent="0.35">
      <c r="A153">
        <f t="shared" si="3"/>
        <v>2024</v>
      </c>
      <c r="B153">
        <f t="shared" si="2"/>
        <v>8</v>
      </c>
      <c r="C153">
        <v>21.003225806500001</v>
      </c>
      <c r="D153">
        <v>0</v>
      </c>
      <c r="E153">
        <v>0.15</v>
      </c>
      <c r="F153">
        <v>186.25</v>
      </c>
      <c r="G153">
        <v>100</v>
      </c>
    </row>
    <row r="154" spans="1:7" x14ac:dyDescent="0.35">
      <c r="A154">
        <f t="shared" si="3"/>
        <v>2024</v>
      </c>
      <c r="B154">
        <f t="shared" si="2"/>
        <v>9</v>
      </c>
      <c r="C154">
        <v>18.79</v>
      </c>
      <c r="D154">
        <v>1</v>
      </c>
      <c r="E154">
        <v>5</v>
      </c>
      <c r="F154">
        <v>118.7</v>
      </c>
      <c r="G154">
        <v>43.2</v>
      </c>
    </row>
    <row r="155" spans="1:7" x14ac:dyDescent="0.35">
      <c r="A155">
        <f t="shared" si="3"/>
        <v>2024</v>
      </c>
      <c r="B155">
        <f t="shared" si="2"/>
        <v>10</v>
      </c>
      <c r="C155">
        <v>11.7919354839</v>
      </c>
      <c r="D155">
        <v>76.75</v>
      </c>
      <c r="E155">
        <v>118.9</v>
      </c>
      <c r="F155">
        <v>19.45</v>
      </c>
      <c r="G155">
        <v>2.95</v>
      </c>
    </row>
    <row r="156" spans="1:7" x14ac:dyDescent="0.35">
      <c r="A156">
        <f t="shared" si="3"/>
        <v>2024</v>
      </c>
      <c r="B156">
        <f t="shared" si="2"/>
        <v>11</v>
      </c>
      <c r="C156">
        <v>6.25</v>
      </c>
      <c r="D156">
        <v>212.7</v>
      </c>
      <c r="E156">
        <v>268.45</v>
      </c>
      <c r="F156">
        <v>5.95</v>
      </c>
      <c r="G156">
        <v>1.7</v>
      </c>
    </row>
    <row r="157" spans="1:7" x14ac:dyDescent="0.35">
      <c r="A157">
        <f t="shared" si="3"/>
        <v>2024</v>
      </c>
      <c r="B157">
        <f t="shared" si="2"/>
        <v>12</v>
      </c>
      <c r="C157">
        <v>-0.61290322580000001</v>
      </c>
      <c r="D157">
        <v>422</v>
      </c>
      <c r="E157">
        <v>484</v>
      </c>
      <c r="F157">
        <v>0</v>
      </c>
      <c r="G157">
        <v>0</v>
      </c>
    </row>
    <row r="158" spans="1:7" x14ac:dyDescent="0.35">
      <c r="A158">
        <f t="shared" si="3"/>
        <v>2025</v>
      </c>
      <c r="B158">
        <f t="shared" si="2"/>
        <v>1</v>
      </c>
      <c r="C158">
        <v>-5.4064516128999998</v>
      </c>
      <c r="D158">
        <v>570.6</v>
      </c>
      <c r="E158">
        <v>632.6</v>
      </c>
      <c r="F158">
        <v>0</v>
      </c>
      <c r="G158">
        <v>0</v>
      </c>
    </row>
    <row r="159" spans="1:7" x14ac:dyDescent="0.35">
      <c r="A159">
        <f t="shared" si="3"/>
        <v>2025</v>
      </c>
      <c r="B159">
        <f t="shared" si="2"/>
        <v>2</v>
      </c>
      <c r="C159">
        <v>-4.9607142856999999</v>
      </c>
      <c r="D159">
        <v>502.9</v>
      </c>
      <c r="E159">
        <v>558.9</v>
      </c>
      <c r="F159">
        <v>0</v>
      </c>
      <c r="G159">
        <v>0</v>
      </c>
    </row>
    <row r="160" spans="1:7" x14ac:dyDescent="0.35">
      <c r="A160">
        <f t="shared" si="3"/>
        <v>2025</v>
      </c>
      <c r="B160">
        <f t="shared" si="2"/>
        <v>3</v>
      </c>
      <c r="C160">
        <v>2.2903225805999998</v>
      </c>
      <c r="D160">
        <v>332</v>
      </c>
      <c r="E160">
        <v>394</v>
      </c>
      <c r="F160">
        <v>0</v>
      </c>
      <c r="G160">
        <v>0</v>
      </c>
    </row>
    <row r="161" spans="1:7" x14ac:dyDescent="0.35">
      <c r="A161">
        <f t="shared" si="3"/>
        <v>2025</v>
      </c>
      <c r="B161">
        <f t="shared" si="2"/>
        <v>4</v>
      </c>
      <c r="C161">
        <v>7.33</v>
      </c>
      <c r="D161">
        <v>176.4</v>
      </c>
      <c r="E161">
        <v>231.05</v>
      </c>
      <c r="F161">
        <v>0.95</v>
      </c>
      <c r="G161">
        <v>0</v>
      </c>
    </row>
    <row r="162" spans="1:7" x14ac:dyDescent="0.35">
      <c r="C162">
        <v>13.1564516129</v>
      </c>
      <c r="D162">
        <v>45.65</v>
      </c>
      <c r="E162">
        <v>80.599999999999994</v>
      </c>
      <c r="F162">
        <v>23.45</v>
      </c>
      <c r="G162">
        <v>4.9000000000000004</v>
      </c>
    </row>
    <row r="163" spans="1:7" x14ac:dyDescent="0.35">
      <c r="C163">
        <v>20.84</v>
      </c>
      <c r="D163">
        <v>2.2000000000000002</v>
      </c>
      <c r="E163">
        <v>4.55</v>
      </c>
      <c r="F163">
        <v>179.75</v>
      </c>
      <c r="G163">
        <v>98.1</v>
      </c>
    </row>
    <row r="164" spans="1:7" x14ac:dyDescent="0.35">
      <c r="C164">
        <v>23.896774193500001</v>
      </c>
      <c r="D164">
        <v>0</v>
      </c>
      <c r="E164">
        <v>0</v>
      </c>
      <c r="F164">
        <v>275.8</v>
      </c>
      <c r="G164">
        <v>182.8</v>
      </c>
    </row>
    <row r="165" spans="1:7" x14ac:dyDescent="0.35">
      <c r="C165">
        <v>21.351612903199999</v>
      </c>
      <c r="D165">
        <v>0</v>
      </c>
      <c r="E165">
        <v>1.5</v>
      </c>
      <c r="F165">
        <v>198.4</v>
      </c>
      <c r="G165">
        <v>120.4</v>
      </c>
    </row>
    <row r="166" spans="1:7" x14ac:dyDescent="0.35">
      <c r="C166">
        <v>18.473333333300001</v>
      </c>
      <c r="D166">
        <v>0</v>
      </c>
      <c r="E166">
        <v>2.75</v>
      </c>
      <c r="F166">
        <v>106.95</v>
      </c>
      <c r="G166">
        <v>34.65</v>
      </c>
    </row>
    <row r="167" spans="1:7" x14ac:dyDescent="0.35">
      <c r="C167">
        <v>11.724193548400001</v>
      </c>
      <c r="D167">
        <v>86</v>
      </c>
      <c r="E167">
        <v>128.19999999999999</v>
      </c>
      <c r="F167">
        <v>26.65</v>
      </c>
      <c r="G167">
        <v>9.8000000000000007</v>
      </c>
    </row>
    <row r="168" spans="1:7" x14ac:dyDescent="0.35">
      <c r="C168">
        <v>3.5283333333</v>
      </c>
      <c r="D168">
        <v>284.14999999999998</v>
      </c>
      <c r="E168">
        <v>344.15</v>
      </c>
      <c r="F168">
        <v>0</v>
      </c>
      <c r="G168">
        <v>0</v>
      </c>
    </row>
    <row r="169" spans="1:7" x14ac:dyDescent="0.35">
      <c r="C169">
        <v>-3.4387096773999999</v>
      </c>
      <c r="D169">
        <v>509.6</v>
      </c>
      <c r="E169">
        <v>571.6</v>
      </c>
      <c r="F169">
        <v>0</v>
      </c>
      <c r="G169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775A0-BFEE-4694-B577-FEB5E8641244}">
  <sheetPr>
    <tabColor theme="9" tint="0.79998168889431442"/>
  </sheetPr>
  <dimension ref="A1:F193"/>
  <sheetViews>
    <sheetView workbookViewId="0">
      <selection activeCell="C2" sqref="C2"/>
    </sheetView>
  </sheetViews>
  <sheetFormatPr defaultRowHeight="14.5" x14ac:dyDescent="0.35"/>
  <sheetData>
    <row r="1" spans="1:6" x14ac:dyDescent="0.35">
      <c r="A1" t="s">
        <v>0</v>
      </c>
      <c r="B1" t="s">
        <v>1</v>
      </c>
      <c r="C1" t="s">
        <v>35</v>
      </c>
      <c r="D1" t="s">
        <v>58</v>
      </c>
      <c r="E1" t="s">
        <v>36</v>
      </c>
      <c r="F1" t="s">
        <v>37</v>
      </c>
    </row>
    <row r="2" spans="1:6" x14ac:dyDescent="0.35">
      <c r="A2">
        <v>2025</v>
      </c>
      <c r="B2">
        <v>1</v>
      </c>
      <c r="C2">
        <v>522.34500000000003</v>
      </c>
      <c r="D2">
        <v>584.34500000000003</v>
      </c>
      <c r="E2">
        <v>0</v>
      </c>
      <c r="F2">
        <v>0</v>
      </c>
    </row>
    <row r="3" spans="1:6" x14ac:dyDescent="0.35">
      <c r="A3">
        <v>2025</v>
      </c>
      <c r="B3">
        <v>2</v>
      </c>
      <c r="C3">
        <v>440.21499999999997</v>
      </c>
      <c r="D3">
        <v>496.21499999999997</v>
      </c>
      <c r="E3">
        <v>0</v>
      </c>
      <c r="F3">
        <v>0</v>
      </c>
    </row>
    <row r="4" spans="1:6" x14ac:dyDescent="0.35">
      <c r="A4">
        <v>2025</v>
      </c>
      <c r="B4">
        <v>3</v>
      </c>
      <c r="C4">
        <v>355.55</v>
      </c>
      <c r="D4">
        <v>417.4</v>
      </c>
      <c r="E4">
        <v>0</v>
      </c>
      <c r="F4">
        <v>0</v>
      </c>
    </row>
    <row r="5" spans="1:6" x14ac:dyDescent="0.35">
      <c r="A5">
        <v>2025</v>
      </c>
      <c r="B5">
        <v>4</v>
      </c>
      <c r="C5">
        <v>189.1</v>
      </c>
      <c r="D5">
        <v>245.155</v>
      </c>
      <c r="E5">
        <v>3.14</v>
      </c>
      <c r="F5">
        <v>0.70499999999999996</v>
      </c>
    </row>
    <row r="6" spans="1:6" x14ac:dyDescent="0.35">
      <c r="A6">
        <v>2025</v>
      </c>
      <c r="B6">
        <v>5</v>
      </c>
      <c r="C6">
        <v>47.397500000000001</v>
      </c>
      <c r="D6">
        <v>79.727500000000006</v>
      </c>
      <c r="E6">
        <v>49.1</v>
      </c>
      <c r="F6">
        <v>21.53</v>
      </c>
    </row>
    <row r="7" spans="1:6" x14ac:dyDescent="0.35">
      <c r="A7">
        <v>2025</v>
      </c>
      <c r="B7">
        <v>6</v>
      </c>
      <c r="C7">
        <v>0.67500000000000004</v>
      </c>
      <c r="D7">
        <v>3.3450000000000002</v>
      </c>
      <c r="E7">
        <v>150.47499999999999</v>
      </c>
      <c r="F7">
        <v>77.260000000000005</v>
      </c>
    </row>
    <row r="8" spans="1:6" x14ac:dyDescent="0.35">
      <c r="A8">
        <v>2025</v>
      </c>
      <c r="B8">
        <v>7</v>
      </c>
      <c r="C8">
        <v>0</v>
      </c>
      <c r="D8">
        <v>0</v>
      </c>
      <c r="E8">
        <v>246.47</v>
      </c>
      <c r="F8">
        <v>153.97</v>
      </c>
    </row>
    <row r="9" spans="1:6" x14ac:dyDescent="0.35">
      <c r="A9">
        <v>2025</v>
      </c>
      <c r="B9">
        <v>8</v>
      </c>
      <c r="C9">
        <v>0</v>
      </c>
      <c r="D9">
        <v>0.215</v>
      </c>
      <c r="E9">
        <v>215.375</v>
      </c>
      <c r="F9">
        <v>126.72</v>
      </c>
    </row>
    <row r="10" spans="1:6" x14ac:dyDescent="0.35">
      <c r="A10">
        <v>2025</v>
      </c>
      <c r="B10">
        <v>9</v>
      </c>
      <c r="C10">
        <v>2.6850000000000001</v>
      </c>
      <c r="D10">
        <v>10.775</v>
      </c>
      <c r="E10">
        <v>109.045</v>
      </c>
      <c r="F10">
        <v>47.34</v>
      </c>
    </row>
    <row r="11" spans="1:6" x14ac:dyDescent="0.35">
      <c r="A11">
        <v>2025</v>
      </c>
      <c r="B11">
        <v>10</v>
      </c>
      <c r="C11">
        <v>90.754999999999995</v>
      </c>
      <c r="D11">
        <v>134.64500000000001</v>
      </c>
      <c r="E11">
        <v>22.135000000000002</v>
      </c>
      <c r="F11">
        <v>6.5149999999999997</v>
      </c>
    </row>
    <row r="12" spans="1:6" x14ac:dyDescent="0.35">
      <c r="A12">
        <v>2025</v>
      </c>
      <c r="B12">
        <v>11</v>
      </c>
      <c r="C12">
        <v>264.7</v>
      </c>
      <c r="D12">
        <v>322.54000000000002</v>
      </c>
      <c r="E12">
        <v>1.145</v>
      </c>
      <c r="F12">
        <v>0.26</v>
      </c>
    </row>
    <row r="13" spans="1:6" x14ac:dyDescent="0.35">
      <c r="A13">
        <v>2025</v>
      </c>
      <c r="B13">
        <v>12</v>
      </c>
      <c r="C13">
        <v>429.46499999999997</v>
      </c>
      <c r="D13">
        <v>491.46499999999997</v>
      </c>
      <c r="E13">
        <v>0</v>
      </c>
      <c r="F13">
        <v>0</v>
      </c>
    </row>
    <row r="14" spans="1:6" x14ac:dyDescent="0.35">
      <c r="A14">
        <f>A2+1</f>
        <v>2026</v>
      </c>
      <c r="B14">
        <v>1</v>
      </c>
      <c r="C14">
        <v>522.34500000000003</v>
      </c>
      <c r="D14">
        <v>584.34500000000003</v>
      </c>
      <c r="E14">
        <v>0</v>
      </c>
      <c r="F14">
        <v>0</v>
      </c>
    </row>
    <row r="15" spans="1:6" x14ac:dyDescent="0.35">
      <c r="A15">
        <f t="shared" ref="A15:A78" si="0">A3+1</f>
        <v>2026</v>
      </c>
      <c r="B15">
        <v>2</v>
      </c>
      <c r="C15">
        <v>440.21499999999997</v>
      </c>
      <c r="D15">
        <v>496.21499999999997</v>
      </c>
      <c r="E15">
        <v>0</v>
      </c>
      <c r="F15">
        <v>0</v>
      </c>
    </row>
    <row r="16" spans="1:6" x14ac:dyDescent="0.35">
      <c r="A16">
        <f t="shared" si="0"/>
        <v>2026</v>
      </c>
      <c r="B16">
        <v>3</v>
      </c>
      <c r="C16">
        <v>355.55</v>
      </c>
      <c r="D16">
        <v>417.4</v>
      </c>
      <c r="E16">
        <v>0</v>
      </c>
      <c r="F16">
        <v>0</v>
      </c>
    </row>
    <row r="17" spans="1:6" x14ac:dyDescent="0.35">
      <c r="A17">
        <f t="shared" si="0"/>
        <v>2026</v>
      </c>
      <c r="B17">
        <v>4</v>
      </c>
      <c r="C17">
        <v>189.1</v>
      </c>
      <c r="D17">
        <v>245.155</v>
      </c>
      <c r="E17">
        <v>3.14</v>
      </c>
      <c r="F17">
        <v>0.70499999999999996</v>
      </c>
    </row>
    <row r="18" spans="1:6" x14ac:dyDescent="0.35">
      <c r="A18">
        <f t="shared" si="0"/>
        <v>2026</v>
      </c>
      <c r="B18">
        <v>5</v>
      </c>
      <c r="C18">
        <v>47.397500000000001</v>
      </c>
      <c r="D18">
        <v>79.727500000000006</v>
      </c>
      <c r="E18">
        <v>49.1</v>
      </c>
      <c r="F18">
        <v>21.53</v>
      </c>
    </row>
    <row r="19" spans="1:6" x14ac:dyDescent="0.35">
      <c r="A19">
        <f t="shared" si="0"/>
        <v>2026</v>
      </c>
      <c r="B19">
        <v>6</v>
      </c>
      <c r="C19">
        <v>0.67500000000000004</v>
      </c>
      <c r="D19">
        <v>3.3450000000000002</v>
      </c>
      <c r="E19">
        <v>150.47499999999999</v>
      </c>
      <c r="F19">
        <v>77.260000000000005</v>
      </c>
    </row>
    <row r="20" spans="1:6" x14ac:dyDescent="0.35">
      <c r="A20">
        <f t="shared" si="0"/>
        <v>2026</v>
      </c>
      <c r="B20">
        <v>7</v>
      </c>
      <c r="C20">
        <v>0</v>
      </c>
      <c r="D20">
        <v>0</v>
      </c>
      <c r="E20">
        <v>246.47</v>
      </c>
      <c r="F20">
        <v>153.97</v>
      </c>
    </row>
    <row r="21" spans="1:6" x14ac:dyDescent="0.35">
      <c r="A21">
        <f t="shared" si="0"/>
        <v>2026</v>
      </c>
      <c r="B21">
        <v>8</v>
      </c>
      <c r="C21">
        <v>0</v>
      </c>
      <c r="D21">
        <v>0.215</v>
      </c>
      <c r="E21">
        <v>215.375</v>
      </c>
      <c r="F21">
        <v>126.72</v>
      </c>
    </row>
    <row r="22" spans="1:6" x14ac:dyDescent="0.35">
      <c r="A22">
        <f t="shared" si="0"/>
        <v>2026</v>
      </c>
      <c r="B22">
        <v>9</v>
      </c>
      <c r="C22">
        <v>2.6850000000000001</v>
      </c>
      <c r="D22">
        <v>10.775</v>
      </c>
      <c r="E22">
        <v>109.045</v>
      </c>
      <c r="F22">
        <v>47.34</v>
      </c>
    </row>
    <row r="23" spans="1:6" x14ac:dyDescent="0.35">
      <c r="A23">
        <f t="shared" si="0"/>
        <v>2026</v>
      </c>
      <c r="B23">
        <v>10</v>
      </c>
      <c r="C23">
        <v>90.754999999999995</v>
      </c>
      <c r="D23">
        <v>134.64500000000001</v>
      </c>
      <c r="E23">
        <v>22.135000000000002</v>
      </c>
      <c r="F23">
        <v>6.5149999999999997</v>
      </c>
    </row>
    <row r="24" spans="1:6" x14ac:dyDescent="0.35">
      <c r="A24">
        <f t="shared" si="0"/>
        <v>2026</v>
      </c>
      <c r="B24">
        <v>11</v>
      </c>
      <c r="C24">
        <v>264.7</v>
      </c>
      <c r="D24">
        <v>322.54000000000002</v>
      </c>
      <c r="E24">
        <v>1.145</v>
      </c>
      <c r="F24">
        <v>0.26</v>
      </c>
    </row>
    <row r="25" spans="1:6" x14ac:dyDescent="0.35">
      <c r="A25">
        <f t="shared" si="0"/>
        <v>2026</v>
      </c>
      <c r="B25">
        <v>12</v>
      </c>
      <c r="C25">
        <v>429.46499999999997</v>
      </c>
      <c r="D25">
        <v>491.46499999999997</v>
      </c>
      <c r="E25">
        <v>0</v>
      </c>
      <c r="F25">
        <v>0</v>
      </c>
    </row>
    <row r="26" spans="1:6" x14ac:dyDescent="0.35">
      <c r="A26">
        <f t="shared" si="0"/>
        <v>2027</v>
      </c>
      <c r="B26">
        <v>1</v>
      </c>
      <c r="C26">
        <v>522.34500000000003</v>
      </c>
      <c r="D26">
        <v>584.34500000000003</v>
      </c>
      <c r="E26">
        <v>0</v>
      </c>
      <c r="F26">
        <v>0</v>
      </c>
    </row>
    <row r="27" spans="1:6" x14ac:dyDescent="0.35">
      <c r="A27">
        <f t="shared" si="0"/>
        <v>2027</v>
      </c>
      <c r="B27">
        <v>2</v>
      </c>
      <c r="C27">
        <v>440.21499999999997</v>
      </c>
      <c r="D27">
        <v>496.21499999999997</v>
      </c>
      <c r="E27">
        <v>0</v>
      </c>
      <c r="F27">
        <v>0</v>
      </c>
    </row>
    <row r="28" spans="1:6" x14ac:dyDescent="0.35">
      <c r="A28">
        <f t="shared" si="0"/>
        <v>2027</v>
      </c>
      <c r="B28">
        <v>3</v>
      </c>
      <c r="C28">
        <v>355.55</v>
      </c>
      <c r="D28">
        <v>417.4</v>
      </c>
      <c r="E28">
        <v>0</v>
      </c>
      <c r="F28">
        <v>0</v>
      </c>
    </row>
    <row r="29" spans="1:6" x14ac:dyDescent="0.35">
      <c r="A29">
        <f t="shared" si="0"/>
        <v>2027</v>
      </c>
      <c r="B29">
        <v>4</v>
      </c>
      <c r="C29">
        <v>189.1</v>
      </c>
      <c r="D29">
        <v>245.155</v>
      </c>
      <c r="E29">
        <v>3.14</v>
      </c>
      <c r="F29">
        <v>0.70499999999999996</v>
      </c>
    </row>
    <row r="30" spans="1:6" x14ac:dyDescent="0.35">
      <c r="A30">
        <f t="shared" si="0"/>
        <v>2027</v>
      </c>
      <c r="B30">
        <v>5</v>
      </c>
      <c r="C30">
        <v>47.397500000000001</v>
      </c>
      <c r="D30">
        <v>79.727500000000006</v>
      </c>
      <c r="E30">
        <v>49.1</v>
      </c>
      <c r="F30">
        <v>21.53</v>
      </c>
    </row>
    <row r="31" spans="1:6" x14ac:dyDescent="0.35">
      <c r="A31">
        <f t="shared" si="0"/>
        <v>2027</v>
      </c>
      <c r="B31">
        <v>6</v>
      </c>
      <c r="C31">
        <v>0.67500000000000004</v>
      </c>
      <c r="D31">
        <v>3.3450000000000002</v>
      </c>
      <c r="E31">
        <v>150.47499999999999</v>
      </c>
      <c r="F31">
        <v>77.260000000000005</v>
      </c>
    </row>
    <row r="32" spans="1:6" x14ac:dyDescent="0.35">
      <c r="A32">
        <f t="shared" si="0"/>
        <v>2027</v>
      </c>
      <c r="B32">
        <v>7</v>
      </c>
      <c r="C32">
        <v>0</v>
      </c>
      <c r="D32">
        <v>0</v>
      </c>
      <c r="E32">
        <v>246.47</v>
      </c>
      <c r="F32">
        <v>153.97</v>
      </c>
    </row>
    <row r="33" spans="1:6" x14ac:dyDescent="0.35">
      <c r="A33">
        <f t="shared" si="0"/>
        <v>2027</v>
      </c>
      <c r="B33">
        <v>8</v>
      </c>
      <c r="C33">
        <v>0</v>
      </c>
      <c r="D33">
        <v>0.215</v>
      </c>
      <c r="E33">
        <v>215.375</v>
      </c>
      <c r="F33">
        <v>126.72</v>
      </c>
    </row>
    <row r="34" spans="1:6" x14ac:dyDescent="0.35">
      <c r="A34">
        <f t="shared" si="0"/>
        <v>2027</v>
      </c>
      <c r="B34">
        <v>9</v>
      </c>
      <c r="C34">
        <v>2.6850000000000001</v>
      </c>
      <c r="D34">
        <v>10.775</v>
      </c>
      <c r="E34">
        <v>109.045</v>
      </c>
      <c r="F34">
        <v>47.34</v>
      </c>
    </row>
    <row r="35" spans="1:6" x14ac:dyDescent="0.35">
      <c r="A35">
        <f t="shared" si="0"/>
        <v>2027</v>
      </c>
      <c r="B35">
        <v>10</v>
      </c>
      <c r="C35">
        <v>90.754999999999995</v>
      </c>
      <c r="D35">
        <v>134.64500000000001</v>
      </c>
      <c r="E35">
        <v>22.135000000000002</v>
      </c>
      <c r="F35">
        <v>6.5149999999999997</v>
      </c>
    </row>
    <row r="36" spans="1:6" x14ac:dyDescent="0.35">
      <c r="A36">
        <f t="shared" si="0"/>
        <v>2027</v>
      </c>
      <c r="B36">
        <v>11</v>
      </c>
      <c r="C36">
        <v>264.7</v>
      </c>
      <c r="D36">
        <v>322.54000000000002</v>
      </c>
      <c r="E36">
        <v>1.145</v>
      </c>
      <c r="F36">
        <v>0.26</v>
      </c>
    </row>
    <row r="37" spans="1:6" x14ac:dyDescent="0.35">
      <c r="A37">
        <f t="shared" si="0"/>
        <v>2027</v>
      </c>
      <c r="B37">
        <v>12</v>
      </c>
      <c r="C37">
        <v>429.46499999999997</v>
      </c>
      <c r="D37">
        <v>491.46499999999997</v>
      </c>
      <c r="E37">
        <v>0</v>
      </c>
      <c r="F37">
        <v>0</v>
      </c>
    </row>
    <row r="38" spans="1:6" x14ac:dyDescent="0.35">
      <c r="A38">
        <f t="shared" si="0"/>
        <v>2028</v>
      </c>
      <c r="B38">
        <v>1</v>
      </c>
      <c r="C38">
        <v>522.34500000000003</v>
      </c>
      <c r="D38">
        <v>584.34500000000003</v>
      </c>
      <c r="E38">
        <v>0</v>
      </c>
      <c r="F38">
        <v>0</v>
      </c>
    </row>
    <row r="39" spans="1:6" x14ac:dyDescent="0.35">
      <c r="A39">
        <f t="shared" si="0"/>
        <v>2028</v>
      </c>
      <c r="B39">
        <v>2</v>
      </c>
      <c r="C39">
        <v>457.2816666667</v>
      </c>
      <c r="D39">
        <v>515.28166666669995</v>
      </c>
      <c r="E39">
        <v>0</v>
      </c>
      <c r="F39">
        <v>0</v>
      </c>
    </row>
    <row r="40" spans="1:6" x14ac:dyDescent="0.35">
      <c r="A40">
        <f t="shared" si="0"/>
        <v>2028</v>
      </c>
      <c r="B40">
        <v>3</v>
      </c>
      <c r="C40">
        <v>355.55</v>
      </c>
      <c r="D40">
        <v>417.4</v>
      </c>
      <c r="E40">
        <v>0</v>
      </c>
      <c r="F40">
        <v>0</v>
      </c>
    </row>
    <row r="41" spans="1:6" x14ac:dyDescent="0.35">
      <c r="A41">
        <f t="shared" si="0"/>
        <v>2028</v>
      </c>
      <c r="B41">
        <v>4</v>
      </c>
      <c r="C41">
        <v>189.1</v>
      </c>
      <c r="D41">
        <v>245.155</v>
      </c>
      <c r="E41">
        <v>3.14</v>
      </c>
      <c r="F41">
        <v>0.70499999999999996</v>
      </c>
    </row>
    <row r="42" spans="1:6" x14ac:dyDescent="0.35">
      <c r="A42">
        <f t="shared" si="0"/>
        <v>2028</v>
      </c>
      <c r="B42">
        <v>5</v>
      </c>
      <c r="C42">
        <v>47.397500000000001</v>
      </c>
      <c r="D42">
        <v>79.727500000000006</v>
      </c>
      <c r="E42">
        <v>49.1</v>
      </c>
      <c r="F42">
        <v>21.53</v>
      </c>
    </row>
    <row r="43" spans="1:6" x14ac:dyDescent="0.35">
      <c r="A43">
        <f t="shared" si="0"/>
        <v>2028</v>
      </c>
      <c r="B43">
        <v>6</v>
      </c>
      <c r="C43">
        <v>0.67500000000000004</v>
      </c>
      <c r="D43">
        <v>3.3450000000000002</v>
      </c>
      <c r="E43">
        <v>150.47499999999999</v>
      </c>
      <c r="F43">
        <v>77.260000000000005</v>
      </c>
    </row>
    <row r="44" spans="1:6" x14ac:dyDescent="0.35">
      <c r="A44">
        <f t="shared" si="0"/>
        <v>2028</v>
      </c>
      <c r="B44">
        <v>7</v>
      </c>
      <c r="C44">
        <v>0</v>
      </c>
      <c r="D44">
        <v>0</v>
      </c>
      <c r="E44">
        <v>246.47</v>
      </c>
      <c r="F44">
        <v>153.97</v>
      </c>
    </row>
    <row r="45" spans="1:6" x14ac:dyDescent="0.35">
      <c r="A45">
        <f t="shared" si="0"/>
        <v>2028</v>
      </c>
      <c r="B45">
        <v>8</v>
      </c>
      <c r="C45">
        <v>0</v>
      </c>
      <c r="D45">
        <v>0.215</v>
      </c>
      <c r="E45">
        <v>215.375</v>
      </c>
      <c r="F45">
        <v>126.72</v>
      </c>
    </row>
    <row r="46" spans="1:6" x14ac:dyDescent="0.35">
      <c r="A46">
        <f t="shared" si="0"/>
        <v>2028</v>
      </c>
      <c r="B46">
        <v>9</v>
      </c>
      <c r="C46">
        <v>2.6850000000000001</v>
      </c>
      <c r="D46">
        <v>10.775</v>
      </c>
      <c r="E46">
        <v>109.045</v>
      </c>
      <c r="F46">
        <v>47.34</v>
      </c>
    </row>
    <row r="47" spans="1:6" x14ac:dyDescent="0.35">
      <c r="A47">
        <f t="shared" si="0"/>
        <v>2028</v>
      </c>
      <c r="B47">
        <v>10</v>
      </c>
      <c r="C47">
        <v>90.754999999999995</v>
      </c>
      <c r="D47">
        <v>134.64500000000001</v>
      </c>
      <c r="E47">
        <v>22.135000000000002</v>
      </c>
      <c r="F47">
        <v>6.5149999999999997</v>
      </c>
    </row>
    <row r="48" spans="1:6" x14ac:dyDescent="0.35">
      <c r="A48">
        <f t="shared" si="0"/>
        <v>2028</v>
      </c>
      <c r="B48">
        <v>11</v>
      </c>
      <c r="C48">
        <v>264.7</v>
      </c>
      <c r="D48">
        <v>322.54000000000002</v>
      </c>
      <c r="E48">
        <v>1.145</v>
      </c>
      <c r="F48">
        <v>0.26</v>
      </c>
    </row>
    <row r="49" spans="1:6" x14ac:dyDescent="0.35">
      <c r="A49">
        <f t="shared" si="0"/>
        <v>2028</v>
      </c>
      <c r="B49">
        <v>12</v>
      </c>
      <c r="C49">
        <v>429.46499999999997</v>
      </c>
      <c r="D49">
        <v>491.46499999999997</v>
      </c>
      <c r="E49">
        <v>0</v>
      </c>
      <c r="F49">
        <v>0</v>
      </c>
    </row>
    <row r="50" spans="1:6" x14ac:dyDescent="0.35">
      <c r="A50">
        <f t="shared" si="0"/>
        <v>2029</v>
      </c>
      <c r="B50">
        <v>1</v>
      </c>
      <c r="C50">
        <v>522.34500000000003</v>
      </c>
      <c r="D50">
        <v>584.34500000000003</v>
      </c>
      <c r="E50">
        <v>0</v>
      </c>
      <c r="F50">
        <v>0</v>
      </c>
    </row>
    <row r="51" spans="1:6" x14ac:dyDescent="0.35">
      <c r="A51">
        <f t="shared" si="0"/>
        <v>2029</v>
      </c>
      <c r="B51">
        <v>2</v>
      </c>
      <c r="C51">
        <v>440.21499999999997</v>
      </c>
      <c r="D51">
        <v>496.21499999999997</v>
      </c>
      <c r="E51">
        <v>0</v>
      </c>
      <c r="F51">
        <v>0</v>
      </c>
    </row>
    <row r="52" spans="1:6" x14ac:dyDescent="0.35">
      <c r="A52">
        <f t="shared" si="0"/>
        <v>2029</v>
      </c>
      <c r="B52">
        <v>3</v>
      </c>
      <c r="C52">
        <v>355.55</v>
      </c>
      <c r="D52">
        <v>417.4</v>
      </c>
      <c r="E52">
        <v>0</v>
      </c>
      <c r="F52">
        <v>0</v>
      </c>
    </row>
    <row r="53" spans="1:6" x14ac:dyDescent="0.35">
      <c r="A53">
        <f t="shared" si="0"/>
        <v>2029</v>
      </c>
      <c r="B53">
        <v>4</v>
      </c>
      <c r="C53">
        <v>189.1</v>
      </c>
      <c r="D53">
        <v>245.155</v>
      </c>
      <c r="E53">
        <v>3.14</v>
      </c>
      <c r="F53">
        <v>0.70499999999999996</v>
      </c>
    </row>
    <row r="54" spans="1:6" x14ac:dyDescent="0.35">
      <c r="A54">
        <f t="shared" si="0"/>
        <v>2029</v>
      </c>
      <c r="B54">
        <v>5</v>
      </c>
      <c r="C54">
        <v>47.397500000000001</v>
      </c>
      <c r="D54">
        <v>79.727500000000006</v>
      </c>
      <c r="E54">
        <v>49.1</v>
      </c>
      <c r="F54">
        <v>21.53</v>
      </c>
    </row>
    <row r="55" spans="1:6" x14ac:dyDescent="0.35">
      <c r="A55">
        <f t="shared" si="0"/>
        <v>2029</v>
      </c>
      <c r="B55">
        <v>6</v>
      </c>
      <c r="C55">
        <v>0.67500000000000004</v>
      </c>
      <c r="D55">
        <v>3.3450000000000002</v>
      </c>
      <c r="E55">
        <v>150.47499999999999</v>
      </c>
      <c r="F55">
        <v>77.260000000000005</v>
      </c>
    </row>
    <row r="56" spans="1:6" x14ac:dyDescent="0.35">
      <c r="A56">
        <f t="shared" si="0"/>
        <v>2029</v>
      </c>
      <c r="B56">
        <v>7</v>
      </c>
      <c r="C56">
        <v>0</v>
      </c>
      <c r="D56">
        <v>0</v>
      </c>
      <c r="E56">
        <v>246.47</v>
      </c>
      <c r="F56">
        <v>153.97</v>
      </c>
    </row>
    <row r="57" spans="1:6" x14ac:dyDescent="0.35">
      <c r="A57">
        <f t="shared" si="0"/>
        <v>2029</v>
      </c>
      <c r="B57">
        <v>8</v>
      </c>
      <c r="C57">
        <v>0</v>
      </c>
      <c r="D57">
        <v>0.215</v>
      </c>
      <c r="E57">
        <v>215.375</v>
      </c>
      <c r="F57">
        <v>126.72</v>
      </c>
    </row>
    <row r="58" spans="1:6" x14ac:dyDescent="0.35">
      <c r="A58">
        <f t="shared" si="0"/>
        <v>2029</v>
      </c>
      <c r="B58">
        <v>9</v>
      </c>
      <c r="C58">
        <v>2.6850000000000001</v>
      </c>
      <c r="D58">
        <v>10.775</v>
      </c>
      <c r="E58">
        <v>109.045</v>
      </c>
      <c r="F58">
        <v>47.34</v>
      </c>
    </row>
    <row r="59" spans="1:6" x14ac:dyDescent="0.35">
      <c r="A59">
        <f t="shared" si="0"/>
        <v>2029</v>
      </c>
      <c r="B59">
        <v>10</v>
      </c>
      <c r="C59">
        <v>90.754999999999995</v>
      </c>
      <c r="D59">
        <v>134.64500000000001</v>
      </c>
      <c r="E59">
        <v>22.135000000000002</v>
      </c>
      <c r="F59">
        <v>6.5149999999999997</v>
      </c>
    </row>
    <row r="60" spans="1:6" x14ac:dyDescent="0.35">
      <c r="A60">
        <f t="shared" si="0"/>
        <v>2029</v>
      </c>
      <c r="B60">
        <v>11</v>
      </c>
      <c r="C60">
        <v>264.7</v>
      </c>
      <c r="D60">
        <v>322.54000000000002</v>
      </c>
      <c r="E60">
        <v>1.145</v>
      </c>
      <c r="F60">
        <v>0.26</v>
      </c>
    </row>
    <row r="61" spans="1:6" x14ac:dyDescent="0.35">
      <c r="A61">
        <f t="shared" si="0"/>
        <v>2029</v>
      </c>
      <c r="B61">
        <v>12</v>
      </c>
      <c r="C61">
        <v>429.46499999999997</v>
      </c>
      <c r="D61">
        <v>491.46499999999997</v>
      </c>
      <c r="E61">
        <v>0</v>
      </c>
      <c r="F61">
        <v>0</v>
      </c>
    </row>
    <row r="62" spans="1:6" x14ac:dyDescent="0.35">
      <c r="A62">
        <f t="shared" si="0"/>
        <v>2030</v>
      </c>
      <c r="B62">
        <v>1</v>
      </c>
      <c r="C62">
        <v>522.34500000000003</v>
      </c>
      <c r="D62">
        <v>584.34500000000003</v>
      </c>
      <c r="E62">
        <v>0</v>
      </c>
      <c r="F62">
        <v>0</v>
      </c>
    </row>
    <row r="63" spans="1:6" x14ac:dyDescent="0.35">
      <c r="A63">
        <f t="shared" si="0"/>
        <v>2030</v>
      </c>
      <c r="B63">
        <v>2</v>
      </c>
      <c r="C63">
        <v>440.21499999999997</v>
      </c>
      <c r="D63">
        <v>496.21499999999997</v>
      </c>
      <c r="E63">
        <v>0</v>
      </c>
      <c r="F63">
        <v>0</v>
      </c>
    </row>
    <row r="64" spans="1:6" x14ac:dyDescent="0.35">
      <c r="A64">
        <f t="shared" si="0"/>
        <v>2030</v>
      </c>
      <c r="B64">
        <v>3</v>
      </c>
      <c r="C64">
        <v>355.55</v>
      </c>
      <c r="D64">
        <v>417.4</v>
      </c>
      <c r="E64">
        <v>0</v>
      </c>
      <c r="F64">
        <v>0</v>
      </c>
    </row>
    <row r="65" spans="1:6" x14ac:dyDescent="0.35">
      <c r="A65">
        <f t="shared" si="0"/>
        <v>2030</v>
      </c>
      <c r="B65">
        <v>4</v>
      </c>
      <c r="C65">
        <v>189.1</v>
      </c>
      <c r="D65">
        <v>245.155</v>
      </c>
      <c r="E65">
        <v>3.14</v>
      </c>
      <c r="F65">
        <v>0.70499999999999996</v>
      </c>
    </row>
    <row r="66" spans="1:6" x14ac:dyDescent="0.35">
      <c r="A66">
        <f t="shared" si="0"/>
        <v>2030</v>
      </c>
      <c r="B66">
        <v>5</v>
      </c>
      <c r="C66">
        <v>47.397500000000001</v>
      </c>
      <c r="D66">
        <v>79.727500000000006</v>
      </c>
      <c r="E66">
        <v>49.1</v>
      </c>
      <c r="F66">
        <v>21.53</v>
      </c>
    </row>
    <row r="67" spans="1:6" x14ac:dyDescent="0.35">
      <c r="A67">
        <f t="shared" si="0"/>
        <v>2030</v>
      </c>
      <c r="B67">
        <v>6</v>
      </c>
      <c r="C67">
        <v>0.67500000000000004</v>
      </c>
      <c r="D67">
        <v>3.3450000000000002</v>
      </c>
      <c r="E67">
        <v>150.47499999999999</v>
      </c>
      <c r="F67">
        <v>77.260000000000005</v>
      </c>
    </row>
    <row r="68" spans="1:6" x14ac:dyDescent="0.35">
      <c r="A68">
        <f t="shared" si="0"/>
        <v>2030</v>
      </c>
      <c r="B68">
        <v>7</v>
      </c>
      <c r="C68">
        <v>0</v>
      </c>
      <c r="D68">
        <v>0</v>
      </c>
      <c r="E68">
        <v>246.47</v>
      </c>
      <c r="F68">
        <v>153.97</v>
      </c>
    </row>
    <row r="69" spans="1:6" x14ac:dyDescent="0.35">
      <c r="A69">
        <f t="shared" si="0"/>
        <v>2030</v>
      </c>
      <c r="B69">
        <v>8</v>
      </c>
      <c r="C69">
        <v>0</v>
      </c>
      <c r="D69">
        <v>0.215</v>
      </c>
      <c r="E69">
        <v>215.375</v>
      </c>
      <c r="F69">
        <v>126.72</v>
      </c>
    </row>
    <row r="70" spans="1:6" x14ac:dyDescent="0.35">
      <c r="A70">
        <f t="shared" si="0"/>
        <v>2030</v>
      </c>
      <c r="B70">
        <v>9</v>
      </c>
      <c r="C70">
        <v>2.6850000000000001</v>
      </c>
      <c r="D70">
        <v>10.775</v>
      </c>
      <c r="E70">
        <v>109.045</v>
      </c>
      <c r="F70">
        <v>47.34</v>
      </c>
    </row>
    <row r="71" spans="1:6" x14ac:dyDescent="0.35">
      <c r="A71">
        <f t="shared" si="0"/>
        <v>2030</v>
      </c>
      <c r="B71">
        <v>10</v>
      </c>
      <c r="C71">
        <v>90.754999999999995</v>
      </c>
      <c r="D71">
        <v>134.64500000000001</v>
      </c>
      <c r="E71">
        <v>22.135000000000002</v>
      </c>
      <c r="F71">
        <v>6.5149999999999997</v>
      </c>
    </row>
    <row r="72" spans="1:6" x14ac:dyDescent="0.35">
      <c r="A72">
        <f t="shared" si="0"/>
        <v>2030</v>
      </c>
      <c r="B72">
        <v>11</v>
      </c>
      <c r="C72">
        <v>264.7</v>
      </c>
      <c r="D72">
        <v>322.54000000000002</v>
      </c>
      <c r="E72">
        <v>1.145</v>
      </c>
      <c r="F72">
        <v>0.26</v>
      </c>
    </row>
    <row r="73" spans="1:6" x14ac:dyDescent="0.35">
      <c r="A73">
        <f t="shared" si="0"/>
        <v>2030</v>
      </c>
      <c r="B73">
        <v>12</v>
      </c>
      <c r="C73">
        <v>429.46499999999997</v>
      </c>
      <c r="D73">
        <v>491.46499999999997</v>
      </c>
      <c r="E73">
        <v>0</v>
      </c>
      <c r="F73">
        <v>0</v>
      </c>
    </row>
    <row r="74" spans="1:6" x14ac:dyDescent="0.35">
      <c r="A74">
        <f t="shared" si="0"/>
        <v>2031</v>
      </c>
      <c r="B74">
        <v>1</v>
      </c>
      <c r="C74">
        <v>522.34500000000003</v>
      </c>
      <c r="D74">
        <v>584.34500000000003</v>
      </c>
      <c r="E74">
        <v>0</v>
      </c>
      <c r="F74">
        <v>0</v>
      </c>
    </row>
    <row r="75" spans="1:6" x14ac:dyDescent="0.35">
      <c r="A75">
        <f t="shared" si="0"/>
        <v>2031</v>
      </c>
      <c r="B75">
        <v>2</v>
      </c>
      <c r="C75">
        <v>440.21499999999997</v>
      </c>
      <c r="D75">
        <v>496.21499999999997</v>
      </c>
      <c r="E75">
        <v>0</v>
      </c>
      <c r="F75">
        <v>0</v>
      </c>
    </row>
    <row r="76" spans="1:6" x14ac:dyDescent="0.35">
      <c r="A76">
        <f t="shared" si="0"/>
        <v>2031</v>
      </c>
      <c r="B76">
        <v>3</v>
      </c>
      <c r="C76">
        <v>355.55</v>
      </c>
      <c r="D76">
        <v>417.4</v>
      </c>
      <c r="E76">
        <v>0</v>
      </c>
      <c r="F76">
        <v>0</v>
      </c>
    </row>
    <row r="77" spans="1:6" x14ac:dyDescent="0.35">
      <c r="A77">
        <f t="shared" si="0"/>
        <v>2031</v>
      </c>
      <c r="B77">
        <v>4</v>
      </c>
      <c r="C77">
        <v>189.1</v>
      </c>
      <c r="D77">
        <v>245.155</v>
      </c>
      <c r="E77">
        <v>3.14</v>
      </c>
      <c r="F77">
        <v>0.70499999999999996</v>
      </c>
    </row>
    <row r="78" spans="1:6" x14ac:dyDescent="0.35">
      <c r="A78">
        <f t="shared" si="0"/>
        <v>2031</v>
      </c>
      <c r="B78">
        <v>5</v>
      </c>
      <c r="C78">
        <v>47.397500000000001</v>
      </c>
      <c r="D78">
        <v>79.727500000000006</v>
      </c>
      <c r="E78">
        <v>49.1</v>
      </c>
      <c r="F78">
        <v>21.53</v>
      </c>
    </row>
    <row r="79" spans="1:6" x14ac:dyDescent="0.35">
      <c r="A79">
        <f t="shared" ref="A79:A142" si="1">A67+1</f>
        <v>2031</v>
      </c>
      <c r="B79">
        <v>6</v>
      </c>
      <c r="C79">
        <v>0.67500000000000004</v>
      </c>
      <c r="D79">
        <v>3.3450000000000002</v>
      </c>
      <c r="E79">
        <v>150.47499999999999</v>
      </c>
      <c r="F79">
        <v>77.260000000000005</v>
      </c>
    </row>
    <row r="80" spans="1:6" x14ac:dyDescent="0.35">
      <c r="A80">
        <f t="shared" si="1"/>
        <v>2031</v>
      </c>
      <c r="B80">
        <v>7</v>
      </c>
      <c r="C80">
        <v>0</v>
      </c>
      <c r="D80">
        <v>0</v>
      </c>
      <c r="E80">
        <v>246.47</v>
      </c>
      <c r="F80">
        <v>153.97</v>
      </c>
    </row>
    <row r="81" spans="1:6" x14ac:dyDescent="0.35">
      <c r="A81">
        <f t="shared" si="1"/>
        <v>2031</v>
      </c>
      <c r="B81">
        <v>8</v>
      </c>
      <c r="C81">
        <v>0</v>
      </c>
      <c r="D81">
        <v>0.215</v>
      </c>
      <c r="E81">
        <v>215.375</v>
      </c>
      <c r="F81">
        <v>126.72</v>
      </c>
    </row>
    <row r="82" spans="1:6" x14ac:dyDescent="0.35">
      <c r="A82">
        <f t="shared" si="1"/>
        <v>2031</v>
      </c>
      <c r="B82">
        <v>9</v>
      </c>
      <c r="C82">
        <v>2.6850000000000001</v>
      </c>
      <c r="D82">
        <v>10.775</v>
      </c>
      <c r="E82">
        <v>109.045</v>
      </c>
      <c r="F82">
        <v>47.34</v>
      </c>
    </row>
    <row r="83" spans="1:6" x14ac:dyDescent="0.35">
      <c r="A83">
        <f t="shared" si="1"/>
        <v>2031</v>
      </c>
      <c r="B83">
        <v>10</v>
      </c>
      <c r="C83">
        <v>90.754999999999995</v>
      </c>
      <c r="D83">
        <v>134.64500000000001</v>
      </c>
      <c r="E83">
        <v>22.135000000000002</v>
      </c>
      <c r="F83">
        <v>6.5149999999999997</v>
      </c>
    </row>
    <row r="84" spans="1:6" x14ac:dyDescent="0.35">
      <c r="A84">
        <f t="shared" si="1"/>
        <v>2031</v>
      </c>
      <c r="B84">
        <v>11</v>
      </c>
      <c r="C84">
        <v>264.7</v>
      </c>
      <c r="D84">
        <v>322.54000000000002</v>
      </c>
      <c r="E84">
        <v>1.145</v>
      </c>
      <c r="F84">
        <v>0.26</v>
      </c>
    </row>
    <row r="85" spans="1:6" x14ac:dyDescent="0.35">
      <c r="A85">
        <f t="shared" si="1"/>
        <v>2031</v>
      </c>
      <c r="B85">
        <v>12</v>
      </c>
      <c r="C85">
        <v>429.46499999999997</v>
      </c>
      <c r="D85">
        <v>491.46499999999997</v>
      </c>
      <c r="E85">
        <v>0</v>
      </c>
      <c r="F85">
        <v>0</v>
      </c>
    </row>
    <row r="86" spans="1:6" x14ac:dyDescent="0.35">
      <c r="A86">
        <f t="shared" si="1"/>
        <v>2032</v>
      </c>
      <c r="B86">
        <f>B74</f>
        <v>1</v>
      </c>
      <c r="C86">
        <v>522.34500000000003</v>
      </c>
      <c r="D86">
        <v>584.34500000000003</v>
      </c>
      <c r="E86">
        <v>0</v>
      </c>
      <c r="F86">
        <v>0</v>
      </c>
    </row>
    <row r="87" spans="1:6" x14ac:dyDescent="0.35">
      <c r="A87">
        <f t="shared" si="1"/>
        <v>2032</v>
      </c>
      <c r="B87">
        <f t="shared" ref="B87:B150" si="2">B75</f>
        <v>2</v>
      </c>
      <c r="C87">
        <v>457.2816666667</v>
      </c>
      <c r="D87">
        <v>515.28166666669995</v>
      </c>
      <c r="E87">
        <v>0</v>
      </c>
      <c r="F87">
        <v>0</v>
      </c>
    </row>
    <row r="88" spans="1:6" x14ac:dyDescent="0.35">
      <c r="A88">
        <f t="shared" si="1"/>
        <v>2032</v>
      </c>
      <c r="B88">
        <f t="shared" si="2"/>
        <v>3</v>
      </c>
      <c r="C88">
        <v>355.55</v>
      </c>
      <c r="D88">
        <v>417.4</v>
      </c>
      <c r="E88">
        <v>0</v>
      </c>
      <c r="F88">
        <v>0</v>
      </c>
    </row>
    <row r="89" spans="1:6" x14ac:dyDescent="0.35">
      <c r="A89">
        <f t="shared" si="1"/>
        <v>2032</v>
      </c>
      <c r="B89">
        <f t="shared" si="2"/>
        <v>4</v>
      </c>
      <c r="C89">
        <v>189.1</v>
      </c>
      <c r="D89">
        <v>245.155</v>
      </c>
      <c r="E89">
        <v>3.14</v>
      </c>
      <c r="F89">
        <v>0.70499999999999996</v>
      </c>
    </row>
    <row r="90" spans="1:6" x14ac:dyDescent="0.35">
      <c r="A90">
        <f t="shared" si="1"/>
        <v>2032</v>
      </c>
      <c r="B90">
        <f t="shared" si="2"/>
        <v>5</v>
      </c>
      <c r="C90">
        <v>47.397500000000001</v>
      </c>
      <c r="D90">
        <v>79.727500000000006</v>
      </c>
      <c r="E90">
        <v>49.1</v>
      </c>
      <c r="F90">
        <v>21.53</v>
      </c>
    </row>
    <row r="91" spans="1:6" x14ac:dyDescent="0.35">
      <c r="A91">
        <f t="shared" si="1"/>
        <v>2032</v>
      </c>
      <c r="B91">
        <f t="shared" si="2"/>
        <v>6</v>
      </c>
      <c r="C91">
        <v>0.67500000000000004</v>
      </c>
      <c r="D91">
        <v>3.3450000000000002</v>
      </c>
      <c r="E91">
        <v>150.47499999999999</v>
      </c>
      <c r="F91">
        <v>77.260000000000005</v>
      </c>
    </row>
    <row r="92" spans="1:6" x14ac:dyDescent="0.35">
      <c r="A92">
        <f t="shared" si="1"/>
        <v>2032</v>
      </c>
      <c r="B92">
        <f t="shared" si="2"/>
        <v>7</v>
      </c>
      <c r="C92">
        <v>0</v>
      </c>
      <c r="D92">
        <v>0</v>
      </c>
      <c r="E92">
        <v>246.47</v>
      </c>
      <c r="F92">
        <v>153.97</v>
      </c>
    </row>
    <row r="93" spans="1:6" x14ac:dyDescent="0.35">
      <c r="A93">
        <f t="shared" si="1"/>
        <v>2032</v>
      </c>
      <c r="B93">
        <f t="shared" si="2"/>
        <v>8</v>
      </c>
      <c r="C93">
        <v>0</v>
      </c>
      <c r="D93">
        <v>0.215</v>
      </c>
      <c r="E93">
        <v>215.375</v>
      </c>
      <c r="F93">
        <v>126.72</v>
      </c>
    </row>
    <row r="94" spans="1:6" x14ac:dyDescent="0.35">
      <c r="A94">
        <f t="shared" si="1"/>
        <v>2032</v>
      </c>
      <c r="B94">
        <f t="shared" si="2"/>
        <v>9</v>
      </c>
      <c r="C94">
        <v>2.6850000000000001</v>
      </c>
      <c r="D94">
        <v>10.775</v>
      </c>
      <c r="E94">
        <v>109.045</v>
      </c>
      <c r="F94">
        <v>47.34</v>
      </c>
    </row>
    <row r="95" spans="1:6" x14ac:dyDescent="0.35">
      <c r="A95">
        <f t="shared" si="1"/>
        <v>2032</v>
      </c>
      <c r="B95">
        <f t="shared" si="2"/>
        <v>10</v>
      </c>
      <c r="C95">
        <v>90.754999999999995</v>
      </c>
      <c r="D95">
        <v>134.64500000000001</v>
      </c>
      <c r="E95">
        <v>22.135000000000002</v>
      </c>
      <c r="F95">
        <v>6.5149999999999997</v>
      </c>
    </row>
    <row r="96" spans="1:6" x14ac:dyDescent="0.35">
      <c r="A96">
        <f t="shared" si="1"/>
        <v>2032</v>
      </c>
      <c r="B96">
        <f t="shared" si="2"/>
        <v>11</v>
      </c>
      <c r="C96">
        <v>264.7</v>
      </c>
      <c r="D96">
        <v>322.54000000000002</v>
      </c>
      <c r="E96">
        <v>1.145</v>
      </c>
      <c r="F96">
        <v>0.26</v>
      </c>
    </row>
    <row r="97" spans="1:6" x14ac:dyDescent="0.35">
      <c r="A97">
        <f t="shared" si="1"/>
        <v>2032</v>
      </c>
      <c r="B97">
        <f t="shared" si="2"/>
        <v>12</v>
      </c>
      <c r="C97">
        <v>429.46499999999997</v>
      </c>
      <c r="D97">
        <v>491.46499999999997</v>
      </c>
      <c r="E97">
        <v>0</v>
      </c>
      <c r="F97">
        <v>0</v>
      </c>
    </row>
    <row r="98" spans="1:6" x14ac:dyDescent="0.35">
      <c r="A98">
        <f t="shared" si="1"/>
        <v>2033</v>
      </c>
      <c r="B98">
        <f t="shared" si="2"/>
        <v>1</v>
      </c>
      <c r="C98">
        <v>522.35</v>
      </c>
      <c r="D98">
        <v>584.35</v>
      </c>
      <c r="E98">
        <v>0</v>
      </c>
      <c r="F98">
        <v>0</v>
      </c>
    </row>
    <row r="99" spans="1:6" x14ac:dyDescent="0.35">
      <c r="A99">
        <f t="shared" si="1"/>
        <v>2033</v>
      </c>
      <c r="B99">
        <f t="shared" si="2"/>
        <v>2</v>
      </c>
      <c r="C99">
        <v>440.22</v>
      </c>
      <c r="D99">
        <v>496.22</v>
      </c>
      <c r="E99">
        <v>0</v>
      </c>
      <c r="F99">
        <v>0</v>
      </c>
    </row>
    <row r="100" spans="1:6" x14ac:dyDescent="0.35">
      <c r="A100">
        <f t="shared" si="1"/>
        <v>2033</v>
      </c>
      <c r="B100">
        <f t="shared" si="2"/>
        <v>3</v>
      </c>
      <c r="C100">
        <v>355.55</v>
      </c>
      <c r="D100">
        <v>417.4</v>
      </c>
      <c r="E100">
        <v>0</v>
      </c>
      <c r="F100">
        <v>0</v>
      </c>
    </row>
    <row r="101" spans="1:6" x14ac:dyDescent="0.35">
      <c r="A101">
        <f t="shared" si="1"/>
        <v>2033</v>
      </c>
      <c r="B101">
        <f t="shared" si="2"/>
        <v>4</v>
      </c>
      <c r="C101">
        <v>189.1</v>
      </c>
      <c r="D101">
        <v>245.16</v>
      </c>
      <c r="E101">
        <v>3.14</v>
      </c>
      <c r="F101">
        <v>0.71</v>
      </c>
    </row>
    <row r="102" spans="1:6" x14ac:dyDescent="0.35">
      <c r="A102">
        <f t="shared" si="1"/>
        <v>2033</v>
      </c>
      <c r="B102">
        <f t="shared" si="2"/>
        <v>5</v>
      </c>
      <c r="C102">
        <v>44.96</v>
      </c>
      <c r="D102">
        <v>76.010000000000005</v>
      </c>
      <c r="E102">
        <v>54.79</v>
      </c>
      <c r="F102">
        <v>24.42</v>
      </c>
    </row>
    <row r="103" spans="1:6" x14ac:dyDescent="0.35">
      <c r="A103">
        <f t="shared" si="1"/>
        <v>2033</v>
      </c>
      <c r="B103">
        <f t="shared" si="2"/>
        <v>6</v>
      </c>
      <c r="C103">
        <v>0.57999999999999996</v>
      </c>
      <c r="D103">
        <v>3.7</v>
      </c>
      <c r="E103">
        <v>142.1</v>
      </c>
      <c r="F103">
        <v>70.66</v>
      </c>
    </row>
    <row r="104" spans="1:6" x14ac:dyDescent="0.35">
      <c r="A104">
        <f t="shared" si="1"/>
        <v>2033</v>
      </c>
      <c r="B104">
        <f t="shared" si="2"/>
        <v>7</v>
      </c>
      <c r="C104">
        <v>0</v>
      </c>
      <c r="D104">
        <v>0</v>
      </c>
      <c r="E104">
        <v>239.17</v>
      </c>
      <c r="F104">
        <v>147.08000000000001</v>
      </c>
    </row>
    <row r="105" spans="1:6" x14ac:dyDescent="0.35">
      <c r="A105">
        <f t="shared" si="1"/>
        <v>2033</v>
      </c>
      <c r="B105">
        <f t="shared" si="2"/>
        <v>8</v>
      </c>
      <c r="C105">
        <v>0</v>
      </c>
      <c r="D105">
        <v>7.0000000000000007E-2</v>
      </c>
      <c r="E105">
        <v>213.16</v>
      </c>
      <c r="F105">
        <v>123.45</v>
      </c>
    </row>
    <row r="106" spans="1:6" x14ac:dyDescent="0.35">
      <c r="A106">
        <f t="shared" si="1"/>
        <v>2033</v>
      </c>
      <c r="B106">
        <f t="shared" si="2"/>
        <v>9</v>
      </c>
      <c r="C106">
        <v>2.82</v>
      </c>
      <c r="D106">
        <v>11.22</v>
      </c>
      <c r="E106">
        <v>113.07</v>
      </c>
      <c r="F106">
        <v>52.01</v>
      </c>
    </row>
    <row r="107" spans="1:6" x14ac:dyDescent="0.35">
      <c r="A107">
        <f t="shared" si="1"/>
        <v>2033</v>
      </c>
      <c r="B107">
        <f t="shared" si="2"/>
        <v>10</v>
      </c>
      <c r="C107">
        <v>93.21</v>
      </c>
      <c r="D107">
        <v>138.11000000000001</v>
      </c>
      <c r="E107">
        <v>19.98</v>
      </c>
      <c r="F107">
        <v>5.54</v>
      </c>
    </row>
    <row r="108" spans="1:6" x14ac:dyDescent="0.35">
      <c r="A108">
        <f t="shared" si="1"/>
        <v>2033</v>
      </c>
      <c r="B108">
        <f t="shared" si="2"/>
        <v>11</v>
      </c>
      <c r="C108">
        <v>256.27999999999997</v>
      </c>
      <c r="D108">
        <v>313.70999999999998</v>
      </c>
      <c r="E108">
        <v>1.17</v>
      </c>
      <c r="F108">
        <v>0.26</v>
      </c>
    </row>
    <row r="109" spans="1:6" x14ac:dyDescent="0.35">
      <c r="A109">
        <f t="shared" si="1"/>
        <v>2033</v>
      </c>
      <c r="B109">
        <f t="shared" si="2"/>
        <v>12</v>
      </c>
      <c r="C109">
        <v>406.05</v>
      </c>
      <c r="D109">
        <v>468.05</v>
      </c>
      <c r="E109">
        <v>0</v>
      </c>
      <c r="F109">
        <v>0</v>
      </c>
    </row>
    <row r="110" spans="1:6" x14ac:dyDescent="0.35">
      <c r="A110">
        <f t="shared" si="1"/>
        <v>2034</v>
      </c>
      <c r="B110">
        <f t="shared" si="2"/>
        <v>1</v>
      </c>
      <c r="C110">
        <v>522.35</v>
      </c>
      <c r="D110">
        <v>584.35</v>
      </c>
      <c r="E110">
        <v>0</v>
      </c>
      <c r="F110">
        <v>0</v>
      </c>
    </row>
    <row r="111" spans="1:6" x14ac:dyDescent="0.35">
      <c r="A111">
        <f t="shared" si="1"/>
        <v>2034</v>
      </c>
      <c r="B111">
        <f t="shared" si="2"/>
        <v>2</v>
      </c>
      <c r="C111">
        <v>440.22</v>
      </c>
      <c r="D111">
        <v>496.22</v>
      </c>
      <c r="E111">
        <v>0</v>
      </c>
      <c r="F111">
        <v>0</v>
      </c>
    </row>
    <row r="112" spans="1:6" x14ac:dyDescent="0.35">
      <c r="A112">
        <f t="shared" si="1"/>
        <v>2034</v>
      </c>
      <c r="B112">
        <f t="shared" si="2"/>
        <v>3</v>
      </c>
      <c r="C112">
        <v>355.55</v>
      </c>
      <c r="D112">
        <v>417.4</v>
      </c>
      <c r="E112">
        <v>0</v>
      </c>
      <c r="F112">
        <v>0</v>
      </c>
    </row>
    <row r="113" spans="1:6" x14ac:dyDescent="0.35">
      <c r="A113">
        <f t="shared" si="1"/>
        <v>2034</v>
      </c>
      <c r="B113">
        <f t="shared" si="2"/>
        <v>4</v>
      </c>
      <c r="C113">
        <v>189.1</v>
      </c>
      <c r="D113">
        <v>245.16</v>
      </c>
      <c r="E113">
        <v>3.14</v>
      </c>
      <c r="F113">
        <v>0.71</v>
      </c>
    </row>
    <row r="114" spans="1:6" x14ac:dyDescent="0.35">
      <c r="A114">
        <f t="shared" si="1"/>
        <v>2034</v>
      </c>
      <c r="B114">
        <f t="shared" si="2"/>
        <v>5</v>
      </c>
      <c r="C114">
        <v>44.96</v>
      </c>
      <c r="D114">
        <v>76.010000000000005</v>
      </c>
      <c r="E114">
        <v>54.79</v>
      </c>
      <c r="F114">
        <v>24.42</v>
      </c>
    </row>
    <row r="115" spans="1:6" x14ac:dyDescent="0.35">
      <c r="A115">
        <f t="shared" si="1"/>
        <v>2034</v>
      </c>
      <c r="B115">
        <f t="shared" si="2"/>
        <v>6</v>
      </c>
      <c r="C115">
        <v>0.57999999999999996</v>
      </c>
      <c r="D115">
        <v>3.7</v>
      </c>
      <c r="E115">
        <v>142.1</v>
      </c>
      <c r="F115">
        <v>70.66</v>
      </c>
    </row>
    <row r="116" spans="1:6" x14ac:dyDescent="0.35">
      <c r="A116">
        <f t="shared" si="1"/>
        <v>2034</v>
      </c>
      <c r="B116">
        <f t="shared" si="2"/>
        <v>7</v>
      </c>
      <c r="C116">
        <v>0</v>
      </c>
      <c r="D116">
        <v>0</v>
      </c>
      <c r="E116">
        <v>239.17</v>
      </c>
      <c r="F116">
        <v>147.08000000000001</v>
      </c>
    </row>
    <row r="117" spans="1:6" x14ac:dyDescent="0.35">
      <c r="A117">
        <f t="shared" si="1"/>
        <v>2034</v>
      </c>
      <c r="B117">
        <f t="shared" si="2"/>
        <v>8</v>
      </c>
      <c r="C117">
        <v>0</v>
      </c>
      <c r="D117">
        <v>7.0000000000000007E-2</v>
      </c>
      <c r="E117">
        <v>213.16</v>
      </c>
      <c r="F117">
        <v>123.45</v>
      </c>
    </row>
    <row r="118" spans="1:6" x14ac:dyDescent="0.35">
      <c r="A118">
        <f t="shared" si="1"/>
        <v>2034</v>
      </c>
      <c r="B118">
        <f t="shared" si="2"/>
        <v>9</v>
      </c>
      <c r="C118">
        <v>2.82</v>
      </c>
      <c r="D118">
        <v>11.22</v>
      </c>
      <c r="E118">
        <v>113.07</v>
      </c>
      <c r="F118">
        <v>52.01</v>
      </c>
    </row>
    <row r="119" spans="1:6" x14ac:dyDescent="0.35">
      <c r="A119">
        <f t="shared" si="1"/>
        <v>2034</v>
      </c>
      <c r="B119">
        <f t="shared" si="2"/>
        <v>10</v>
      </c>
      <c r="C119">
        <v>93.21</v>
      </c>
      <c r="D119">
        <v>138.11000000000001</v>
      </c>
      <c r="E119">
        <v>19.98</v>
      </c>
      <c r="F119">
        <v>5.54</v>
      </c>
    </row>
    <row r="120" spans="1:6" x14ac:dyDescent="0.35">
      <c r="A120">
        <f t="shared" si="1"/>
        <v>2034</v>
      </c>
      <c r="B120">
        <f t="shared" si="2"/>
        <v>11</v>
      </c>
      <c r="C120">
        <v>256.27999999999997</v>
      </c>
      <c r="D120">
        <v>313.70999999999998</v>
      </c>
      <c r="E120">
        <v>1.17</v>
      </c>
      <c r="F120">
        <v>0.26</v>
      </c>
    </row>
    <row r="121" spans="1:6" x14ac:dyDescent="0.35">
      <c r="A121">
        <f t="shared" si="1"/>
        <v>2034</v>
      </c>
      <c r="B121">
        <f t="shared" si="2"/>
        <v>12</v>
      </c>
      <c r="C121">
        <v>406.05</v>
      </c>
      <c r="D121">
        <v>468.05</v>
      </c>
      <c r="E121">
        <v>0</v>
      </c>
      <c r="F121">
        <v>0</v>
      </c>
    </row>
    <row r="122" spans="1:6" x14ac:dyDescent="0.35">
      <c r="A122">
        <f t="shared" si="1"/>
        <v>2035</v>
      </c>
      <c r="B122">
        <f t="shared" si="2"/>
        <v>1</v>
      </c>
      <c r="C122">
        <v>522.35</v>
      </c>
      <c r="D122">
        <v>584.35</v>
      </c>
      <c r="E122">
        <v>0</v>
      </c>
      <c r="F122">
        <v>0</v>
      </c>
    </row>
    <row r="123" spans="1:6" x14ac:dyDescent="0.35">
      <c r="A123">
        <f t="shared" si="1"/>
        <v>2035</v>
      </c>
      <c r="B123">
        <f t="shared" si="2"/>
        <v>2</v>
      </c>
      <c r="C123">
        <v>440.22</v>
      </c>
      <c r="D123">
        <v>496.22</v>
      </c>
      <c r="E123">
        <v>0</v>
      </c>
      <c r="F123">
        <v>0</v>
      </c>
    </row>
    <row r="124" spans="1:6" x14ac:dyDescent="0.35">
      <c r="A124">
        <f t="shared" si="1"/>
        <v>2035</v>
      </c>
      <c r="B124">
        <f t="shared" si="2"/>
        <v>3</v>
      </c>
      <c r="C124">
        <v>355.55</v>
      </c>
      <c r="D124">
        <v>417.4</v>
      </c>
      <c r="E124">
        <v>0</v>
      </c>
      <c r="F124">
        <v>0</v>
      </c>
    </row>
    <row r="125" spans="1:6" x14ac:dyDescent="0.35">
      <c r="A125">
        <f t="shared" si="1"/>
        <v>2035</v>
      </c>
      <c r="B125">
        <f t="shared" si="2"/>
        <v>4</v>
      </c>
      <c r="C125">
        <v>189.1</v>
      </c>
      <c r="D125">
        <v>245.16</v>
      </c>
      <c r="E125">
        <v>3.14</v>
      </c>
      <c r="F125">
        <v>0.71</v>
      </c>
    </row>
    <row r="126" spans="1:6" x14ac:dyDescent="0.35">
      <c r="A126">
        <f t="shared" si="1"/>
        <v>2035</v>
      </c>
      <c r="B126">
        <f t="shared" si="2"/>
        <v>5</v>
      </c>
      <c r="C126">
        <v>44.96</v>
      </c>
      <c r="D126">
        <v>76.010000000000005</v>
      </c>
      <c r="E126">
        <v>54.79</v>
      </c>
      <c r="F126">
        <v>24.42</v>
      </c>
    </row>
    <row r="127" spans="1:6" x14ac:dyDescent="0.35">
      <c r="A127">
        <f t="shared" si="1"/>
        <v>2035</v>
      </c>
      <c r="B127">
        <f t="shared" si="2"/>
        <v>6</v>
      </c>
      <c r="C127">
        <v>0.57999999999999996</v>
      </c>
      <c r="D127">
        <v>3.7</v>
      </c>
      <c r="E127">
        <v>142.1</v>
      </c>
      <c r="F127">
        <v>70.66</v>
      </c>
    </row>
    <row r="128" spans="1:6" x14ac:dyDescent="0.35">
      <c r="A128">
        <f t="shared" si="1"/>
        <v>2035</v>
      </c>
      <c r="B128">
        <f t="shared" si="2"/>
        <v>7</v>
      </c>
      <c r="C128">
        <v>0</v>
      </c>
      <c r="D128">
        <v>0</v>
      </c>
      <c r="E128">
        <v>239.17</v>
      </c>
      <c r="F128">
        <v>147.08000000000001</v>
      </c>
    </row>
    <row r="129" spans="1:6" x14ac:dyDescent="0.35">
      <c r="A129">
        <f t="shared" si="1"/>
        <v>2035</v>
      </c>
      <c r="B129">
        <f t="shared" si="2"/>
        <v>8</v>
      </c>
      <c r="C129">
        <v>0</v>
      </c>
      <c r="D129">
        <v>7.0000000000000007E-2</v>
      </c>
      <c r="E129">
        <v>213.16</v>
      </c>
      <c r="F129">
        <v>123.45</v>
      </c>
    </row>
    <row r="130" spans="1:6" x14ac:dyDescent="0.35">
      <c r="A130">
        <f t="shared" si="1"/>
        <v>2035</v>
      </c>
      <c r="B130">
        <f t="shared" si="2"/>
        <v>9</v>
      </c>
      <c r="C130">
        <v>2.82</v>
      </c>
      <c r="D130">
        <v>11.22</v>
      </c>
      <c r="E130">
        <v>113.07</v>
      </c>
      <c r="F130">
        <v>52.01</v>
      </c>
    </row>
    <row r="131" spans="1:6" x14ac:dyDescent="0.35">
      <c r="A131">
        <f t="shared" si="1"/>
        <v>2035</v>
      </c>
      <c r="B131">
        <f t="shared" si="2"/>
        <v>10</v>
      </c>
      <c r="C131">
        <v>93.21</v>
      </c>
      <c r="D131">
        <v>138.11000000000001</v>
      </c>
      <c r="E131">
        <v>19.98</v>
      </c>
      <c r="F131">
        <v>5.54</v>
      </c>
    </row>
    <row r="132" spans="1:6" x14ac:dyDescent="0.35">
      <c r="A132">
        <f t="shared" si="1"/>
        <v>2035</v>
      </c>
      <c r="B132">
        <f t="shared" si="2"/>
        <v>11</v>
      </c>
      <c r="C132">
        <v>256.27999999999997</v>
      </c>
      <c r="D132">
        <v>313.70999999999998</v>
      </c>
      <c r="E132">
        <v>1.17</v>
      </c>
      <c r="F132">
        <v>0.26</v>
      </c>
    </row>
    <row r="133" spans="1:6" x14ac:dyDescent="0.35">
      <c r="A133">
        <f t="shared" si="1"/>
        <v>2035</v>
      </c>
      <c r="B133">
        <f t="shared" si="2"/>
        <v>12</v>
      </c>
      <c r="C133">
        <v>406.05</v>
      </c>
      <c r="D133">
        <v>468.05</v>
      </c>
      <c r="E133">
        <v>0</v>
      </c>
      <c r="F133">
        <v>0</v>
      </c>
    </row>
    <row r="134" spans="1:6" x14ac:dyDescent="0.35">
      <c r="A134">
        <f t="shared" si="1"/>
        <v>2036</v>
      </c>
      <c r="B134">
        <f t="shared" si="2"/>
        <v>1</v>
      </c>
      <c r="C134">
        <v>522.35</v>
      </c>
      <c r="D134">
        <v>584.35</v>
      </c>
      <c r="E134">
        <v>0</v>
      </c>
      <c r="F134">
        <v>0</v>
      </c>
    </row>
    <row r="135" spans="1:6" x14ac:dyDescent="0.35">
      <c r="A135">
        <f t="shared" si="1"/>
        <v>2036</v>
      </c>
      <c r="B135">
        <f t="shared" si="2"/>
        <v>2</v>
      </c>
      <c r="C135">
        <v>457.28</v>
      </c>
      <c r="D135">
        <v>515.28</v>
      </c>
      <c r="E135">
        <v>0</v>
      </c>
      <c r="F135">
        <v>0</v>
      </c>
    </row>
    <row r="136" spans="1:6" x14ac:dyDescent="0.35">
      <c r="A136">
        <f t="shared" si="1"/>
        <v>2036</v>
      </c>
      <c r="B136">
        <f t="shared" si="2"/>
        <v>3</v>
      </c>
      <c r="C136">
        <v>355.55</v>
      </c>
      <c r="D136">
        <v>417.4</v>
      </c>
      <c r="E136">
        <v>0</v>
      </c>
      <c r="F136">
        <v>0</v>
      </c>
    </row>
    <row r="137" spans="1:6" x14ac:dyDescent="0.35">
      <c r="A137">
        <f t="shared" si="1"/>
        <v>2036</v>
      </c>
      <c r="B137">
        <f t="shared" si="2"/>
        <v>4</v>
      </c>
      <c r="C137">
        <v>189.1</v>
      </c>
      <c r="D137">
        <v>245.16</v>
      </c>
      <c r="E137">
        <v>3.14</v>
      </c>
      <c r="F137">
        <v>0.71</v>
      </c>
    </row>
    <row r="138" spans="1:6" x14ac:dyDescent="0.35">
      <c r="A138">
        <f t="shared" si="1"/>
        <v>2036</v>
      </c>
      <c r="B138">
        <f t="shared" si="2"/>
        <v>5</v>
      </c>
      <c r="C138">
        <v>44.96</v>
      </c>
      <c r="D138">
        <v>76.010000000000005</v>
      </c>
      <c r="E138">
        <v>54.79</v>
      </c>
      <c r="F138">
        <v>24.42</v>
      </c>
    </row>
    <row r="139" spans="1:6" x14ac:dyDescent="0.35">
      <c r="A139">
        <f t="shared" si="1"/>
        <v>2036</v>
      </c>
      <c r="B139">
        <f t="shared" si="2"/>
        <v>6</v>
      </c>
      <c r="C139">
        <v>0.57999999999999996</v>
      </c>
      <c r="D139">
        <v>3.7</v>
      </c>
      <c r="E139">
        <v>142.1</v>
      </c>
      <c r="F139">
        <v>70.66</v>
      </c>
    </row>
    <row r="140" spans="1:6" x14ac:dyDescent="0.35">
      <c r="A140">
        <f t="shared" si="1"/>
        <v>2036</v>
      </c>
      <c r="B140">
        <f t="shared" si="2"/>
        <v>7</v>
      </c>
      <c r="C140">
        <v>0</v>
      </c>
      <c r="D140">
        <v>0</v>
      </c>
      <c r="E140">
        <v>239.17</v>
      </c>
      <c r="F140">
        <v>147.08000000000001</v>
      </c>
    </row>
    <row r="141" spans="1:6" x14ac:dyDescent="0.35">
      <c r="A141">
        <f t="shared" si="1"/>
        <v>2036</v>
      </c>
      <c r="B141">
        <f t="shared" si="2"/>
        <v>8</v>
      </c>
      <c r="C141">
        <v>0</v>
      </c>
      <c r="D141">
        <v>7.0000000000000007E-2</v>
      </c>
      <c r="E141">
        <v>213.16</v>
      </c>
      <c r="F141">
        <v>123.45</v>
      </c>
    </row>
    <row r="142" spans="1:6" x14ac:dyDescent="0.35">
      <c r="A142">
        <f t="shared" si="1"/>
        <v>2036</v>
      </c>
      <c r="B142">
        <f t="shared" si="2"/>
        <v>9</v>
      </c>
      <c r="C142">
        <v>2.82</v>
      </c>
      <c r="D142">
        <v>11.22</v>
      </c>
      <c r="E142">
        <v>113.07</v>
      </c>
      <c r="F142">
        <v>52.01</v>
      </c>
    </row>
    <row r="143" spans="1:6" x14ac:dyDescent="0.35">
      <c r="A143">
        <f t="shared" ref="A143:A193" si="3">A131+1</f>
        <v>2036</v>
      </c>
      <c r="B143">
        <f t="shared" si="2"/>
        <v>10</v>
      </c>
      <c r="C143">
        <v>93.21</v>
      </c>
      <c r="D143">
        <v>138.11000000000001</v>
      </c>
      <c r="E143">
        <v>19.98</v>
      </c>
      <c r="F143">
        <v>5.54</v>
      </c>
    </row>
    <row r="144" spans="1:6" x14ac:dyDescent="0.35">
      <c r="A144">
        <f t="shared" si="3"/>
        <v>2036</v>
      </c>
      <c r="B144">
        <f t="shared" si="2"/>
        <v>11</v>
      </c>
      <c r="C144">
        <v>256.27999999999997</v>
      </c>
      <c r="D144">
        <v>313.70999999999998</v>
      </c>
      <c r="E144">
        <v>1.17</v>
      </c>
      <c r="F144">
        <v>0.26</v>
      </c>
    </row>
    <row r="145" spans="1:6" x14ac:dyDescent="0.35">
      <c r="A145">
        <f t="shared" si="3"/>
        <v>2036</v>
      </c>
      <c r="B145">
        <f t="shared" si="2"/>
        <v>12</v>
      </c>
      <c r="C145">
        <v>406.05</v>
      </c>
      <c r="D145">
        <v>468.05</v>
      </c>
      <c r="E145">
        <v>0</v>
      </c>
      <c r="F145">
        <v>0</v>
      </c>
    </row>
    <row r="146" spans="1:6" x14ac:dyDescent="0.35">
      <c r="A146">
        <f t="shared" si="3"/>
        <v>2037</v>
      </c>
      <c r="B146">
        <f t="shared" si="2"/>
        <v>1</v>
      </c>
      <c r="C146">
        <v>522.35</v>
      </c>
      <c r="D146">
        <v>584.35</v>
      </c>
      <c r="E146">
        <v>0</v>
      </c>
      <c r="F146">
        <v>0</v>
      </c>
    </row>
    <row r="147" spans="1:6" x14ac:dyDescent="0.35">
      <c r="A147">
        <f t="shared" si="3"/>
        <v>2037</v>
      </c>
      <c r="B147">
        <f t="shared" si="2"/>
        <v>2</v>
      </c>
      <c r="C147">
        <v>440.22</v>
      </c>
      <c r="D147">
        <v>496.22</v>
      </c>
      <c r="E147">
        <v>0</v>
      </c>
      <c r="F147">
        <v>0</v>
      </c>
    </row>
    <row r="148" spans="1:6" x14ac:dyDescent="0.35">
      <c r="A148">
        <f t="shared" si="3"/>
        <v>2037</v>
      </c>
      <c r="B148">
        <f t="shared" si="2"/>
        <v>3</v>
      </c>
      <c r="C148">
        <v>355.55</v>
      </c>
      <c r="D148">
        <v>417.4</v>
      </c>
      <c r="E148">
        <v>0</v>
      </c>
      <c r="F148">
        <v>0</v>
      </c>
    </row>
    <row r="149" spans="1:6" x14ac:dyDescent="0.35">
      <c r="A149">
        <f t="shared" si="3"/>
        <v>2037</v>
      </c>
      <c r="B149">
        <f t="shared" si="2"/>
        <v>4</v>
      </c>
      <c r="C149">
        <v>189.1</v>
      </c>
      <c r="D149">
        <v>245.16</v>
      </c>
      <c r="E149">
        <v>3.14</v>
      </c>
      <c r="F149">
        <v>0.71</v>
      </c>
    </row>
    <row r="150" spans="1:6" x14ac:dyDescent="0.35">
      <c r="A150">
        <f t="shared" si="3"/>
        <v>2037</v>
      </c>
      <c r="B150">
        <f t="shared" si="2"/>
        <v>5</v>
      </c>
      <c r="C150">
        <v>44.96</v>
      </c>
      <c r="D150">
        <v>76.010000000000005</v>
      </c>
      <c r="E150">
        <v>54.79</v>
      </c>
      <c r="F150">
        <v>24.42</v>
      </c>
    </row>
    <row r="151" spans="1:6" x14ac:dyDescent="0.35">
      <c r="A151">
        <f t="shared" si="3"/>
        <v>2037</v>
      </c>
      <c r="B151">
        <f t="shared" ref="B151:B193" si="4">B139</f>
        <v>6</v>
      </c>
      <c r="C151">
        <v>0.57999999999999996</v>
      </c>
      <c r="D151">
        <v>3.7</v>
      </c>
      <c r="E151">
        <v>142.1</v>
      </c>
      <c r="F151">
        <v>70.66</v>
      </c>
    </row>
    <row r="152" spans="1:6" x14ac:dyDescent="0.35">
      <c r="A152">
        <f t="shared" si="3"/>
        <v>2037</v>
      </c>
      <c r="B152">
        <f t="shared" si="4"/>
        <v>7</v>
      </c>
      <c r="C152">
        <v>0</v>
      </c>
      <c r="D152">
        <v>0</v>
      </c>
      <c r="E152">
        <v>239.17</v>
      </c>
      <c r="F152">
        <v>147.08000000000001</v>
      </c>
    </row>
    <row r="153" spans="1:6" x14ac:dyDescent="0.35">
      <c r="A153">
        <f t="shared" si="3"/>
        <v>2037</v>
      </c>
      <c r="B153">
        <f t="shared" si="4"/>
        <v>8</v>
      </c>
      <c r="C153">
        <v>0</v>
      </c>
      <c r="D153">
        <v>7.0000000000000007E-2</v>
      </c>
      <c r="E153">
        <v>213.16</v>
      </c>
      <c r="F153">
        <v>123.45</v>
      </c>
    </row>
    <row r="154" spans="1:6" x14ac:dyDescent="0.35">
      <c r="A154">
        <f t="shared" si="3"/>
        <v>2037</v>
      </c>
      <c r="B154">
        <f t="shared" si="4"/>
        <v>9</v>
      </c>
      <c r="C154">
        <v>2.82</v>
      </c>
      <c r="D154">
        <v>11.22</v>
      </c>
      <c r="E154">
        <v>113.07</v>
      </c>
      <c r="F154">
        <v>52.01</v>
      </c>
    </row>
    <row r="155" spans="1:6" x14ac:dyDescent="0.35">
      <c r="A155">
        <f t="shared" si="3"/>
        <v>2037</v>
      </c>
      <c r="B155">
        <f t="shared" si="4"/>
        <v>10</v>
      </c>
      <c r="C155">
        <v>93.21</v>
      </c>
      <c r="D155">
        <v>138.11000000000001</v>
      </c>
      <c r="E155">
        <v>19.98</v>
      </c>
      <c r="F155">
        <v>5.54</v>
      </c>
    </row>
    <row r="156" spans="1:6" x14ac:dyDescent="0.35">
      <c r="A156">
        <f t="shared" si="3"/>
        <v>2037</v>
      </c>
      <c r="B156">
        <f t="shared" si="4"/>
        <v>11</v>
      </c>
      <c r="C156">
        <v>256.27999999999997</v>
      </c>
      <c r="D156">
        <v>313.70999999999998</v>
      </c>
      <c r="E156">
        <v>1.17</v>
      </c>
      <c r="F156">
        <v>0.26</v>
      </c>
    </row>
    <row r="157" spans="1:6" x14ac:dyDescent="0.35">
      <c r="A157">
        <f t="shared" si="3"/>
        <v>2037</v>
      </c>
      <c r="B157">
        <f t="shared" si="4"/>
        <v>12</v>
      </c>
      <c r="C157">
        <v>406.05</v>
      </c>
      <c r="D157">
        <v>468.05</v>
      </c>
      <c r="E157">
        <v>0</v>
      </c>
      <c r="F157">
        <v>0</v>
      </c>
    </row>
    <row r="158" spans="1:6" x14ac:dyDescent="0.35">
      <c r="A158">
        <f t="shared" si="3"/>
        <v>2038</v>
      </c>
      <c r="B158">
        <f t="shared" si="4"/>
        <v>1</v>
      </c>
      <c r="C158">
        <v>522.35</v>
      </c>
      <c r="D158">
        <v>584.35</v>
      </c>
      <c r="E158">
        <v>0</v>
      </c>
      <c r="F158">
        <v>0</v>
      </c>
    </row>
    <row r="159" spans="1:6" x14ac:dyDescent="0.35">
      <c r="A159">
        <f t="shared" si="3"/>
        <v>2038</v>
      </c>
      <c r="B159">
        <f t="shared" si="4"/>
        <v>2</v>
      </c>
      <c r="C159">
        <v>440.22</v>
      </c>
      <c r="D159">
        <v>496.22</v>
      </c>
      <c r="E159">
        <v>0</v>
      </c>
      <c r="F159">
        <v>0</v>
      </c>
    </row>
    <row r="160" spans="1:6" x14ac:dyDescent="0.35">
      <c r="A160">
        <f t="shared" si="3"/>
        <v>2038</v>
      </c>
      <c r="B160">
        <f t="shared" si="4"/>
        <v>3</v>
      </c>
      <c r="C160">
        <v>355.55</v>
      </c>
      <c r="D160">
        <v>417.4</v>
      </c>
      <c r="E160">
        <v>0</v>
      </c>
      <c r="F160">
        <v>0</v>
      </c>
    </row>
    <row r="161" spans="1:6" x14ac:dyDescent="0.35">
      <c r="A161">
        <f t="shared" si="3"/>
        <v>2038</v>
      </c>
      <c r="B161">
        <f t="shared" si="4"/>
        <v>4</v>
      </c>
      <c r="C161">
        <v>189.1</v>
      </c>
      <c r="D161">
        <v>245.16</v>
      </c>
      <c r="E161">
        <v>3.14</v>
      </c>
      <c r="F161">
        <v>0.71</v>
      </c>
    </row>
    <row r="162" spans="1:6" x14ac:dyDescent="0.35">
      <c r="A162">
        <f t="shared" si="3"/>
        <v>2038</v>
      </c>
      <c r="B162">
        <f t="shared" si="4"/>
        <v>5</v>
      </c>
      <c r="C162">
        <v>44.96</v>
      </c>
      <c r="D162">
        <v>76.010000000000005</v>
      </c>
      <c r="E162">
        <v>54.79</v>
      </c>
      <c r="F162">
        <v>24.42</v>
      </c>
    </row>
    <row r="163" spans="1:6" x14ac:dyDescent="0.35">
      <c r="A163">
        <f t="shared" si="3"/>
        <v>2038</v>
      </c>
      <c r="B163">
        <f t="shared" si="4"/>
        <v>6</v>
      </c>
      <c r="C163">
        <v>0.57999999999999996</v>
      </c>
      <c r="D163">
        <v>3.7</v>
      </c>
      <c r="E163">
        <v>142.1</v>
      </c>
      <c r="F163">
        <v>70.66</v>
      </c>
    </row>
    <row r="164" spans="1:6" x14ac:dyDescent="0.35">
      <c r="A164">
        <f t="shared" si="3"/>
        <v>2038</v>
      </c>
      <c r="B164">
        <f t="shared" si="4"/>
        <v>7</v>
      </c>
      <c r="C164">
        <v>0</v>
      </c>
      <c r="D164">
        <v>0</v>
      </c>
      <c r="E164">
        <v>239.17</v>
      </c>
      <c r="F164">
        <v>147.08000000000001</v>
      </c>
    </row>
    <row r="165" spans="1:6" x14ac:dyDescent="0.35">
      <c r="A165">
        <f t="shared" si="3"/>
        <v>2038</v>
      </c>
      <c r="B165">
        <f t="shared" si="4"/>
        <v>8</v>
      </c>
      <c r="C165">
        <v>0</v>
      </c>
      <c r="D165">
        <v>7.0000000000000007E-2</v>
      </c>
      <c r="E165">
        <v>213.16</v>
      </c>
      <c r="F165">
        <v>123.45</v>
      </c>
    </row>
    <row r="166" spans="1:6" x14ac:dyDescent="0.35">
      <c r="A166">
        <f t="shared" si="3"/>
        <v>2038</v>
      </c>
      <c r="B166">
        <f t="shared" si="4"/>
        <v>9</v>
      </c>
      <c r="C166">
        <v>2.82</v>
      </c>
      <c r="D166">
        <v>11.22</v>
      </c>
      <c r="E166">
        <v>113.07</v>
      </c>
      <c r="F166">
        <v>52.01</v>
      </c>
    </row>
    <row r="167" spans="1:6" x14ac:dyDescent="0.35">
      <c r="A167">
        <f t="shared" si="3"/>
        <v>2038</v>
      </c>
      <c r="B167">
        <f t="shared" si="4"/>
        <v>10</v>
      </c>
      <c r="C167">
        <v>93.21</v>
      </c>
      <c r="D167">
        <v>138.11000000000001</v>
      </c>
      <c r="E167">
        <v>19.98</v>
      </c>
      <c r="F167">
        <v>5.54</v>
      </c>
    </row>
    <row r="168" spans="1:6" x14ac:dyDescent="0.35">
      <c r="A168">
        <f t="shared" si="3"/>
        <v>2038</v>
      </c>
      <c r="B168">
        <f t="shared" si="4"/>
        <v>11</v>
      </c>
      <c r="C168">
        <v>256.27999999999997</v>
      </c>
      <c r="D168">
        <v>313.70999999999998</v>
      </c>
      <c r="E168">
        <v>1.17</v>
      </c>
      <c r="F168">
        <v>0.26</v>
      </c>
    </row>
    <row r="169" spans="1:6" x14ac:dyDescent="0.35">
      <c r="A169">
        <f t="shared" si="3"/>
        <v>2038</v>
      </c>
      <c r="B169">
        <f t="shared" si="4"/>
        <v>12</v>
      </c>
      <c r="C169">
        <v>406.05</v>
      </c>
      <c r="D169">
        <v>468.05</v>
      </c>
      <c r="E169">
        <v>0</v>
      </c>
      <c r="F169">
        <v>0</v>
      </c>
    </row>
    <row r="170" spans="1:6" x14ac:dyDescent="0.35">
      <c r="A170">
        <f t="shared" si="3"/>
        <v>2039</v>
      </c>
      <c r="B170">
        <f t="shared" si="4"/>
        <v>1</v>
      </c>
      <c r="C170">
        <v>522.35</v>
      </c>
      <c r="D170">
        <v>584.35</v>
      </c>
      <c r="E170">
        <v>0</v>
      </c>
      <c r="F170">
        <v>0</v>
      </c>
    </row>
    <row r="171" spans="1:6" x14ac:dyDescent="0.35">
      <c r="A171">
        <f t="shared" si="3"/>
        <v>2039</v>
      </c>
      <c r="B171">
        <f t="shared" si="4"/>
        <v>2</v>
      </c>
      <c r="C171">
        <v>440.22</v>
      </c>
      <c r="D171">
        <v>496.22</v>
      </c>
      <c r="E171">
        <v>0</v>
      </c>
      <c r="F171">
        <v>0</v>
      </c>
    </row>
    <row r="172" spans="1:6" x14ac:dyDescent="0.35">
      <c r="A172">
        <f t="shared" si="3"/>
        <v>2039</v>
      </c>
      <c r="B172">
        <f t="shared" si="4"/>
        <v>3</v>
      </c>
      <c r="C172">
        <v>355.55</v>
      </c>
      <c r="D172">
        <v>417.4</v>
      </c>
      <c r="E172">
        <v>0</v>
      </c>
      <c r="F172">
        <v>0</v>
      </c>
    </row>
    <row r="173" spans="1:6" x14ac:dyDescent="0.35">
      <c r="A173">
        <f t="shared" si="3"/>
        <v>2039</v>
      </c>
      <c r="B173">
        <f t="shared" si="4"/>
        <v>4</v>
      </c>
      <c r="C173">
        <v>189.1</v>
      </c>
      <c r="D173">
        <v>245.16</v>
      </c>
      <c r="E173">
        <v>3.14</v>
      </c>
      <c r="F173">
        <v>0.71</v>
      </c>
    </row>
    <row r="174" spans="1:6" x14ac:dyDescent="0.35">
      <c r="A174">
        <f t="shared" si="3"/>
        <v>2039</v>
      </c>
      <c r="B174">
        <f t="shared" si="4"/>
        <v>5</v>
      </c>
      <c r="C174">
        <v>44.96</v>
      </c>
      <c r="D174">
        <v>76.010000000000005</v>
      </c>
      <c r="E174">
        <v>54.79</v>
      </c>
      <c r="F174">
        <v>24.42</v>
      </c>
    </row>
    <row r="175" spans="1:6" x14ac:dyDescent="0.35">
      <c r="A175">
        <f t="shared" si="3"/>
        <v>2039</v>
      </c>
      <c r="B175">
        <f t="shared" si="4"/>
        <v>6</v>
      </c>
      <c r="C175">
        <v>0.57999999999999996</v>
      </c>
      <c r="D175">
        <v>3.7</v>
      </c>
      <c r="E175">
        <v>142.1</v>
      </c>
      <c r="F175">
        <v>70.66</v>
      </c>
    </row>
    <row r="176" spans="1:6" x14ac:dyDescent="0.35">
      <c r="A176">
        <f t="shared" si="3"/>
        <v>2039</v>
      </c>
      <c r="B176">
        <f t="shared" si="4"/>
        <v>7</v>
      </c>
      <c r="C176">
        <v>0</v>
      </c>
      <c r="D176">
        <v>0</v>
      </c>
      <c r="E176">
        <v>239.17</v>
      </c>
      <c r="F176">
        <v>147.08000000000001</v>
      </c>
    </row>
    <row r="177" spans="1:6" x14ac:dyDescent="0.35">
      <c r="A177">
        <f t="shared" si="3"/>
        <v>2039</v>
      </c>
      <c r="B177">
        <f t="shared" si="4"/>
        <v>8</v>
      </c>
      <c r="C177">
        <v>0</v>
      </c>
      <c r="D177">
        <v>7.0000000000000007E-2</v>
      </c>
      <c r="E177">
        <v>213.16</v>
      </c>
      <c r="F177">
        <v>123.45</v>
      </c>
    </row>
    <row r="178" spans="1:6" x14ac:dyDescent="0.35">
      <c r="A178">
        <f t="shared" si="3"/>
        <v>2039</v>
      </c>
      <c r="B178">
        <f t="shared" si="4"/>
        <v>9</v>
      </c>
      <c r="C178">
        <v>2.82</v>
      </c>
      <c r="D178">
        <v>11.22</v>
      </c>
      <c r="E178">
        <v>113.07</v>
      </c>
      <c r="F178">
        <v>52.01</v>
      </c>
    </row>
    <row r="179" spans="1:6" x14ac:dyDescent="0.35">
      <c r="A179">
        <f t="shared" si="3"/>
        <v>2039</v>
      </c>
      <c r="B179">
        <f t="shared" si="4"/>
        <v>10</v>
      </c>
      <c r="C179">
        <v>93.21</v>
      </c>
      <c r="D179">
        <v>138.11000000000001</v>
      </c>
      <c r="E179">
        <v>19.98</v>
      </c>
      <c r="F179">
        <v>5.54</v>
      </c>
    </row>
    <row r="180" spans="1:6" x14ac:dyDescent="0.35">
      <c r="A180">
        <f t="shared" si="3"/>
        <v>2039</v>
      </c>
      <c r="B180">
        <f t="shared" si="4"/>
        <v>11</v>
      </c>
      <c r="C180">
        <v>256.27999999999997</v>
      </c>
      <c r="D180">
        <v>313.70999999999998</v>
      </c>
      <c r="E180">
        <v>1.17</v>
      </c>
      <c r="F180">
        <v>0.26</v>
      </c>
    </row>
    <row r="181" spans="1:6" x14ac:dyDescent="0.35">
      <c r="A181">
        <f t="shared" si="3"/>
        <v>2039</v>
      </c>
      <c r="B181">
        <f t="shared" si="4"/>
        <v>12</v>
      </c>
      <c r="C181">
        <v>406.05</v>
      </c>
      <c r="D181">
        <v>468.05</v>
      </c>
      <c r="E181">
        <v>0</v>
      </c>
      <c r="F181">
        <v>0</v>
      </c>
    </row>
    <row r="182" spans="1:6" x14ac:dyDescent="0.35">
      <c r="A182">
        <f t="shared" si="3"/>
        <v>2040</v>
      </c>
      <c r="B182">
        <f t="shared" si="4"/>
        <v>1</v>
      </c>
      <c r="C182">
        <v>522.35</v>
      </c>
      <c r="D182">
        <v>584.35</v>
      </c>
      <c r="E182">
        <v>0</v>
      </c>
      <c r="F182">
        <v>0</v>
      </c>
    </row>
    <row r="183" spans="1:6" x14ac:dyDescent="0.35">
      <c r="A183">
        <f t="shared" si="3"/>
        <v>2040</v>
      </c>
      <c r="B183">
        <f t="shared" si="4"/>
        <v>2</v>
      </c>
      <c r="C183">
        <v>457.28</v>
      </c>
      <c r="D183">
        <v>515.28</v>
      </c>
      <c r="E183">
        <v>0</v>
      </c>
      <c r="F183">
        <v>0</v>
      </c>
    </row>
    <row r="184" spans="1:6" x14ac:dyDescent="0.35">
      <c r="A184">
        <f t="shared" si="3"/>
        <v>2040</v>
      </c>
      <c r="B184">
        <f t="shared" si="4"/>
        <v>3</v>
      </c>
      <c r="C184">
        <v>355.55</v>
      </c>
      <c r="D184">
        <v>417.4</v>
      </c>
      <c r="E184">
        <v>0</v>
      </c>
      <c r="F184">
        <v>0</v>
      </c>
    </row>
    <row r="185" spans="1:6" x14ac:dyDescent="0.35">
      <c r="A185">
        <f t="shared" si="3"/>
        <v>2040</v>
      </c>
      <c r="B185">
        <f t="shared" si="4"/>
        <v>4</v>
      </c>
      <c r="C185">
        <v>189.1</v>
      </c>
      <c r="D185">
        <v>245.16</v>
      </c>
      <c r="E185">
        <v>3.14</v>
      </c>
      <c r="F185">
        <v>0.71</v>
      </c>
    </row>
    <row r="186" spans="1:6" x14ac:dyDescent="0.35">
      <c r="A186">
        <f t="shared" si="3"/>
        <v>2040</v>
      </c>
      <c r="B186">
        <f t="shared" si="4"/>
        <v>5</v>
      </c>
      <c r="C186">
        <v>44.96</v>
      </c>
      <c r="D186">
        <v>76.010000000000005</v>
      </c>
      <c r="E186">
        <v>54.79</v>
      </c>
      <c r="F186">
        <v>24.42</v>
      </c>
    </row>
    <row r="187" spans="1:6" x14ac:dyDescent="0.35">
      <c r="A187">
        <f t="shared" si="3"/>
        <v>2040</v>
      </c>
      <c r="B187">
        <f t="shared" si="4"/>
        <v>6</v>
      </c>
      <c r="C187">
        <v>0.57999999999999996</v>
      </c>
      <c r="D187">
        <v>3.7</v>
      </c>
      <c r="E187">
        <v>142.1</v>
      </c>
      <c r="F187">
        <v>70.66</v>
      </c>
    </row>
    <row r="188" spans="1:6" x14ac:dyDescent="0.35">
      <c r="A188">
        <f t="shared" si="3"/>
        <v>2040</v>
      </c>
      <c r="B188">
        <f t="shared" si="4"/>
        <v>7</v>
      </c>
      <c r="C188">
        <v>0</v>
      </c>
      <c r="D188">
        <v>0</v>
      </c>
      <c r="E188">
        <v>239.17</v>
      </c>
      <c r="F188">
        <v>147.08000000000001</v>
      </c>
    </row>
    <row r="189" spans="1:6" x14ac:dyDescent="0.35">
      <c r="A189">
        <f t="shared" si="3"/>
        <v>2040</v>
      </c>
      <c r="B189">
        <f t="shared" si="4"/>
        <v>8</v>
      </c>
      <c r="C189">
        <v>0</v>
      </c>
      <c r="D189">
        <v>7.0000000000000007E-2</v>
      </c>
      <c r="E189">
        <v>213.16</v>
      </c>
      <c r="F189">
        <v>123.45</v>
      </c>
    </row>
    <row r="190" spans="1:6" x14ac:dyDescent="0.35">
      <c r="A190">
        <f t="shared" si="3"/>
        <v>2040</v>
      </c>
      <c r="B190">
        <f t="shared" si="4"/>
        <v>9</v>
      </c>
      <c r="C190">
        <v>2.82</v>
      </c>
      <c r="D190">
        <v>11.22</v>
      </c>
      <c r="E190">
        <v>113.07</v>
      </c>
      <c r="F190">
        <v>52.01</v>
      </c>
    </row>
    <row r="191" spans="1:6" x14ac:dyDescent="0.35">
      <c r="A191">
        <f t="shared" si="3"/>
        <v>2040</v>
      </c>
      <c r="B191">
        <f t="shared" si="4"/>
        <v>10</v>
      </c>
      <c r="C191">
        <v>93.21</v>
      </c>
      <c r="D191">
        <v>138.11000000000001</v>
      </c>
      <c r="E191">
        <v>19.98</v>
      </c>
      <c r="F191">
        <v>5.54</v>
      </c>
    </row>
    <row r="192" spans="1:6" x14ac:dyDescent="0.35">
      <c r="A192">
        <f t="shared" si="3"/>
        <v>2040</v>
      </c>
      <c r="B192">
        <f t="shared" si="4"/>
        <v>11</v>
      </c>
      <c r="C192">
        <v>256.27999999999997</v>
      </c>
      <c r="D192">
        <v>313.70999999999998</v>
      </c>
      <c r="E192">
        <v>1.17</v>
      </c>
      <c r="F192">
        <v>0.26</v>
      </c>
    </row>
    <row r="193" spans="1:6" x14ac:dyDescent="0.35">
      <c r="A193">
        <f t="shared" si="3"/>
        <v>2040</v>
      </c>
      <c r="B193">
        <f t="shared" si="4"/>
        <v>12</v>
      </c>
      <c r="C193">
        <v>406.05</v>
      </c>
      <c r="D193">
        <v>468.05</v>
      </c>
      <c r="E193">
        <v>0</v>
      </c>
      <c r="F193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7B2E6-39CA-4E9A-8561-21A7EA22AFC9}">
  <sheetPr>
    <tabColor theme="9" tint="0.79998168889431442"/>
  </sheetPr>
  <dimension ref="A1:Z39"/>
  <sheetViews>
    <sheetView workbookViewId="0">
      <selection activeCell="E17" sqref="E17"/>
    </sheetView>
  </sheetViews>
  <sheetFormatPr defaultRowHeight="14.5" x14ac:dyDescent="0.35"/>
  <sheetData>
    <row r="1" spans="1:26" x14ac:dyDescent="0.35">
      <c r="A1" t="s">
        <v>0</v>
      </c>
      <c r="B1" t="s">
        <v>5</v>
      </c>
      <c r="C1" t="s">
        <v>6</v>
      </c>
      <c r="D1" t="s">
        <v>7</v>
      </c>
      <c r="E1" t="s">
        <v>8</v>
      </c>
      <c r="F1" t="s">
        <v>9</v>
      </c>
      <c r="G1" t="s">
        <v>10</v>
      </c>
      <c r="H1" t="s">
        <v>11</v>
      </c>
      <c r="I1" t="s">
        <v>12</v>
      </c>
      <c r="J1" t="s">
        <v>13</v>
      </c>
      <c r="K1" t="s">
        <v>14</v>
      </c>
      <c r="L1" t="s">
        <v>15</v>
      </c>
      <c r="M1" t="s">
        <v>16</v>
      </c>
      <c r="N1" t="s">
        <v>17</v>
      </c>
      <c r="O1" t="s">
        <v>18</v>
      </c>
      <c r="P1" t="s">
        <v>19</v>
      </c>
      <c r="Q1" t="s">
        <v>20</v>
      </c>
      <c r="R1" t="s">
        <v>21</v>
      </c>
      <c r="S1" t="s">
        <v>22</v>
      </c>
      <c r="T1" t="s">
        <v>23</v>
      </c>
      <c r="U1" t="s">
        <v>24</v>
      </c>
      <c r="V1" t="s">
        <v>25</v>
      </c>
      <c r="W1" t="s">
        <v>26</v>
      </c>
      <c r="X1" t="s">
        <v>27</v>
      </c>
      <c r="Y1" t="s">
        <v>28</v>
      </c>
      <c r="Z1" s="4" t="s">
        <v>47</v>
      </c>
    </row>
    <row r="2" spans="1:26" x14ac:dyDescent="0.35">
      <c r="A2">
        <v>2017</v>
      </c>
      <c r="B2">
        <v>673.17</v>
      </c>
      <c r="C2">
        <v>310.51</v>
      </c>
      <c r="D2">
        <v>30.18</v>
      </c>
      <c r="E2">
        <v>279.94</v>
      </c>
      <c r="F2">
        <v>791.28</v>
      </c>
      <c r="G2">
        <v>146.52000000000001</v>
      </c>
      <c r="H2">
        <v>11.92</v>
      </c>
      <c r="I2">
        <v>46.5</v>
      </c>
      <c r="J2">
        <v>511.44</v>
      </c>
      <c r="K2">
        <v>517.71</v>
      </c>
      <c r="L2">
        <v>314.07</v>
      </c>
      <c r="M2">
        <v>80.28</v>
      </c>
      <c r="N2">
        <v>126.54</v>
      </c>
      <c r="O2">
        <v>34.11</v>
      </c>
      <c r="P2">
        <v>30.4</v>
      </c>
      <c r="Q2">
        <v>496.37</v>
      </c>
      <c r="R2">
        <v>402.36</v>
      </c>
      <c r="S2">
        <v>288.58999999999997</v>
      </c>
      <c r="T2" s="1">
        <v>677.14</v>
      </c>
      <c r="U2" s="1">
        <v>2786.7</v>
      </c>
      <c r="V2" s="1">
        <v>1582.38</v>
      </c>
      <c r="W2" s="1">
        <v>996.22</v>
      </c>
      <c r="X2" s="1">
        <v>5977.12</v>
      </c>
      <c r="Y2" s="1">
        <v>8555.7199999999993</v>
      </c>
    </row>
    <row r="3" spans="1:26" x14ac:dyDescent="0.35">
      <c r="A3">
        <f>A2+1</f>
        <v>2018</v>
      </c>
      <c r="B3">
        <v>672.79</v>
      </c>
      <c r="C3">
        <v>314.06</v>
      </c>
      <c r="D3">
        <v>29.58</v>
      </c>
      <c r="E3">
        <v>277.49</v>
      </c>
      <c r="F3">
        <v>793.45</v>
      </c>
      <c r="G3">
        <v>148.32</v>
      </c>
      <c r="H3">
        <v>11.64</v>
      </c>
      <c r="I3">
        <v>42.74</v>
      </c>
      <c r="J3">
        <v>508.33</v>
      </c>
      <c r="K3">
        <v>517.65</v>
      </c>
      <c r="L3">
        <v>309.89999999999998</v>
      </c>
      <c r="M3">
        <v>79.209999999999994</v>
      </c>
      <c r="N3">
        <v>125.35</v>
      </c>
      <c r="O3">
        <v>33.72</v>
      </c>
      <c r="P3">
        <v>30.43</v>
      </c>
      <c r="Q3">
        <v>495.28</v>
      </c>
      <c r="R3">
        <v>390.33</v>
      </c>
      <c r="S3">
        <v>285.74</v>
      </c>
      <c r="T3" s="1">
        <v>597.35</v>
      </c>
      <c r="U3" s="1">
        <v>2841.36</v>
      </c>
      <c r="V3" s="1">
        <v>1579.66</v>
      </c>
      <c r="W3" s="1">
        <v>996.14</v>
      </c>
      <c r="X3" s="1">
        <v>5928.91</v>
      </c>
      <c r="Y3" s="1">
        <v>8504.7099999999991</v>
      </c>
    </row>
    <row r="4" spans="1:26" x14ac:dyDescent="0.35">
      <c r="A4">
        <f t="shared" ref="A4:A35" si="0">A3+1</f>
        <v>2019</v>
      </c>
      <c r="B4">
        <v>671.62</v>
      </c>
      <c r="C4">
        <v>317.8</v>
      </c>
      <c r="D4">
        <v>28.99</v>
      </c>
      <c r="E4">
        <v>275.08999999999997</v>
      </c>
      <c r="F4">
        <v>796.42</v>
      </c>
      <c r="G4">
        <v>150.24</v>
      </c>
      <c r="H4">
        <v>11.37</v>
      </c>
      <c r="I4">
        <v>39.020000000000003</v>
      </c>
      <c r="J4">
        <v>504.58</v>
      </c>
      <c r="K4">
        <v>517.58000000000004</v>
      </c>
      <c r="L4">
        <v>305.64</v>
      </c>
      <c r="M4">
        <v>78.12</v>
      </c>
      <c r="N4">
        <v>124.15</v>
      </c>
      <c r="O4">
        <v>33.340000000000003</v>
      </c>
      <c r="P4">
        <v>30.45</v>
      </c>
      <c r="Q4">
        <v>494.17</v>
      </c>
      <c r="R4">
        <v>378.71</v>
      </c>
      <c r="S4">
        <v>282.97000000000003</v>
      </c>
      <c r="T4">
        <v>545.80999999999995</v>
      </c>
      <c r="U4" s="1">
        <v>2896.03</v>
      </c>
      <c r="V4" s="1">
        <v>1576.48</v>
      </c>
      <c r="W4" s="1">
        <v>997.05</v>
      </c>
      <c r="X4" s="1">
        <v>5908.57</v>
      </c>
      <c r="Y4" s="1">
        <v>8482.1</v>
      </c>
    </row>
    <row r="5" spans="1:26" x14ac:dyDescent="0.35">
      <c r="A5">
        <f t="shared" si="0"/>
        <v>2020</v>
      </c>
      <c r="B5">
        <v>673.69</v>
      </c>
      <c r="C5">
        <v>321.69</v>
      </c>
      <c r="D5">
        <v>28.41</v>
      </c>
      <c r="E5">
        <v>272.73</v>
      </c>
      <c r="F5">
        <v>801.4</v>
      </c>
      <c r="G5">
        <v>152.22</v>
      </c>
      <c r="H5">
        <v>11.11</v>
      </c>
      <c r="I5">
        <v>35.56</v>
      </c>
      <c r="J5">
        <v>502.57</v>
      </c>
      <c r="K5">
        <v>518.95000000000005</v>
      </c>
      <c r="L5">
        <v>301.26</v>
      </c>
      <c r="M5">
        <v>77</v>
      </c>
      <c r="N5">
        <v>122.93</v>
      </c>
      <c r="O5">
        <v>32.97</v>
      </c>
      <c r="P5">
        <v>30.33</v>
      </c>
      <c r="Q5">
        <v>493.04</v>
      </c>
      <c r="R5">
        <v>368.83</v>
      </c>
      <c r="S5">
        <v>280.26</v>
      </c>
      <c r="T5">
        <v>519.37</v>
      </c>
      <c r="U5" s="1">
        <v>2950.69</v>
      </c>
      <c r="V5" s="1">
        <v>1576.78</v>
      </c>
      <c r="W5" s="1">
        <v>1000.29</v>
      </c>
      <c r="X5" s="1">
        <v>5917.94</v>
      </c>
      <c r="Y5" s="1">
        <v>8495.01</v>
      </c>
    </row>
    <row r="6" spans="1:26" x14ac:dyDescent="0.35">
      <c r="A6">
        <f t="shared" si="0"/>
        <v>2021</v>
      </c>
      <c r="B6">
        <v>672.61</v>
      </c>
      <c r="C6">
        <v>324.08999999999997</v>
      </c>
      <c r="D6">
        <v>27.86</v>
      </c>
      <c r="E6">
        <v>269.72000000000003</v>
      </c>
      <c r="F6">
        <v>806.35</v>
      </c>
      <c r="G6">
        <v>153.62</v>
      </c>
      <c r="H6">
        <v>10.89</v>
      </c>
      <c r="I6">
        <v>32.67</v>
      </c>
      <c r="J6">
        <v>499.74</v>
      </c>
      <c r="K6">
        <v>517.45000000000005</v>
      </c>
      <c r="L6">
        <v>296.76</v>
      </c>
      <c r="M6">
        <v>75.849999999999994</v>
      </c>
      <c r="N6">
        <v>121.71</v>
      </c>
      <c r="O6">
        <v>32.6</v>
      </c>
      <c r="P6">
        <v>30.27</v>
      </c>
      <c r="Q6">
        <v>491.86</v>
      </c>
      <c r="R6">
        <v>356.16</v>
      </c>
      <c r="S6">
        <v>277.01</v>
      </c>
      <c r="T6">
        <v>479.66</v>
      </c>
      <c r="U6" s="1">
        <v>3005.35</v>
      </c>
      <c r="V6" s="1">
        <v>1571.29</v>
      </c>
      <c r="W6" s="1">
        <v>1003.53</v>
      </c>
      <c r="X6" s="1">
        <v>5907.41</v>
      </c>
      <c r="Y6" s="1">
        <v>8482.23</v>
      </c>
    </row>
    <row r="7" spans="1:26" x14ac:dyDescent="0.35">
      <c r="A7">
        <f t="shared" si="0"/>
        <v>2022</v>
      </c>
      <c r="B7">
        <v>669.98</v>
      </c>
      <c r="C7">
        <v>323.5</v>
      </c>
      <c r="D7">
        <v>28.86</v>
      </c>
      <c r="E7">
        <v>266.13</v>
      </c>
      <c r="F7">
        <v>797.57</v>
      </c>
      <c r="G7">
        <v>153.24</v>
      </c>
      <c r="H7">
        <v>11.26</v>
      </c>
      <c r="I7">
        <v>29.91</v>
      </c>
      <c r="J7">
        <v>495.77</v>
      </c>
      <c r="K7">
        <v>517.38</v>
      </c>
      <c r="L7">
        <v>292.27999999999997</v>
      </c>
      <c r="M7">
        <v>74.709999999999994</v>
      </c>
      <c r="N7">
        <v>120.54</v>
      </c>
      <c r="O7">
        <v>32.25</v>
      </c>
      <c r="P7">
        <v>30.23</v>
      </c>
      <c r="Q7">
        <v>490.68</v>
      </c>
      <c r="R7">
        <v>345.21</v>
      </c>
      <c r="S7">
        <v>273.14</v>
      </c>
      <c r="T7">
        <v>447.98</v>
      </c>
      <c r="U7" s="1">
        <v>3060.02</v>
      </c>
      <c r="V7" s="1">
        <v>1561.63</v>
      </c>
      <c r="W7" s="1">
        <v>991.98</v>
      </c>
      <c r="X7" s="1">
        <v>5907.04</v>
      </c>
      <c r="Y7" s="1">
        <v>8460.65</v>
      </c>
    </row>
    <row r="8" spans="1:26" x14ac:dyDescent="0.35">
      <c r="A8">
        <f t="shared" si="0"/>
        <v>2023</v>
      </c>
      <c r="B8">
        <v>668.38</v>
      </c>
      <c r="C8">
        <v>322.85000000000002</v>
      </c>
      <c r="D8">
        <v>29.73</v>
      </c>
      <c r="E8">
        <v>263.13</v>
      </c>
      <c r="F8">
        <v>793.29</v>
      </c>
      <c r="G8">
        <v>153.26</v>
      </c>
      <c r="H8">
        <v>11.6</v>
      </c>
      <c r="I8">
        <v>27.42</v>
      </c>
      <c r="J8">
        <v>492.47</v>
      </c>
      <c r="K8">
        <v>517.32000000000005</v>
      </c>
      <c r="L8">
        <v>287.81</v>
      </c>
      <c r="M8">
        <v>73.56</v>
      </c>
      <c r="N8">
        <v>119.34</v>
      </c>
      <c r="O8">
        <v>31.93</v>
      </c>
      <c r="P8">
        <v>30.19</v>
      </c>
      <c r="Q8">
        <v>489.52</v>
      </c>
      <c r="R8">
        <v>337.01</v>
      </c>
      <c r="S8">
        <v>269.70999999999998</v>
      </c>
      <c r="T8">
        <v>416.19</v>
      </c>
      <c r="U8" s="1">
        <v>3114.68</v>
      </c>
      <c r="V8" s="1">
        <v>1553.81</v>
      </c>
      <c r="W8" s="1">
        <v>985.56</v>
      </c>
      <c r="X8" s="1">
        <v>5910.02</v>
      </c>
      <c r="Y8" s="1">
        <v>8449.3799999999992</v>
      </c>
    </row>
    <row r="9" spans="1:26" x14ac:dyDescent="0.35">
      <c r="A9">
        <f t="shared" si="0"/>
        <v>2024</v>
      </c>
      <c r="B9">
        <v>668.46</v>
      </c>
      <c r="C9">
        <v>324.38</v>
      </c>
      <c r="D9">
        <v>30.53</v>
      </c>
      <c r="E9">
        <v>260.83999999999997</v>
      </c>
      <c r="F9">
        <v>793.08</v>
      </c>
      <c r="G9">
        <v>154.07</v>
      </c>
      <c r="H9">
        <v>11.9</v>
      </c>
      <c r="I9">
        <v>25.14</v>
      </c>
      <c r="J9">
        <v>489.26</v>
      </c>
      <c r="K9">
        <v>517.28</v>
      </c>
      <c r="L9">
        <v>283.64999999999998</v>
      </c>
      <c r="M9">
        <v>72.5</v>
      </c>
      <c r="N9">
        <v>118.09</v>
      </c>
      <c r="O9">
        <v>31.61</v>
      </c>
      <c r="P9">
        <v>30.14</v>
      </c>
      <c r="Q9">
        <v>488.33</v>
      </c>
      <c r="R9">
        <v>328.41</v>
      </c>
      <c r="S9">
        <v>266.99</v>
      </c>
      <c r="T9">
        <v>401.3</v>
      </c>
      <c r="U9" s="1">
        <v>3169.34</v>
      </c>
      <c r="V9" s="1">
        <v>1551.2</v>
      </c>
      <c r="W9" s="1">
        <v>984.2</v>
      </c>
      <c r="X9" s="1">
        <v>5929.92</v>
      </c>
      <c r="Y9" s="1">
        <v>8465.32</v>
      </c>
    </row>
    <row r="10" spans="1:26" x14ac:dyDescent="0.35">
      <c r="A10">
        <f t="shared" si="0"/>
        <v>2025</v>
      </c>
      <c r="B10">
        <v>669.35</v>
      </c>
      <c r="C10">
        <v>326.3</v>
      </c>
      <c r="D10">
        <v>31.46</v>
      </c>
      <c r="E10">
        <v>258.89</v>
      </c>
      <c r="F10">
        <v>793.96</v>
      </c>
      <c r="G10">
        <v>154.99</v>
      </c>
      <c r="H10">
        <v>12.25</v>
      </c>
      <c r="I10">
        <v>24.87</v>
      </c>
      <c r="J10">
        <v>486.01</v>
      </c>
      <c r="K10">
        <v>517.25</v>
      </c>
      <c r="L10">
        <v>279.7</v>
      </c>
      <c r="M10">
        <v>71.489999999999995</v>
      </c>
      <c r="N10">
        <v>116.81</v>
      </c>
      <c r="O10">
        <v>31.29</v>
      </c>
      <c r="P10">
        <v>30.1</v>
      </c>
      <c r="Q10">
        <v>487.08</v>
      </c>
      <c r="R10">
        <v>320.64</v>
      </c>
      <c r="S10">
        <v>268.27</v>
      </c>
      <c r="T10">
        <v>394.64</v>
      </c>
      <c r="U10" s="1">
        <v>3201.74</v>
      </c>
      <c r="V10" s="1">
        <v>1554.28</v>
      </c>
      <c r="W10" s="1">
        <v>986.06</v>
      </c>
      <c r="X10" s="1">
        <v>5936.74</v>
      </c>
      <c r="Y10" s="1">
        <v>8477.08</v>
      </c>
    </row>
    <row r="11" spans="1:26" x14ac:dyDescent="0.35">
      <c r="A11">
        <f t="shared" si="0"/>
        <v>2026</v>
      </c>
      <c r="B11">
        <v>670.23</v>
      </c>
      <c r="C11">
        <v>328.35</v>
      </c>
      <c r="D11">
        <v>32.340000000000003</v>
      </c>
      <c r="E11">
        <v>256.95999999999998</v>
      </c>
      <c r="F11">
        <v>789.79</v>
      </c>
      <c r="G11">
        <v>156</v>
      </c>
      <c r="H11">
        <v>12.6</v>
      </c>
      <c r="I11">
        <v>24.61</v>
      </c>
      <c r="J11">
        <v>482.84</v>
      </c>
      <c r="K11">
        <v>517.20000000000005</v>
      </c>
      <c r="L11">
        <v>275.95</v>
      </c>
      <c r="M11">
        <v>70.53</v>
      </c>
      <c r="N11">
        <v>115.51</v>
      </c>
      <c r="O11">
        <v>30.99</v>
      </c>
      <c r="P11">
        <v>30.04</v>
      </c>
      <c r="Q11">
        <v>485.83</v>
      </c>
      <c r="R11">
        <v>312.95</v>
      </c>
      <c r="S11">
        <v>269.14999999999998</v>
      </c>
      <c r="T11">
        <v>391.06</v>
      </c>
      <c r="U11" s="1">
        <v>3233.27</v>
      </c>
      <c r="V11" s="1">
        <v>1557.04</v>
      </c>
      <c r="W11" s="1">
        <v>983</v>
      </c>
      <c r="X11" s="1">
        <v>5946.18</v>
      </c>
      <c r="Y11" s="1">
        <v>8486.2199999999993</v>
      </c>
    </row>
    <row r="12" spans="1:26" x14ac:dyDescent="0.35">
      <c r="A12">
        <f t="shared" si="0"/>
        <v>2027</v>
      </c>
      <c r="B12">
        <v>670.89</v>
      </c>
      <c r="C12">
        <v>330.4</v>
      </c>
      <c r="D12">
        <v>33.21</v>
      </c>
      <c r="E12">
        <v>254.98</v>
      </c>
      <c r="F12">
        <v>786.34</v>
      </c>
      <c r="G12">
        <v>157.1</v>
      </c>
      <c r="H12">
        <v>12.95</v>
      </c>
      <c r="I12">
        <v>24.38</v>
      </c>
      <c r="J12">
        <v>480.01</v>
      </c>
      <c r="K12">
        <v>517.14</v>
      </c>
      <c r="L12">
        <v>272.38</v>
      </c>
      <c r="M12">
        <v>69.62</v>
      </c>
      <c r="N12">
        <v>114.2</v>
      </c>
      <c r="O12">
        <v>30.68</v>
      </c>
      <c r="P12">
        <v>30</v>
      </c>
      <c r="Q12">
        <v>484.57</v>
      </c>
      <c r="R12">
        <v>305.81</v>
      </c>
      <c r="S12">
        <v>268.95</v>
      </c>
      <c r="T12">
        <v>390.38</v>
      </c>
      <c r="U12" s="1">
        <v>3273.84</v>
      </c>
      <c r="V12" s="1">
        <v>1558.43</v>
      </c>
      <c r="W12" s="1">
        <v>980.76</v>
      </c>
      <c r="X12" s="1">
        <v>5968.64</v>
      </c>
      <c r="Y12" s="1">
        <v>8507.83</v>
      </c>
    </row>
    <row r="13" spans="1:26" x14ac:dyDescent="0.35">
      <c r="A13">
        <f t="shared" si="0"/>
        <v>2028</v>
      </c>
      <c r="B13">
        <v>671.29</v>
      </c>
      <c r="C13">
        <v>332.47</v>
      </c>
      <c r="D13">
        <v>34.06</v>
      </c>
      <c r="E13">
        <v>252.91</v>
      </c>
      <c r="F13">
        <v>783.52</v>
      </c>
      <c r="G13">
        <v>158.29</v>
      </c>
      <c r="H13">
        <v>13.31</v>
      </c>
      <c r="I13">
        <v>24.16</v>
      </c>
      <c r="J13">
        <v>477.46</v>
      </c>
      <c r="K13">
        <v>517.08000000000004</v>
      </c>
      <c r="L13">
        <v>269.01</v>
      </c>
      <c r="M13">
        <v>68.760000000000005</v>
      </c>
      <c r="N13">
        <v>112.98</v>
      </c>
      <c r="O13">
        <v>30.44</v>
      </c>
      <c r="P13">
        <v>29.96</v>
      </c>
      <c r="Q13">
        <v>483.51</v>
      </c>
      <c r="R13">
        <v>298.5</v>
      </c>
      <c r="S13">
        <v>267.77</v>
      </c>
      <c r="T13">
        <v>391.09</v>
      </c>
      <c r="U13" s="1">
        <v>3304.69</v>
      </c>
      <c r="V13" s="1">
        <v>1558.5</v>
      </c>
      <c r="W13" s="1">
        <v>979.28</v>
      </c>
      <c r="X13" s="1">
        <v>5983.48</v>
      </c>
      <c r="Y13" s="1">
        <v>8521.26</v>
      </c>
    </row>
    <row r="14" spans="1:26" x14ac:dyDescent="0.35">
      <c r="A14">
        <f t="shared" si="0"/>
        <v>2029</v>
      </c>
      <c r="B14">
        <v>671.32</v>
      </c>
      <c r="C14">
        <v>334.48</v>
      </c>
      <c r="D14">
        <v>34.880000000000003</v>
      </c>
      <c r="E14">
        <v>250.75</v>
      </c>
      <c r="F14">
        <v>781.18</v>
      </c>
      <c r="G14">
        <v>159.58000000000001</v>
      </c>
      <c r="H14">
        <v>13.66</v>
      </c>
      <c r="I14">
        <v>23.96</v>
      </c>
      <c r="J14">
        <v>475.17</v>
      </c>
      <c r="K14">
        <v>517.01</v>
      </c>
      <c r="L14">
        <v>265.82</v>
      </c>
      <c r="M14">
        <v>67.94</v>
      </c>
      <c r="N14">
        <v>111.8</v>
      </c>
      <c r="O14">
        <v>30.25</v>
      </c>
      <c r="P14">
        <v>29.92</v>
      </c>
      <c r="Q14">
        <v>482.56</v>
      </c>
      <c r="R14">
        <v>291.07</v>
      </c>
      <c r="S14">
        <v>265.45</v>
      </c>
      <c r="T14">
        <v>391.71</v>
      </c>
      <c r="U14" s="1">
        <v>3328.31</v>
      </c>
      <c r="V14" s="1">
        <v>1556.88</v>
      </c>
      <c r="W14" s="1">
        <v>978.38</v>
      </c>
      <c r="X14" s="1">
        <v>5991.57</v>
      </c>
      <c r="Y14" s="1">
        <v>8526.83</v>
      </c>
    </row>
    <row r="15" spans="1:26" x14ac:dyDescent="0.35">
      <c r="A15">
        <f t="shared" si="0"/>
        <v>2030</v>
      </c>
      <c r="B15">
        <v>671.13</v>
      </c>
      <c r="C15">
        <v>336.57</v>
      </c>
      <c r="D15">
        <v>35.67</v>
      </c>
      <c r="E15">
        <v>248.56</v>
      </c>
      <c r="F15">
        <v>779.5</v>
      </c>
      <c r="G15">
        <v>161</v>
      </c>
      <c r="H15">
        <v>14.01</v>
      </c>
      <c r="I15">
        <v>23.7</v>
      </c>
      <c r="J15">
        <v>473.11</v>
      </c>
      <c r="K15">
        <v>516.91</v>
      </c>
      <c r="L15">
        <v>262.85000000000002</v>
      </c>
      <c r="M15">
        <v>67.19</v>
      </c>
      <c r="N15">
        <v>110.69</v>
      </c>
      <c r="O15">
        <v>30.09</v>
      </c>
      <c r="P15">
        <v>29.92</v>
      </c>
      <c r="Q15">
        <v>481.74</v>
      </c>
      <c r="R15">
        <v>283.64</v>
      </c>
      <c r="S15">
        <v>262.29000000000002</v>
      </c>
      <c r="T15">
        <v>388.05</v>
      </c>
      <c r="U15" s="1">
        <v>3350.89</v>
      </c>
      <c r="V15" s="1">
        <v>1554.21</v>
      </c>
      <c r="W15" s="1">
        <v>978.21</v>
      </c>
      <c r="X15" s="1">
        <v>5995.09</v>
      </c>
      <c r="Y15" s="1">
        <v>8527.51</v>
      </c>
    </row>
    <row r="16" spans="1:26" x14ac:dyDescent="0.35">
      <c r="A16">
        <f t="shared" si="0"/>
        <v>2031</v>
      </c>
      <c r="B16">
        <v>670.83</v>
      </c>
      <c r="C16">
        <v>338.77</v>
      </c>
      <c r="D16">
        <v>36.42</v>
      </c>
      <c r="E16">
        <v>246.36</v>
      </c>
      <c r="F16">
        <v>778.5</v>
      </c>
      <c r="G16">
        <v>162.56</v>
      </c>
      <c r="H16">
        <v>14.36</v>
      </c>
      <c r="I16">
        <v>23.52</v>
      </c>
      <c r="J16">
        <v>471.31</v>
      </c>
      <c r="K16">
        <v>516.79999999999995</v>
      </c>
      <c r="L16">
        <v>260.14999999999998</v>
      </c>
      <c r="M16">
        <v>66.489999999999995</v>
      </c>
      <c r="N16">
        <v>109.62</v>
      </c>
      <c r="O16">
        <v>29.97</v>
      </c>
      <c r="P16">
        <v>29.91</v>
      </c>
      <c r="Q16">
        <v>481.06</v>
      </c>
      <c r="R16">
        <v>276.48</v>
      </c>
      <c r="S16">
        <v>258.5</v>
      </c>
      <c r="T16">
        <v>384.56</v>
      </c>
      <c r="U16" s="1">
        <v>3373.72</v>
      </c>
      <c r="V16" s="1">
        <v>1550.9</v>
      </c>
      <c r="W16" s="1">
        <v>978.95</v>
      </c>
      <c r="X16" s="1">
        <v>6000.07</v>
      </c>
      <c r="Y16" s="1">
        <v>8529.93</v>
      </c>
    </row>
    <row r="17" spans="1:26" x14ac:dyDescent="0.35">
      <c r="A17">
        <f t="shared" si="0"/>
        <v>2032</v>
      </c>
      <c r="B17">
        <v>670.55</v>
      </c>
      <c r="C17">
        <v>341.2</v>
      </c>
      <c r="D17">
        <v>37.159999999999997</v>
      </c>
      <c r="E17">
        <v>244.21</v>
      </c>
      <c r="F17">
        <v>778.16</v>
      </c>
      <c r="G17">
        <v>164.3</v>
      </c>
      <c r="H17">
        <v>14.71</v>
      </c>
      <c r="I17">
        <v>23.38</v>
      </c>
      <c r="J17">
        <v>469.72</v>
      </c>
      <c r="K17">
        <v>516.66999999999996</v>
      </c>
      <c r="L17">
        <v>257.69</v>
      </c>
      <c r="M17">
        <v>65.86</v>
      </c>
      <c r="N17">
        <v>108.6</v>
      </c>
      <c r="O17">
        <v>29.89</v>
      </c>
      <c r="P17">
        <v>29.89</v>
      </c>
      <c r="Q17">
        <v>480.5</v>
      </c>
      <c r="R17">
        <v>269.54000000000002</v>
      </c>
      <c r="S17">
        <v>254.13</v>
      </c>
      <c r="T17">
        <v>381.43</v>
      </c>
      <c r="U17" s="1">
        <v>3395.83</v>
      </c>
      <c r="V17" s="1">
        <v>1547.26</v>
      </c>
      <c r="W17" s="1">
        <v>980.54</v>
      </c>
      <c r="X17" s="1">
        <v>6005.64</v>
      </c>
      <c r="Y17" s="1">
        <v>8533.44</v>
      </c>
    </row>
    <row r="18" spans="1:26" x14ac:dyDescent="0.35">
      <c r="A18">
        <f t="shared" si="0"/>
        <v>2033</v>
      </c>
      <c r="B18">
        <v>671.15</v>
      </c>
      <c r="C18">
        <v>344.32</v>
      </c>
      <c r="D18">
        <v>37.950000000000003</v>
      </c>
      <c r="E18">
        <v>242.42</v>
      </c>
      <c r="F18">
        <v>783.61</v>
      </c>
      <c r="G18">
        <v>166.29</v>
      </c>
      <c r="H18">
        <v>15.07</v>
      </c>
      <c r="I18">
        <v>23.24</v>
      </c>
      <c r="J18">
        <v>468.39</v>
      </c>
      <c r="K18">
        <v>516.54</v>
      </c>
      <c r="L18">
        <v>255.48</v>
      </c>
      <c r="M18">
        <v>65.3</v>
      </c>
      <c r="N18">
        <v>107.63</v>
      </c>
      <c r="O18">
        <v>29.86</v>
      </c>
      <c r="P18">
        <v>29.89</v>
      </c>
      <c r="Q18">
        <v>480.08</v>
      </c>
      <c r="R18">
        <v>263.01</v>
      </c>
      <c r="S18">
        <v>249.6</v>
      </c>
      <c r="T18">
        <v>378.85</v>
      </c>
      <c r="U18" s="1">
        <v>3420.68</v>
      </c>
      <c r="V18" s="1">
        <v>1545.44</v>
      </c>
      <c r="W18" s="1">
        <v>988.2</v>
      </c>
      <c r="X18" s="1">
        <v>6015.72</v>
      </c>
      <c r="Y18" s="1">
        <v>8549.36</v>
      </c>
    </row>
    <row r="19" spans="1:26" x14ac:dyDescent="0.35">
      <c r="A19">
        <f t="shared" si="0"/>
        <v>2034</v>
      </c>
      <c r="B19">
        <v>671.77</v>
      </c>
      <c r="C19">
        <v>347.74</v>
      </c>
      <c r="D19">
        <v>38.72</v>
      </c>
      <c r="E19">
        <v>240.67</v>
      </c>
      <c r="F19">
        <v>787.16</v>
      </c>
      <c r="G19">
        <v>168.49</v>
      </c>
      <c r="H19">
        <v>15.43</v>
      </c>
      <c r="I19">
        <v>23.1</v>
      </c>
      <c r="J19">
        <v>467.33</v>
      </c>
      <c r="K19">
        <v>516.44000000000005</v>
      </c>
      <c r="L19">
        <v>253.53</v>
      </c>
      <c r="M19">
        <v>64.8</v>
      </c>
      <c r="N19">
        <v>106.73</v>
      </c>
      <c r="O19">
        <v>29.86</v>
      </c>
      <c r="P19">
        <v>29.89</v>
      </c>
      <c r="Q19">
        <v>479.8</v>
      </c>
      <c r="R19">
        <v>256.76</v>
      </c>
      <c r="S19">
        <v>244.42</v>
      </c>
      <c r="T19">
        <v>376.74</v>
      </c>
      <c r="U19" s="1">
        <v>3441.78</v>
      </c>
      <c r="V19" s="1">
        <v>1543.32</v>
      </c>
      <c r="W19" s="1">
        <v>994.18</v>
      </c>
      <c r="X19" s="1">
        <v>6023.65</v>
      </c>
      <c r="Y19" s="1">
        <v>8561.15</v>
      </c>
    </row>
    <row r="20" spans="1:26" x14ac:dyDescent="0.35">
      <c r="A20">
        <f t="shared" si="0"/>
        <v>2035</v>
      </c>
      <c r="B20">
        <v>672.53</v>
      </c>
      <c r="C20">
        <v>351.55</v>
      </c>
      <c r="D20">
        <v>39.67</v>
      </c>
      <c r="E20">
        <v>239</v>
      </c>
      <c r="F20">
        <v>791.36</v>
      </c>
      <c r="G20">
        <v>170.95</v>
      </c>
      <c r="H20">
        <v>15.9</v>
      </c>
      <c r="I20">
        <v>22.97</v>
      </c>
      <c r="J20">
        <v>466.49</v>
      </c>
      <c r="K20">
        <v>516.37</v>
      </c>
      <c r="L20">
        <v>251.83</v>
      </c>
      <c r="M20">
        <v>64.37</v>
      </c>
      <c r="N20">
        <v>105.87</v>
      </c>
      <c r="O20">
        <v>29.86</v>
      </c>
      <c r="P20">
        <v>29.9</v>
      </c>
      <c r="Q20">
        <v>479.65</v>
      </c>
      <c r="R20">
        <v>251.26</v>
      </c>
      <c r="S20">
        <v>238.88</v>
      </c>
      <c r="T20">
        <v>375.47</v>
      </c>
      <c r="U20" s="1">
        <v>3467.8</v>
      </c>
      <c r="V20" s="1">
        <v>1541.63</v>
      </c>
      <c r="W20" s="1">
        <v>1001.18</v>
      </c>
      <c r="X20" s="1">
        <v>6038.88</v>
      </c>
      <c r="Y20" s="1">
        <v>8581.68</v>
      </c>
    </row>
    <row r="21" spans="1:26" x14ac:dyDescent="0.35">
      <c r="A21">
        <f t="shared" si="0"/>
        <v>2036</v>
      </c>
      <c r="B21">
        <v>673.42</v>
      </c>
      <c r="C21">
        <v>355.83</v>
      </c>
      <c r="D21">
        <v>40.630000000000003</v>
      </c>
      <c r="E21">
        <v>237.4</v>
      </c>
      <c r="F21">
        <v>796.28</v>
      </c>
      <c r="G21">
        <v>173.72</v>
      </c>
      <c r="H21">
        <v>16.38</v>
      </c>
      <c r="I21">
        <v>22.85</v>
      </c>
      <c r="J21">
        <v>465.92</v>
      </c>
      <c r="K21">
        <v>516.33000000000004</v>
      </c>
      <c r="L21">
        <v>250.37</v>
      </c>
      <c r="M21">
        <v>63.99</v>
      </c>
      <c r="N21">
        <v>105.09</v>
      </c>
      <c r="O21">
        <v>29.86</v>
      </c>
      <c r="P21">
        <v>29.91</v>
      </c>
      <c r="Q21">
        <v>479.65</v>
      </c>
      <c r="R21">
        <v>246.3</v>
      </c>
      <c r="S21">
        <v>233.25</v>
      </c>
      <c r="T21">
        <v>374.39</v>
      </c>
      <c r="U21" s="1">
        <v>3496.63</v>
      </c>
      <c r="V21" s="1">
        <v>1540.54</v>
      </c>
      <c r="W21" s="1">
        <v>1009.23</v>
      </c>
      <c r="X21" s="1">
        <v>6058.44</v>
      </c>
      <c r="Y21" s="1">
        <v>8608.2000000000007</v>
      </c>
    </row>
    <row r="22" spans="1:26" x14ac:dyDescent="0.35">
      <c r="A22">
        <f t="shared" si="0"/>
        <v>2037</v>
      </c>
      <c r="B22">
        <v>674.37</v>
      </c>
      <c r="C22">
        <v>360.63</v>
      </c>
      <c r="D22">
        <v>41.57</v>
      </c>
      <c r="E22">
        <v>235.84</v>
      </c>
      <c r="F22">
        <v>802.02</v>
      </c>
      <c r="G22">
        <v>176.83</v>
      </c>
      <c r="H22">
        <v>16.850000000000001</v>
      </c>
      <c r="I22">
        <v>22.73</v>
      </c>
      <c r="J22">
        <v>465.57</v>
      </c>
      <c r="K22">
        <v>516.32000000000005</v>
      </c>
      <c r="L22">
        <v>249.15</v>
      </c>
      <c r="M22">
        <v>63.68</v>
      </c>
      <c r="N22">
        <v>104.37</v>
      </c>
      <c r="O22">
        <v>29.86</v>
      </c>
      <c r="P22">
        <v>29.92</v>
      </c>
      <c r="Q22">
        <v>479.65</v>
      </c>
      <c r="R22">
        <v>241.73</v>
      </c>
      <c r="S22">
        <v>227.53</v>
      </c>
      <c r="T22">
        <v>373.21</v>
      </c>
      <c r="U22" s="1">
        <v>3528.05</v>
      </c>
      <c r="V22" s="1">
        <v>1539.93</v>
      </c>
      <c r="W22" s="1">
        <v>1018.43</v>
      </c>
      <c r="X22" s="1">
        <v>6081.49</v>
      </c>
      <c r="Y22" s="1">
        <v>8639.86</v>
      </c>
    </row>
    <row r="23" spans="1:26" x14ac:dyDescent="0.35">
      <c r="A23">
        <f t="shared" si="0"/>
        <v>2038</v>
      </c>
      <c r="B23">
        <v>675.27</v>
      </c>
      <c r="C23">
        <v>365.49</v>
      </c>
      <c r="D23">
        <v>42.48</v>
      </c>
      <c r="E23">
        <v>234.29</v>
      </c>
      <c r="F23">
        <v>807.96</v>
      </c>
      <c r="G23">
        <v>180.02</v>
      </c>
      <c r="H23">
        <v>17.32</v>
      </c>
      <c r="I23">
        <v>22.62</v>
      </c>
      <c r="J23">
        <v>465.47</v>
      </c>
      <c r="K23">
        <v>516.29999999999995</v>
      </c>
      <c r="L23">
        <v>248.17</v>
      </c>
      <c r="M23">
        <v>63.43</v>
      </c>
      <c r="N23">
        <v>103.71</v>
      </c>
      <c r="O23">
        <v>29.86</v>
      </c>
      <c r="P23">
        <v>29.93</v>
      </c>
      <c r="Q23">
        <v>479.65</v>
      </c>
      <c r="R23">
        <v>237.42</v>
      </c>
      <c r="S23">
        <v>221.45</v>
      </c>
      <c r="T23">
        <v>371.81</v>
      </c>
      <c r="U23" s="1">
        <v>3558.42</v>
      </c>
      <c r="V23" s="1">
        <v>1538.98</v>
      </c>
      <c r="W23" s="1">
        <v>1027.9100000000001</v>
      </c>
      <c r="X23" s="1">
        <v>6104.16</v>
      </c>
      <c r="Y23" s="1">
        <v>8671.0499999999993</v>
      </c>
    </row>
    <row r="24" spans="1:26" x14ac:dyDescent="0.35">
      <c r="A24">
        <f t="shared" si="0"/>
        <v>2039</v>
      </c>
      <c r="B24">
        <v>676.29</v>
      </c>
      <c r="C24">
        <v>370.54</v>
      </c>
      <c r="D24">
        <v>43.38</v>
      </c>
      <c r="E24">
        <v>232.79</v>
      </c>
      <c r="F24">
        <v>814.14</v>
      </c>
      <c r="G24">
        <v>183.29</v>
      </c>
      <c r="H24">
        <v>17.79</v>
      </c>
      <c r="I24">
        <v>22.51</v>
      </c>
      <c r="J24">
        <v>465.38</v>
      </c>
      <c r="K24">
        <v>516.27</v>
      </c>
      <c r="L24">
        <v>247.41</v>
      </c>
      <c r="M24">
        <v>63.24</v>
      </c>
      <c r="N24">
        <v>103.11</v>
      </c>
      <c r="O24">
        <v>29.87</v>
      </c>
      <c r="P24">
        <v>29.94</v>
      </c>
      <c r="Q24">
        <v>479.65</v>
      </c>
      <c r="R24">
        <v>233.43</v>
      </c>
      <c r="S24">
        <v>215.59</v>
      </c>
      <c r="T24">
        <v>370.27</v>
      </c>
      <c r="U24" s="1">
        <v>3588.23</v>
      </c>
      <c r="V24" s="1">
        <v>1538.6</v>
      </c>
      <c r="W24" s="1">
        <v>1037.73</v>
      </c>
      <c r="X24" s="1">
        <v>6126.8</v>
      </c>
      <c r="Y24" s="1">
        <v>8703.1299999999992</v>
      </c>
    </row>
    <row r="25" spans="1:26" x14ac:dyDescent="0.35">
      <c r="A25">
        <f t="shared" si="0"/>
        <v>2040</v>
      </c>
      <c r="B25">
        <v>677.37</v>
      </c>
      <c r="C25">
        <v>375.78</v>
      </c>
      <c r="D25">
        <v>44.28</v>
      </c>
      <c r="E25">
        <v>231.33</v>
      </c>
      <c r="F25">
        <v>820.61</v>
      </c>
      <c r="G25">
        <v>186.68</v>
      </c>
      <c r="H25">
        <v>18.260000000000002</v>
      </c>
      <c r="I25">
        <v>22.37</v>
      </c>
      <c r="J25">
        <v>465.3</v>
      </c>
      <c r="K25">
        <v>516.24</v>
      </c>
      <c r="L25">
        <v>246.91</v>
      </c>
      <c r="M25">
        <v>63.11</v>
      </c>
      <c r="N25">
        <v>102.58</v>
      </c>
      <c r="O25">
        <v>29.87</v>
      </c>
      <c r="P25">
        <v>29.94</v>
      </c>
      <c r="Q25">
        <v>479.66</v>
      </c>
      <c r="R25">
        <v>229.77</v>
      </c>
      <c r="S25">
        <v>209.94</v>
      </c>
      <c r="T25">
        <v>362.16</v>
      </c>
      <c r="U25" s="1">
        <v>3618.84</v>
      </c>
      <c r="V25" s="1">
        <v>1538.71</v>
      </c>
      <c r="W25" s="1">
        <v>1047.9100000000001</v>
      </c>
      <c r="X25" s="1">
        <v>6144.37</v>
      </c>
      <c r="Y25" s="1">
        <v>8730.99</v>
      </c>
    </row>
    <row r="26" spans="1:26" x14ac:dyDescent="0.35">
      <c r="A26">
        <f t="shared" si="0"/>
        <v>2041</v>
      </c>
      <c r="B26">
        <v>678.49</v>
      </c>
      <c r="C26">
        <v>381.19</v>
      </c>
      <c r="D26">
        <v>45.16</v>
      </c>
      <c r="E26">
        <v>229.91</v>
      </c>
      <c r="F26">
        <v>827.34</v>
      </c>
      <c r="G26">
        <v>190.16</v>
      </c>
      <c r="H26">
        <v>18.72</v>
      </c>
      <c r="I26">
        <v>22.26</v>
      </c>
      <c r="J26">
        <v>465.26</v>
      </c>
      <c r="K26">
        <v>516.20000000000005</v>
      </c>
      <c r="L26">
        <v>246.66</v>
      </c>
      <c r="M26">
        <v>63.05</v>
      </c>
      <c r="N26">
        <v>102.12</v>
      </c>
      <c r="O26">
        <v>29.87</v>
      </c>
      <c r="P26">
        <v>29.95</v>
      </c>
      <c r="Q26">
        <v>479.65</v>
      </c>
      <c r="R26">
        <v>226.51</v>
      </c>
      <c r="S26">
        <v>204.6</v>
      </c>
      <c r="T26">
        <v>354.92</v>
      </c>
      <c r="U26" s="1">
        <v>3648.91</v>
      </c>
      <c r="V26" s="1">
        <v>1539.36</v>
      </c>
      <c r="W26" s="1">
        <v>1058.49</v>
      </c>
      <c r="X26" s="1">
        <v>6163.08</v>
      </c>
      <c r="Y26" s="1">
        <v>8760.92</v>
      </c>
    </row>
    <row r="27" spans="1:26" x14ac:dyDescent="0.35">
      <c r="A27">
        <f t="shared" si="0"/>
        <v>2042</v>
      </c>
      <c r="B27">
        <v>679.7</v>
      </c>
      <c r="C27">
        <v>386.81</v>
      </c>
      <c r="D27">
        <v>46.01</v>
      </c>
      <c r="E27">
        <v>228.53</v>
      </c>
      <c r="F27">
        <v>834.38</v>
      </c>
      <c r="G27">
        <v>193.75</v>
      </c>
      <c r="H27">
        <v>19.170000000000002</v>
      </c>
      <c r="I27">
        <v>22.16</v>
      </c>
      <c r="J27">
        <v>465.21</v>
      </c>
      <c r="K27">
        <v>516.16</v>
      </c>
      <c r="L27">
        <v>246.66</v>
      </c>
      <c r="M27">
        <v>63.05</v>
      </c>
      <c r="N27">
        <v>101.73</v>
      </c>
      <c r="O27">
        <v>29.87</v>
      </c>
      <c r="P27">
        <v>29.95</v>
      </c>
      <c r="Q27">
        <v>479.65</v>
      </c>
      <c r="R27">
        <v>223.85</v>
      </c>
      <c r="S27">
        <v>199.58</v>
      </c>
      <c r="T27">
        <v>348.83</v>
      </c>
      <c r="U27" s="1">
        <v>3684.16</v>
      </c>
      <c r="V27" s="1">
        <v>1540.64</v>
      </c>
      <c r="W27" s="1">
        <v>1069.46</v>
      </c>
      <c r="X27" s="1">
        <v>6189.11</v>
      </c>
      <c r="Y27" s="1">
        <v>8799.2099999999991</v>
      </c>
    </row>
    <row r="28" spans="1:26" x14ac:dyDescent="0.35">
      <c r="A28">
        <f t="shared" si="0"/>
        <v>2043</v>
      </c>
      <c r="B28">
        <v>681.04</v>
      </c>
      <c r="C28">
        <v>392.66</v>
      </c>
      <c r="D28">
        <v>46.85</v>
      </c>
      <c r="E28">
        <v>227.22</v>
      </c>
      <c r="F28">
        <v>841.73</v>
      </c>
      <c r="G28">
        <v>197.46</v>
      </c>
      <c r="H28">
        <v>19.62</v>
      </c>
      <c r="I28">
        <v>22.06</v>
      </c>
      <c r="J28">
        <v>465.2</v>
      </c>
      <c r="K28">
        <v>516.12</v>
      </c>
      <c r="L28">
        <v>246.66</v>
      </c>
      <c r="M28">
        <v>63.05</v>
      </c>
      <c r="N28">
        <v>101.41</v>
      </c>
      <c r="O28">
        <v>29.87</v>
      </c>
      <c r="P28">
        <v>29.95</v>
      </c>
      <c r="Q28">
        <v>479.65</v>
      </c>
      <c r="R28">
        <v>221.74</v>
      </c>
      <c r="S28">
        <v>195.13</v>
      </c>
      <c r="T28">
        <v>344.08</v>
      </c>
      <c r="U28" s="1">
        <v>3723.3</v>
      </c>
      <c r="V28" s="1">
        <v>1542.9</v>
      </c>
      <c r="W28" s="1">
        <v>1080.8699999999999</v>
      </c>
      <c r="X28" s="1">
        <v>6221.03</v>
      </c>
      <c r="Y28" s="1">
        <v>8844.7900000000009</v>
      </c>
      <c r="Z28" s="1"/>
    </row>
    <row r="29" spans="1:26" x14ac:dyDescent="0.35">
      <c r="A29">
        <f t="shared" si="0"/>
        <v>2044</v>
      </c>
      <c r="B29">
        <v>682.46</v>
      </c>
      <c r="C29">
        <v>398.71</v>
      </c>
      <c r="D29">
        <v>47.66</v>
      </c>
      <c r="E29">
        <v>225.96</v>
      </c>
      <c r="F29">
        <v>849.34</v>
      </c>
      <c r="G29">
        <v>201.27</v>
      </c>
      <c r="H29">
        <v>20.059999999999999</v>
      </c>
      <c r="I29">
        <v>21.96</v>
      </c>
      <c r="J29">
        <v>465.16</v>
      </c>
      <c r="K29">
        <v>516.07000000000005</v>
      </c>
      <c r="L29">
        <v>246.66</v>
      </c>
      <c r="M29">
        <v>63.05</v>
      </c>
      <c r="N29">
        <v>101.18</v>
      </c>
      <c r="O29">
        <v>29.87</v>
      </c>
      <c r="P29">
        <v>29.96</v>
      </c>
      <c r="Q29">
        <v>479.65</v>
      </c>
      <c r="R29">
        <v>220.1</v>
      </c>
      <c r="S29">
        <v>191.08</v>
      </c>
      <c r="T29">
        <v>340.91</v>
      </c>
      <c r="U29" s="1">
        <v>3765.12</v>
      </c>
      <c r="V29" s="1">
        <v>1545.86</v>
      </c>
      <c r="W29" s="1">
        <v>1092.6300000000001</v>
      </c>
      <c r="X29" s="1">
        <v>6257.72</v>
      </c>
      <c r="Y29" s="1">
        <v>8896.2099999999991</v>
      </c>
      <c r="Z29" s="1"/>
    </row>
    <row r="30" spans="1:26" x14ac:dyDescent="0.35">
      <c r="A30">
        <f t="shared" si="0"/>
        <v>2045</v>
      </c>
      <c r="B30">
        <v>683.88</v>
      </c>
      <c r="C30">
        <v>404.89</v>
      </c>
      <c r="D30">
        <v>48.44</v>
      </c>
      <c r="E30">
        <v>224.71</v>
      </c>
      <c r="F30">
        <v>857.14</v>
      </c>
      <c r="G30">
        <v>205.17</v>
      </c>
      <c r="H30">
        <v>20.48</v>
      </c>
      <c r="I30">
        <v>21.87</v>
      </c>
      <c r="J30">
        <v>465.16</v>
      </c>
      <c r="K30">
        <v>516.01</v>
      </c>
      <c r="L30">
        <v>246.66</v>
      </c>
      <c r="M30">
        <v>63.05</v>
      </c>
      <c r="N30">
        <v>101.03</v>
      </c>
      <c r="O30">
        <v>29.87</v>
      </c>
      <c r="P30">
        <v>29.96</v>
      </c>
      <c r="Q30">
        <v>479.65</v>
      </c>
      <c r="R30">
        <v>218.82</v>
      </c>
      <c r="S30">
        <v>187.34</v>
      </c>
      <c r="T30">
        <v>338.45</v>
      </c>
      <c r="U30" s="1">
        <v>3808.35</v>
      </c>
      <c r="V30" s="1">
        <v>1549.25</v>
      </c>
      <c r="W30" s="1">
        <v>1104.67</v>
      </c>
      <c r="X30" s="1">
        <v>6297.01</v>
      </c>
      <c r="Y30" s="1">
        <v>8950.92</v>
      </c>
      <c r="Z30" s="1"/>
    </row>
    <row r="31" spans="1:26" x14ac:dyDescent="0.35">
      <c r="A31">
        <f t="shared" si="0"/>
        <v>2046</v>
      </c>
      <c r="B31">
        <v>685.14</v>
      </c>
      <c r="C31">
        <v>411.11</v>
      </c>
      <c r="D31">
        <v>49.18</v>
      </c>
      <c r="E31">
        <v>223.42</v>
      </c>
      <c r="F31">
        <v>864.99</v>
      </c>
      <c r="G31">
        <v>209.14</v>
      </c>
      <c r="H31">
        <v>20.9</v>
      </c>
      <c r="I31">
        <v>21.78</v>
      </c>
      <c r="J31">
        <v>465.16</v>
      </c>
      <c r="K31">
        <v>515.95000000000005</v>
      </c>
      <c r="L31">
        <v>246.66</v>
      </c>
      <c r="M31">
        <v>63.05</v>
      </c>
      <c r="N31">
        <v>100.96</v>
      </c>
      <c r="O31">
        <v>29.86</v>
      </c>
      <c r="P31">
        <v>29.96</v>
      </c>
      <c r="Q31">
        <v>479.65</v>
      </c>
      <c r="R31">
        <v>218.02</v>
      </c>
      <c r="S31">
        <v>183.89</v>
      </c>
      <c r="T31">
        <v>336.41</v>
      </c>
      <c r="U31" s="1">
        <v>3856.65</v>
      </c>
      <c r="V31" s="1">
        <v>1552.74</v>
      </c>
      <c r="W31" s="1">
        <v>1116.82</v>
      </c>
      <c r="X31" s="1">
        <v>6342.33</v>
      </c>
      <c r="Y31" s="1">
        <v>9011.8799999999992</v>
      </c>
      <c r="Z31" s="1"/>
    </row>
    <row r="32" spans="1:26" x14ac:dyDescent="0.35">
      <c r="A32">
        <f t="shared" si="0"/>
        <v>2047</v>
      </c>
      <c r="B32">
        <v>686.5</v>
      </c>
      <c r="C32">
        <v>417.52</v>
      </c>
      <c r="D32">
        <v>49.91</v>
      </c>
      <c r="E32">
        <v>222.19</v>
      </c>
      <c r="F32">
        <v>872.96</v>
      </c>
      <c r="G32">
        <v>213.2</v>
      </c>
      <c r="H32">
        <v>21.3</v>
      </c>
      <c r="I32">
        <v>21.7</v>
      </c>
      <c r="J32">
        <v>465.13</v>
      </c>
      <c r="K32">
        <v>515.89</v>
      </c>
      <c r="L32">
        <v>246.66</v>
      </c>
      <c r="M32">
        <v>63.05</v>
      </c>
      <c r="N32">
        <v>100.96</v>
      </c>
      <c r="O32">
        <v>29.86</v>
      </c>
      <c r="P32">
        <v>29.96</v>
      </c>
      <c r="Q32">
        <v>479.65</v>
      </c>
      <c r="R32">
        <v>217.73</v>
      </c>
      <c r="S32">
        <v>180.81</v>
      </c>
      <c r="T32">
        <v>334.93</v>
      </c>
      <c r="U32" s="1">
        <v>3911.61</v>
      </c>
      <c r="V32" s="1">
        <v>1556.92</v>
      </c>
      <c r="W32" s="1">
        <v>1129.17</v>
      </c>
      <c r="X32" s="1">
        <v>6395.44</v>
      </c>
      <c r="Y32" s="1">
        <v>9081.5300000000007</v>
      </c>
      <c r="Z32" s="1"/>
    </row>
    <row r="33" spans="1:26" x14ac:dyDescent="0.35">
      <c r="A33">
        <f t="shared" si="0"/>
        <v>2048</v>
      </c>
      <c r="B33">
        <v>688.05</v>
      </c>
      <c r="C33">
        <v>424.15</v>
      </c>
      <c r="D33">
        <v>50.61</v>
      </c>
      <c r="E33">
        <v>221.04</v>
      </c>
      <c r="F33">
        <v>881.06</v>
      </c>
      <c r="G33">
        <v>217.36</v>
      </c>
      <c r="H33">
        <v>21.7</v>
      </c>
      <c r="I33">
        <v>21.62</v>
      </c>
      <c r="J33">
        <v>465.13</v>
      </c>
      <c r="K33">
        <v>515.83000000000004</v>
      </c>
      <c r="L33">
        <v>246.66</v>
      </c>
      <c r="M33">
        <v>63.05</v>
      </c>
      <c r="N33">
        <v>100.96</v>
      </c>
      <c r="O33">
        <v>29.86</v>
      </c>
      <c r="P33">
        <v>29.96</v>
      </c>
      <c r="Q33">
        <v>479.65</v>
      </c>
      <c r="R33">
        <v>217.55</v>
      </c>
      <c r="S33">
        <v>178.12</v>
      </c>
      <c r="T33">
        <v>333.49</v>
      </c>
      <c r="U33" s="1">
        <v>3968.37</v>
      </c>
      <c r="V33" s="1">
        <v>1561.97</v>
      </c>
      <c r="W33" s="1">
        <v>1141.74</v>
      </c>
      <c r="X33" s="1">
        <v>6450.51</v>
      </c>
      <c r="Y33" s="1">
        <v>9154.2099999999991</v>
      </c>
      <c r="Z33" s="1"/>
    </row>
    <row r="34" spans="1:26" x14ac:dyDescent="0.35">
      <c r="A34">
        <f t="shared" si="0"/>
        <v>2049</v>
      </c>
      <c r="B34">
        <v>689.7</v>
      </c>
      <c r="C34">
        <v>430.96</v>
      </c>
      <c r="D34">
        <v>51.29</v>
      </c>
      <c r="E34">
        <v>219.93</v>
      </c>
      <c r="F34">
        <v>889.17</v>
      </c>
      <c r="G34">
        <v>221.62</v>
      </c>
      <c r="H34">
        <v>22.08</v>
      </c>
      <c r="I34">
        <v>21.54</v>
      </c>
      <c r="J34">
        <v>465.13</v>
      </c>
      <c r="K34">
        <v>515.77</v>
      </c>
      <c r="L34">
        <v>246.66</v>
      </c>
      <c r="M34">
        <v>63.05</v>
      </c>
      <c r="N34">
        <v>100.96</v>
      </c>
      <c r="O34">
        <v>29.86</v>
      </c>
      <c r="P34">
        <v>29.96</v>
      </c>
      <c r="Q34">
        <v>479.65</v>
      </c>
      <c r="R34">
        <v>217.59</v>
      </c>
      <c r="S34">
        <v>175.78</v>
      </c>
      <c r="T34">
        <v>332.25</v>
      </c>
      <c r="U34" s="1">
        <v>4027.73</v>
      </c>
      <c r="V34" s="1">
        <v>1567.66</v>
      </c>
      <c r="W34" s="1">
        <v>1154.4100000000001</v>
      </c>
      <c r="X34" s="1">
        <v>6508.6</v>
      </c>
      <c r="Y34" s="1">
        <v>9230.67</v>
      </c>
      <c r="Z34" s="1"/>
    </row>
    <row r="35" spans="1:26" x14ac:dyDescent="0.35">
      <c r="A35">
        <f t="shared" si="0"/>
        <v>2050</v>
      </c>
      <c r="B35">
        <v>691.38</v>
      </c>
      <c r="C35">
        <v>437.9</v>
      </c>
      <c r="D35">
        <v>51.94</v>
      </c>
      <c r="E35">
        <v>218.84</v>
      </c>
      <c r="F35">
        <v>897.23</v>
      </c>
      <c r="G35">
        <v>225.95</v>
      </c>
      <c r="H35">
        <v>22.44</v>
      </c>
      <c r="I35">
        <v>21.47</v>
      </c>
      <c r="J35">
        <v>465.13</v>
      </c>
      <c r="K35">
        <v>515.71</v>
      </c>
      <c r="L35">
        <v>246.66</v>
      </c>
      <c r="M35">
        <v>63.05</v>
      </c>
      <c r="N35">
        <v>100.96</v>
      </c>
      <c r="O35">
        <v>29.86</v>
      </c>
      <c r="P35">
        <v>29.96</v>
      </c>
      <c r="Q35">
        <v>479.65</v>
      </c>
      <c r="R35">
        <v>217.96</v>
      </c>
      <c r="S35">
        <v>173.78</v>
      </c>
      <c r="T35">
        <v>331.37</v>
      </c>
      <c r="U35" s="1">
        <v>4093.39</v>
      </c>
      <c r="V35" s="1">
        <v>1573.85</v>
      </c>
      <c r="W35" s="1">
        <v>1167.0899999999999</v>
      </c>
      <c r="X35" s="1">
        <v>6573.7</v>
      </c>
      <c r="Y35" s="1">
        <v>9314.64</v>
      </c>
      <c r="Z35" s="1"/>
    </row>
    <row r="36" spans="1:26" x14ac:dyDescent="0.35">
      <c r="U36" s="1"/>
      <c r="V36" s="1"/>
      <c r="W36" s="1"/>
      <c r="X36" s="1"/>
      <c r="Y36" s="1"/>
      <c r="Z36" s="1"/>
    </row>
    <row r="37" spans="1:26" x14ac:dyDescent="0.35">
      <c r="U37" s="1"/>
      <c r="V37" s="1"/>
      <c r="W37" s="1"/>
      <c r="X37" s="1"/>
      <c r="Y37" s="1"/>
      <c r="Z37" s="1"/>
    </row>
    <row r="38" spans="1:26" x14ac:dyDescent="0.35">
      <c r="U38" s="1"/>
      <c r="V38" s="1"/>
      <c r="W38" s="1"/>
      <c r="X38" s="1"/>
      <c r="Y38" s="1"/>
      <c r="Z38" s="1"/>
    </row>
    <row r="39" spans="1:26" x14ac:dyDescent="0.35">
      <c r="U39" s="1"/>
      <c r="V39" s="1"/>
      <c r="W39" s="1"/>
      <c r="X39" s="1"/>
      <c r="Y39" s="1"/>
      <c r="Z39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F4DA4-9B43-4C40-8C85-579654471528}">
  <sheetPr>
    <tabColor theme="9" tint="0.79998168889431442"/>
  </sheetPr>
  <dimension ref="A1:M13"/>
  <sheetViews>
    <sheetView workbookViewId="0">
      <selection activeCell="I20" sqref="I20"/>
    </sheetView>
  </sheetViews>
  <sheetFormatPr defaultRowHeight="14.5" x14ac:dyDescent="0.35"/>
  <sheetData>
    <row r="1" spans="1:13" x14ac:dyDescent="0.35">
      <c r="A1" t="s">
        <v>0</v>
      </c>
      <c r="B1" t="s">
        <v>1</v>
      </c>
      <c r="C1" t="s">
        <v>13</v>
      </c>
      <c r="D1" t="s">
        <v>14</v>
      </c>
      <c r="E1" t="s">
        <v>15</v>
      </c>
      <c r="F1" t="s">
        <v>16</v>
      </c>
      <c r="G1" t="s">
        <v>17</v>
      </c>
      <c r="H1" t="s">
        <v>18</v>
      </c>
      <c r="I1" t="s">
        <v>19</v>
      </c>
      <c r="J1" t="s">
        <v>20</v>
      </c>
      <c r="K1" t="s">
        <v>21</v>
      </c>
      <c r="L1" t="s">
        <v>23</v>
      </c>
      <c r="M1" t="s">
        <v>24</v>
      </c>
    </row>
    <row r="2" spans="1:13" x14ac:dyDescent="0.35">
      <c r="A2">
        <v>2001</v>
      </c>
      <c r="B2">
        <v>1</v>
      </c>
      <c r="C2" s="3">
        <v>0.1015625</v>
      </c>
      <c r="D2" s="3">
        <v>8.3333333300000006E-2</v>
      </c>
      <c r="E2" s="3">
        <v>7.5709779199999994E-2</v>
      </c>
      <c r="F2" s="3">
        <v>7.5709779199999994E-2</v>
      </c>
      <c r="G2" s="3">
        <v>7.8171091400000003E-2</v>
      </c>
      <c r="H2" s="3">
        <v>8.3333333300000006E-2</v>
      </c>
      <c r="I2" s="3">
        <v>8.3333333300000006E-2</v>
      </c>
      <c r="J2" s="3">
        <v>8.3333333300000006E-2</v>
      </c>
      <c r="K2" s="3">
        <v>8.3333333300000006E-2</v>
      </c>
      <c r="L2" s="3">
        <v>9.8182753900000003E-2</v>
      </c>
      <c r="M2" s="3">
        <v>8.3333333300000006E-2</v>
      </c>
    </row>
    <row r="3" spans="1:13" x14ac:dyDescent="0.35">
      <c r="A3">
        <v>2001</v>
      </c>
      <c r="B3">
        <v>2</v>
      </c>
      <c r="C3" s="3">
        <v>9.765625E-2</v>
      </c>
      <c r="D3" s="3">
        <v>8.3333333300000006E-2</v>
      </c>
      <c r="E3" s="3">
        <v>7.7812828599999995E-2</v>
      </c>
      <c r="F3" s="3">
        <v>7.7812828599999995E-2</v>
      </c>
      <c r="G3" s="3">
        <v>7.8171091400000003E-2</v>
      </c>
      <c r="H3" s="3">
        <v>8.3333333300000006E-2</v>
      </c>
      <c r="I3" s="3">
        <v>8.3333333300000006E-2</v>
      </c>
      <c r="J3" s="3">
        <v>8.3333333300000006E-2</v>
      </c>
      <c r="K3" s="3">
        <v>8.3333333300000006E-2</v>
      </c>
      <c r="L3" s="3">
        <v>9.44222968E-2</v>
      </c>
      <c r="M3" s="3">
        <v>8.3333333300000006E-2</v>
      </c>
    </row>
    <row r="4" spans="1:13" x14ac:dyDescent="0.35">
      <c r="A4">
        <v>2001</v>
      </c>
      <c r="B4">
        <v>3</v>
      </c>
      <c r="C4" s="3">
        <v>9.375E-2</v>
      </c>
      <c r="D4" s="3">
        <v>8.3333333300000006E-2</v>
      </c>
      <c r="E4" s="3">
        <v>7.8864353299999995E-2</v>
      </c>
      <c r="F4" s="3">
        <v>7.8864353299999995E-2</v>
      </c>
      <c r="G4" s="3">
        <v>7.9646017700000002E-2</v>
      </c>
      <c r="H4" s="3">
        <v>8.3333333300000006E-2</v>
      </c>
      <c r="I4" s="3">
        <v>8.3333333300000006E-2</v>
      </c>
      <c r="J4" s="3">
        <v>8.3333333300000006E-2</v>
      </c>
      <c r="K4" s="3">
        <v>8.3333333300000006E-2</v>
      </c>
      <c r="L4" s="3">
        <v>9.0621776200000004E-2</v>
      </c>
      <c r="M4" s="3">
        <v>8.3333333300000006E-2</v>
      </c>
    </row>
    <row r="5" spans="1:13" x14ac:dyDescent="0.35">
      <c r="A5">
        <v>2001</v>
      </c>
      <c r="B5">
        <v>4</v>
      </c>
      <c r="C5" s="3">
        <v>8.59375E-2</v>
      </c>
      <c r="D5" s="3">
        <v>8.3333333300000006E-2</v>
      </c>
      <c r="E5" s="3">
        <v>7.9915877999999996E-2</v>
      </c>
      <c r="F5" s="3">
        <v>7.9915877999999996E-2</v>
      </c>
      <c r="G5" s="3">
        <v>8.1120944E-2</v>
      </c>
      <c r="H5" s="3">
        <v>8.3333333300000006E-2</v>
      </c>
      <c r="I5" s="3">
        <v>8.3333333300000006E-2</v>
      </c>
      <c r="J5" s="3">
        <v>8.3333333300000006E-2</v>
      </c>
      <c r="K5" s="3">
        <v>8.3333333300000006E-2</v>
      </c>
      <c r="L5" s="3">
        <v>8.5759184200000005E-2</v>
      </c>
      <c r="M5" s="3">
        <v>8.3333333300000006E-2</v>
      </c>
    </row>
    <row r="6" spans="1:13" x14ac:dyDescent="0.35">
      <c r="A6">
        <v>2001</v>
      </c>
      <c r="B6">
        <v>5</v>
      </c>
      <c r="C6" s="3">
        <v>8.203125E-2</v>
      </c>
      <c r="D6" s="3">
        <v>8.3333333300000006E-2</v>
      </c>
      <c r="E6" s="3">
        <v>8.4121976900000006E-2</v>
      </c>
      <c r="F6" s="3">
        <v>8.4121976900000006E-2</v>
      </c>
      <c r="G6" s="3">
        <v>8.2595870200000004E-2</v>
      </c>
      <c r="H6" s="3">
        <v>8.3333333300000006E-2</v>
      </c>
      <c r="I6" s="3">
        <v>8.3333333300000006E-2</v>
      </c>
      <c r="J6" s="3">
        <v>8.3333333300000006E-2</v>
      </c>
      <c r="K6" s="3">
        <v>8.3333333300000006E-2</v>
      </c>
      <c r="L6" s="3">
        <v>7.8758507800000002E-2</v>
      </c>
      <c r="M6" s="3">
        <v>8.3333333300000006E-2</v>
      </c>
    </row>
    <row r="7" spans="1:13" x14ac:dyDescent="0.35">
      <c r="A7">
        <v>2001</v>
      </c>
      <c r="B7">
        <v>6</v>
      </c>
      <c r="C7" s="3">
        <v>7.8125E-2</v>
      </c>
      <c r="D7" s="3">
        <v>8.3333333300000006E-2</v>
      </c>
      <c r="E7" s="3">
        <v>9.0431125099999995E-2</v>
      </c>
      <c r="F7" s="3">
        <v>9.0431125099999995E-2</v>
      </c>
      <c r="G7" s="3">
        <v>8.7020649000000005E-2</v>
      </c>
      <c r="H7" s="3">
        <v>8.3333333300000006E-2</v>
      </c>
      <c r="I7" s="3">
        <v>8.3333333300000006E-2</v>
      </c>
      <c r="J7" s="3">
        <v>8.3333333300000006E-2</v>
      </c>
      <c r="K7" s="3">
        <v>8.3333333300000006E-2</v>
      </c>
      <c r="L7" s="3">
        <v>7.0474300899999995E-2</v>
      </c>
      <c r="M7" s="3">
        <v>8.3333333300000006E-2</v>
      </c>
    </row>
    <row r="8" spans="1:13" x14ac:dyDescent="0.35">
      <c r="A8">
        <v>2001</v>
      </c>
      <c r="B8">
        <v>7</v>
      </c>
      <c r="C8" s="3">
        <v>6.640625E-2</v>
      </c>
      <c r="D8" s="3">
        <v>8.3333333300000006E-2</v>
      </c>
      <c r="E8" s="3">
        <v>9.2534174600000005E-2</v>
      </c>
      <c r="F8" s="3">
        <v>9.2534174600000005E-2</v>
      </c>
      <c r="G8" s="3">
        <v>9.4395280200000001E-2</v>
      </c>
      <c r="H8" s="3">
        <v>8.3333333300000006E-2</v>
      </c>
      <c r="I8" s="3">
        <v>8.3333333300000006E-2</v>
      </c>
      <c r="J8" s="3">
        <v>8.3333333300000006E-2</v>
      </c>
      <c r="K8" s="3">
        <v>8.3333333300000006E-2</v>
      </c>
      <c r="L8" s="3">
        <v>6.7537871700000002E-2</v>
      </c>
      <c r="M8" s="3">
        <v>8.3333333300000006E-2</v>
      </c>
    </row>
    <row r="9" spans="1:13" x14ac:dyDescent="0.35">
      <c r="A9">
        <v>2001</v>
      </c>
      <c r="B9">
        <v>8</v>
      </c>
      <c r="C9" s="3">
        <v>6.25E-2</v>
      </c>
      <c r="D9" s="3">
        <v>8.3333333300000006E-2</v>
      </c>
      <c r="E9" s="3">
        <v>9.2534174600000005E-2</v>
      </c>
      <c r="F9" s="3">
        <v>9.2534174600000005E-2</v>
      </c>
      <c r="G9" s="3">
        <v>9.4395280200000001E-2</v>
      </c>
      <c r="H9" s="3">
        <v>8.3333333300000006E-2</v>
      </c>
      <c r="I9" s="3">
        <v>8.3333333300000006E-2</v>
      </c>
      <c r="J9" s="3">
        <v>8.3333333300000006E-2</v>
      </c>
      <c r="K9" s="3">
        <v>8.3333333300000006E-2</v>
      </c>
      <c r="L9" s="3">
        <v>7.0007562499999995E-2</v>
      </c>
      <c r="M9" s="3">
        <v>8.3333333300000006E-2</v>
      </c>
    </row>
    <row r="10" spans="1:13" x14ac:dyDescent="0.35">
      <c r="A10">
        <v>2001</v>
      </c>
      <c r="B10">
        <v>9</v>
      </c>
      <c r="C10" s="3">
        <v>7.03125E-2</v>
      </c>
      <c r="D10" s="3">
        <v>8.3333333300000006E-2</v>
      </c>
      <c r="E10" s="3">
        <v>8.6225026299999993E-2</v>
      </c>
      <c r="F10" s="3">
        <v>8.6225026299999993E-2</v>
      </c>
      <c r="G10" s="3">
        <v>8.5545722699999993E-2</v>
      </c>
      <c r="H10" s="3">
        <v>8.3333333300000006E-2</v>
      </c>
      <c r="I10" s="3">
        <v>8.3333333300000006E-2</v>
      </c>
      <c r="J10" s="3">
        <v>8.3333333300000006E-2</v>
      </c>
      <c r="K10" s="3">
        <v>8.3333333300000006E-2</v>
      </c>
      <c r="L10" s="3">
        <v>7.5335892799999998E-2</v>
      </c>
      <c r="M10" s="3">
        <v>8.3333333300000006E-2</v>
      </c>
    </row>
    <row r="11" spans="1:13" x14ac:dyDescent="0.35">
      <c r="A11">
        <v>2001</v>
      </c>
      <c r="B11">
        <v>10</v>
      </c>
      <c r="C11" s="3">
        <v>7.8125E-2</v>
      </c>
      <c r="D11" s="3">
        <v>8.3333333300000006E-2</v>
      </c>
      <c r="E11" s="3">
        <v>8.4121976900000006E-2</v>
      </c>
      <c r="F11" s="3">
        <v>8.4121976900000006E-2</v>
      </c>
      <c r="G11" s="3">
        <v>8.1120944E-2</v>
      </c>
      <c r="H11" s="3">
        <v>8.3333333300000006E-2</v>
      </c>
      <c r="I11" s="3">
        <v>8.3333333300000006E-2</v>
      </c>
      <c r="J11" s="3">
        <v>8.3333333300000006E-2</v>
      </c>
      <c r="K11" s="3">
        <v>8.3333333300000006E-2</v>
      </c>
      <c r="L11" s="3">
        <v>8.2900544699999995E-2</v>
      </c>
      <c r="M11" s="3">
        <v>8.3333333300000006E-2</v>
      </c>
    </row>
    <row r="12" spans="1:13" x14ac:dyDescent="0.35">
      <c r="A12">
        <v>2001</v>
      </c>
      <c r="B12">
        <v>11</v>
      </c>
      <c r="C12" s="3">
        <v>8.59375E-2</v>
      </c>
      <c r="D12" s="3">
        <v>8.3333333300000006E-2</v>
      </c>
      <c r="E12" s="3">
        <v>7.9915877999999996E-2</v>
      </c>
      <c r="F12" s="3">
        <v>7.9915877999999996E-2</v>
      </c>
      <c r="G12" s="3">
        <v>7.9646017700000002E-2</v>
      </c>
      <c r="H12" s="3">
        <v>8.3333333300000006E-2</v>
      </c>
      <c r="I12" s="3">
        <v>8.3333333300000006E-2</v>
      </c>
      <c r="J12" s="3">
        <v>8.3333333300000006E-2</v>
      </c>
      <c r="K12" s="3">
        <v>8.3333333300000006E-2</v>
      </c>
      <c r="L12" s="3">
        <v>9.0621776200000004E-2</v>
      </c>
      <c r="M12" s="3">
        <v>8.3333333300000006E-2</v>
      </c>
    </row>
    <row r="13" spans="1:13" x14ac:dyDescent="0.35">
      <c r="A13">
        <v>2001</v>
      </c>
      <c r="B13">
        <v>12</v>
      </c>
      <c r="C13" s="3">
        <v>9.765625E-2</v>
      </c>
      <c r="D13" s="3">
        <v>8.3333333300000006E-2</v>
      </c>
      <c r="E13" s="3">
        <v>7.7812828599999995E-2</v>
      </c>
      <c r="F13" s="3">
        <v>7.7812828599999995E-2</v>
      </c>
      <c r="G13" s="3">
        <v>7.8171091400000003E-2</v>
      </c>
      <c r="H13" s="3">
        <v>8.3333333300000006E-2</v>
      </c>
      <c r="I13" s="3">
        <v>8.3333333300000006E-2</v>
      </c>
      <c r="J13" s="3">
        <v>8.3333333300000006E-2</v>
      </c>
      <c r="K13" s="3">
        <v>8.3333333300000006E-2</v>
      </c>
      <c r="L13" s="3">
        <v>9.5377532400000006E-2</v>
      </c>
      <c r="M13" s="3">
        <v>8.3333333300000006E-2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307C8-72EC-4D3B-8BA9-4CEDCE88BFD1}">
  <sheetPr>
    <tabColor theme="7" tint="0.79998168889431442"/>
  </sheetPr>
  <dimension ref="A1:AL229"/>
  <sheetViews>
    <sheetView workbookViewId="0">
      <selection activeCell="K8" sqref="K8"/>
    </sheetView>
  </sheetViews>
  <sheetFormatPr defaultRowHeight="14.5" x14ac:dyDescent="0.35"/>
  <cols>
    <col min="3" max="3" width="10.453125" bestFit="1" customWidth="1"/>
    <col min="6" max="6" width="13.36328125" bestFit="1" customWidth="1"/>
    <col min="7" max="7" width="13.1796875" bestFit="1" customWidth="1"/>
    <col min="8" max="8" width="11.90625" bestFit="1" customWidth="1"/>
    <col min="9" max="9" width="11.7265625" bestFit="1" customWidth="1"/>
    <col min="10" max="10" width="11.81640625" bestFit="1" customWidth="1"/>
    <col min="11" max="11" width="11.81640625" customWidth="1"/>
    <col min="15" max="15" width="11.81640625" bestFit="1" customWidth="1"/>
    <col min="18" max="18" width="9.81640625" bestFit="1" customWidth="1"/>
    <col min="33" max="33" width="9.453125" bestFit="1" customWidth="1"/>
  </cols>
  <sheetData>
    <row r="1" spans="1:38" x14ac:dyDescent="0.35">
      <c r="A1" t="s">
        <v>0</v>
      </c>
      <c r="B1" t="s">
        <v>1</v>
      </c>
      <c r="C1" t="s">
        <v>59</v>
      </c>
      <c r="D1" t="s">
        <v>60</v>
      </c>
      <c r="E1" t="s">
        <v>61</v>
      </c>
      <c r="F1" t="s">
        <v>62</v>
      </c>
      <c r="G1" t="s">
        <v>63</v>
      </c>
      <c r="H1" t="s">
        <v>64</v>
      </c>
      <c r="I1" t="s">
        <v>65</v>
      </c>
      <c r="J1" t="s">
        <v>66</v>
      </c>
      <c r="L1" t="s">
        <v>68</v>
      </c>
      <c r="M1" t="s">
        <v>67</v>
      </c>
      <c r="N1" t="s">
        <v>69</v>
      </c>
      <c r="O1" t="s">
        <v>70</v>
      </c>
    </row>
    <row r="2" spans="1:38" x14ac:dyDescent="0.35">
      <c r="A2">
        <v>2017</v>
      </c>
      <c r="B2">
        <v>1</v>
      </c>
      <c r="C2" s="1">
        <f>'1.Economic Data'!E26/'1.Economic Data'!$E$2</f>
        <v>1.0099843219556783</v>
      </c>
      <c r="D2" s="1">
        <f>'1.Economic Data'!H26/'1.Economic Data'!$H$2</f>
        <v>1.06392934173439</v>
      </c>
      <c r="E2" s="1">
        <f>'1.Economic Data'!F26/'1.Economic Data'!$F$2</f>
        <v>1.0367761992918887</v>
      </c>
      <c r="F2" s="1">
        <f>'1.Economic Data'!J26/'1.Economic Data'!$J$2</f>
        <v>1.0519074505771726</v>
      </c>
      <c r="G2" s="1">
        <f>'1.Economic Data'!K26/'1.Economic Data'!$K$2</f>
        <v>1.0498611233114974</v>
      </c>
      <c r="H2" s="1">
        <f>'1.Economic Data'!G26/'1.Economic Data'!$G$2</f>
        <v>0.9765267730127718</v>
      </c>
      <c r="I2" s="1">
        <f>'1.Economic Data'!I26/'1.Economic Data'!$I$2</f>
        <v>1.1004079078850701</v>
      </c>
      <c r="J2" s="1">
        <f>'1.Economic Data'!D26/'1.Economic Data'!$D$2</f>
        <v>1.046123657092634</v>
      </c>
      <c r="L2" s="1">
        <f>C2</f>
        <v>1.0099843219556783</v>
      </c>
      <c r="M2">
        <f>(F2^(0.8))*(D2^(0.2))</f>
        <v>1.0543009120546758</v>
      </c>
      <c r="N2">
        <f>(H2^(0.8))*(I2^(0.2))</f>
        <v>1.000133706843924</v>
      </c>
      <c r="O2">
        <f>(M2^(0.5))*(N2^(0.5))</f>
        <v>1.0268602043619046</v>
      </c>
      <c r="P2" s="1"/>
      <c r="R2" s="1"/>
      <c r="T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8" x14ac:dyDescent="0.35">
      <c r="A3">
        <v>2017</v>
      </c>
      <c r="B3">
        <v>2</v>
      </c>
      <c r="C3" s="1">
        <f>'1.Economic Data'!E27/'1.Economic Data'!$E$2</f>
        <v>1.0099843219556783</v>
      </c>
      <c r="D3" s="1">
        <f>'1.Economic Data'!H27/'1.Economic Data'!$H$2</f>
        <v>1.069899427314823</v>
      </c>
      <c r="E3" s="1">
        <f>'1.Economic Data'!F27/'1.Economic Data'!$F$2</f>
        <v>1.0356852163552104</v>
      </c>
      <c r="F3" s="1">
        <f>'1.Economic Data'!J27/'1.Economic Data'!$J$2</f>
        <v>1.0518204780620706</v>
      </c>
      <c r="G3" s="1">
        <f>'1.Economic Data'!K27/'1.Economic Data'!$K$2</f>
        <v>1.0535826642503339</v>
      </c>
      <c r="H3" s="1">
        <f>'1.Economic Data'!G27/'1.Economic Data'!$G$2</f>
        <v>0.97143803399210449</v>
      </c>
      <c r="I3" s="1">
        <f>'1.Economic Data'!I27/'1.Economic Data'!$I$2</f>
        <v>1.1122084179005594</v>
      </c>
      <c r="J3" s="1">
        <f>'1.Economic Data'!D27/'1.Economic Data'!$D$2</f>
        <v>1.0479652812123823</v>
      </c>
      <c r="L3" s="1">
        <f t="shared" ref="L3:L66" si="0">C3</f>
        <v>1.0099843219556783</v>
      </c>
      <c r="M3">
        <f t="shared" ref="M3:M66" si="1">(F3^(0.8))*(D3^(0.2))</f>
        <v>1.0554116616094691</v>
      </c>
      <c r="N3">
        <f t="shared" ref="N3:N66" si="2">(H3^(0.8))*(I3^(0.2))</f>
        <v>0.9980891121254355</v>
      </c>
      <c r="O3">
        <f t="shared" ref="O3:O66" si="3">(M3^(0.5))*(N3^(0.5))</f>
        <v>1.0263502756187217</v>
      </c>
      <c r="P3" s="1"/>
      <c r="R3" s="1"/>
      <c r="T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8" x14ac:dyDescent="0.35">
      <c r="A4">
        <v>2017</v>
      </c>
      <c r="B4">
        <v>3</v>
      </c>
      <c r="C4" s="1">
        <f>'1.Economic Data'!E28/'1.Economic Data'!$E$2</f>
        <v>1.0099843219556783</v>
      </c>
      <c r="D4" s="1">
        <f>'1.Economic Data'!H28/'1.Economic Data'!$H$2</f>
        <v>1.0723547715294091</v>
      </c>
      <c r="E4" s="1">
        <f>'1.Economic Data'!F28/'1.Economic Data'!$F$2</f>
        <v>1.0404407827731057</v>
      </c>
      <c r="F4" s="1">
        <f>'1.Economic Data'!J28/'1.Economic Data'!$J$2</f>
        <v>1.0610587202545692</v>
      </c>
      <c r="G4" s="1">
        <f>'1.Economic Data'!K28/'1.Economic Data'!$K$2</f>
        <v>1.055737899433973</v>
      </c>
      <c r="H4" s="1">
        <f>'1.Economic Data'!G28/'1.Economic Data'!$G$2</f>
        <v>0.95834453832328825</v>
      </c>
      <c r="I4" s="1">
        <f>'1.Economic Data'!I28/'1.Economic Data'!$I$2</f>
        <v>1.115441937915997</v>
      </c>
      <c r="J4" s="1">
        <f>'1.Economic Data'!D28/'1.Economic Data'!$D$2</f>
        <v>1.049774115967808</v>
      </c>
      <c r="L4" s="1">
        <f t="shared" si="0"/>
        <v>1.0099843219556783</v>
      </c>
      <c r="M4">
        <f t="shared" si="1"/>
        <v>1.0633083708700468</v>
      </c>
      <c r="N4">
        <f t="shared" si="2"/>
        <v>0.98788577407025302</v>
      </c>
      <c r="O4">
        <f t="shared" si="3"/>
        <v>1.0249035140111171</v>
      </c>
      <c r="P4" s="1"/>
      <c r="R4" s="1"/>
      <c r="T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8" x14ac:dyDescent="0.35">
      <c r="A5">
        <v>2017</v>
      </c>
      <c r="B5">
        <v>4</v>
      </c>
      <c r="C5" s="1">
        <f>'1.Economic Data'!E29/'1.Economic Data'!$E$2</f>
        <v>1.0094298124371555</v>
      </c>
      <c r="D5" s="1">
        <f>'1.Economic Data'!H29/'1.Economic Data'!$H$2</f>
        <v>1.0748101157439849</v>
      </c>
      <c r="E5" s="1">
        <f>'1.Economic Data'!F29/'1.Economic Data'!$F$2</f>
        <v>1.0451963491898819</v>
      </c>
      <c r="F5" s="1">
        <f>'1.Economic Data'!J29/'1.Economic Data'!$J$2</f>
        <v>1.0702969624456677</v>
      </c>
      <c r="G5" s="1">
        <f>'1.Economic Data'!K29/'1.Economic Data'!$K$2</f>
        <v>1.0578931346176124</v>
      </c>
      <c r="H5" s="1">
        <f>'1.Economic Data'!G29/'1.Economic Data'!$G$2</f>
        <v>0.94525104265447191</v>
      </c>
      <c r="I5" s="1">
        <f>'1.Economic Data'!I29/'1.Economic Data'!$I$2</f>
        <v>1.1186754579313976</v>
      </c>
      <c r="J5" s="1">
        <f>'1.Economic Data'!D29/'1.Economic Data'!$D$2</f>
        <v>1.0515829507232335</v>
      </c>
      <c r="L5" s="1">
        <f t="shared" si="0"/>
        <v>1.0094298124371555</v>
      </c>
      <c r="M5">
        <f t="shared" si="1"/>
        <v>1.0711980744859708</v>
      </c>
      <c r="N5">
        <f t="shared" si="2"/>
        <v>0.97763908107772712</v>
      </c>
      <c r="O5">
        <f t="shared" si="3"/>
        <v>1.0233499407302935</v>
      </c>
      <c r="P5" s="1"/>
      <c r="R5" s="1"/>
      <c r="T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8" x14ac:dyDescent="0.35">
      <c r="A6">
        <v>2017</v>
      </c>
      <c r="B6">
        <v>5</v>
      </c>
      <c r="C6" s="1">
        <f>'1.Economic Data'!E30/'1.Economic Data'!$E$2</f>
        <v>1.0094298124371555</v>
      </c>
      <c r="D6" s="1">
        <f>'1.Economic Data'!H30/'1.Economic Data'!$H$2</f>
        <v>1.0772654599585711</v>
      </c>
      <c r="E6" s="1">
        <f>'1.Economic Data'!F30/'1.Economic Data'!$F$2</f>
        <v>1.049951915607777</v>
      </c>
      <c r="F6" s="1">
        <f>'1.Economic Data'!J30/'1.Economic Data'!$J$2</f>
        <v>1.0795352046381663</v>
      </c>
      <c r="G6" s="1">
        <f>'1.Economic Data'!K30/'1.Economic Data'!$K$2</f>
        <v>1.0600483698012519</v>
      </c>
      <c r="H6" s="1">
        <f>'1.Economic Data'!G30/'1.Economic Data'!$G$2</f>
        <v>0.93215754698565589</v>
      </c>
      <c r="I6" s="1">
        <f>'1.Economic Data'!I30/'1.Economic Data'!$I$2</f>
        <v>1.1219089779468352</v>
      </c>
      <c r="J6" s="1">
        <f>'1.Economic Data'!D30/'1.Economic Data'!$D$2</f>
        <v>1.053391785478659</v>
      </c>
      <c r="L6" s="1">
        <f t="shared" si="0"/>
        <v>1.0094298124371555</v>
      </c>
      <c r="M6">
        <f t="shared" si="1"/>
        <v>1.0790808734451831</v>
      </c>
      <c r="N6">
        <f t="shared" si="2"/>
        <v>0.9673485405144453</v>
      </c>
      <c r="O6">
        <f t="shared" si="3"/>
        <v>1.0216884593770503</v>
      </c>
      <c r="P6" s="1"/>
      <c r="R6" s="1"/>
      <c r="T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8" x14ac:dyDescent="0.35">
      <c r="A7">
        <v>2017</v>
      </c>
      <c r="B7">
        <v>6</v>
      </c>
      <c r="C7" s="1">
        <f>'1.Economic Data'!E31/'1.Economic Data'!$E$2</f>
        <v>1.0094298124371555</v>
      </c>
      <c r="D7" s="1">
        <f>'1.Economic Data'!H31/'1.Economic Data'!$H$2</f>
        <v>1.0746990719802343</v>
      </c>
      <c r="E7" s="1">
        <f>'1.Economic Data'!F31/'1.Economic Data'!$F$2</f>
        <v>1.0584348174826084</v>
      </c>
      <c r="F7" s="1">
        <f>'1.Economic Data'!J31/'1.Economic Data'!$J$2</f>
        <v>1.0800545728961564</v>
      </c>
      <c r="G7" s="1">
        <f>'1.Economic Data'!K31/'1.Economic Data'!$K$2</f>
        <v>1.0616044653996286</v>
      </c>
      <c r="H7" s="1">
        <f>'1.Economic Data'!G31/'1.Economic Data'!$G$2</f>
        <v>0.97234954697602327</v>
      </c>
      <c r="I7" s="1">
        <f>'1.Economic Data'!I31/'1.Economic Data'!$I$2</f>
        <v>1.1086530850619492</v>
      </c>
      <c r="J7" s="1">
        <f>'1.Economic Data'!D31/'1.Economic Data'!$D$2</f>
        <v>1.0550933117555952</v>
      </c>
      <c r="L7" s="1">
        <f t="shared" si="0"/>
        <v>1.0094298124371555</v>
      </c>
      <c r="M7">
        <f t="shared" si="1"/>
        <v>1.0789813419304066</v>
      </c>
      <c r="N7">
        <f t="shared" si="2"/>
        <v>0.9981988539902078</v>
      </c>
      <c r="O7">
        <f t="shared" si="3"/>
        <v>1.037804383779404</v>
      </c>
      <c r="P7" s="1"/>
      <c r="R7" s="1"/>
      <c r="T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8" x14ac:dyDescent="0.35">
      <c r="A8">
        <v>2017</v>
      </c>
      <c r="B8">
        <v>7</v>
      </c>
      <c r="C8" s="1">
        <f>'1.Economic Data'!E32/'1.Economic Data'!$E$2</f>
        <v>1.0193780255220128</v>
      </c>
      <c r="D8" s="1">
        <f>'1.Economic Data'!H32/'1.Economic Data'!$H$2</f>
        <v>1.0721326840019079</v>
      </c>
      <c r="E8" s="1">
        <f>'1.Economic Data'!F32/'1.Economic Data'!$F$2</f>
        <v>1.0669177193585586</v>
      </c>
      <c r="F8" s="1">
        <f>'1.Economic Data'!J32/'1.Economic Data'!$J$2</f>
        <v>1.0805739411541464</v>
      </c>
      <c r="G8" s="1">
        <f>'1.Economic Data'!K32/'1.Economic Data'!$K$2</f>
        <v>1.0631605609980195</v>
      </c>
      <c r="H8" s="1">
        <f>'1.Economic Data'!G32/'1.Economic Data'!$G$2</f>
        <v>1.0125415469719654</v>
      </c>
      <c r="I8" s="1">
        <f>'1.Economic Data'!I32/'1.Economic Data'!$I$2</f>
        <v>1.0953971921770631</v>
      </c>
      <c r="J8" s="1">
        <f>'1.Economic Data'!D32/'1.Economic Data'!$D$2</f>
        <v>1.0567948380331817</v>
      </c>
      <c r="L8" s="1">
        <f t="shared" si="0"/>
        <v>1.0193780255220128</v>
      </c>
      <c r="M8">
        <f t="shared" si="1"/>
        <v>1.0788803895301622</v>
      </c>
      <c r="N8">
        <f t="shared" si="2"/>
        <v>1.0285954682241776</v>
      </c>
      <c r="O8">
        <f t="shared" si="3"/>
        <v>1.0534379333528201</v>
      </c>
      <c r="P8" s="1"/>
      <c r="R8" s="1"/>
      <c r="T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8" x14ac:dyDescent="0.35">
      <c r="A9">
        <v>2017</v>
      </c>
      <c r="B9">
        <v>8</v>
      </c>
      <c r="C9" s="1">
        <f>'1.Economic Data'!E33/'1.Economic Data'!$E$2</f>
        <v>1.0193780255220128</v>
      </c>
      <c r="D9" s="1">
        <f>'1.Economic Data'!H33/'1.Economic Data'!$H$2</f>
        <v>1.0695662960235712</v>
      </c>
      <c r="E9" s="1">
        <f>'1.Economic Data'!F33/'1.Economic Data'!$F$2</f>
        <v>1.07540062123339</v>
      </c>
      <c r="F9" s="1">
        <f>'1.Economic Data'!J33/'1.Economic Data'!$J$2</f>
        <v>1.0810933094121362</v>
      </c>
      <c r="G9" s="1">
        <f>'1.Economic Data'!K33/'1.Economic Data'!$K$2</f>
        <v>1.0647166565963961</v>
      </c>
      <c r="H9" s="1">
        <f>'1.Economic Data'!G33/'1.Economic Data'!$G$2</f>
        <v>1.0527335469623327</v>
      </c>
      <c r="I9" s="1">
        <f>'1.Economic Data'!I33/'1.Economic Data'!$I$2</f>
        <v>1.0821412992921773</v>
      </c>
      <c r="J9" s="1">
        <f>'1.Economic Data'!D33/'1.Economic Data'!$D$2</f>
        <v>1.0584963643101177</v>
      </c>
      <c r="L9" s="1">
        <f t="shared" si="0"/>
        <v>1.0193780255220128</v>
      </c>
      <c r="M9">
        <f t="shared" si="1"/>
        <v>1.0787780109394176</v>
      </c>
      <c r="N9">
        <f t="shared" si="2"/>
        <v>1.0585504582078353</v>
      </c>
      <c r="O9">
        <f t="shared" si="3"/>
        <v>1.068616375405345</v>
      </c>
      <c r="P9" s="1"/>
      <c r="R9" s="1"/>
      <c r="T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8" x14ac:dyDescent="0.35">
      <c r="A10">
        <v>2017</v>
      </c>
      <c r="B10">
        <v>9</v>
      </c>
      <c r="C10" s="1">
        <f>'1.Economic Data'!E34/'1.Economic Data'!$E$2</f>
        <v>1.0193780255220128</v>
      </c>
      <c r="D10" s="1">
        <f>'1.Economic Data'!H34/'1.Economic Data'!$H$2</f>
        <v>1.0725911544872078</v>
      </c>
      <c r="E10" s="1">
        <f>'1.Economic Data'!F34/'1.Economic Data'!$F$2</f>
        <v>1.0721874008826304</v>
      </c>
      <c r="F10" s="1">
        <f>'1.Economic Data'!J34/'1.Economic Data'!$J$2</f>
        <v>1.0667505981208201</v>
      </c>
      <c r="G10" s="1">
        <f>'1.Economic Data'!K34/'1.Economic Data'!$K$2</f>
        <v>1.0663800077718506</v>
      </c>
      <c r="H10" s="1">
        <f>'1.Economic Data'!G34/'1.Economic Data'!$G$2</f>
        <v>1.0938355938270059</v>
      </c>
      <c r="I10" s="1">
        <f>'1.Economic Data'!I34/'1.Economic Data'!$I$2</f>
        <v>1.0886965147764056</v>
      </c>
      <c r="J10" s="1">
        <f>'1.Economic Data'!D34/'1.Economic Data'!$D$2</f>
        <v>1.0602694288501551</v>
      </c>
      <c r="L10" s="1">
        <f t="shared" si="0"/>
        <v>1.0193780255220128</v>
      </c>
      <c r="M10">
        <f t="shared" si="1"/>
        <v>1.0679161595597635</v>
      </c>
      <c r="N10">
        <f t="shared" si="2"/>
        <v>1.0928058409925134</v>
      </c>
      <c r="O10">
        <f t="shared" si="3"/>
        <v>1.0802893209030637</v>
      </c>
      <c r="P10" s="1"/>
      <c r="R10" s="1"/>
      <c r="T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8" x14ac:dyDescent="0.35">
      <c r="A11">
        <v>2017</v>
      </c>
      <c r="B11">
        <v>10</v>
      </c>
      <c r="C11" s="1">
        <f>'1.Economic Data'!E35/'1.Economic Data'!$E$2</f>
        <v>1.0275215073804285</v>
      </c>
      <c r="D11" s="1">
        <f>'1.Economic Data'!H35/'1.Economic Data'!$H$2</f>
        <v>1.0756160129508543</v>
      </c>
      <c r="E11" s="1">
        <f>'1.Economic Data'!F35/'1.Economic Data'!$F$2</f>
        <v>1.0689741805318709</v>
      </c>
      <c r="F11" s="1">
        <f>'1.Economic Data'!J35/'1.Economic Data'!$J$2</f>
        <v>1.0524078868309041</v>
      </c>
      <c r="G11" s="1">
        <f>'1.Economic Data'!K35/'1.Economic Data'!$K$2</f>
        <v>1.0680433589473191</v>
      </c>
      <c r="H11" s="1">
        <f>'1.Economic Data'!G35/'1.Economic Data'!$G$2</f>
        <v>1.1349376406861047</v>
      </c>
      <c r="I11" s="1">
        <f>'1.Economic Data'!I35/'1.Economic Data'!$I$2</f>
        <v>1.0952517302606342</v>
      </c>
      <c r="J11" s="1">
        <f>'1.Economic Data'!D35/'1.Economic Data'!$D$2</f>
        <v>1.0620424933901926</v>
      </c>
      <c r="L11" s="1">
        <f t="shared" si="0"/>
        <v>1.0275215073804285</v>
      </c>
      <c r="M11">
        <f t="shared" si="1"/>
        <v>1.0570091019710783</v>
      </c>
      <c r="N11">
        <f t="shared" si="2"/>
        <v>1.1268870535270017</v>
      </c>
      <c r="O11">
        <f t="shared" si="3"/>
        <v>1.0913889647927593</v>
      </c>
      <c r="P11" s="1"/>
      <c r="R11" s="1"/>
      <c r="T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8" x14ac:dyDescent="0.35">
      <c r="A12">
        <v>2017</v>
      </c>
      <c r="B12">
        <v>11</v>
      </c>
      <c r="C12" s="1">
        <f>'1.Economic Data'!E36/'1.Economic Data'!$E$2</f>
        <v>1.0275215073804285</v>
      </c>
      <c r="D12" s="1">
        <f>'1.Economic Data'!H36/'1.Economic Data'!$H$2</f>
        <v>1.0786408714144908</v>
      </c>
      <c r="E12" s="1">
        <f>'1.Economic Data'!F36/'1.Economic Data'!$F$2</f>
        <v>1.0657609601811113</v>
      </c>
      <c r="F12" s="1">
        <f>'1.Economic Data'!J36/'1.Economic Data'!$J$2</f>
        <v>1.038065175539588</v>
      </c>
      <c r="G12" s="1">
        <f>'1.Economic Data'!K36/'1.Economic Data'!$K$2</f>
        <v>1.0697067101227733</v>
      </c>
      <c r="H12" s="1">
        <f>'1.Economic Data'!G36/'1.Economic Data'!$G$2</f>
        <v>1.1760396875507777</v>
      </c>
      <c r="I12" s="1">
        <f>'1.Economic Data'!I36/'1.Economic Data'!$I$2</f>
        <v>1.1018069457448627</v>
      </c>
      <c r="J12" s="1">
        <f>'1.Economic Data'!D36/'1.Economic Data'!$D$2</f>
        <v>1.06381555793023</v>
      </c>
      <c r="L12" s="1">
        <f t="shared" si="0"/>
        <v>1.0275215073804285</v>
      </c>
      <c r="M12">
        <f t="shared" si="1"/>
        <v>1.0460563301336399</v>
      </c>
      <c r="N12">
        <f t="shared" si="2"/>
        <v>1.1608034323496472</v>
      </c>
      <c r="O12">
        <f t="shared" si="3"/>
        <v>1.1019372842635848</v>
      </c>
      <c r="P12" s="1"/>
      <c r="R12" s="1"/>
      <c r="T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8" x14ac:dyDescent="0.35">
      <c r="A13">
        <v>2017</v>
      </c>
      <c r="B13">
        <v>12</v>
      </c>
      <c r="C13" s="1">
        <f>'1.Economic Data'!E37/'1.Economic Data'!$E$2</f>
        <v>1.0275215073804285</v>
      </c>
      <c r="D13" s="1">
        <f>'1.Economic Data'!H37/'1.Economic Data'!$H$2</f>
        <v>1.086479301499748</v>
      </c>
      <c r="E13" s="1">
        <f>'1.Economic Data'!F37/'1.Economic Data'!$F$2</f>
        <v>1.0532508104954335</v>
      </c>
      <c r="F13" s="1">
        <f>'1.Economic Data'!J37/'1.Economic Data'!$J$2</f>
        <v>1.0301942928496077</v>
      </c>
      <c r="G13" s="1">
        <f>'1.Economic Data'!K37/'1.Economic Data'!$K$2</f>
        <v>1.0733005718615896</v>
      </c>
      <c r="H13" s="1">
        <f>'1.Economic Data'!G37/'1.Economic Data'!$G$2</f>
        <v>1.1450569628212812</v>
      </c>
      <c r="I13" s="1">
        <f>'1.Economic Data'!I37/'1.Economic Data'!$I$2</f>
        <v>1.1206514437309745</v>
      </c>
      <c r="J13" s="1">
        <f>'1.Economic Data'!D37/'1.Economic Data'!$D$2</f>
        <v>1.0655856416192018</v>
      </c>
      <c r="L13" s="1">
        <f t="shared" si="0"/>
        <v>1.0275215073804285</v>
      </c>
      <c r="M13">
        <f t="shared" si="1"/>
        <v>1.0412130509757025</v>
      </c>
      <c r="N13">
        <f t="shared" si="2"/>
        <v>1.1401337048065299</v>
      </c>
      <c r="O13">
        <f t="shared" si="3"/>
        <v>1.0895513266027617</v>
      </c>
      <c r="P13" s="1"/>
      <c r="R13" s="1"/>
      <c r="T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8" x14ac:dyDescent="0.35">
      <c r="A14">
        <f>A2+1</f>
        <v>2018</v>
      </c>
      <c r="B14">
        <v>1</v>
      </c>
      <c r="C14" s="1">
        <f>'1.Economic Data'!E38/'1.Economic Data'!$E$2</f>
        <v>1.019086634057635</v>
      </c>
      <c r="D14" s="1">
        <f>'1.Economic Data'!H38/'1.Economic Data'!$H$2</f>
        <v>1.0943177315850152</v>
      </c>
      <c r="E14" s="1">
        <f>'1.Economic Data'!F38/'1.Economic Data'!$F$2</f>
        <v>1.0407406608097558</v>
      </c>
      <c r="F14" s="1">
        <f>'1.Economic Data'!J38/'1.Economic Data'!$J$2</f>
        <v>1.0223234101582275</v>
      </c>
      <c r="G14" s="1">
        <f>'1.Economic Data'!K38/'1.Economic Data'!$K$2</f>
        <v>1.0768944336004056</v>
      </c>
      <c r="H14" s="1">
        <f>'1.Economic Data'!G38/'1.Economic Data'!$G$2</f>
        <v>1.1140742380973594</v>
      </c>
      <c r="I14" s="1">
        <f>'1.Economic Data'!I38/'1.Economic Data'!$I$2</f>
        <v>1.1394959417171229</v>
      </c>
      <c r="J14" s="1">
        <f>'1.Economic Data'!D38/'1.Economic Data'!$D$2</f>
        <v>1.0673557253075232</v>
      </c>
      <c r="L14" s="1">
        <f t="shared" si="0"/>
        <v>1.019086634057635</v>
      </c>
      <c r="M14">
        <f t="shared" si="1"/>
        <v>1.0363330101895949</v>
      </c>
      <c r="N14">
        <f t="shared" si="2"/>
        <v>1.1191127970379182</v>
      </c>
      <c r="O14">
        <f t="shared" si="3"/>
        <v>1.0769278219528005</v>
      </c>
      <c r="P14" s="1"/>
      <c r="R14" s="1"/>
      <c r="T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8" x14ac:dyDescent="0.35">
      <c r="A15">
        <f t="shared" ref="A15:A78" si="4">A3+1</f>
        <v>2018</v>
      </c>
      <c r="B15">
        <v>2</v>
      </c>
      <c r="C15" s="1">
        <f>'1.Economic Data'!E39/'1.Economic Data'!$E$2</f>
        <v>1.019086634057635</v>
      </c>
      <c r="D15" s="1">
        <f>'1.Economic Data'!H39/'1.Economic Data'!$H$2</f>
        <v>1.1021561616702724</v>
      </c>
      <c r="E15" s="1">
        <f>'1.Economic Data'!F39/'1.Economic Data'!$F$2</f>
        <v>1.0282305111240782</v>
      </c>
      <c r="F15" s="1">
        <f>'1.Economic Data'!J39/'1.Economic Data'!$J$2</f>
        <v>1.0144525274682474</v>
      </c>
      <c r="G15" s="1">
        <f>'1.Economic Data'!K39/'1.Economic Data'!$K$2</f>
        <v>1.0804882953392216</v>
      </c>
      <c r="H15" s="1">
        <f>'1.Economic Data'!G39/'1.Economic Data'!$G$2</f>
        <v>1.0830915133678629</v>
      </c>
      <c r="I15" s="1">
        <f>'1.Economic Data'!I39/'1.Economic Data'!$I$2</f>
        <v>1.1583404397032346</v>
      </c>
      <c r="J15" s="1">
        <f>'1.Economic Data'!D39/'1.Economic Data'!$D$2</f>
        <v>1.0691258089964952</v>
      </c>
      <c r="L15" s="1">
        <f t="shared" si="0"/>
        <v>1.019086634057635</v>
      </c>
      <c r="M15">
        <f t="shared" si="1"/>
        <v>1.0314163448704963</v>
      </c>
      <c r="N15">
        <f t="shared" si="2"/>
        <v>1.097739687858418</v>
      </c>
      <c r="O15">
        <f t="shared" si="3"/>
        <v>1.0640613969457819</v>
      </c>
      <c r="P15" s="1"/>
      <c r="R15" s="1"/>
      <c r="T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8" x14ac:dyDescent="0.35">
      <c r="A16">
        <f t="shared" si="4"/>
        <v>2018</v>
      </c>
      <c r="B16">
        <v>3</v>
      </c>
      <c r="C16" s="1">
        <f>'1.Economic Data'!E40/'1.Economic Data'!$E$2</f>
        <v>1.019086634057635</v>
      </c>
      <c r="D16" s="1">
        <f>'1.Economic Data'!H40/'1.Economic Data'!$H$2</f>
        <v>1.1050182057593139</v>
      </c>
      <c r="E16" s="1">
        <f>'1.Economic Data'!F40/'1.Economic Data'!$F$2</f>
        <v>1.0257851012340558</v>
      </c>
      <c r="F16" s="1">
        <f>'1.Economic Data'!J40/'1.Economic Data'!$J$2</f>
        <v>1.013471649583102</v>
      </c>
      <c r="G16" s="1">
        <f>'1.Economic Data'!K40/'1.Economic Data'!$K$2</f>
        <v>1.0837240872518223</v>
      </c>
      <c r="H16" s="1">
        <f>'1.Economic Data'!G40/'1.Economic Data'!$G$2</f>
        <v>1.0748146483386514</v>
      </c>
      <c r="I16" s="1">
        <f>'1.Economic Data'!I40/'1.Economic Data'!$I$2</f>
        <v>1.1602333642992804</v>
      </c>
      <c r="J16" s="1">
        <f>'1.Economic Data'!D40/'1.Economic Data'!$D$2</f>
        <v>1.0708929118337511</v>
      </c>
      <c r="L16" s="1">
        <f t="shared" si="0"/>
        <v>1.019086634057635</v>
      </c>
      <c r="M16">
        <f t="shared" si="1"/>
        <v>1.0311531438227846</v>
      </c>
      <c r="N16">
        <f t="shared" si="2"/>
        <v>1.091379850411933</v>
      </c>
      <c r="O16">
        <f t="shared" si="3"/>
        <v>1.0608391790733904</v>
      </c>
      <c r="P16" s="1"/>
      <c r="R16" s="1"/>
      <c r="T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x14ac:dyDescent="0.35">
      <c r="A17">
        <f t="shared" si="4"/>
        <v>2018</v>
      </c>
      <c r="B17">
        <v>4</v>
      </c>
      <c r="C17" s="1">
        <f>'1.Economic Data'!E41/'1.Economic Data'!$E$2</f>
        <v>1.0077345858819355</v>
      </c>
      <c r="D17" s="1">
        <f>'1.Economic Data'!H41/'1.Economic Data'!$H$2</f>
        <v>1.1078802498483655</v>
      </c>
      <c r="E17" s="1">
        <f>'1.Economic Data'!F41/'1.Economic Data'!$F$2</f>
        <v>1.023339691345152</v>
      </c>
      <c r="F17" s="1">
        <f>'1.Economic Data'!J41/'1.Economic Data'!$J$2</f>
        <v>1.0124907716979565</v>
      </c>
      <c r="G17" s="1">
        <f>'1.Economic Data'!K41/'1.Economic Data'!$K$2</f>
        <v>1.0869598791644373</v>
      </c>
      <c r="H17" s="1">
        <f>'1.Economic Data'!G41/'1.Economic Data'!$G$2</f>
        <v>1.0665377833150145</v>
      </c>
      <c r="I17" s="1">
        <f>'1.Economic Data'!I41/'1.Economic Data'!$I$2</f>
        <v>1.1621262888953263</v>
      </c>
      <c r="J17" s="1">
        <f>'1.Economic Data'!D41/'1.Economic Data'!$D$2</f>
        <v>1.0726600146716574</v>
      </c>
      <c r="L17" s="1">
        <f t="shared" si="0"/>
        <v>1.0077345858819355</v>
      </c>
      <c r="M17">
        <f t="shared" si="1"/>
        <v>1.0308878543103399</v>
      </c>
      <c r="N17">
        <f t="shared" si="2"/>
        <v>1.0850048049757677</v>
      </c>
      <c r="O17">
        <f t="shared" si="3"/>
        <v>1.0576002436260488</v>
      </c>
      <c r="P17" s="1"/>
      <c r="R17" s="1"/>
      <c r="T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</row>
    <row r="18" spans="1:36" x14ac:dyDescent="0.35">
      <c r="A18">
        <f t="shared" si="4"/>
        <v>2018</v>
      </c>
      <c r="B18">
        <v>5</v>
      </c>
      <c r="C18" s="1">
        <f>'1.Economic Data'!E42/'1.Economic Data'!$E$2</f>
        <v>1.0077345858819355</v>
      </c>
      <c r="D18" s="1">
        <f>'1.Economic Data'!H42/'1.Economic Data'!$H$2</f>
        <v>1.1107422939374072</v>
      </c>
      <c r="E18" s="1">
        <f>'1.Economic Data'!F42/'1.Economic Data'!$F$2</f>
        <v>1.0208942814551294</v>
      </c>
      <c r="F18" s="1">
        <f>'1.Economic Data'!J42/'1.Economic Data'!$J$2</f>
        <v>1.0115098938128113</v>
      </c>
      <c r="G18" s="1">
        <f>'1.Economic Data'!K42/'1.Economic Data'!$K$2</f>
        <v>1.0901956710770382</v>
      </c>
      <c r="H18" s="1">
        <f>'1.Economic Data'!G42/'1.Economic Data'!$G$2</f>
        <v>1.0582609182858032</v>
      </c>
      <c r="I18" s="1">
        <f>'1.Economic Data'!I42/'1.Economic Data'!$I$2</f>
        <v>1.1640192134913721</v>
      </c>
      <c r="J18" s="1">
        <f>'1.Economic Data'!D42/'1.Economic Data'!$D$2</f>
        <v>1.0744271175089133</v>
      </c>
      <c r="L18" s="1">
        <f t="shared" si="0"/>
        <v>1.0077345858819355</v>
      </c>
      <c r="M18">
        <f t="shared" si="1"/>
        <v>1.0306204836177133</v>
      </c>
      <c r="N18">
        <f t="shared" si="2"/>
        <v>1.0786144547774954</v>
      </c>
      <c r="O18">
        <f t="shared" si="3"/>
        <v>1.0543444176453149</v>
      </c>
      <c r="P18" s="1"/>
      <c r="R18" s="1"/>
      <c r="T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36" x14ac:dyDescent="0.35">
      <c r="A19">
        <f t="shared" si="4"/>
        <v>2018</v>
      </c>
      <c r="B19">
        <v>6</v>
      </c>
      <c r="C19" s="1">
        <f>'1.Economic Data'!E43/'1.Economic Data'!$E$2</f>
        <v>1.0077345858819355</v>
      </c>
      <c r="D19" s="1">
        <f>'1.Economic Data'!H43/'1.Economic Data'!$H$2</f>
        <v>1.1145477272490303</v>
      </c>
      <c r="E19" s="1">
        <f>'1.Economic Data'!F43/'1.Economic Data'!$F$2</f>
        <v>1.0223100452325045</v>
      </c>
      <c r="F19" s="1">
        <f>'1.Economic Data'!J43/'1.Economic Data'!$J$2</f>
        <v>1.0151305315380053</v>
      </c>
      <c r="G19" s="1">
        <f>'1.Economic Data'!K43/'1.Economic Data'!$K$2</f>
        <v>1.0930710766487077</v>
      </c>
      <c r="H19" s="1">
        <f>'1.Economic Data'!G43/'1.Economic Data'!$G$2</f>
        <v>1.0508973426759798</v>
      </c>
      <c r="I19" s="1">
        <f>'1.Economic Data'!I43/'1.Economic Data'!$I$2</f>
        <v>1.1702361872989879</v>
      </c>
      <c r="J19" s="1">
        <f>'1.Economic Data'!D43/'1.Economic Data'!$D$2</f>
        <v>1.0761848030240089</v>
      </c>
      <c r="L19" s="1">
        <f t="shared" si="0"/>
        <v>1.0077345858819355</v>
      </c>
      <c r="M19">
        <f t="shared" si="1"/>
        <v>1.0342779027749534</v>
      </c>
      <c r="N19">
        <f t="shared" si="2"/>
        <v>1.0737494140369015</v>
      </c>
      <c r="O19">
        <f t="shared" si="3"/>
        <v>1.0538288722823654</v>
      </c>
      <c r="P19" s="1"/>
      <c r="R19" s="1"/>
      <c r="T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x14ac:dyDescent="0.35">
      <c r="A20">
        <f t="shared" si="4"/>
        <v>2018</v>
      </c>
      <c r="B20">
        <v>7</v>
      </c>
      <c r="C20" s="1">
        <f>'1.Economic Data'!E44/'1.Economic Data'!$E$2</f>
        <v>1.0007853816387102</v>
      </c>
      <c r="D20" s="1">
        <f>'1.Economic Data'!H44/'1.Economic Data'!$H$2</f>
        <v>1.1183531605606432</v>
      </c>
      <c r="E20" s="1">
        <f>'1.Economic Data'!F44/'1.Economic Data'!$F$2</f>
        <v>1.0237258090098795</v>
      </c>
      <c r="F20" s="1">
        <f>'1.Economic Data'!J44/'1.Economic Data'!$J$2</f>
        <v>1.0187511692617992</v>
      </c>
      <c r="G20" s="1">
        <f>'1.Economic Data'!K44/'1.Economic Data'!$K$2</f>
        <v>1.0959464822203915</v>
      </c>
      <c r="H20" s="1">
        <f>'1.Economic Data'!G44/'1.Economic Data'!$G$2</f>
        <v>1.0435337670717311</v>
      </c>
      <c r="I20" s="1">
        <f>'1.Economic Data'!I44/'1.Economic Data'!$I$2</f>
        <v>1.1764531611066407</v>
      </c>
      <c r="J20" s="1">
        <f>'1.Economic Data'!D44/'1.Economic Data'!$D$2</f>
        <v>1.0779424885397548</v>
      </c>
      <c r="L20" s="1">
        <f t="shared" si="0"/>
        <v>1.0007853816387102</v>
      </c>
      <c r="M20">
        <f t="shared" si="1"/>
        <v>1.0379353180904027</v>
      </c>
      <c r="N20">
        <f t="shared" si="2"/>
        <v>1.0688582988837956</v>
      </c>
      <c r="O20">
        <f t="shared" si="3"/>
        <v>1.0532833324635491</v>
      </c>
      <c r="P20" s="1"/>
      <c r="R20" s="1"/>
      <c r="T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x14ac:dyDescent="0.35">
      <c r="A21">
        <f t="shared" si="4"/>
        <v>2018</v>
      </c>
      <c r="B21">
        <v>8</v>
      </c>
      <c r="C21" s="1">
        <f>'1.Economic Data'!E45/'1.Economic Data'!$E$2</f>
        <v>1.0007853816387102</v>
      </c>
      <c r="D21" s="1">
        <f>'1.Economic Data'!H45/'1.Economic Data'!$H$2</f>
        <v>1.1221585938722662</v>
      </c>
      <c r="E21" s="1">
        <f>'1.Economic Data'!F45/'1.Economic Data'!$F$2</f>
        <v>1.0251415727872546</v>
      </c>
      <c r="F21" s="1">
        <f>'1.Economic Data'!J45/'1.Economic Data'!$J$2</f>
        <v>1.0223718069869931</v>
      </c>
      <c r="G21" s="1">
        <f>'1.Economic Data'!K45/'1.Economic Data'!$K$2</f>
        <v>1.098821887792061</v>
      </c>
      <c r="H21" s="1">
        <f>'1.Economic Data'!G45/'1.Economic Data'!$G$2</f>
        <v>1.0361701914619079</v>
      </c>
      <c r="I21" s="1">
        <f>'1.Economic Data'!I45/'1.Economic Data'!$I$2</f>
        <v>1.1826701349142563</v>
      </c>
      <c r="J21" s="1">
        <f>'1.Economic Data'!D45/'1.Economic Data'!$D$2</f>
        <v>1.0797001740548504</v>
      </c>
      <c r="L21" s="1">
        <f t="shared" si="0"/>
        <v>1.0007853816387102</v>
      </c>
      <c r="M21">
        <f t="shared" si="1"/>
        <v>1.0415927296061134</v>
      </c>
      <c r="N21">
        <f t="shared" si="2"/>
        <v>1.0639411379595685</v>
      </c>
      <c r="O21">
        <f t="shared" si="3"/>
        <v>1.0527076298894871</v>
      </c>
      <c r="P21" s="1"/>
      <c r="R21" s="1"/>
      <c r="T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</row>
    <row r="22" spans="1:36" x14ac:dyDescent="0.35">
      <c r="A22">
        <f t="shared" si="4"/>
        <v>2018</v>
      </c>
      <c r="B22">
        <v>9</v>
      </c>
      <c r="C22" s="1">
        <f>'1.Economic Data'!E46/'1.Economic Data'!$E$2</f>
        <v>1.0007853816387102</v>
      </c>
      <c r="D22" s="1">
        <f>'1.Economic Data'!H46/'1.Economic Data'!$H$2</f>
        <v>1.1225957576840047</v>
      </c>
      <c r="E22" s="1">
        <f>'1.Economic Data'!F46/'1.Economic Data'!$F$2</f>
        <v>1.0344083892893425</v>
      </c>
      <c r="F22" s="1">
        <f>'1.Economic Data'!J46/'1.Economic Data'!$J$2</f>
        <v>1.0292059827239373</v>
      </c>
      <c r="G22" s="1">
        <f>'1.Economic Data'!K46/'1.Economic Data'!$K$2</f>
        <v>1.0998555880468488</v>
      </c>
      <c r="H22" s="1">
        <f>'1.Economic Data'!G46/'1.Economic Data'!$G$2</f>
        <v>1.0551232664032086</v>
      </c>
      <c r="I22" s="1">
        <f>'1.Economic Data'!I46/'1.Economic Data'!$I$2</f>
        <v>1.181560493477108</v>
      </c>
      <c r="J22" s="1">
        <f>'1.Economic Data'!D46/'1.Economic Data'!$D$2</f>
        <v>1.0814638884771577</v>
      </c>
      <c r="L22" s="1">
        <f t="shared" si="0"/>
        <v>1.0007853816387102</v>
      </c>
      <c r="M22">
        <f t="shared" si="1"/>
        <v>1.0472407209574037</v>
      </c>
      <c r="N22">
        <f t="shared" si="2"/>
        <v>1.0792790626126005</v>
      </c>
      <c r="O22">
        <f t="shared" si="3"/>
        <v>1.0631392117896183</v>
      </c>
      <c r="P22" s="1"/>
      <c r="R22" s="1"/>
      <c r="T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x14ac:dyDescent="0.35">
      <c r="A23">
        <f t="shared" si="4"/>
        <v>2018</v>
      </c>
      <c r="B23">
        <v>10</v>
      </c>
      <c r="C23" s="1">
        <f>'1.Economic Data'!E47/'1.Economic Data'!$E$2</f>
        <v>1.0100845117436841</v>
      </c>
      <c r="D23" s="1">
        <f>'1.Economic Data'!H47/'1.Economic Data'!$H$2</f>
        <v>1.1230329214957433</v>
      </c>
      <c r="E23" s="1">
        <f>'1.Economic Data'!F47/'1.Economic Data'!$F$2</f>
        <v>1.0436752057925491</v>
      </c>
      <c r="F23" s="1">
        <f>'1.Economic Data'!J47/'1.Economic Data'!$J$2</f>
        <v>1.0360401584608816</v>
      </c>
      <c r="G23" s="1">
        <f>'1.Economic Data'!K47/'1.Economic Data'!$K$2</f>
        <v>1.1008892883016221</v>
      </c>
      <c r="H23" s="1">
        <f>'1.Economic Data'!G47/'1.Economic Data'!$G$2</f>
        <v>1.0740763413500842</v>
      </c>
      <c r="I23" s="1">
        <f>'1.Economic Data'!I47/'1.Economic Data'!$I$2</f>
        <v>1.1804508520399966</v>
      </c>
      <c r="J23" s="1">
        <f>'1.Economic Data'!D47/'1.Economic Data'!$D$2</f>
        <v>1.0832276029001153</v>
      </c>
      <c r="L23" s="1">
        <f t="shared" si="0"/>
        <v>1.0100845117436841</v>
      </c>
      <c r="M23">
        <f t="shared" si="1"/>
        <v>1.0528821652693383</v>
      </c>
      <c r="N23">
        <f t="shared" si="2"/>
        <v>1.0945552852848668</v>
      </c>
      <c r="O23">
        <f t="shared" si="3"/>
        <v>1.0735165293453701</v>
      </c>
      <c r="P23" s="1"/>
      <c r="R23" s="1"/>
      <c r="T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x14ac:dyDescent="0.35">
      <c r="A24">
        <f t="shared" si="4"/>
        <v>2018</v>
      </c>
      <c r="B24">
        <v>11</v>
      </c>
      <c r="C24" s="1">
        <f>'1.Economic Data'!E48/'1.Economic Data'!$E$2</f>
        <v>1.0100845117436841</v>
      </c>
      <c r="D24" s="1">
        <f>'1.Economic Data'!H48/'1.Economic Data'!$H$2</f>
        <v>1.1234700853074817</v>
      </c>
      <c r="E24" s="1">
        <f>'1.Economic Data'!F48/'1.Economic Data'!$F$2</f>
        <v>1.0529420222946371</v>
      </c>
      <c r="F24" s="1">
        <f>'1.Economic Data'!J48/'1.Economic Data'!$J$2</f>
        <v>1.0428743341978259</v>
      </c>
      <c r="G24" s="1">
        <f>'1.Economic Data'!K48/'1.Economic Data'!$K$2</f>
        <v>1.1019229885564097</v>
      </c>
      <c r="H24" s="1">
        <f>'1.Economic Data'!G48/'1.Economic Data'!$G$2</f>
        <v>1.0930294162913852</v>
      </c>
      <c r="I24" s="1">
        <f>'1.Economic Data'!I48/'1.Economic Data'!$I$2</f>
        <v>1.1793412106028482</v>
      </c>
      <c r="J24" s="1">
        <f>'1.Economic Data'!D48/'1.Economic Data'!$D$2</f>
        <v>1.0849913173224226</v>
      </c>
      <c r="L24" s="1">
        <f t="shared" si="0"/>
        <v>1.0100845117436841</v>
      </c>
      <c r="M24">
        <f t="shared" si="1"/>
        <v>1.0585171188835465</v>
      </c>
      <c r="N24">
        <f t="shared" si="2"/>
        <v>1.1097710081084422</v>
      </c>
      <c r="O24">
        <f t="shared" si="3"/>
        <v>1.0838411369400207</v>
      </c>
      <c r="P24" s="1"/>
      <c r="R24" s="1"/>
      <c r="T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</row>
    <row r="25" spans="1:36" x14ac:dyDescent="0.35">
      <c r="A25">
        <f t="shared" si="4"/>
        <v>2018</v>
      </c>
      <c r="B25">
        <v>12</v>
      </c>
      <c r="C25" s="1">
        <f>'1.Economic Data'!E49/'1.Economic Data'!$E$2</f>
        <v>1.0100845117436841</v>
      </c>
      <c r="D25" s="1">
        <f>'1.Economic Data'!H49/'1.Economic Data'!$H$2</f>
        <v>1.1228713353681437</v>
      </c>
      <c r="E25" s="1">
        <f>'1.Economic Data'!F49/'1.Economic Data'!$F$2</f>
        <v>1.0659628614780192</v>
      </c>
      <c r="F25" s="1">
        <f>'1.Economic Data'!J49/'1.Economic Data'!$J$2</f>
        <v>1.0503123745399052</v>
      </c>
      <c r="G25" s="1">
        <f>'1.Economic Data'!K49/'1.Economic Data'!$K$2</f>
        <v>1.1004727609900593</v>
      </c>
      <c r="H25" s="1">
        <f>'1.Economic Data'!G49/'1.Economic Data'!$G$2</f>
        <v>1.1282797737740939</v>
      </c>
      <c r="I25" s="1">
        <f>'1.Economic Data'!I49/'1.Economic Data'!$I$2</f>
        <v>1.1809503225269693</v>
      </c>
      <c r="J25" s="1">
        <f>'1.Economic Data'!D49/'1.Economic Data'!$D$2</f>
        <v>1.0867546263491725</v>
      </c>
      <c r="L25" s="1">
        <f t="shared" si="0"/>
        <v>1.0100845117436841</v>
      </c>
      <c r="M25">
        <f t="shared" si="1"/>
        <v>1.0644390161454662</v>
      </c>
      <c r="N25">
        <f t="shared" si="2"/>
        <v>1.138622517090117</v>
      </c>
      <c r="O25">
        <f t="shared" si="3"/>
        <v>1.1009060958376415</v>
      </c>
      <c r="P25" s="1"/>
      <c r="R25" s="1"/>
      <c r="T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35">
      <c r="A26">
        <f t="shared" si="4"/>
        <v>2019</v>
      </c>
      <c r="B26">
        <v>1</v>
      </c>
      <c r="C26" s="1">
        <f>'1.Economic Data'!E50/'1.Economic Data'!$E$2</f>
        <v>1.0077715166542167</v>
      </c>
      <c r="D26" s="1">
        <f>'1.Economic Data'!H50/'1.Economic Data'!$H$2</f>
        <v>1.1222725854288051</v>
      </c>
      <c r="E26" s="1">
        <f>'1.Economic Data'!F50/'1.Economic Data'!$F$2</f>
        <v>1.0789837006625205</v>
      </c>
      <c r="F26" s="1">
        <f>'1.Economic Data'!J50/'1.Economic Data'!$J$2</f>
        <v>1.0577504148805847</v>
      </c>
      <c r="G26" s="1">
        <f>'1.Economic Data'!K50/'1.Economic Data'!$K$2</f>
        <v>1.0990225334237231</v>
      </c>
      <c r="H26" s="1">
        <f>'1.Economic Data'!G50/'1.Economic Data'!$G$2</f>
        <v>1.1635301312512278</v>
      </c>
      <c r="I26" s="1">
        <f>'1.Economic Data'!I50/'1.Economic Data'!$I$2</f>
        <v>1.1825594344510535</v>
      </c>
      <c r="J26" s="1">
        <f>'1.Economic Data'!D50/'1.Economic Data'!$D$2</f>
        <v>1.0885179353759222</v>
      </c>
      <c r="L26" s="1">
        <f t="shared" si="0"/>
        <v>1.0077715166542167</v>
      </c>
      <c r="M26">
        <f t="shared" si="1"/>
        <v>1.0703510373928462</v>
      </c>
      <c r="N26">
        <f t="shared" si="2"/>
        <v>1.1673113358093687</v>
      </c>
      <c r="O26">
        <f t="shared" si="3"/>
        <v>1.11778034481019</v>
      </c>
      <c r="P26" s="1"/>
      <c r="R26" s="1"/>
      <c r="T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x14ac:dyDescent="0.35">
      <c r="A27">
        <f t="shared" si="4"/>
        <v>2019</v>
      </c>
      <c r="B27">
        <v>2</v>
      </c>
      <c r="C27" s="1">
        <f>'1.Economic Data'!E51/'1.Economic Data'!$E$2</f>
        <v>1.0077715166542167</v>
      </c>
      <c r="D27" s="1">
        <f>'1.Economic Data'!H51/'1.Economic Data'!$H$2</f>
        <v>1.1216738354894669</v>
      </c>
      <c r="E27" s="1">
        <f>'1.Economic Data'!F51/'1.Economic Data'!$F$2</f>
        <v>1.0920045398459024</v>
      </c>
      <c r="F27" s="1">
        <f>'1.Economic Data'!J51/'1.Economic Data'!$J$2</f>
        <v>1.0651884552226638</v>
      </c>
      <c r="G27" s="1">
        <f>'1.Economic Data'!K51/'1.Economic Data'!$K$2</f>
        <v>1.097572305857373</v>
      </c>
      <c r="H27" s="1">
        <f>'1.Economic Data'!G51/'1.Economic Data'!$G$2</f>
        <v>1.1987804887339366</v>
      </c>
      <c r="I27" s="1">
        <f>'1.Economic Data'!I51/'1.Economic Data'!$I$2</f>
        <v>1.1841685463751748</v>
      </c>
      <c r="J27" s="1">
        <f>'1.Economic Data'!D51/'1.Economic Data'!$D$2</f>
        <v>1.0902812444026719</v>
      </c>
      <c r="L27" s="1">
        <f t="shared" si="0"/>
        <v>1.0077715166542167</v>
      </c>
      <c r="M27">
        <f t="shared" si="1"/>
        <v>1.0762532565014977</v>
      </c>
      <c r="N27">
        <f t="shared" si="2"/>
        <v>1.1958437467563952</v>
      </c>
      <c r="O27">
        <f t="shared" si="3"/>
        <v>1.1344737664280837</v>
      </c>
      <c r="P27" s="1"/>
      <c r="R27" s="1"/>
      <c r="T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35">
      <c r="A28">
        <f t="shared" si="4"/>
        <v>2019</v>
      </c>
      <c r="B28">
        <v>3</v>
      </c>
      <c r="C28" s="1">
        <f>'1.Economic Data'!E52/'1.Economic Data'!$E$2</f>
        <v>1.0077715166542167</v>
      </c>
      <c r="D28" s="1">
        <f>'1.Economic Data'!H52/'1.Economic Data'!$H$2</f>
        <v>1.1252895216993233</v>
      </c>
      <c r="E28" s="1">
        <f>'1.Economic Data'!F52/'1.Economic Data'!$F$2</f>
        <v>1.0884557784231781</v>
      </c>
      <c r="F28" s="1">
        <f>'1.Economic Data'!J52/'1.Economic Data'!$J$2</f>
        <v>1.0644753167159848</v>
      </c>
      <c r="G28" s="1">
        <f>'1.Economic Data'!K52/'1.Economic Data'!$K$2</f>
        <v>1.1016015130441656</v>
      </c>
      <c r="H28" s="1">
        <f>'1.Economic Data'!G52/'1.Economic Data'!$G$2</f>
        <v>1.1839408796059414</v>
      </c>
      <c r="I28" s="1">
        <f>'1.Economic Data'!I52/'1.Economic Data'!$I$2</f>
        <v>1.1867119822219503</v>
      </c>
      <c r="J28" s="1">
        <f>'1.Economic Data'!D52/'1.Economic Data'!$D$2</f>
        <v>1.0920441480338641</v>
      </c>
      <c r="L28" s="1">
        <f t="shared" si="0"/>
        <v>1.0077715166542167</v>
      </c>
      <c r="M28">
        <f t="shared" si="1"/>
        <v>1.0763693715664919</v>
      </c>
      <c r="N28">
        <f t="shared" si="2"/>
        <v>1.1844945819787185</v>
      </c>
      <c r="O28">
        <f t="shared" si="3"/>
        <v>1.1291384719459114</v>
      </c>
      <c r="P28" s="1"/>
      <c r="R28" s="1"/>
      <c r="T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</row>
    <row r="29" spans="1:36" x14ac:dyDescent="0.35">
      <c r="A29">
        <f t="shared" si="4"/>
        <v>2019</v>
      </c>
      <c r="B29">
        <v>4</v>
      </c>
      <c r="C29" s="1">
        <f>'1.Economic Data'!E53/'1.Economic Data'!$E$2</f>
        <v>1.010073607850978</v>
      </c>
      <c r="D29" s="1">
        <f>'1.Economic Data'!H53/'1.Economic Data'!$H$2</f>
        <v>1.1289052079091897</v>
      </c>
      <c r="E29" s="1">
        <f>'1.Economic Data'!F53/'1.Economic Data'!$F$2</f>
        <v>1.0849070170004538</v>
      </c>
      <c r="F29" s="1">
        <f>'1.Economic Data'!J53/'1.Economic Data'!$J$2</f>
        <v>1.0637621782079056</v>
      </c>
      <c r="G29" s="1">
        <f>'1.Economic Data'!K53/'1.Economic Data'!$K$2</f>
        <v>1.1056307202309725</v>
      </c>
      <c r="H29" s="1">
        <f>'1.Economic Data'!G53/'1.Economic Data'!$G$2</f>
        <v>1.1691012704835206</v>
      </c>
      <c r="I29" s="1">
        <f>'1.Economic Data'!I53/'1.Economic Data'!$I$2</f>
        <v>1.1892554180687263</v>
      </c>
      <c r="J29" s="1">
        <f>'1.Economic Data'!D53/'1.Economic Data'!$D$2</f>
        <v>1.0938070516644058</v>
      </c>
      <c r="L29" s="1">
        <f t="shared" si="0"/>
        <v>1.010073607850978</v>
      </c>
      <c r="M29">
        <f t="shared" si="1"/>
        <v>1.076482889874488</v>
      </c>
      <c r="N29">
        <f t="shared" si="2"/>
        <v>1.1731045890682048</v>
      </c>
      <c r="O29">
        <f t="shared" si="3"/>
        <v>1.1237557644635978</v>
      </c>
      <c r="P29" s="1"/>
      <c r="R29" s="1"/>
      <c r="T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</row>
    <row r="30" spans="1:36" x14ac:dyDescent="0.35">
      <c r="A30">
        <f t="shared" si="4"/>
        <v>2019</v>
      </c>
      <c r="B30">
        <v>5</v>
      </c>
      <c r="C30" s="1">
        <f>'1.Economic Data'!E54/'1.Economic Data'!$E$2</f>
        <v>1.010073607850978</v>
      </c>
      <c r="D30" s="1">
        <f>'1.Economic Data'!H54/'1.Economic Data'!$H$2</f>
        <v>1.1325208941190457</v>
      </c>
      <c r="E30" s="1">
        <f>'1.Economic Data'!F54/'1.Economic Data'!$F$2</f>
        <v>1.0813582555777295</v>
      </c>
      <c r="F30" s="1">
        <f>'1.Economic Data'!J54/'1.Economic Data'!$J$2</f>
        <v>1.0630490397012267</v>
      </c>
      <c r="G30" s="1">
        <f>'1.Economic Data'!K54/'1.Economic Data'!$K$2</f>
        <v>1.1096599274177652</v>
      </c>
      <c r="H30" s="1">
        <f>'1.Economic Data'!G54/'1.Economic Data'!$G$2</f>
        <v>1.1542616613555254</v>
      </c>
      <c r="I30" s="1">
        <f>'1.Economic Data'!I54/'1.Economic Data'!$I$2</f>
        <v>1.191798853915502</v>
      </c>
      <c r="J30" s="1">
        <f>'1.Economic Data'!D54/'1.Economic Data'!$D$2</f>
        <v>1.095569955295598</v>
      </c>
      <c r="L30" s="1">
        <f t="shared" si="0"/>
        <v>1.010073607850978</v>
      </c>
      <c r="M30">
        <f t="shared" si="1"/>
        <v>1.0765938243020243</v>
      </c>
      <c r="N30">
        <f t="shared" si="2"/>
        <v>1.1616733047442132</v>
      </c>
      <c r="O30">
        <f t="shared" si="3"/>
        <v>1.1183247765046358</v>
      </c>
      <c r="P30" s="1"/>
      <c r="R30" s="1"/>
      <c r="T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x14ac:dyDescent="0.35">
      <c r="A31">
        <f t="shared" si="4"/>
        <v>2019</v>
      </c>
      <c r="B31">
        <v>6</v>
      </c>
      <c r="C31" s="1">
        <f>'1.Economic Data'!E55/'1.Economic Data'!$E$2</f>
        <v>1.010073607850978</v>
      </c>
      <c r="D31" s="1">
        <f>'1.Economic Data'!H55/'1.Economic Data'!$H$2</f>
        <v>1.134341954526362</v>
      </c>
      <c r="E31" s="1">
        <f>'1.Economic Data'!F55/'1.Economic Data'!$F$2</f>
        <v>1.0707119716821811</v>
      </c>
      <c r="F31" s="1">
        <f>'1.Economic Data'!J55/'1.Economic Data'!$J$2</f>
        <v>1.0561164794177063</v>
      </c>
      <c r="G31" s="1">
        <f>'1.Economic Data'!K55/'1.Economic Data'!$K$2</f>
        <v>1.1135519340562829</v>
      </c>
      <c r="H31" s="1">
        <f>'1.Economic Data'!G55/'1.Economic Data'!$G$2</f>
        <v>1.1288281194343384</v>
      </c>
      <c r="I31" s="1">
        <f>'1.Economic Data'!I55/'1.Economic Data'!$I$2</f>
        <v>1.1882499984728987</v>
      </c>
      <c r="J31" s="1">
        <f>'1.Economic Data'!D55/'1.Economic Data'!$D$2</f>
        <v>1.0976234236382261</v>
      </c>
      <c r="L31" s="1">
        <f t="shared" si="0"/>
        <v>1.010073607850978</v>
      </c>
      <c r="M31">
        <f t="shared" si="1"/>
        <v>1.0713176363869636</v>
      </c>
      <c r="N31">
        <f t="shared" si="2"/>
        <v>1.140469879823985</v>
      </c>
      <c r="O31">
        <f t="shared" si="3"/>
        <v>1.1053531092024647</v>
      </c>
      <c r="P31" s="1"/>
      <c r="R31" s="1"/>
      <c r="T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x14ac:dyDescent="0.35">
      <c r="A32">
        <f t="shared" si="4"/>
        <v>2019</v>
      </c>
      <c r="B32">
        <v>7</v>
      </c>
      <c r="C32" s="1">
        <f>'1.Economic Data'!E56/'1.Economic Data'!$E$2</f>
        <v>1.0138873128167367</v>
      </c>
      <c r="D32" s="1">
        <f>'1.Economic Data'!H56/'1.Economic Data'!$H$2</f>
        <v>1.1361630149336781</v>
      </c>
      <c r="E32" s="1">
        <f>'1.Economic Data'!F56/'1.Economic Data'!$F$2</f>
        <v>1.0600656877877517</v>
      </c>
      <c r="F32" s="1">
        <f>'1.Economic Data'!J56/'1.Economic Data'!$J$2</f>
        <v>1.0491839191355861</v>
      </c>
      <c r="G32" s="1">
        <f>'1.Economic Data'!K56/'1.Economic Data'!$K$2</f>
        <v>1.1174439406947863</v>
      </c>
      <c r="H32" s="1">
        <f>'1.Economic Data'!G56/'1.Economic Data'!$G$2</f>
        <v>1.1033945775131513</v>
      </c>
      <c r="I32" s="1">
        <f>'1.Economic Data'!I56/'1.Economic Data'!$I$2</f>
        <v>1.1847011430303318</v>
      </c>
      <c r="J32" s="1">
        <f>'1.Economic Data'!D56/'1.Economic Data'!$D$2</f>
        <v>1.099676891980204</v>
      </c>
      <c r="L32" s="1">
        <f t="shared" si="0"/>
        <v>1.0138873128167367</v>
      </c>
      <c r="M32">
        <f t="shared" si="1"/>
        <v>1.0660300080608591</v>
      </c>
      <c r="N32">
        <f t="shared" si="2"/>
        <v>1.1191967433478245</v>
      </c>
      <c r="O32">
        <f t="shared" si="3"/>
        <v>1.0922899401407893</v>
      </c>
      <c r="P32" s="1"/>
      <c r="R32" s="1"/>
      <c r="T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</row>
    <row r="33" spans="1:36" x14ac:dyDescent="0.35">
      <c r="A33">
        <f t="shared" si="4"/>
        <v>2019</v>
      </c>
      <c r="B33">
        <v>8</v>
      </c>
      <c r="C33" s="1">
        <f>'1.Economic Data'!E57/'1.Economic Data'!$E$2</f>
        <v>1.0138873128167367</v>
      </c>
      <c r="D33" s="1">
        <f>'1.Economic Data'!H57/'1.Economic Data'!$H$2</f>
        <v>1.1379840753409942</v>
      </c>
      <c r="E33" s="1">
        <f>'1.Economic Data'!F57/'1.Economic Data'!$F$2</f>
        <v>1.0494194038922033</v>
      </c>
      <c r="F33" s="1">
        <f>'1.Economic Data'!J57/'1.Economic Data'!$J$2</f>
        <v>1.0422513588520659</v>
      </c>
      <c r="G33" s="1">
        <f>'1.Economic Data'!K57/'1.Economic Data'!$K$2</f>
        <v>1.1213359473333038</v>
      </c>
      <c r="H33" s="1">
        <f>'1.Economic Data'!G57/'1.Economic Data'!$G$2</f>
        <v>1.0779610355919642</v>
      </c>
      <c r="I33" s="1">
        <f>'1.Economic Data'!I57/'1.Economic Data'!$I$2</f>
        <v>1.1811522875877285</v>
      </c>
      <c r="J33" s="1">
        <f>'1.Economic Data'!D57/'1.Economic Data'!$D$2</f>
        <v>1.1017303603228319</v>
      </c>
      <c r="L33" s="1">
        <f t="shared" si="0"/>
        <v>1.0138873128167367</v>
      </c>
      <c r="M33">
        <f t="shared" si="1"/>
        <v>1.0607308817953034</v>
      </c>
      <c r="N33">
        <f t="shared" si="2"/>
        <v>1.0978515754611835</v>
      </c>
      <c r="O33">
        <f t="shared" si="3"/>
        <v>1.0791316276151415</v>
      </c>
      <c r="P33" s="1"/>
      <c r="R33" s="1"/>
      <c r="T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</row>
    <row r="34" spans="1:36" x14ac:dyDescent="0.35">
      <c r="A34">
        <f t="shared" si="4"/>
        <v>2019</v>
      </c>
      <c r="B34">
        <v>9</v>
      </c>
      <c r="C34" s="1">
        <f>'1.Economic Data'!E58/'1.Economic Data'!$E$2</f>
        <v>1.0138873128167367</v>
      </c>
      <c r="D34" s="1">
        <f>'1.Economic Data'!H58/'1.Economic Data'!$H$2</f>
        <v>1.1378231852200249</v>
      </c>
      <c r="E34" s="1">
        <f>'1.Economic Data'!F58/'1.Economic Data'!$F$2</f>
        <v>1.037759188641159</v>
      </c>
      <c r="F34" s="1">
        <f>'1.Economic Data'!J58/'1.Economic Data'!$J$2</f>
        <v>1.0374579826204591</v>
      </c>
      <c r="G34" s="1">
        <f>'1.Economic Data'!K58/'1.Economic Data'!$K$2</f>
        <v>1.1230184726320402</v>
      </c>
      <c r="H34" s="1">
        <f>'1.Economic Data'!G58/'1.Economic Data'!$G$2</f>
        <v>1.0389585269963362</v>
      </c>
      <c r="I34" s="1">
        <f>'1.Economic Data'!I58/'1.Economic Data'!$I$2</f>
        <v>1.1762114637673116</v>
      </c>
      <c r="J34" s="1">
        <f>'1.Economic Data'!D58/'1.Economic Data'!$D$2</f>
        <v>1.1033760612173857</v>
      </c>
      <c r="L34" s="1">
        <f t="shared" si="0"/>
        <v>1.0138873128167367</v>
      </c>
      <c r="M34">
        <f t="shared" si="1"/>
        <v>1.0567965070128988</v>
      </c>
      <c r="N34">
        <f t="shared" si="2"/>
        <v>1.0650638665224457</v>
      </c>
      <c r="O34">
        <f t="shared" si="3"/>
        <v>1.0609221337527901</v>
      </c>
      <c r="P34" s="1"/>
      <c r="R34" s="1"/>
      <c r="T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</row>
    <row r="35" spans="1:36" x14ac:dyDescent="0.35">
      <c r="A35">
        <f t="shared" si="4"/>
        <v>2019</v>
      </c>
      <c r="B35">
        <v>10</v>
      </c>
      <c r="C35" s="1">
        <f>'1.Economic Data'!E59/'1.Economic Data'!$E$2</f>
        <v>1.0288099201095342</v>
      </c>
      <c r="D35" s="1">
        <f>'1.Economic Data'!H59/'1.Economic Data'!$H$2</f>
        <v>1.1376622950990558</v>
      </c>
      <c r="E35" s="1">
        <f>'1.Economic Data'!F59/'1.Economic Data'!$F$2</f>
        <v>1.0260989733912338</v>
      </c>
      <c r="F35" s="1">
        <f>'1.Economic Data'!J59/'1.Economic Data'!$J$2</f>
        <v>1.0326646063888525</v>
      </c>
      <c r="G35" s="1">
        <f>'1.Economic Data'!K59/'1.Economic Data'!$K$2</f>
        <v>1.1247009979307625</v>
      </c>
      <c r="H35" s="1">
        <f>'1.Economic Data'!G59/'1.Economic Data'!$G$2</f>
        <v>0.99995601840628279</v>
      </c>
      <c r="I35" s="1">
        <f>'1.Economic Data'!I59/'1.Economic Data'!$I$2</f>
        <v>1.1712706399469313</v>
      </c>
      <c r="J35" s="1">
        <f>'1.Economic Data'!D59/'1.Economic Data'!$D$2</f>
        <v>1.1050217621112892</v>
      </c>
      <c r="L35" s="1">
        <f t="shared" si="0"/>
        <v>1.0288099201095342</v>
      </c>
      <c r="M35">
        <f t="shared" si="1"/>
        <v>1.0528587402167333</v>
      </c>
      <c r="N35">
        <f t="shared" si="2"/>
        <v>1.0320866732755984</v>
      </c>
      <c r="O35">
        <f t="shared" si="3"/>
        <v>1.0424209680447845</v>
      </c>
      <c r="P35" s="1"/>
      <c r="R35" s="1"/>
      <c r="T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</row>
    <row r="36" spans="1:36" x14ac:dyDescent="0.35">
      <c r="A36">
        <f t="shared" si="4"/>
        <v>2019</v>
      </c>
      <c r="B36">
        <v>11</v>
      </c>
      <c r="C36" s="1">
        <f>'1.Economic Data'!E60/'1.Economic Data'!$E$2</f>
        <v>1.0288099201095342</v>
      </c>
      <c r="D36" s="1">
        <f>'1.Economic Data'!H60/'1.Economic Data'!$H$2</f>
        <v>1.1375014049780865</v>
      </c>
      <c r="E36" s="1">
        <f>'1.Economic Data'!F60/'1.Economic Data'!$F$2</f>
        <v>1.0144387581401895</v>
      </c>
      <c r="F36" s="1">
        <f>'1.Economic Data'!J60/'1.Economic Data'!$J$2</f>
        <v>1.0278712301572457</v>
      </c>
      <c r="G36" s="1">
        <f>'1.Economic Data'!K60/'1.Economic Data'!$K$2</f>
        <v>1.126383523229499</v>
      </c>
      <c r="H36" s="1">
        <f>'1.Economic Data'!G60/'1.Economic Data'!$G$2</f>
        <v>0.96095350981065475</v>
      </c>
      <c r="I36" s="1">
        <f>'1.Economic Data'!I60/'1.Economic Data'!$I$2</f>
        <v>1.1663298161265143</v>
      </c>
      <c r="J36" s="1">
        <f>'1.Economic Data'!D60/'1.Economic Data'!$D$2</f>
        <v>1.1066674630058431</v>
      </c>
      <c r="L36" s="1">
        <f t="shared" si="0"/>
        <v>1.0288099201095342</v>
      </c>
      <c r="M36">
        <f t="shared" si="1"/>
        <v>1.0489175616356885</v>
      </c>
      <c r="N36">
        <f t="shared" si="2"/>
        <v>0.99890957830676752</v>
      </c>
      <c r="O36">
        <f t="shared" si="3"/>
        <v>1.0236082254320098</v>
      </c>
      <c r="P36" s="1"/>
      <c r="R36" s="1"/>
      <c r="T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</row>
    <row r="37" spans="1:36" x14ac:dyDescent="0.35">
      <c r="A37">
        <f t="shared" si="4"/>
        <v>2019</v>
      </c>
      <c r="B37">
        <v>12</v>
      </c>
      <c r="C37" s="1">
        <f>'1.Economic Data'!E61/'1.Economic Data'!$E$2</f>
        <v>1.0288099201095342</v>
      </c>
      <c r="D37" s="1">
        <f>'1.Economic Data'!H61/'1.Economic Data'!$H$2</f>
        <v>1.1249767076604491</v>
      </c>
      <c r="E37" s="1">
        <f>'1.Economic Data'!F61/'1.Economic Data'!$F$2</f>
        <v>1.0108367129082556</v>
      </c>
      <c r="F37" s="1">
        <f>'1.Economic Data'!J61/'1.Economic Data'!$J$2</f>
        <v>1.0310144479592169</v>
      </c>
      <c r="G37" s="1">
        <f>'1.Economic Data'!K61/'1.Economic Data'!$K$2</f>
        <v>1.1170316800251416</v>
      </c>
      <c r="H37" s="1">
        <f>'1.Economic Data'!G61/'1.Economic Data'!$G$2</f>
        <v>0.93049326096610552</v>
      </c>
      <c r="I37" s="1">
        <f>'1.Economic Data'!I61/'1.Economic Data'!$I$2</f>
        <v>1.1455779812156293</v>
      </c>
      <c r="J37" s="1">
        <f>'1.Economic Data'!D61/'1.Economic Data'!$D$2</f>
        <v>1.1081963687269913</v>
      </c>
      <c r="L37" s="1">
        <f t="shared" si="0"/>
        <v>1.0288099201095342</v>
      </c>
      <c r="M37">
        <f t="shared" si="1"/>
        <v>1.0491570592194304</v>
      </c>
      <c r="N37">
        <f t="shared" si="2"/>
        <v>0.97000844930604302</v>
      </c>
      <c r="O37">
        <f t="shared" si="3"/>
        <v>1.0088068259542695</v>
      </c>
      <c r="P37" s="1"/>
      <c r="R37" s="1"/>
      <c r="T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</row>
    <row r="38" spans="1:36" x14ac:dyDescent="0.35">
      <c r="A38">
        <f t="shared" si="4"/>
        <v>2020</v>
      </c>
      <c r="B38">
        <v>1</v>
      </c>
      <c r="C38" s="1">
        <f>'1.Economic Data'!E62/'1.Economic Data'!$E$2</f>
        <v>1.0239336061425188</v>
      </c>
      <c r="D38" s="1">
        <f>'1.Economic Data'!H62/'1.Economic Data'!$H$2</f>
        <v>1.1124520103428217</v>
      </c>
      <c r="E38" s="1">
        <f>'1.Economic Data'!F62/'1.Economic Data'!$F$2</f>
        <v>1.0072346676774404</v>
      </c>
      <c r="F38" s="1">
        <f>'1.Economic Data'!J62/'1.Economic Data'!$J$2</f>
        <v>1.0341576657625877</v>
      </c>
      <c r="G38" s="1">
        <f>'1.Economic Data'!K62/'1.Economic Data'!$K$2</f>
        <v>1.1076798368207703</v>
      </c>
      <c r="H38" s="1">
        <f>'1.Economic Data'!G62/'1.Economic Data'!$G$2</f>
        <v>0.90003301212155618</v>
      </c>
      <c r="I38" s="1">
        <f>'1.Economic Data'!I62/'1.Economic Data'!$I$2</f>
        <v>1.1248261463047076</v>
      </c>
      <c r="J38" s="1">
        <f>'1.Economic Data'!D62/'1.Economic Data'!$D$2</f>
        <v>1.10972527444879</v>
      </c>
      <c r="L38" s="1">
        <f t="shared" si="0"/>
        <v>1.0239336061425188</v>
      </c>
      <c r="M38">
        <f t="shared" si="1"/>
        <v>1.0493627930144416</v>
      </c>
      <c r="N38">
        <f t="shared" si="2"/>
        <v>0.94107412347516883</v>
      </c>
      <c r="O38">
        <f t="shared" si="3"/>
        <v>0.99374451980552858</v>
      </c>
      <c r="P38" s="1"/>
      <c r="R38" s="1"/>
      <c r="T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</row>
    <row r="39" spans="1:36" x14ac:dyDescent="0.35">
      <c r="A39">
        <f t="shared" si="4"/>
        <v>2020</v>
      </c>
      <c r="B39">
        <v>2</v>
      </c>
      <c r="C39" s="1">
        <f>'1.Economic Data'!E63/'1.Economic Data'!$E$2</f>
        <v>1.0239336061425188</v>
      </c>
      <c r="D39" s="1">
        <f>'1.Economic Data'!H63/'1.Economic Data'!$H$2</f>
        <v>1.0999273130251843</v>
      </c>
      <c r="E39" s="1">
        <f>'1.Economic Data'!F63/'1.Economic Data'!$F$2</f>
        <v>1.0036326224455063</v>
      </c>
      <c r="F39" s="1">
        <f>'1.Economic Data'!J63/'1.Economic Data'!$J$2</f>
        <v>1.0373008835645587</v>
      </c>
      <c r="G39" s="1">
        <f>'1.Economic Data'!K63/'1.Economic Data'!$K$2</f>
        <v>1.098327993616413</v>
      </c>
      <c r="H39" s="1">
        <f>'1.Economic Data'!G63/'1.Economic Data'!$G$2</f>
        <v>0.86957276327700694</v>
      </c>
      <c r="I39" s="1">
        <f>'1.Economic Data'!I63/'1.Economic Data'!$I$2</f>
        <v>1.1040743113938225</v>
      </c>
      <c r="J39" s="1">
        <f>'1.Economic Data'!D63/'1.Economic Data'!$D$2</f>
        <v>1.1112541801699383</v>
      </c>
      <c r="L39" s="1">
        <f t="shared" si="0"/>
        <v>1.0239336061425188</v>
      </c>
      <c r="M39">
        <f t="shared" si="1"/>
        <v>1.0495342012753994</v>
      </c>
      <c r="N39">
        <f t="shared" si="2"/>
        <v>0.91210409114942137</v>
      </c>
      <c r="O39">
        <f t="shared" si="3"/>
        <v>0.97840913670331808</v>
      </c>
      <c r="P39" s="1"/>
      <c r="R39" s="1"/>
      <c r="T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</row>
    <row r="40" spans="1:36" x14ac:dyDescent="0.35">
      <c r="A40">
        <f t="shared" si="4"/>
        <v>2020</v>
      </c>
      <c r="B40">
        <v>3</v>
      </c>
      <c r="C40" s="1">
        <f>'1.Economic Data'!E64/'1.Economic Data'!$E$2</f>
        <v>1.0239336061425188</v>
      </c>
      <c r="D40" s="1">
        <f>'1.Economic Data'!H64/'1.Economic Data'!$H$2</f>
        <v>1.0515645410223815</v>
      </c>
      <c r="E40" s="1">
        <f>'1.Economic Data'!F64/'1.Economic Data'!$F$2</f>
        <v>0.98106916608252026</v>
      </c>
      <c r="F40" s="1">
        <f>'1.Economic Data'!J64/'1.Economic Data'!$J$2</f>
        <v>1.005423660149916</v>
      </c>
      <c r="G40" s="1">
        <f>'1.Economic Data'!K64/'1.Economic Data'!$K$2</f>
        <v>1.0580376085493615</v>
      </c>
      <c r="H40" s="1">
        <f>'1.Economic Data'!G64/'1.Economic Data'!$G$2</f>
        <v>0.88409474755813477</v>
      </c>
      <c r="I40" s="1">
        <f>'1.Economic Data'!I64/'1.Economic Data'!$I$2</f>
        <v>1.034780026105022</v>
      </c>
      <c r="J40" s="1">
        <f>'1.Economic Data'!D64/'1.Economic Data'!$D$2</f>
        <v>1.1126662907183309</v>
      </c>
      <c r="L40" s="1">
        <f t="shared" si="0"/>
        <v>1.0239336061425188</v>
      </c>
      <c r="M40">
        <f t="shared" si="1"/>
        <v>1.0144869562710483</v>
      </c>
      <c r="N40">
        <f t="shared" si="2"/>
        <v>0.91236508229074131</v>
      </c>
      <c r="O40">
        <f t="shared" si="3"/>
        <v>0.96207196993838195</v>
      </c>
      <c r="P40" s="1"/>
      <c r="R40" s="1"/>
      <c r="T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</row>
    <row r="41" spans="1:36" x14ac:dyDescent="0.35">
      <c r="A41">
        <f t="shared" si="4"/>
        <v>2020</v>
      </c>
      <c r="B41">
        <v>4</v>
      </c>
      <c r="C41" s="1">
        <f>'1.Economic Data'!E65/'1.Economic Data'!$E$2</f>
        <v>1.0818793302905811</v>
      </c>
      <c r="D41" s="1">
        <f>'1.Economic Data'!H65/'1.Economic Data'!$H$2</f>
        <v>1.0032017690195787</v>
      </c>
      <c r="E41" s="1">
        <f>'1.Economic Data'!F65/'1.Economic Data'!$F$2</f>
        <v>0.95850570971953419</v>
      </c>
      <c r="F41" s="1">
        <f>'1.Economic Data'!J65/'1.Economic Data'!$J$2</f>
        <v>0.97354643673387364</v>
      </c>
      <c r="G41" s="1">
        <f>'1.Economic Data'!K65/'1.Economic Data'!$K$2</f>
        <v>1.0177472234823099</v>
      </c>
      <c r="H41" s="1">
        <f>'1.Economic Data'!G65/'1.Economic Data'!$G$2</f>
        <v>0.89861673184483726</v>
      </c>
      <c r="I41" s="1">
        <f>'1.Economic Data'!I65/'1.Economic Data'!$I$2</f>
        <v>0.96548574081622118</v>
      </c>
      <c r="J41" s="1">
        <f>'1.Economic Data'!D65/'1.Economic Data'!$D$2</f>
        <v>1.114078401266724</v>
      </c>
      <c r="L41" s="1">
        <f t="shared" si="0"/>
        <v>1.0818793302905811</v>
      </c>
      <c r="M41">
        <f t="shared" si="1"/>
        <v>0.97940652964867136</v>
      </c>
      <c r="N41">
        <f t="shared" si="2"/>
        <v>0.91160935518997221</v>
      </c>
      <c r="O41">
        <f t="shared" si="3"/>
        <v>0.94490007670751808</v>
      </c>
      <c r="P41" s="1"/>
      <c r="R41" s="1"/>
      <c r="T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</row>
    <row r="42" spans="1:36" x14ac:dyDescent="0.35">
      <c r="A42">
        <f t="shared" si="4"/>
        <v>2020</v>
      </c>
      <c r="B42">
        <v>5</v>
      </c>
      <c r="C42" s="1">
        <f>'1.Economic Data'!E66/'1.Economic Data'!$E$2</f>
        <v>1.0818793302905811</v>
      </c>
      <c r="D42" s="1">
        <f>'1.Economic Data'!H66/'1.Economic Data'!$H$2</f>
        <v>0.95483899701677577</v>
      </c>
      <c r="E42" s="1">
        <f>'1.Economic Data'!F66/'1.Economic Data'!$F$2</f>
        <v>0.9359422533565479</v>
      </c>
      <c r="F42" s="1">
        <f>'1.Economic Data'!J66/'1.Economic Data'!$J$2</f>
        <v>0.94166921331923104</v>
      </c>
      <c r="G42" s="1">
        <f>'1.Economic Data'!K66/'1.Economic Data'!$K$2</f>
        <v>0.97745683841525843</v>
      </c>
      <c r="H42" s="1">
        <f>'1.Economic Data'!G66/'1.Economic Data'!$G$2</f>
        <v>0.91313871612596509</v>
      </c>
      <c r="I42" s="1">
        <f>'1.Economic Data'!I66/'1.Economic Data'!$I$2</f>
        <v>0.89619145552742041</v>
      </c>
      <c r="J42" s="1">
        <f>'1.Economic Data'!D66/'1.Economic Data'!$D$2</f>
        <v>1.115490511815117</v>
      </c>
      <c r="L42" s="1">
        <f t="shared" si="0"/>
        <v>1.0818793302905811</v>
      </c>
      <c r="M42">
        <f t="shared" si="1"/>
        <v>0.94428855754918306</v>
      </c>
      <c r="N42">
        <f t="shared" si="2"/>
        <v>0.90972381770450006</v>
      </c>
      <c r="O42">
        <f t="shared" si="3"/>
        <v>0.92684507421052753</v>
      </c>
      <c r="P42" s="1"/>
      <c r="R42" s="1"/>
      <c r="T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</row>
    <row r="43" spans="1:36" x14ac:dyDescent="0.35">
      <c r="A43">
        <f t="shared" si="4"/>
        <v>2020</v>
      </c>
      <c r="B43">
        <v>6</v>
      </c>
      <c r="C43" s="1">
        <f>'1.Economic Data'!E67/'1.Economic Data'!$E$2</f>
        <v>1.0818793302905811</v>
      </c>
      <c r="D43" s="1">
        <f>'1.Economic Data'!H67/'1.Economic Data'!$H$2</f>
        <v>1.0044751267973893</v>
      </c>
      <c r="E43" s="1">
        <f>'1.Economic Data'!F67/'1.Economic Data'!$F$2</f>
        <v>0.95220306837358626</v>
      </c>
      <c r="F43" s="1">
        <f>'1.Economic Data'!J67/'1.Economic Data'!$J$2</f>
        <v>0.9347175796294217</v>
      </c>
      <c r="G43" s="1">
        <f>'1.Economic Data'!K67/'1.Economic Data'!$K$2</f>
        <v>1.0140285233469339</v>
      </c>
      <c r="H43" s="1">
        <f>'1.Economic Data'!G67/'1.Economic Data'!$G$2</f>
        <v>1.0218265678029987</v>
      </c>
      <c r="I43" s="1">
        <f>'1.Economic Data'!I67/'1.Economic Data'!$I$2</f>
        <v>0.97970338971464821</v>
      </c>
      <c r="J43" s="1">
        <f>'1.Economic Data'!D67/'1.Economic Data'!$D$2</f>
        <v>1.1160731327473594</v>
      </c>
      <c r="L43" s="1">
        <f t="shared" si="0"/>
        <v>1.0818793302905811</v>
      </c>
      <c r="M43">
        <f t="shared" si="1"/>
        <v>0.94827033799669602</v>
      </c>
      <c r="N43">
        <f t="shared" si="2"/>
        <v>1.0132594769544041</v>
      </c>
      <c r="O43">
        <f t="shared" si="3"/>
        <v>0.9802264568404121</v>
      </c>
      <c r="P43" s="1"/>
      <c r="R43" s="1"/>
      <c r="T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</row>
    <row r="44" spans="1:36" x14ac:dyDescent="0.35">
      <c r="A44">
        <f t="shared" si="4"/>
        <v>2020</v>
      </c>
      <c r="B44">
        <v>7</v>
      </c>
      <c r="C44" s="1">
        <f>'1.Economic Data'!E68/'1.Economic Data'!$E$2</f>
        <v>1.0633791503215579</v>
      </c>
      <c r="D44" s="1">
        <f>'1.Economic Data'!H68/'1.Economic Data'!$H$2</f>
        <v>1.0541112565780131</v>
      </c>
      <c r="E44" s="1">
        <f>'1.Economic Data'!F68/'1.Economic Data'!$F$2</f>
        <v>0.96846388338950562</v>
      </c>
      <c r="F44" s="1">
        <f>'1.Economic Data'!J68/'1.Economic Data'!$J$2</f>
        <v>0.92776594593821249</v>
      </c>
      <c r="G44" s="1">
        <f>'1.Economic Data'!K68/'1.Economic Data'!$K$2</f>
        <v>1.0506002082785952</v>
      </c>
      <c r="H44" s="1">
        <f>'1.Economic Data'!G68/'1.Economic Data'!$G$2</f>
        <v>1.1305144194800323</v>
      </c>
      <c r="I44" s="1">
        <f>'1.Economic Data'!I68/'1.Economic Data'!$I$2</f>
        <v>1.0632153239018394</v>
      </c>
      <c r="J44" s="1">
        <f>'1.Economic Data'!D68/'1.Economic Data'!$D$2</f>
        <v>1.1166557536802519</v>
      </c>
      <c r="L44" s="1">
        <f t="shared" si="0"/>
        <v>1.0633791503215579</v>
      </c>
      <c r="M44">
        <f t="shared" si="1"/>
        <v>0.95176127905217656</v>
      </c>
      <c r="N44">
        <f t="shared" si="2"/>
        <v>1.1167221498336117</v>
      </c>
      <c r="O44">
        <f t="shared" si="3"/>
        <v>1.0309475746474865</v>
      </c>
      <c r="P44" s="1"/>
      <c r="R44" s="1"/>
      <c r="T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</row>
    <row r="45" spans="1:36" x14ac:dyDescent="0.35">
      <c r="A45">
        <f t="shared" si="4"/>
        <v>2020</v>
      </c>
      <c r="B45">
        <v>8</v>
      </c>
      <c r="C45" s="1">
        <f>'1.Economic Data'!E69/'1.Economic Data'!$E$2</f>
        <v>1.0633791503215579</v>
      </c>
      <c r="D45" s="1">
        <f>'1.Economic Data'!H69/'1.Economic Data'!$H$2</f>
        <v>1.1037473863586265</v>
      </c>
      <c r="E45" s="1">
        <f>'1.Economic Data'!F69/'1.Economic Data'!$F$2</f>
        <v>0.98472469840654397</v>
      </c>
      <c r="F45" s="1">
        <f>'1.Economic Data'!J69/'1.Economic Data'!$J$2</f>
        <v>0.92081431224840327</v>
      </c>
      <c r="G45" s="1">
        <f>'1.Economic Data'!K69/'1.Economic Data'!$K$2</f>
        <v>1.0871718932102707</v>
      </c>
      <c r="H45" s="1">
        <f>'1.Economic Data'!G69/'1.Economic Data'!$G$2</f>
        <v>1.239202271157066</v>
      </c>
      <c r="I45" s="1">
        <f>'1.Economic Data'!I69/'1.Economic Data'!$I$2</f>
        <v>1.1467272580890673</v>
      </c>
      <c r="J45" s="1">
        <f>'1.Economic Data'!D69/'1.Economic Data'!$D$2</f>
        <v>1.1172383746124943</v>
      </c>
      <c r="L45" s="1">
        <f t="shared" si="0"/>
        <v>1.0633791503215579</v>
      </c>
      <c r="M45">
        <f t="shared" si="1"/>
        <v>0.95479818853184184</v>
      </c>
      <c r="N45">
        <f t="shared" si="2"/>
        <v>1.2201291073456966</v>
      </c>
      <c r="O45">
        <f t="shared" si="3"/>
        <v>1.0793410311243823</v>
      </c>
      <c r="P45" s="1"/>
      <c r="R45" s="1"/>
      <c r="T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</row>
    <row r="46" spans="1:36" x14ac:dyDescent="0.35">
      <c r="A46">
        <f t="shared" si="4"/>
        <v>2020</v>
      </c>
      <c r="B46">
        <v>9</v>
      </c>
      <c r="C46" s="1">
        <f>'1.Economic Data'!E70/'1.Economic Data'!$E$2</f>
        <v>1.0633791503215579</v>
      </c>
      <c r="D46" s="1">
        <f>'1.Economic Data'!H70/'1.Economic Data'!$H$2</f>
        <v>1.1059531371366085</v>
      </c>
      <c r="E46" s="1">
        <f>'1.Economic Data'!F70/'1.Economic Data'!$F$2</f>
        <v>0.99569129463224715</v>
      </c>
      <c r="F46" s="1">
        <f>'1.Economic Data'!J70/'1.Economic Data'!$J$2</f>
        <v>0.93918837489505158</v>
      </c>
      <c r="G46" s="1">
        <f>'1.Economic Data'!K70/'1.Economic Data'!$K$2</f>
        <v>1.090895268923322</v>
      </c>
      <c r="H46" s="1">
        <f>'1.Economic Data'!G70/'1.Economic Data'!$G$2</f>
        <v>1.2206739106424955</v>
      </c>
      <c r="I46" s="1">
        <f>'1.Economic Data'!I70/'1.Economic Data'!$I$2</f>
        <v>1.1449978423860074</v>
      </c>
      <c r="J46" s="1">
        <f>'1.Economic Data'!D70/'1.Economic Data'!$D$2</f>
        <v>1.1187160638888822</v>
      </c>
      <c r="L46" s="1">
        <f t="shared" si="0"/>
        <v>1.0633791503215579</v>
      </c>
      <c r="M46">
        <f t="shared" si="1"/>
        <v>0.97039714836151403</v>
      </c>
      <c r="N46">
        <f t="shared" si="2"/>
        <v>1.205148775096877</v>
      </c>
      <c r="O46">
        <f t="shared" si="3"/>
        <v>1.0814217191759101</v>
      </c>
      <c r="P46" s="1"/>
      <c r="R46" s="1"/>
      <c r="T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</row>
    <row r="47" spans="1:36" x14ac:dyDescent="0.35">
      <c r="A47">
        <f t="shared" si="4"/>
        <v>2020</v>
      </c>
      <c r="B47">
        <v>10</v>
      </c>
      <c r="C47" s="1">
        <f>'1.Economic Data'!E71/'1.Economic Data'!$E$2</f>
        <v>1.0569548123508556</v>
      </c>
      <c r="D47" s="1">
        <f>'1.Economic Data'!H71/'1.Economic Data'!$H$2</f>
        <v>1.1081588879146005</v>
      </c>
      <c r="E47" s="1">
        <f>'1.Economic Data'!F71/'1.Economic Data'!$F$2</f>
        <v>1.0066578908590695</v>
      </c>
      <c r="F47" s="1">
        <f>'1.Economic Data'!J71/'1.Economic Data'!$J$2</f>
        <v>0.95756243754170012</v>
      </c>
      <c r="G47" s="1">
        <f>'1.Economic Data'!K71/'1.Economic Data'!$K$2</f>
        <v>1.0946186446363737</v>
      </c>
      <c r="H47" s="1">
        <f>'1.Economic Data'!G71/'1.Economic Data'!$G$2</f>
        <v>1.2021455501334999</v>
      </c>
      <c r="I47" s="1">
        <f>'1.Economic Data'!I71/'1.Economic Data'!$I$2</f>
        <v>1.1432684266829845</v>
      </c>
      <c r="J47" s="1">
        <f>'1.Economic Data'!D71/'1.Economic Data'!$D$2</f>
        <v>1.1201937531659205</v>
      </c>
      <c r="L47" s="1">
        <f t="shared" si="0"/>
        <v>1.0569548123508556</v>
      </c>
      <c r="M47">
        <f t="shared" si="1"/>
        <v>0.98594817642432109</v>
      </c>
      <c r="N47">
        <f t="shared" si="2"/>
        <v>1.1901324164271923</v>
      </c>
      <c r="O47">
        <f t="shared" si="3"/>
        <v>1.0832399944979234</v>
      </c>
      <c r="P47" s="1"/>
      <c r="R47" s="1"/>
      <c r="T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spans="1:36" x14ac:dyDescent="0.35">
      <c r="A48">
        <f t="shared" si="4"/>
        <v>2020</v>
      </c>
      <c r="B48">
        <v>11</v>
      </c>
      <c r="C48" s="1">
        <f>'1.Economic Data'!E72/'1.Economic Data'!$E$2</f>
        <v>1.0569548123508556</v>
      </c>
      <c r="D48" s="1">
        <f>'1.Economic Data'!H72/'1.Economic Data'!$H$2</f>
        <v>1.1103646386925823</v>
      </c>
      <c r="E48" s="1">
        <f>'1.Economic Data'!F72/'1.Economic Data'!$F$2</f>
        <v>1.0176244870847728</v>
      </c>
      <c r="F48" s="1">
        <f>'1.Economic Data'!J72/'1.Economic Data'!$J$2</f>
        <v>0.97593650018834843</v>
      </c>
      <c r="G48" s="1">
        <f>'1.Economic Data'!K72/'1.Economic Data'!$K$2</f>
        <v>1.098342020349425</v>
      </c>
      <c r="H48" s="1">
        <f>'1.Economic Data'!G72/'1.Economic Data'!$G$2</f>
        <v>1.1836171896189294</v>
      </c>
      <c r="I48" s="1">
        <f>'1.Economic Data'!I72/'1.Economic Data'!$I$2</f>
        <v>1.1415390109799248</v>
      </c>
      <c r="J48" s="1">
        <f>'1.Economic Data'!D72/'1.Economic Data'!$D$2</f>
        <v>1.1216714424423082</v>
      </c>
      <c r="L48" s="1">
        <f t="shared" si="0"/>
        <v>1.0569548123508556</v>
      </c>
      <c r="M48">
        <f t="shared" si="1"/>
        <v>1.001452542085461</v>
      </c>
      <c r="N48">
        <f t="shared" si="2"/>
        <v>1.1750792639505139</v>
      </c>
      <c r="O48">
        <f t="shared" si="3"/>
        <v>1.0847977304710563</v>
      </c>
      <c r="P48" s="1"/>
      <c r="R48" s="1"/>
      <c r="T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1:36" x14ac:dyDescent="0.35">
      <c r="A49">
        <f t="shared" si="4"/>
        <v>2020</v>
      </c>
      <c r="B49">
        <v>12</v>
      </c>
      <c r="C49" s="1">
        <f>'1.Economic Data'!E73/'1.Economic Data'!$E$2</f>
        <v>1.0569548123508556</v>
      </c>
      <c r="D49" s="1">
        <f>'1.Economic Data'!H73/'1.Economic Data'!$H$2</f>
        <v>1.1154517989205723</v>
      </c>
      <c r="E49" s="1">
        <f>'1.Economic Data'!F73/'1.Economic Data'!$F$2</f>
        <v>1.0169599021835534</v>
      </c>
      <c r="F49" s="1">
        <f>'1.Economic Data'!J73/'1.Economic Data'!$J$2</f>
        <v>0.98058413759338448</v>
      </c>
      <c r="G49" s="1">
        <f>'1.Economic Data'!K73/'1.Economic Data'!$K$2</f>
        <v>1.1042358323102637</v>
      </c>
      <c r="H49" s="1">
        <f>'1.Economic Data'!G73/'1.Economic Data'!$G$2</f>
        <v>1.1618004646722233</v>
      </c>
      <c r="I49" s="1">
        <f>'1.Economic Data'!I73/'1.Economic Data'!$I$2</f>
        <v>1.1445345418549522</v>
      </c>
      <c r="J49" s="1">
        <f>'1.Economic Data'!D73/'1.Economic Data'!$D$2</f>
        <v>1.1232881477830459</v>
      </c>
      <c r="L49" s="1">
        <f t="shared" si="0"/>
        <v>1.0569548123508556</v>
      </c>
      <c r="M49">
        <f t="shared" si="1"/>
        <v>1.0061854954912026</v>
      </c>
      <c r="N49">
        <f t="shared" si="2"/>
        <v>1.1583265675490506</v>
      </c>
      <c r="O49">
        <f t="shared" si="3"/>
        <v>1.0795792658762791</v>
      </c>
      <c r="P49" s="1"/>
      <c r="R49" s="1"/>
      <c r="T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1:36" x14ac:dyDescent="0.35">
      <c r="A50">
        <f t="shared" si="4"/>
        <v>2021</v>
      </c>
      <c r="B50">
        <v>1</v>
      </c>
      <c r="C50" s="1">
        <f>'1.Economic Data'!E74/'1.Economic Data'!$E$2</f>
        <v>1.0738307506541103</v>
      </c>
      <c r="D50" s="1">
        <f>'1.Economic Data'!H74/'1.Economic Data'!$H$2</f>
        <v>1.1205389591485524</v>
      </c>
      <c r="E50" s="1">
        <f>'1.Economic Data'!F74/'1.Economic Data'!$F$2</f>
        <v>1.016295317283453</v>
      </c>
      <c r="F50" s="1">
        <f>'1.Economic Data'!J74/'1.Economic Data'!$J$2</f>
        <v>0.9852317749998204</v>
      </c>
      <c r="G50" s="1">
        <f>'1.Economic Data'!K74/'1.Economic Data'!$K$2</f>
        <v>1.1101296442711022</v>
      </c>
      <c r="H50" s="1">
        <f>'1.Economic Data'!G74/'1.Economic Data'!$G$2</f>
        <v>1.1399837397255173</v>
      </c>
      <c r="I50" s="1">
        <f>'1.Economic Data'!I74/'1.Economic Data'!$I$2</f>
        <v>1.1475300727299425</v>
      </c>
      <c r="J50" s="1">
        <f>'1.Economic Data'!D74/'1.Economic Data'!$D$2</f>
        <v>1.1249048531244334</v>
      </c>
      <c r="L50" s="1">
        <f t="shared" si="0"/>
        <v>1.0738307506541103</v>
      </c>
      <c r="M50">
        <f t="shared" si="1"/>
        <v>1.0109184437377243</v>
      </c>
      <c r="N50">
        <f t="shared" si="2"/>
        <v>1.1414890257783017</v>
      </c>
      <c r="O50">
        <f t="shared" si="3"/>
        <v>1.0742217226827486</v>
      </c>
      <c r="P50" s="1"/>
      <c r="R50" s="1"/>
      <c r="T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</row>
    <row r="51" spans="1:36" x14ac:dyDescent="0.35">
      <c r="A51">
        <f t="shared" si="4"/>
        <v>2021</v>
      </c>
      <c r="B51">
        <v>2</v>
      </c>
      <c r="C51" s="1">
        <f>'1.Economic Data'!E75/'1.Economic Data'!$E$2</f>
        <v>1.0738307506541103</v>
      </c>
      <c r="D51" s="1">
        <f>'1.Economic Data'!H75/'1.Economic Data'!$H$2</f>
        <v>1.1256261193765422</v>
      </c>
      <c r="E51" s="1">
        <f>'1.Economic Data'!F75/'1.Economic Data'!$F$2</f>
        <v>1.0156307323822336</v>
      </c>
      <c r="F51" s="1">
        <f>'1.Economic Data'!J75/'1.Economic Data'!$J$2</f>
        <v>0.98987941240485633</v>
      </c>
      <c r="G51" s="1">
        <f>'1.Economic Data'!K75/'1.Economic Data'!$K$2</f>
        <v>1.1160234562319409</v>
      </c>
      <c r="H51" s="1">
        <f>'1.Economic Data'!G75/'1.Economic Data'!$G$2</f>
        <v>1.1181670147788112</v>
      </c>
      <c r="I51" s="1">
        <f>'1.Economic Data'!I75/'1.Economic Data'!$I$2</f>
        <v>1.1505256036049698</v>
      </c>
      <c r="J51" s="1">
        <f>'1.Economic Data'!D75/'1.Economic Data'!$D$2</f>
        <v>1.1265215584651709</v>
      </c>
      <c r="L51" s="1">
        <f t="shared" si="0"/>
        <v>1.0738307506541103</v>
      </c>
      <c r="M51">
        <f t="shared" si="1"/>
        <v>1.0156513868937853</v>
      </c>
      <c r="N51">
        <f t="shared" si="2"/>
        <v>1.1245650936102427</v>
      </c>
      <c r="O51">
        <f t="shared" si="3"/>
        <v>1.0687217116619192</v>
      </c>
      <c r="P51" s="1"/>
      <c r="R51" s="1"/>
      <c r="T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1:36" x14ac:dyDescent="0.35">
      <c r="A52">
        <f t="shared" si="4"/>
        <v>2021</v>
      </c>
      <c r="B52">
        <v>3</v>
      </c>
      <c r="C52" s="1">
        <f>'1.Economic Data'!E76/'1.Economic Data'!$E$2</f>
        <v>1.0738307506541103</v>
      </c>
      <c r="D52" s="1">
        <f>'1.Economic Data'!H76/'1.Economic Data'!$H$2</f>
        <v>1.1199783462784125</v>
      </c>
      <c r="E52" s="1">
        <f>'1.Economic Data'!F76/'1.Economic Data'!$F$2</f>
        <v>1.0295939094124091</v>
      </c>
      <c r="F52" s="1">
        <f>'1.Economic Data'!J76/'1.Economic Data'!$J$2</f>
        <v>1.0123014390453902</v>
      </c>
      <c r="G52" s="1">
        <f>'1.Economic Data'!K76/'1.Economic Data'!$K$2</f>
        <v>1.1117210714465531</v>
      </c>
      <c r="H52" s="1">
        <f>'1.Economic Data'!G76/'1.Economic Data'!$G$2</f>
        <v>1.0984488506928836</v>
      </c>
      <c r="I52" s="1">
        <f>'1.Economic Data'!I76/'1.Economic Data'!$I$2</f>
        <v>1.1413892696180818</v>
      </c>
      <c r="J52" s="1">
        <f>'1.Economic Data'!D76/'1.Economic Data'!$D$2</f>
        <v>1.1283097982478834</v>
      </c>
      <c r="L52" s="1">
        <f t="shared" si="0"/>
        <v>1.0738307506541103</v>
      </c>
      <c r="M52">
        <f t="shared" si="1"/>
        <v>1.0329749945707472</v>
      </c>
      <c r="N52">
        <f t="shared" si="2"/>
        <v>1.1069057108511235</v>
      </c>
      <c r="O52">
        <f t="shared" si="3"/>
        <v>1.0693016041588868</v>
      </c>
      <c r="P52" s="1"/>
      <c r="R52" s="1"/>
      <c r="T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</row>
    <row r="53" spans="1:36" x14ac:dyDescent="0.35">
      <c r="A53">
        <f t="shared" si="4"/>
        <v>2021</v>
      </c>
      <c r="B53">
        <v>4</v>
      </c>
      <c r="C53" s="1">
        <f>'1.Economic Data'!E77/'1.Economic Data'!$E$2</f>
        <v>1.0583560447537399</v>
      </c>
      <c r="D53" s="1">
        <f>'1.Economic Data'!H77/'1.Economic Data'!$H$2</f>
        <v>1.1143305731802928</v>
      </c>
      <c r="E53" s="1">
        <f>'1.Economic Data'!F77/'1.Economic Data'!$F$2</f>
        <v>1.0435570864425849</v>
      </c>
      <c r="F53" s="1">
        <f>'1.Economic Data'!J77/'1.Economic Data'!$J$2</f>
        <v>1.0347234656873239</v>
      </c>
      <c r="G53" s="1">
        <f>'1.Economic Data'!K77/'1.Economic Data'!$K$2</f>
        <v>1.1074186866611655</v>
      </c>
      <c r="H53" s="1">
        <f>'1.Economic Data'!G77/'1.Economic Data'!$G$2</f>
        <v>1.0787306866013811</v>
      </c>
      <c r="I53" s="1">
        <f>'1.Economic Data'!I77/'1.Economic Data'!$I$2</f>
        <v>1.1322529356312305</v>
      </c>
      <c r="J53" s="1">
        <f>'1.Economic Data'!D77/'1.Economic Data'!$D$2</f>
        <v>1.1300980380312464</v>
      </c>
      <c r="L53" s="1">
        <f t="shared" si="0"/>
        <v>1.0583560447537399</v>
      </c>
      <c r="M53">
        <f t="shared" si="1"/>
        <v>1.0501763840256493</v>
      </c>
      <c r="N53">
        <f t="shared" si="2"/>
        <v>1.0892288045216947</v>
      </c>
      <c r="O53">
        <f t="shared" si="3"/>
        <v>1.0695243649908934</v>
      </c>
      <c r="P53" s="1"/>
      <c r="R53" s="1"/>
      <c r="T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1:36" x14ac:dyDescent="0.35">
      <c r="A54">
        <f t="shared" si="4"/>
        <v>2021</v>
      </c>
      <c r="B54">
        <v>5</v>
      </c>
      <c r="C54" s="1">
        <f>'1.Economic Data'!E78/'1.Economic Data'!$E$2</f>
        <v>1.0583560447537399</v>
      </c>
      <c r="D54" s="1">
        <f>'1.Economic Data'!H78/'1.Economic Data'!$H$2</f>
        <v>1.1086828000821631</v>
      </c>
      <c r="E54" s="1">
        <f>'1.Economic Data'!F78/'1.Economic Data'!$F$2</f>
        <v>1.0575202634727605</v>
      </c>
      <c r="F54" s="1">
        <f>'1.Economic Data'!J78/'1.Economic Data'!$J$2</f>
        <v>1.0571454923278578</v>
      </c>
      <c r="G54" s="1">
        <f>'1.Economic Data'!K78/'1.Economic Data'!$K$2</f>
        <v>1.1031163018757777</v>
      </c>
      <c r="H54" s="1">
        <f>'1.Economic Data'!G78/'1.Economic Data'!$G$2</f>
        <v>1.0590125225154536</v>
      </c>
      <c r="I54" s="1">
        <f>'1.Economic Data'!I78/'1.Economic Data'!$I$2</f>
        <v>1.1231166016443423</v>
      </c>
      <c r="J54" s="1">
        <f>'1.Economic Data'!D78/'1.Economic Data'!$D$2</f>
        <v>1.1318862778139589</v>
      </c>
      <c r="L54" s="1">
        <f t="shared" si="0"/>
        <v>1.0583560447537399</v>
      </c>
      <c r="M54">
        <f t="shared" si="1"/>
        <v>1.067257638630724</v>
      </c>
      <c r="N54">
        <f t="shared" si="2"/>
        <v>1.0715337285214883</v>
      </c>
      <c r="O54">
        <f t="shared" si="3"/>
        <v>1.0693935462751862</v>
      </c>
      <c r="P54" s="1"/>
      <c r="R54" s="1"/>
      <c r="T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1:36" x14ac:dyDescent="0.35">
      <c r="A55">
        <f t="shared" si="4"/>
        <v>2021</v>
      </c>
      <c r="B55">
        <v>6</v>
      </c>
      <c r="C55" s="1">
        <f>'1.Economic Data'!E79/'1.Economic Data'!$E$2</f>
        <v>1.0583560447537399</v>
      </c>
      <c r="D55" s="1">
        <f>'1.Economic Data'!H79/'1.Economic Data'!$H$2</f>
        <v>1.1170376124985504</v>
      </c>
      <c r="E55" s="1">
        <f>'1.Economic Data'!F79/'1.Economic Data'!$F$2</f>
        <v>1.0703409988337118</v>
      </c>
      <c r="F55" s="1">
        <f>'1.Economic Data'!J79/'1.Economic Data'!$J$2</f>
        <v>1.0752618294736367</v>
      </c>
      <c r="G55" s="1">
        <f>'1.Economic Data'!K79/'1.Economic Data'!$K$2</f>
        <v>1.1140654339833451</v>
      </c>
      <c r="H55" s="1">
        <f>'1.Economic Data'!G79/'1.Economic Data'!$G$2</f>
        <v>1.0507472972144234</v>
      </c>
      <c r="I55" s="1">
        <f>'1.Economic Data'!I79/'1.Economic Data'!$I$2</f>
        <v>1.1247444028908908</v>
      </c>
      <c r="J55" s="1">
        <f>'1.Economic Data'!D79/'1.Economic Data'!$D$2</f>
        <v>1.1347233696846091</v>
      </c>
      <c r="L55" s="1">
        <f t="shared" si="0"/>
        <v>1.0583560447537399</v>
      </c>
      <c r="M55">
        <f t="shared" si="1"/>
        <v>1.0834900880201579</v>
      </c>
      <c r="N55">
        <f t="shared" si="2"/>
        <v>1.0651466195313166</v>
      </c>
      <c r="O55">
        <f t="shared" si="3"/>
        <v>1.0742792023260808</v>
      </c>
      <c r="P55" s="1"/>
      <c r="R55" s="1"/>
      <c r="T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1:36" x14ac:dyDescent="0.35">
      <c r="A56">
        <f t="shared" si="4"/>
        <v>2021</v>
      </c>
      <c r="B56">
        <v>7</v>
      </c>
      <c r="C56" s="1">
        <f>'1.Economic Data'!E80/'1.Economic Data'!$E$2</f>
        <v>1.0535108260586379</v>
      </c>
      <c r="D56" s="1">
        <f>'1.Economic Data'!H80/'1.Economic Data'!$H$2</f>
        <v>1.1253924249149372</v>
      </c>
      <c r="E56" s="1">
        <f>'1.Economic Data'!F80/'1.Economic Data'!$F$2</f>
        <v>1.083161734195782</v>
      </c>
      <c r="F56" s="1">
        <f>'1.Economic Data'!J80/'1.Economic Data'!$J$2</f>
        <v>1.0933781666194156</v>
      </c>
      <c r="G56" s="1">
        <f>'1.Economic Data'!K80/'1.Economic Data'!$K$2</f>
        <v>1.1250145660909265</v>
      </c>
      <c r="H56" s="1">
        <f>'1.Economic Data'!G80/'1.Economic Data'!$G$2</f>
        <v>1.0424820719189678</v>
      </c>
      <c r="I56" s="1">
        <f>'1.Economic Data'!I80/'1.Economic Data'!$I$2</f>
        <v>1.1263722041374025</v>
      </c>
      <c r="J56" s="1">
        <f>'1.Economic Data'!D80/'1.Economic Data'!$D$2</f>
        <v>1.1375604615552593</v>
      </c>
      <c r="L56" s="1">
        <f t="shared" si="0"/>
        <v>1.0535108260586379</v>
      </c>
      <c r="M56">
        <f t="shared" si="1"/>
        <v>1.099707318763449</v>
      </c>
      <c r="N56">
        <f t="shared" si="2"/>
        <v>1.0587447282520033</v>
      </c>
      <c r="O56">
        <f t="shared" si="3"/>
        <v>1.0790316614265527</v>
      </c>
      <c r="P56" s="1"/>
      <c r="R56" s="1"/>
      <c r="T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1:36" x14ac:dyDescent="0.35">
      <c r="A57">
        <f t="shared" si="4"/>
        <v>2021</v>
      </c>
      <c r="B57">
        <v>8</v>
      </c>
      <c r="C57" s="1">
        <f>'1.Economic Data'!E81/'1.Economic Data'!$E$2</f>
        <v>1.0535108260586379</v>
      </c>
      <c r="D57" s="1">
        <f>'1.Economic Data'!H81/'1.Economic Data'!$H$2</f>
        <v>1.1337472373313244</v>
      </c>
      <c r="E57" s="1">
        <f>'1.Economic Data'!F81/'1.Economic Data'!$F$2</f>
        <v>1.0959824695567335</v>
      </c>
      <c r="F57" s="1">
        <f>'1.Economic Data'!J81/'1.Economic Data'!$J$2</f>
        <v>1.1114945037651942</v>
      </c>
      <c r="G57" s="1">
        <f>'1.Economic Data'!K81/'1.Economic Data'!$K$2</f>
        <v>1.1359636981984937</v>
      </c>
      <c r="H57" s="1">
        <f>'1.Economic Data'!G81/'1.Economic Data'!$G$2</f>
        <v>1.0342168466179378</v>
      </c>
      <c r="I57" s="1">
        <f>'1.Economic Data'!I81/'1.Economic Data'!$I$2</f>
        <v>1.1280000053839507</v>
      </c>
      <c r="J57" s="1">
        <f>'1.Economic Data'!D81/'1.Economic Data'!$D$2</f>
        <v>1.1403975534259092</v>
      </c>
      <c r="L57" s="1">
        <f t="shared" si="0"/>
        <v>1.0535108260586379</v>
      </c>
      <c r="M57">
        <f t="shared" si="1"/>
        <v>1.1159098317384595</v>
      </c>
      <c r="N57">
        <f t="shared" si="2"/>
        <v>1.0523279527173572</v>
      </c>
      <c r="O57">
        <f t="shared" si="3"/>
        <v>1.0836526697473243</v>
      </c>
      <c r="P57" s="1"/>
      <c r="R57" s="1"/>
      <c r="T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1:36" x14ac:dyDescent="0.35">
      <c r="A58">
        <f t="shared" si="4"/>
        <v>2021</v>
      </c>
      <c r="B58">
        <v>9</v>
      </c>
      <c r="C58" s="1">
        <f>'1.Economic Data'!E82/'1.Economic Data'!$E$2</f>
        <v>1.0535108260586379</v>
      </c>
      <c r="D58" s="1">
        <f>'1.Economic Data'!H82/'1.Economic Data'!$H$2</f>
        <v>1.1413724676208157</v>
      </c>
      <c r="E58" s="1">
        <f>'1.Economic Data'!F82/'1.Economic Data'!$F$2</f>
        <v>1.1079146409987879</v>
      </c>
      <c r="F58" s="1">
        <f>'1.Economic Data'!J82/'1.Economic Data'!$J$2</f>
        <v>1.1170441727231633</v>
      </c>
      <c r="G58" s="1">
        <f>'1.Economic Data'!K82/'1.Economic Data'!$K$2</f>
        <v>1.1440646693113006</v>
      </c>
      <c r="H58" s="1">
        <f>'1.Economic Data'!G82/'1.Economic Data'!$G$2</f>
        <v>1.0715627862724793</v>
      </c>
      <c r="I58" s="1">
        <f>'1.Economic Data'!I82/'1.Economic Data'!$I$2</f>
        <v>1.1343916506826373</v>
      </c>
      <c r="J58" s="1">
        <f>'1.Economic Data'!D82/'1.Economic Data'!$D$2</f>
        <v>1.1419578935791959</v>
      </c>
      <c r="L58" s="1">
        <f t="shared" si="0"/>
        <v>1.0535108260586379</v>
      </c>
      <c r="M58">
        <f t="shared" si="1"/>
        <v>1.1218679892953387</v>
      </c>
      <c r="N58">
        <f t="shared" si="2"/>
        <v>1.0838438122474283</v>
      </c>
      <c r="O58">
        <f t="shared" si="3"/>
        <v>1.1026920142796977</v>
      </c>
      <c r="P58" s="1"/>
      <c r="R58" s="1"/>
      <c r="T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1:36" x14ac:dyDescent="0.35">
      <c r="A59">
        <f t="shared" si="4"/>
        <v>2021</v>
      </c>
      <c r="B59">
        <v>10</v>
      </c>
      <c r="C59" s="1">
        <f>'1.Economic Data'!E83/'1.Economic Data'!$E$2</f>
        <v>1.0386793402410681</v>
      </c>
      <c r="D59" s="1">
        <f>'1.Economic Data'!H83/'1.Economic Data'!$H$2</f>
        <v>1.1489976979102969</v>
      </c>
      <c r="E59" s="1">
        <f>'1.Economic Data'!F83/'1.Economic Data'!$F$2</f>
        <v>1.1198468124419616</v>
      </c>
      <c r="F59" s="1">
        <f>'1.Economic Data'!J83/'1.Economic Data'!$J$2</f>
        <v>1.1225938416825323</v>
      </c>
      <c r="G59" s="1">
        <f>'1.Economic Data'!K83/'1.Economic Data'!$K$2</f>
        <v>1.152165640424093</v>
      </c>
      <c r="H59" s="1">
        <f>'1.Economic Data'!G83/'1.Economic Data'!$G$2</f>
        <v>1.1089087259270207</v>
      </c>
      <c r="I59" s="1">
        <f>'1.Economic Data'!I83/'1.Economic Data'!$I$2</f>
        <v>1.140783295981324</v>
      </c>
      <c r="J59" s="1">
        <f>'1.Economic Data'!D83/'1.Economic Data'!$D$2</f>
        <v>1.1435182337318319</v>
      </c>
      <c r="L59" s="1">
        <f t="shared" si="0"/>
        <v>1.0386793402410681</v>
      </c>
      <c r="M59">
        <f t="shared" si="1"/>
        <v>1.1278256203752914</v>
      </c>
      <c r="N59">
        <f t="shared" si="2"/>
        <v>1.1152115827138616</v>
      </c>
      <c r="O59">
        <f t="shared" si="3"/>
        <v>1.1215008671971554</v>
      </c>
      <c r="P59" s="1"/>
      <c r="R59" s="1"/>
      <c r="T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1:36" x14ac:dyDescent="0.35">
      <c r="A60">
        <f t="shared" si="4"/>
        <v>2021</v>
      </c>
      <c r="B60">
        <v>11</v>
      </c>
      <c r="C60" s="1">
        <f>'1.Economic Data'!E84/'1.Economic Data'!$E$2</f>
        <v>1.0386793402410681</v>
      </c>
      <c r="D60" s="1">
        <f>'1.Economic Data'!H84/'1.Economic Data'!$H$2</f>
        <v>1.1566229281997882</v>
      </c>
      <c r="E60" s="1">
        <f>'1.Economic Data'!F84/'1.Economic Data'!$F$2</f>
        <v>1.1317789838840164</v>
      </c>
      <c r="F60" s="1">
        <f>'1.Economic Data'!J84/'1.Economic Data'!$J$2</f>
        <v>1.1281435106405011</v>
      </c>
      <c r="G60" s="1">
        <f>'1.Economic Data'!K84/'1.Economic Data'!$K$2</f>
        <v>1.1602666115368996</v>
      </c>
      <c r="H60" s="1">
        <f>'1.Economic Data'!G84/'1.Economic Data'!$G$2</f>
        <v>1.1462546655815622</v>
      </c>
      <c r="I60" s="1">
        <f>'1.Economic Data'!I84/'1.Economic Data'!$I$2</f>
        <v>1.1471749412800103</v>
      </c>
      <c r="J60" s="1">
        <f>'1.Economic Data'!D84/'1.Economic Data'!$D$2</f>
        <v>1.1450785738851186</v>
      </c>
      <c r="L60" s="1">
        <f t="shared" si="0"/>
        <v>1.0386793402410681</v>
      </c>
      <c r="M60">
        <f t="shared" si="1"/>
        <v>1.1337827343331759</v>
      </c>
      <c r="N60">
        <f t="shared" si="2"/>
        <v>1.1464386616419113</v>
      </c>
      <c r="O60">
        <f t="shared" si="3"/>
        <v>1.1400931367838476</v>
      </c>
      <c r="P60" s="1"/>
      <c r="R60" s="1"/>
      <c r="T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1:36" x14ac:dyDescent="0.35">
      <c r="A61">
        <f t="shared" si="4"/>
        <v>2021</v>
      </c>
      <c r="B61">
        <v>12</v>
      </c>
      <c r="C61" s="1">
        <f>'1.Economic Data'!E85/'1.Economic Data'!$E$2</f>
        <v>1.0386793402410681</v>
      </c>
      <c r="D61" s="1">
        <f>'1.Economic Data'!H85/'1.Economic Data'!$H$2</f>
        <v>1.1625345696940366</v>
      </c>
      <c r="E61" s="1">
        <f>'1.Economic Data'!F85/'1.Economic Data'!$F$2</f>
        <v>1.1310540595536513</v>
      </c>
      <c r="F61" s="1">
        <f>'1.Economic Data'!J85/'1.Economic Data'!$J$2</f>
        <v>1.12043311972134</v>
      </c>
      <c r="G61" s="1">
        <f>'1.Economic Data'!K85/'1.Economic Data'!$K$2</f>
        <v>1.1622965369841376</v>
      </c>
      <c r="H61" s="1">
        <f>'1.Economic Data'!G85/'1.Economic Data'!$G$2</f>
        <v>1.1733443843611528</v>
      </c>
      <c r="I61" s="1">
        <f>'1.Economic Data'!I85/'1.Economic Data'!$I$2</f>
        <v>1.1631517830250446</v>
      </c>
      <c r="J61" s="1">
        <f>'1.Economic Data'!D85/'1.Economic Data'!$D$2</f>
        <v>1.1467814529265641</v>
      </c>
      <c r="L61" s="1">
        <f t="shared" si="0"/>
        <v>1.0386793402410681</v>
      </c>
      <c r="M61">
        <f t="shared" si="1"/>
        <v>1.1287296296371681</v>
      </c>
      <c r="N61">
        <f t="shared" si="2"/>
        <v>1.1712987436668214</v>
      </c>
      <c r="O61">
        <f t="shared" si="3"/>
        <v>1.1498172016166446</v>
      </c>
      <c r="P61" s="1"/>
      <c r="R61" s="1"/>
      <c r="T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1:36" x14ac:dyDescent="0.35">
      <c r="A62">
        <f t="shared" si="4"/>
        <v>2022</v>
      </c>
      <c r="B62">
        <v>1</v>
      </c>
      <c r="C62" s="1">
        <f>'1.Economic Data'!E86/'1.Economic Data'!$E$2</f>
        <v>1.0509283020836353</v>
      </c>
      <c r="D62" s="1">
        <f>'1.Economic Data'!H86/'1.Economic Data'!$H$2</f>
        <v>1.1684462111882745</v>
      </c>
      <c r="E62" s="1">
        <f>'1.Economic Data'!F86/'1.Economic Data'!$F$2</f>
        <v>1.1303291352244056</v>
      </c>
      <c r="F62" s="1">
        <f>'1.Economic Data'!J86/'1.Economic Data'!$J$2</f>
        <v>1.1127227288021788</v>
      </c>
      <c r="G62" s="1">
        <f>'1.Economic Data'!K86/'1.Economic Data'!$K$2</f>
        <v>1.1643264624313898</v>
      </c>
      <c r="H62" s="1">
        <f>'1.Economic Data'!G86/'1.Economic Data'!$G$2</f>
        <v>1.2004341031463182</v>
      </c>
      <c r="I62" s="1">
        <f>'1.Economic Data'!I86/'1.Economic Data'!$I$2</f>
        <v>1.1791286247701154</v>
      </c>
      <c r="J62" s="1">
        <f>'1.Economic Data'!D86/'1.Economic Data'!$D$2</f>
        <v>1.1484843319686595</v>
      </c>
      <c r="L62" s="1">
        <f t="shared" si="0"/>
        <v>1.0509283020836353</v>
      </c>
      <c r="M62">
        <f t="shared" si="1"/>
        <v>1.1236506627103948</v>
      </c>
      <c r="N62">
        <f t="shared" si="2"/>
        <v>1.1961424306614503</v>
      </c>
      <c r="O62">
        <f t="shared" si="3"/>
        <v>1.1593300802225228</v>
      </c>
      <c r="P62" s="1"/>
      <c r="R62" s="1"/>
      <c r="T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1:36" x14ac:dyDescent="0.35">
      <c r="A63">
        <f t="shared" si="4"/>
        <v>2022</v>
      </c>
      <c r="B63">
        <v>2</v>
      </c>
      <c r="C63" s="1">
        <f>'1.Economic Data'!E87/'1.Economic Data'!$E$2</f>
        <v>1.0509283020836353</v>
      </c>
      <c r="D63" s="1">
        <f>'1.Economic Data'!H87/'1.Economic Data'!$H$2</f>
        <v>1.1743578526825227</v>
      </c>
      <c r="E63" s="1">
        <f>'1.Economic Data'!F87/'1.Economic Data'!$F$2</f>
        <v>1.1296042108940407</v>
      </c>
      <c r="F63" s="1">
        <f>'1.Economic Data'!J87/'1.Economic Data'!$J$2</f>
        <v>1.1050123378830179</v>
      </c>
      <c r="G63" s="1">
        <f>'1.Economic Data'!K87/'1.Economic Data'!$K$2</f>
        <v>1.1663563878786278</v>
      </c>
      <c r="H63" s="1">
        <f>'1.Economic Data'!G87/'1.Economic Data'!$G$2</f>
        <v>1.2275238219259086</v>
      </c>
      <c r="I63" s="1">
        <f>'1.Economic Data'!I87/'1.Economic Data'!$I$2</f>
        <v>1.1951054665151497</v>
      </c>
      <c r="J63" s="1">
        <f>'1.Economic Data'!D87/'1.Economic Data'!$D$2</f>
        <v>1.150187211010105</v>
      </c>
      <c r="L63" s="1">
        <f t="shared" si="0"/>
        <v>1.0509283020836353</v>
      </c>
      <c r="M63">
        <f t="shared" si="1"/>
        <v>1.1185458553596497</v>
      </c>
      <c r="N63">
        <f t="shared" si="2"/>
        <v>1.220970552715279</v>
      </c>
      <c r="O63">
        <f t="shared" si="3"/>
        <v>1.1686366207063066</v>
      </c>
      <c r="P63" s="1"/>
      <c r="R63" s="1"/>
      <c r="T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1:36" x14ac:dyDescent="0.35">
      <c r="A64">
        <f t="shared" si="4"/>
        <v>2022</v>
      </c>
      <c r="B64">
        <v>3</v>
      </c>
      <c r="C64" s="1">
        <f>'1.Economic Data'!E88/'1.Economic Data'!$E$2</f>
        <v>1.0509283020836353</v>
      </c>
      <c r="D64" s="1">
        <f>'1.Economic Data'!H88/'1.Economic Data'!$H$2</f>
        <v>1.1742184432367828</v>
      </c>
      <c r="E64" s="1">
        <f>'1.Economic Data'!F88/'1.Economic Data'!$F$2</f>
        <v>1.1242287133418423</v>
      </c>
      <c r="F64" s="1">
        <f>'1.Economic Data'!J88/'1.Economic Data'!$J$2</f>
        <v>1.1186087105895106</v>
      </c>
      <c r="G64" s="1">
        <f>'1.Economic Data'!K88/'1.Economic Data'!$K$2</f>
        <v>1.1681177919218733</v>
      </c>
      <c r="H64" s="1">
        <f>'1.Economic Data'!G88/'1.Economic Data'!$G$2</f>
        <v>1.1466063697073581</v>
      </c>
      <c r="I64" s="1">
        <f>'1.Economic Data'!I88/'1.Economic Data'!$I$2</f>
        <v>1.1900372914991306</v>
      </c>
      <c r="J64" s="1">
        <f>'1.Economic Data'!D88/'1.Economic Data'!$D$2</f>
        <v>1.1520326289403593</v>
      </c>
      <c r="L64" s="1">
        <f t="shared" si="0"/>
        <v>1.0509283020836353</v>
      </c>
      <c r="M64">
        <f t="shared" si="1"/>
        <v>1.1295158692802718</v>
      </c>
      <c r="N64">
        <f t="shared" si="2"/>
        <v>1.1551638625251368</v>
      </c>
      <c r="O64">
        <f t="shared" si="3"/>
        <v>1.1422678820404768</v>
      </c>
      <c r="P64" s="1"/>
      <c r="R64" s="1"/>
      <c r="T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1:36" x14ac:dyDescent="0.35">
      <c r="A65">
        <f t="shared" si="4"/>
        <v>2022</v>
      </c>
      <c r="B65">
        <v>4</v>
      </c>
      <c r="C65" s="1">
        <f>'1.Economic Data'!E89/'1.Economic Data'!$E$2</f>
        <v>1.0160590504419007</v>
      </c>
      <c r="D65" s="1">
        <f>'1.Economic Data'!H89/'1.Economic Data'!$H$2</f>
        <v>1.1740790337910327</v>
      </c>
      <c r="E65" s="1">
        <f>'1.Economic Data'!F89/'1.Economic Data'!$F$2</f>
        <v>1.1188532157896436</v>
      </c>
      <c r="F65" s="1">
        <f>'1.Economic Data'!J89/'1.Economic Data'!$J$2</f>
        <v>1.1322050832974033</v>
      </c>
      <c r="G65" s="1">
        <f>'1.Economic Data'!K89/'1.Economic Data'!$K$2</f>
        <v>1.1698791959651047</v>
      </c>
      <c r="H65" s="1">
        <f>'1.Economic Data'!G89/'1.Economic Data'!$G$2</f>
        <v>1.0656889174832329</v>
      </c>
      <c r="I65" s="1">
        <f>'1.Economic Data'!I89/'1.Economic Data'!$I$2</f>
        <v>1.1849691164831115</v>
      </c>
      <c r="J65" s="1">
        <f>'1.Economic Data'!D89/'1.Economic Data'!$D$2</f>
        <v>1.1538780468706138</v>
      </c>
      <c r="L65" s="1">
        <f t="shared" si="0"/>
        <v>1.0160590504419007</v>
      </c>
      <c r="M65">
        <f t="shared" si="1"/>
        <v>1.1404586587586576</v>
      </c>
      <c r="N65">
        <f t="shared" si="2"/>
        <v>1.0885434423299987</v>
      </c>
      <c r="O65">
        <f t="shared" si="3"/>
        <v>1.1141987229575352</v>
      </c>
      <c r="P65" s="1"/>
      <c r="R65" s="1"/>
      <c r="T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1:36" x14ac:dyDescent="0.35">
      <c r="A66">
        <f t="shared" si="4"/>
        <v>2022</v>
      </c>
      <c r="B66">
        <v>5</v>
      </c>
      <c r="C66" s="1">
        <f>'1.Economic Data'!E90/'1.Economic Data'!$E$2</f>
        <v>1.0160590504419007</v>
      </c>
      <c r="D66" s="1">
        <f>'1.Economic Data'!H90/'1.Economic Data'!$H$2</f>
        <v>1.1739396243452926</v>
      </c>
      <c r="E66" s="1">
        <f>'1.Economic Data'!F90/'1.Economic Data'!$F$2</f>
        <v>1.1134777182374451</v>
      </c>
      <c r="F66" s="1">
        <f>'1.Economic Data'!J90/'1.Economic Data'!$J$2</f>
        <v>1.145801456003896</v>
      </c>
      <c r="G66" s="1">
        <f>'1.Economic Data'!K90/'1.Economic Data'!$K$2</f>
        <v>1.1716406000083501</v>
      </c>
      <c r="H66" s="1">
        <f>'1.Economic Data'!G90/'1.Economic Data'!$G$2</f>
        <v>0.98477146526468251</v>
      </c>
      <c r="I66" s="1">
        <f>'1.Economic Data'!I90/'1.Economic Data'!$I$2</f>
        <v>1.1799009414670927</v>
      </c>
      <c r="J66" s="1">
        <f>'1.Economic Data'!D90/'1.Economic Data'!$D$2</f>
        <v>1.1557234648008683</v>
      </c>
      <c r="L66" s="1">
        <f t="shared" si="0"/>
        <v>1.0160590504419007</v>
      </c>
      <c r="M66">
        <f t="shared" si="1"/>
        <v>1.1513746099233255</v>
      </c>
      <c r="N66">
        <f t="shared" si="2"/>
        <v>1.021027582151385</v>
      </c>
      <c r="O66">
        <f t="shared" si="3"/>
        <v>1.0842440841989902</v>
      </c>
      <c r="P66" s="1"/>
      <c r="R66" s="1"/>
      <c r="T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1:36" x14ac:dyDescent="0.35">
      <c r="A67">
        <f t="shared" si="4"/>
        <v>2022</v>
      </c>
      <c r="B67">
        <v>6</v>
      </c>
      <c r="C67" s="1">
        <f>'1.Economic Data'!E91/'1.Economic Data'!$E$2</f>
        <v>1.0160590504419007</v>
      </c>
      <c r="D67" s="1">
        <f>'1.Economic Data'!H91/'1.Economic Data'!$H$2</f>
        <v>1.1720573699432382</v>
      </c>
      <c r="E67" s="1">
        <f>'1.Economic Data'!F91/'1.Economic Data'!$F$2</f>
        <v>1.1163529838495549</v>
      </c>
      <c r="F67" s="1">
        <f>'1.Economic Data'!J91/'1.Economic Data'!$J$2</f>
        <v>1.1493071264105899</v>
      </c>
      <c r="G67" s="1">
        <f>'1.Economic Data'!K91/'1.Economic Data'!$K$2</f>
        <v>1.1711877776386974</v>
      </c>
      <c r="H67" s="1">
        <f>'1.Economic Data'!G91/'1.Economic Data'!$G$2</f>
        <v>0.98513659298504774</v>
      </c>
      <c r="I67" s="1">
        <f>'1.Economic Data'!I91/'1.Economic Data'!$I$2</f>
        <v>1.1743122027480972</v>
      </c>
      <c r="J67" s="1">
        <f>'1.Economic Data'!D91/'1.Economic Data'!$D$2</f>
        <v>1.1580311856661503</v>
      </c>
      <c r="L67" s="1">
        <f t="shared" ref="L67:L130" si="5">C67</f>
        <v>1.0160590504419007</v>
      </c>
      <c r="M67">
        <f t="shared" ref="M67:M130" si="6">(F67^(0.8))*(D67^(0.2))</f>
        <v>1.1538215703363526</v>
      </c>
      <c r="N67">
        <f t="shared" ref="N67:N130" si="7">(H67^(0.8))*(I67^(0.2))</f>
        <v>1.0203610588185876</v>
      </c>
      <c r="O67">
        <f t="shared" ref="O67:O130" si="8">(M67^(0.5))*(N67^(0.5))</f>
        <v>1.0850412891665118</v>
      </c>
      <c r="P67" s="1"/>
      <c r="R67" s="1"/>
      <c r="T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1:36" x14ac:dyDescent="0.35">
      <c r="A68">
        <f t="shared" si="4"/>
        <v>2022</v>
      </c>
      <c r="B68">
        <v>7</v>
      </c>
      <c r="C68" s="1">
        <f>'1.Economic Data'!E92/'1.Economic Data'!$E$2</f>
        <v>1.0115946186933378</v>
      </c>
      <c r="D68" s="1">
        <f>'1.Economic Data'!H92/'1.Economic Data'!$H$2</f>
        <v>1.1701751155411941</v>
      </c>
      <c r="E68" s="1">
        <f>'1.Economic Data'!F92/'1.Economic Data'!$F$2</f>
        <v>1.1192282494616645</v>
      </c>
      <c r="F68" s="1">
        <f>'1.Economic Data'!J92/'1.Economic Data'!$J$2</f>
        <v>1.1528127968186836</v>
      </c>
      <c r="G68" s="1">
        <f>'1.Economic Data'!K92/'1.Economic Data'!$K$2</f>
        <v>1.1707349552690447</v>
      </c>
      <c r="H68" s="1">
        <f>'1.Economic Data'!G92/'1.Economic Data'!$G$2</f>
        <v>0.98550172069983799</v>
      </c>
      <c r="I68" s="1">
        <f>'1.Economic Data'!I92/'1.Economic Data'!$I$2</f>
        <v>1.1687234640291384</v>
      </c>
      <c r="J68" s="1">
        <f>'1.Economic Data'!D92/'1.Economic Data'!$D$2</f>
        <v>1.1603389065320826</v>
      </c>
      <c r="L68" s="1">
        <f t="shared" si="5"/>
        <v>1.0115946186933378</v>
      </c>
      <c r="M68">
        <f t="shared" si="6"/>
        <v>1.156264528353933</v>
      </c>
      <c r="N68">
        <f t="shared" si="7"/>
        <v>1.0196902393464864</v>
      </c>
      <c r="O68">
        <f t="shared" si="8"/>
        <v>1.085832240111277</v>
      </c>
      <c r="P68" s="1"/>
      <c r="R68" s="1"/>
      <c r="T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1:36" x14ac:dyDescent="0.35">
      <c r="A69">
        <f t="shared" si="4"/>
        <v>2022</v>
      </c>
      <c r="B69">
        <v>8</v>
      </c>
      <c r="C69" s="1">
        <f>'1.Economic Data'!E93/'1.Economic Data'!$E$2</f>
        <v>1.0115946186933378</v>
      </c>
      <c r="D69" s="1">
        <f>'1.Economic Data'!H93/'1.Economic Data'!$H$2</f>
        <v>1.1682928611391399</v>
      </c>
      <c r="E69" s="1">
        <f>'1.Economic Data'!F93/'1.Economic Data'!$F$2</f>
        <v>1.1221035150737741</v>
      </c>
      <c r="F69" s="1">
        <f>'1.Economic Data'!J93/'1.Economic Data'!$J$2</f>
        <v>1.1563184672253775</v>
      </c>
      <c r="G69" s="1">
        <f>'1.Economic Data'!K93/'1.Economic Data'!$K$2</f>
        <v>1.170282132899392</v>
      </c>
      <c r="H69" s="1">
        <f>'1.Economic Data'!G93/'1.Economic Data'!$G$2</f>
        <v>0.98586684842020322</v>
      </c>
      <c r="I69" s="1">
        <f>'1.Economic Data'!I93/'1.Economic Data'!$I$2</f>
        <v>1.1631347253101429</v>
      </c>
      <c r="J69" s="1">
        <f>'1.Economic Data'!D93/'1.Economic Data'!$D$2</f>
        <v>1.1626466273973646</v>
      </c>
      <c r="L69" s="1">
        <f t="shared" si="5"/>
        <v>1.0115946186933378</v>
      </c>
      <c r="M69">
        <f t="shared" si="6"/>
        <v>1.1587034870213402</v>
      </c>
      <c r="N69">
        <f t="shared" si="7"/>
        <v>1.0190150886209011</v>
      </c>
      <c r="O69">
        <f t="shared" si="8"/>
        <v>1.0866169226145883</v>
      </c>
      <c r="P69" s="1"/>
      <c r="R69" s="1"/>
      <c r="T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1:36" x14ac:dyDescent="0.35">
      <c r="A70">
        <f t="shared" si="4"/>
        <v>2022</v>
      </c>
      <c r="B70">
        <v>9</v>
      </c>
      <c r="C70" s="1">
        <f>'1.Economic Data'!E94/'1.Economic Data'!$E$2</f>
        <v>1.0115946186933378</v>
      </c>
      <c r="D70" s="1">
        <f>'1.Economic Data'!H94/'1.Economic Data'!$H$2</f>
        <v>1.1661249540157932</v>
      </c>
      <c r="E70" s="1">
        <f>'1.Economic Data'!F94/'1.Economic Data'!$F$2</f>
        <v>1.1213534469833644</v>
      </c>
      <c r="F70" s="1">
        <f>'1.Economic Data'!J94/'1.Economic Data'!$J$2</f>
        <v>1.1553678736413067</v>
      </c>
      <c r="G70" s="1">
        <f>'1.Economic Data'!K94/'1.Economic Data'!$K$2</f>
        <v>1.1716907076400298</v>
      </c>
      <c r="H70" s="1">
        <f>'1.Economic Data'!G94/'1.Economic Data'!$G$2</f>
        <v>0.98591523022139393</v>
      </c>
      <c r="I70" s="1">
        <f>'1.Economic Data'!I94/'1.Economic Data'!$I$2</f>
        <v>1.1516930831380503</v>
      </c>
      <c r="J70" s="1">
        <f>'1.Economic Data'!D94/'1.Economic Data'!$D$2</f>
        <v>1.1641652356324814</v>
      </c>
      <c r="L70" s="1">
        <f t="shared" si="5"/>
        <v>1.0115946186933378</v>
      </c>
      <c r="M70">
        <f t="shared" si="6"/>
        <v>1.1575113218614601</v>
      </c>
      <c r="N70">
        <f t="shared" si="7"/>
        <v>1.0170422907152745</v>
      </c>
      <c r="O70">
        <f t="shared" si="8"/>
        <v>1.0850059752438439</v>
      </c>
      <c r="P70" s="1"/>
      <c r="R70" s="1"/>
      <c r="T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1:36" x14ac:dyDescent="0.35">
      <c r="A71">
        <f t="shared" si="4"/>
        <v>2022</v>
      </c>
      <c r="B71">
        <v>10</v>
      </c>
      <c r="C71" s="1">
        <f>'1.Economic Data'!E95/'1.Economic Data'!$E$2</f>
        <v>1.0161843082244444</v>
      </c>
      <c r="D71" s="1">
        <f>'1.Economic Data'!H95/'1.Economic Data'!$H$2</f>
        <v>1.1639570468924465</v>
      </c>
      <c r="E71" s="1">
        <f>'1.Economic Data'!F95/'1.Economic Data'!$F$2</f>
        <v>1.1206033788940739</v>
      </c>
      <c r="F71" s="1">
        <f>'1.Economic Data'!J95/'1.Economic Data'!$J$2</f>
        <v>1.1544172800586359</v>
      </c>
      <c r="G71" s="1">
        <f>'1.Economic Data'!K95/'1.Economic Data'!$K$2</f>
        <v>1.1730992823806676</v>
      </c>
      <c r="H71" s="1">
        <f>'1.Economic Data'!G95/'1.Economic Data'!$G$2</f>
        <v>0.98596361202258453</v>
      </c>
      <c r="I71" s="1">
        <f>'1.Economic Data'!I95/'1.Economic Data'!$I$2</f>
        <v>1.1402514409659577</v>
      </c>
      <c r="J71" s="1">
        <f>'1.Economic Data'!D95/'1.Economic Data'!$D$2</f>
        <v>1.1656838438675983</v>
      </c>
      <c r="L71" s="1">
        <f t="shared" si="5"/>
        <v>1.0161843082244444</v>
      </c>
      <c r="M71">
        <f t="shared" si="6"/>
        <v>1.15631895780823</v>
      </c>
      <c r="N71">
        <f t="shared" si="7"/>
        <v>1.0150532724664483</v>
      </c>
      <c r="O71">
        <f t="shared" si="8"/>
        <v>1.0833860540630182</v>
      </c>
      <c r="P71" s="1"/>
      <c r="R71" s="1"/>
      <c r="T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1:36" x14ac:dyDescent="0.35">
      <c r="A72">
        <f t="shared" si="4"/>
        <v>2022</v>
      </c>
      <c r="B72">
        <v>11</v>
      </c>
      <c r="C72" s="1">
        <f>'1.Economic Data'!E96/'1.Economic Data'!$E$2</f>
        <v>1.0161843082244444</v>
      </c>
      <c r="D72" s="1">
        <f>'1.Economic Data'!H96/'1.Economic Data'!$H$2</f>
        <v>1.1617891397690996</v>
      </c>
      <c r="E72" s="1">
        <f>'1.Economic Data'!F96/'1.Economic Data'!$F$2</f>
        <v>1.1198533108036639</v>
      </c>
      <c r="F72" s="1">
        <f>'1.Economic Data'!J96/'1.Economic Data'!$J$2</f>
        <v>1.1534666864745651</v>
      </c>
      <c r="G72" s="1">
        <f>'1.Economic Data'!K96/'1.Economic Data'!$K$2</f>
        <v>1.1745078571213055</v>
      </c>
      <c r="H72" s="1">
        <f>'1.Economic Data'!G96/'1.Economic Data'!$G$2</f>
        <v>0.98601199382377513</v>
      </c>
      <c r="I72" s="1">
        <f>'1.Economic Data'!I96/'1.Economic Data'!$I$2</f>
        <v>1.128809798793865</v>
      </c>
      <c r="J72" s="1">
        <f>'1.Economic Data'!D96/'1.Economic Data'!$D$2</f>
        <v>1.1672024521027151</v>
      </c>
      <c r="L72" s="1">
        <f t="shared" si="5"/>
        <v>1.0161843082244444</v>
      </c>
      <c r="M72">
        <f t="shared" si="6"/>
        <v>1.1551263939948933</v>
      </c>
      <c r="N72">
        <f t="shared" si="7"/>
        <v>1.0130477406899197</v>
      </c>
      <c r="O72">
        <f t="shared" si="8"/>
        <v>1.0817569891837171</v>
      </c>
      <c r="P72" s="1"/>
      <c r="R72" s="1"/>
      <c r="T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1:36" x14ac:dyDescent="0.35">
      <c r="A73">
        <f t="shared" si="4"/>
        <v>2022</v>
      </c>
      <c r="B73">
        <v>12</v>
      </c>
      <c r="C73" s="1">
        <f>'1.Economic Data'!E97/'1.Economic Data'!$E$2</f>
        <v>1.0161843082244444</v>
      </c>
      <c r="D73" s="1">
        <f>'1.Economic Data'!H97/'1.Economic Data'!$H$2</f>
        <v>1.1704068584547924</v>
      </c>
      <c r="E73" s="1">
        <f>'1.Economic Data'!F97/'1.Economic Data'!$F$2</f>
        <v>1.1232969839170888</v>
      </c>
      <c r="F73" s="1">
        <f>'1.Economic Data'!J97/'1.Economic Data'!$J$2</f>
        <v>1.1647903552132339</v>
      </c>
      <c r="G73" s="1">
        <f>'1.Economic Data'!K97/'1.Economic Data'!$K$2</f>
        <v>1.1835447999331743</v>
      </c>
      <c r="H73" s="1">
        <f>'1.Economic Data'!G97/'1.Economic Data'!$G$2</f>
        <v>0.95807919934724561</v>
      </c>
      <c r="I73" s="1">
        <f>'1.Economic Data'!I97/'1.Economic Data'!$I$2</f>
        <v>1.1363404789819358</v>
      </c>
      <c r="J73" s="1">
        <f>'1.Economic Data'!D97/'1.Economic Data'!$D$2</f>
        <v>1.1690321528169005</v>
      </c>
      <c r="L73" s="1">
        <f t="shared" si="5"/>
        <v>1.0161843082244444</v>
      </c>
      <c r="M73">
        <f t="shared" si="6"/>
        <v>1.1659114955310779</v>
      </c>
      <c r="N73">
        <f t="shared" si="7"/>
        <v>0.99134044408445232</v>
      </c>
      <c r="O73">
        <f t="shared" si="8"/>
        <v>1.0750884706585531</v>
      </c>
      <c r="P73" s="1"/>
      <c r="R73" s="1"/>
      <c r="T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1:36" x14ac:dyDescent="0.35">
      <c r="A74">
        <f t="shared" si="4"/>
        <v>2023</v>
      </c>
      <c r="B74">
        <v>1</v>
      </c>
      <c r="C74" s="1">
        <f>'1.Economic Data'!E98/'1.Economic Data'!$E$2</f>
        <v>1.0178500011205256</v>
      </c>
      <c r="D74" s="1">
        <f>'1.Economic Data'!H98/'1.Economic Data'!$H$2</f>
        <v>1.1790245771404853</v>
      </c>
      <c r="E74" s="1">
        <f>'1.Economic Data'!F98/'1.Economic Data'!$F$2</f>
        <v>1.1267406570293943</v>
      </c>
      <c r="F74" s="1">
        <f>'1.Economic Data'!J98/'1.Economic Data'!$J$2</f>
        <v>1.1761140239505026</v>
      </c>
      <c r="G74" s="1">
        <f>'1.Economic Data'!K98/'1.Economic Data'!$K$2</f>
        <v>1.1925817427450289</v>
      </c>
      <c r="H74" s="1">
        <f>'1.Economic Data'!G98/'1.Economic Data'!$G$2</f>
        <v>0.93014640487071587</v>
      </c>
      <c r="I74" s="1">
        <f>'1.Economic Data'!I98/'1.Economic Data'!$I$2</f>
        <v>1.1438711591700435</v>
      </c>
      <c r="J74" s="1">
        <f>'1.Economic Data'!D98/'1.Economic Data'!$D$2</f>
        <v>1.1708618535317361</v>
      </c>
      <c r="L74" s="1">
        <f t="shared" si="5"/>
        <v>1.0178500011205256</v>
      </c>
      <c r="M74">
        <f t="shared" si="6"/>
        <v>1.1766955592182231</v>
      </c>
      <c r="N74">
        <f t="shared" si="7"/>
        <v>0.96943003612921264</v>
      </c>
      <c r="O74">
        <f t="shared" si="8"/>
        <v>1.0680468241074481</v>
      </c>
      <c r="P74" s="1"/>
      <c r="R74" s="1"/>
      <c r="T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1:36" x14ac:dyDescent="0.35">
      <c r="A75">
        <f t="shared" si="4"/>
        <v>2023</v>
      </c>
      <c r="B75">
        <v>2</v>
      </c>
      <c r="C75" s="1">
        <f>'1.Economic Data'!E99/'1.Economic Data'!$E$2</f>
        <v>1.0178500011205256</v>
      </c>
      <c r="D75" s="1">
        <f>'1.Economic Data'!H99/'1.Economic Data'!$H$2</f>
        <v>1.1876422958261779</v>
      </c>
      <c r="E75" s="1">
        <f>'1.Economic Data'!F99/'1.Economic Data'!$F$2</f>
        <v>1.1301843301428189</v>
      </c>
      <c r="F75" s="1">
        <f>'1.Economic Data'!J99/'1.Economic Data'!$J$2</f>
        <v>1.1874376926891712</v>
      </c>
      <c r="G75" s="1">
        <f>'1.Economic Data'!K99/'1.Economic Data'!$K$2</f>
        <v>1.2016186855568973</v>
      </c>
      <c r="H75" s="1">
        <f>'1.Economic Data'!G99/'1.Economic Data'!$G$2</f>
        <v>0.90221361039418635</v>
      </c>
      <c r="I75" s="1">
        <f>'1.Economic Data'!I99/'1.Economic Data'!$I$2</f>
        <v>1.1514018393581142</v>
      </c>
      <c r="J75" s="1">
        <f>'1.Economic Data'!D99/'1.Economic Data'!$D$2</f>
        <v>1.1726915542459215</v>
      </c>
      <c r="L75" s="1">
        <f t="shared" si="5"/>
        <v>1.0178500011205256</v>
      </c>
      <c r="M75">
        <f t="shared" si="6"/>
        <v>1.1874786104965094</v>
      </c>
      <c r="N75">
        <f t="shared" si="7"/>
        <v>0.94731166093831787</v>
      </c>
      <c r="O75">
        <f t="shared" si="8"/>
        <v>1.0606188452211163</v>
      </c>
      <c r="P75" s="1"/>
      <c r="R75" s="1"/>
      <c r="T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1:36" x14ac:dyDescent="0.35">
      <c r="A76">
        <f t="shared" si="4"/>
        <v>2023</v>
      </c>
      <c r="B76">
        <v>3</v>
      </c>
      <c r="C76" s="1">
        <f>'1.Economic Data'!E100/'1.Economic Data'!$E$2</f>
        <v>1.0178500011205256</v>
      </c>
      <c r="D76" s="1">
        <f>'1.Economic Data'!H100/'1.Economic Data'!$H$2</f>
        <v>1.1858378815774393</v>
      </c>
      <c r="E76" s="1">
        <f>'1.Economic Data'!F100/'1.Economic Data'!$F$2</f>
        <v>1.1436075433404194</v>
      </c>
      <c r="F76" s="1">
        <f>'1.Economic Data'!J100/'1.Economic Data'!$J$2</f>
        <v>1.199510209781103</v>
      </c>
      <c r="G76" s="1">
        <f>'1.Economic Data'!K100/'1.Economic Data'!$K$2</f>
        <v>1.1982101686336257</v>
      </c>
      <c r="H76" s="1">
        <f>'1.Economic Data'!G100/'1.Economic Data'!$G$2</f>
        <v>0.92101500838317996</v>
      </c>
      <c r="I76" s="1">
        <f>'1.Economic Data'!I100/'1.Economic Data'!$I$2</f>
        <v>1.1537568263758569</v>
      </c>
      <c r="J76" s="1">
        <f>'1.Economic Data'!D100/'1.Economic Data'!$D$2</f>
        <v>1.1748160882510126</v>
      </c>
      <c r="L76" s="1">
        <f t="shared" si="5"/>
        <v>1.0178500011205256</v>
      </c>
      <c r="M76">
        <f t="shared" si="6"/>
        <v>1.1967631909319121</v>
      </c>
      <c r="N76">
        <f t="shared" si="7"/>
        <v>0.96346562113968115</v>
      </c>
      <c r="O76">
        <f t="shared" si="8"/>
        <v>1.0737970902867644</v>
      </c>
      <c r="P76" s="1"/>
      <c r="R76" s="1"/>
      <c r="T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  <row r="77" spans="1:36" x14ac:dyDescent="0.35">
      <c r="A77">
        <f t="shared" si="4"/>
        <v>2023</v>
      </c>
      <c r="B77">
        <v>4</v>
      </c>
      <c r="C77" s="1">
        <f>'1.Economic Data'!E101/'1.Economic Data'!$E$2</f>
        <v>1.0175835680638241</v>
      </c>
      <c r="D77" s="1">
        <f>'1.Economic Data'!H101/'1.Economic Data'!$H$2</f>
        <v>1.184033467328711</v>
      </c>
      <c r="E77" s="1">
        <f>'1.Economic Data'!F101/'1.Economic Data'!$F$2</f>
        <v>1.1570307565391387</v>
      </c>
      <c r="F77" s="1">
        <f>'1.Economic Data'!J101/'1.Economic Data'!$J$2</f>
        <v>1.2115827268716348</v>
      </c>
      <c r="G77" s="1">
        <f>'1.Economic Data'!K101/'1.Economic Data'!$K$2</f>
        <v>1.1948016517103686</v>
      </c>
      <c r="H77" s="1">
        <f>'1.Economic Data'!G101/'1.Economic Data'!$G$2</f>
        <v>0.9398164063665988</v>
      </c>
      <c r="I77" s="1">
        <f>'1.Economic Data'!I101/'1.Economic Data'!$I$2</f>
        <v>1.1561118133935997</v>
      </c>
      <c r="J77" s="1">
        <f>'1.Economic Data'!D101/'1.Economic Data'!$D$2</f>
        <v>1.1769406222554535</v>
      </c>
      <c r="L77" s="1">
        <f t="shared" si="5"/>
        <v>1.0175835680638241</v>
      </c>
      <c r="M77">
        <f t="shared" si="6"/>
        <v>1.206022066454993</v>
      </c>
      <c r="N77">
        <f t="shared" si="7"/>
        <v>0.97956754027753901</v>
      </c>
      <c r="O77">
        <f t="shared" si="8"/>
        <v>1.0869130918144982</v>
      </c>
      <c r="P77" s="1"/>
      <c r="R77" s="1"/>
      <c r="T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</row>
    <row r="78" spans="1:36" x14ac:dyDescent="0.35">
      <c r="A78">
        <f t="shared" si="4"/>
        <v>2023</v>
      </c>
      <c r="B78">
        <v>5</v>
      </c>
      <c r="C78" s="1">
        <f>'1.Economic Data'!E102/'1.Economic Data'!$E$2</f>
        <v>1.0175835680638241</v>
      </c>
      <c r="D78" s="1">
        <f>'1.Economic Data'!H102/'1.Economic Data'!$H$2</f>
        <v>1.1822290530799726</v>
      </c>
      <c r="E78" s="1">
        <f>'1.Economic Data'!F102/'1.Economic Data'!$F$2</f>
        <v>1.1704539697367391</v>
      </c>
      <c r="F78" s="1">
        <f>'1.Economic Data'!J102/'1.Economic Data'!$J$2</f>
        <v>1.2236552439635664</v>
      </c>
      <c r="G78" s="1">
        <f>'1.Economic Data'!K102/'1.Economic Data'!$K$2</f>
        <v>1.191393134787097</v>
      </c>
      <c r="H78" s="1">
        <f>'1.Economic Data'!G102/'1.Economic Data'!$G$2</f>
        <v>0.95861780435559241</v>
      </c>
      <c r="I78" s="1">
        <f>'1.Economic Data'!I102/'1.Economic Data'!$I$2</f>
        <v>1.1584668004113428</v>
      </c>
      <c r="J78" s="1">
        <f>'1.Economic Data'!D102/'1.Economic Data'!$D$2</f>
        <v>1.1790651562605448</v>
      </c>
      <c r="L78" s="1">
        <f t="shared" si="5"/>
        <v>1.0175835680638241</v>
      </c>
      <c r="M78">
        <f t="shared" si="6"/>
        <v>1.215255474415347</v>
      </c>
      <c r="N78">
        <f t="shared" si="7"/>
        <v>0.99561885146104478</v>
      </c>
      <c r="O78">
        <f t="shared" si="8"/>
        <v>1.0999687539512906</v>
      </c>
      <c r="P78" s="1"/>
      <c r="R78" s="1"/>
      <c r="T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</row>
    <row r="79" spans="1:36" x14ac:dyDescent="0.35">
      <c r="A79">
        <f t="shared" ref="A79:A142" si="9">A67+1</f>
        <v>2023</v>
      </c>
      <c r="B79">
        <v>6</v>
      </c>
      <c r="C79" s="1">
        <f>'1.Economic Data'!E103/'1.Economic Data'!$E$2</f>
        <v>1.0175835680638241</v>
      </c>
      <c r="D79" s="1">
        <f>'1.Economic Data'!H103/'1.Economic Data'!$H$2</f>
        <v>1.1782102971478843</v>
      </c>
      <c r="E79" s="1">
        <f>'1.Economic Data'!F103/'1.Economic Data'!$F$2</f>
        <v>1.168070407677666</v>
      </c>
      <c r="F79" s="1">
        <f>'1.Economic Data'!J103/'1.Economic Data'!$J$2</f>
        <v>1.2147550347589313</v>
      </c>
      <c r="G79" s="1">
        <f>'1.Economic Data'!K103/'1.Economic Data'!$K$2</f>
        <v>1.189586419243164</v>
      </c>
      <c r="H79" s="1">
        <f>'1.Economic Data'!G103/'1.Economic Data'!$G$2</f>
        <v>0.98218214603683185</v>
      </c>
      <c r="I79" s="1">
        <f>'1.Economic Data'!I103/'1.Economic Data'!$I$2</f>
        <v>1.148712274732046</v>
      </c>
      <c r="J79" s="1">
        <f>'1.Economic Data'!D103/'1.Economic Data'!$D$2</f>
        <v>1.1807095022222638</v>
      </c>
      <c r="L79" s="1">
        <f t="shared" si="5"/>
        <v>1.0175835680638241</v>
      </c>
      <c r="M79">
        <f t="shared" si="6"/>
        <v>1.2073565123662569</v>
      </c>
      <c r="N79">
        <f t="shared" si="7"/>
        <v>1.0134349570884671</v>
      </c>
      <c r="O79">
        <f t="shared" si="8"/>
        <v>1.1061542818704715</v>
      </c>
      <c r="P79" s="1"/>
      <c r="R79" s="1"/>
      <c r="T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</row>
    <row r="80" spans="1:36" x14ac:dyDescent="0.35">
      <c r="A80">
        <f t="shared" si="9"/>
        <v>2023</v>
      </c>
      <c r="B80">
        <v>7</v>
      </c>
      <c r="C80" s="1">
        <f>'1.Economic Data'!E104/'1.Economic Data'!$E$2</f>
        <v>1.0237058846445959</v>
      </c>
      <c r="D80" s="1">
        <f>'1.Economic Data'!H104/'1.Economic Data'!$H$2</f>
        <v>1.1741915412157855</v>
      </c>
      <c r="E80" s="1">
        <f>'1.Economic Data'!F104/'1.Economic Data'!$F$2</f>
        <v>1.1656868456197123</v>
      </c>
      <c r="F80" s="1">
        <f>'1.Economic Data'!J104/'1.Economic Data'!$J$2</f>
        <v>1.2058548255542965</v>
      </c>
      <c r="G80" s="1">
        <f>'1.Economic Data'!K104/'1.Economic Data'!$K$2</f>
        <v>1.1877797036992312</v>
      </c>
      <c r="H80" s="1">
        <f>'1.Economic Data'!G104/'1.Economic Data'!$G$2</f>
        <v>1.0057464877236457</v>
      </c>
      <c r="I80" s="1">
        <f>'1.Economic Data'!I104/'1.Economic Data'!$I$2</f>
        <v>1.1389577490527127</v>
      </c>
      <c r="J80" s="1">
        <f>'1.Economic Data'!D104/'1.Economic Data'!$D$2</f>
        <v>1.1823538481846334</v>
      </c>
      <c r="L80" s="1">
        <f t="shared" si="5"/>
        <v>1.0237058846445959</v>
      </c>
      <c r="M80">
        <f t="shared" si="6"/>
        <v>1.1994545880817928</v>
      </c>
      <c r="N80">
        <f t="shared" si="7"/>
        <v>1.0310799514609874</v>
      </c>
      <c r="O80">
        <f t="shared" si="8"/>
        <v>1.112085238845941</v>
      </c>
      <c r="P80" s="1"/>
      <c r="R80" s="1"/>
      <c r="T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</row>
    <row r="81" spans="1:36" x14ac:dyDescent="0.35">
      <c r="A81">
        <f t="shared" si="9"/>
        <v>2023</v>
      </c>
      <c r="B81">
        <v>8</v>
      </c>
      <c r="C81" s="1">
        <f>'1.Economic Data'!E105/'1.Economic Data'!$E$2</f>
        <v>1.0237058846445959</v>
      </c>
      <c r="D81" s="1">
        <f>'1.Economic Data'!H105/'1.Economic Data'!$H$2</f>
        <v>1.1701727852836972</v>
      </c>
      <c r="E81" s="1">
        <f>'1.Economic Data'!F105/'1.Economic Data'!$F$2</f>
        <v>1.1633032835606394</v>
      </c>
      <c r="F81" s="1">
        <f>'1.Economic Data'!J105/'1.Economic Data'!$J$2</f>
        <v>1.1969546163496616</v>
      </c>
      <c r="G81" s="1">
        <f>'1.Economic Data'!K105/'1.Economic Data'!$K$2</f>
        <v>1.1859729881552985</v>
      </c>
      <c r="H81" s="1">
        <f>'1.Economic Data'!G105/'1.Economic Data'!$G$2</f>
        <v>1.0293108294048852</v>
      </c>
      <c r="I81" s="1">
        <f>'1.Economic Data'!I105/'1.Economic Data'!$I$2</f>
        <v>1.1292032233734164</v>
      </c>
      <c r="J81" s="1">
        <f>'1.Economic Data'!D105/'1.Economic Data'!$D$2</f>
        <v>1.1839981941463527</v>
      </c>
      <c r="L81" s="1">
        <f t="shared" si="5"/>
        <v>1.0237058846445959</v>
      </c>
      <c r="M81">
        <f t="shared" si="6"/>
        <v>1.191549656869016</v>
      </c>
      <c r="N81">
        <f t="shared" si="7"/>
        <v>1.048556062210295</v>
      </c>
      <c r="O81">
        <f t="shared" si="8"/>
        <v>1.1177685879172861</v>
      </c>
      <c r="P81" s="1"/>
      <c r="R81" s="1"/>
      <c r="T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</row>
    <row r="82" spans="1:36" x14ac:dyDescent="0.35">
      <c r="A82">
        <f t="shared" si="9"/>
        <v>2023</v>
      </c>
      <c r="B82">
        <v>9</v>
      </c>
      <c r="C82" s="1">
        <f>'1.Economic Data'!E106/'1.Economic Data'!$E$2</f>
        <v>1.0237058846445959</v>
      </c>
      <c r="D82" s="1">
        <f>'1.Economic Data'!H106/'1.Economic Data'!$H$2</f>
        <v>1.1682366654273193</v>
      </c>
      <c r="E82" s="1">
        <f>'1.Economic Data'!F106/'1.Economic Data'!$F$2</f>
        <v>1.1703285157650978</v>
      </c>
      <c r="F82" s="1">
        <f>'1.Economic Data'!J106/'1.Economic Data'!$J$2</f>
        <v>1.2086298940697418</v>
      </c>
      <c r="G82" s="1">
        <f>'1.Economic Data'!K106/'1.Economic Data'!$K$2</f>
        <v>1.1853049232746955</v>
      </c>
      <c r="H82" s="1">
        <f>'1.Economic Data'!G106/'1.Economic Data'!$G$2</f>
        <v>1.0178205687848276</v>
      </c>
      <c r="I82" s="1">
        <f>'1.Economic Data'!I106/'1.Economic Data'!$I$2</f>
        <v>1.1239790661887543</v>
      </c>
      <c r="J82" s="1">
        <f>'1.Economic Data'!D106/'1.Economic Data'!$D$2</f>
        <v>1.1857260039444111</v>
      </c>
      <c r="L82" s="1">
        <f t="shared" si="5"/>
        <v>1.0237058846445959</v>
      </c>
      <c r="M82">
        <f t="shared" si="6"/>
        <v>1.2004410332235518</v>
      </c>
      <c r="N82">
        <f t="shared" si="7"/>
        <v>1.0382181647103088</v>
      </c>
      <c r="O82">
        <f t="shared" si="8"/>
        <v>1.1163868891904376</v>
      </c>
      <c r="P82" s="1"/>
      <c r="R82" s="1"/>
      <c r="T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</row>
    <row r="83" spans="1:36" x14ac:dyDescent="0.35">
      <c r="A83">
        <f t="shared" si="9"/>
        <v>2023</v>
      </c>
      <c r="B83">
        <v>10</v>
      </c>
      <c r="C83" s="1">
        <f>'1.Economic Data'!E107/'1.Economic Data'!$E$2</f>
        <v>1.0307425665999081</v>
      </c>
      <c r="D83" s="1">
        <f>'1.Economic Data'!H107/'1.Economic Data'!$H$2</f>
        <v>1.1663005455709312</v>
      </c>
      <c r="E83" s="1">
        <f>'1.Economic Data'!F107/'1.Economic Data'!$F$2</f>
        <v>1.1773537479684371</v>
      </c>
      <c r="F83" s="1">
        <f>'1.Economic Data'!J107/'1.Economic Data'!$J$2</f>
        <v>1.2203051717912219</v>
      </c>
      <c r="G83" s="1">
        <f>'1.Economic Data'!K107/'1.Economic Data'!$K$2</f>
        <v>1.1846368583941067</v>
      </c>
      <c r="H83" s="1">
        <f>'1.Economic Data'!G107/'1.Economic Data'!$G$2</f>
        <v>1.0063303081703445</v>
      </c>
      <c r="I83" s="1">
        <f>'1.Economic Data'!I107/'1.Economic Data'!$I$2</f>
        <v>1.1187549090041287</v>
      </c>
      <c r="J83" s="1">
        <f>'1.Economic Data'!D107/'1.Economic Data'!$D$2</f>
        <v>1.1874538137418194</v>
      </c>
      <c r="L83" s="1">
        <f t="shared" si="5"/>
        <v>1.0307425665999081</v>
      </c>
      <c r="M83">
        <f t="shared" si="6"/>
        <v>1.2093078088524003</v>
      </c>
      <c r="N83">
        <f t="shared" si="7"/>
        <v>1.027872940284636</v>
      </c>
      <c r="O83">
        <f t="shared" si="8"/>
        <v>1.1149057239041726</v>
      </c>
      <c r="P83" s="1"/>
      <c r="R83" s="1"/>
      <c r="T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</row>
    <row r="84" spans="1:36" x14ac:dyDescent="0.35">
      <c r="A84">
        <f t="shared" si="9"/>
        <v>2023</v>
      </c>
      <c r="B84">
        <v>11</v>
      </c>
      <c r="C84" s="1">
        <f>'1.Economic Data'!E108/'1.Economic Data'!$E$2</f>
        <v>1.0307425665999081</v>
      </c>
      <c r="D84" s="1">
        <f>'1.Economic Data'!H108/'1.Economic Data'!$H$2</f>
        <v>1.1643644257145533</v>
      </c>
      <c r="E84" s="1">
        <f>'1.Economic Data'!F108/'1.Economic Data'!$F$2</f>
        <v>1.1843789801728954</v>
      </c>
      <c r="F84" s="1">
        <f>'1.Economic Data'!J108/'1.Economic Data'!$J$2</f>
        <v>1.2319804495113018</v>
      </c>
      <c r="G84" s="1">
        <f>'1.Economic Data'!K108/'1.Economic Data'!$K$2</f>
        <v>1.1839687935135039</v>
      </c>
      <c r="H84" s="1">
        <f>'1.Economic Data'!G108/'1.Economic Data'!$G$2</f>
        <v>0.99484004755028688</v>
      </c>
      <c r="I84" s="1">
        <f>'1.Economic Data'!I108/'1.Economic Data'!$I$2</f>
        <v>1.1135307518194666</v>
      </c>
      <c r="J84" s="1">
        <f>'1.Economic Data'!D108/'1.Economic Data'!$D$2</f>
        <v>1.1891816235398778</v>
      </c>
      <c r="L84" s="1">
        <f t="shared" si="5"/>
        <v>1.0307425665999081</v>
      </c>
      <c r="M84">
        <f t="shared" si="6"/>
        <v>1.2181501932175105</v>
      </c>
      <c r="N84">
        <f t="shared" si="7"/>
        <v>1.0175202258651599</v>
      </c>
      <c r="O84">
        <f t="shared" si="8"/>
        <v>1.113324956937717</v>
      </c>
      <c r="P84" s="1"/>
      <c r="R84" s="1"/>
      <c r="T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</row>
    <row r="85" spans="1:36" x14ac:dyDescent="0.35">
      <c r="A85">
        <f t="shared" si="9"/>
        <v>2023</v>
      </c>
      <c r="B85">
        <v>12</v>
      </c>
      <c r="C85" s="1">
        <f>'1.Economic Data'!E109/'1.Economic Data'!$E$2</f>
        <v>1.0307425665999081</v>
      </c>
      <c r="D85" s="1">
        <f>'1.Economic Data'!H109/'1.Economic Data'!$H$2</f>
        <v>1.164080789365411</v>
      </c>
      <c r="E85" s="1">
        <f>'1.Economic Data'!F109/'1.Economic Data'!$F$2</f>
        <v>1.1878425713516874</v>
      </c>
      <c r="F85" s="1">
        <f>'1.Economic Data'!J109/'1.Economic Data'!$J$2</f>
        <v>1.2287195138189335</v>
      </c>
      <c r="G85" s="1">
        <f>'1.Economic Data'!K109/'1.Economic Data'!$K$2</f>
        <v>1.1872149615210204</v>
      </c>
      <c r="H85" s="1">
        <f>'1.Economic Data'!G109/'1.Economic Data'!$G$2</f>
        <v>1.0250792753493692</v>
      </c>
      <c r="I85" s="1">
        <f>'1.Economic Data'!I109/'1.Economic Data'!$I$2</f>
        <v>1.1040944141222957</v>
      </c>
      <c r="J85" s="1">
        <f>'1.Economic Data'!D109/'1.Economic Data'!$D$2</f>
        <v>1.1908628236631227</v>
      </c>
      <c r="L85" s="1">
        <f t="shared" si="5"/>
        <v>1.0307425665999081</v>
      </c>
      <c r="M85">
        <f t="shared" si="6"/>
        <v>1.215510819330037</v>
      </c>
      <c r="N85">
        <f t="shared" si="7"/>
        <v>1.0404164378028142</v>
      </c>
      <c r="O85">
        <f t="shared" si="8"/>
        <v>1.124560997348804</v>
      </c>
      <c r="P85" s="1"/>
      <c r="R85" s="1"/>
      <c r="T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</row>
    <row r="86" spans="1:36" x14ac:dyDescent="0.35">
      <c r="A86">
        <f t="shared" si="9"/>
        <v>2024</v>
      </c>
      <c r="B86">
        <v>1</v>
      </c>
      <c r="C86" s="1">
        <f>'1.Economic Data'!E110/'1.Economic Data'!$E$2</f>
        <v>1.0370131816008261</v>
      </c>
      <c r="D86" s="1">
        <f>'1.Economic Data'!H110/'1.Economic Data'!$H$2</f>
        <v>1.1637971530162587</v>
      </c>
      <c r="E86" s="1">
        <f>'1.Economic Data'!F110/'1.Economic Data'!$F$2</f>
        <v>1.1913061625293599</v>
      </c>
      <c r="F86" s="1">
        <f>'1.Economic Data'!J110/'1.Economic Data'!$J$2</f>
        <v>1.225458578125165</v>
      </c>
      <c r="G86" s="1">
        <f>'1.Economic Data'!K110/'1.Economic Data'!$K$2</f>
        <v>1.1904611295285508</v>
      </c>
      <c r="H86" s="1">
        <f>'1.Economic Data'!G110/'1.Economic Data'!$G$2</f>
        <v>1.0553185031484513</v>
      </c>
      <c r="I86" s="1">
        <f>'1.Economic Data'!I110/'1.Economic Data'!$I$2</f>
        <v>1.0946580764251614</v>
      </c>
      <c r="J86" s="1">
        <f>'1.Economic Data'!D110/'1.Economic Data'!$D$2</f>
        <v>1.1925440237863678</v>
      </c>
      <c r="L86" s="1">
        <f t="shared" si="5"/>
        <v>1.0370131816008261</v>
      </c>
      <c r="M86">
        <f t="shared" si="6"/>
        <v>1.2128703156139895</v>
      </c>
      <c r="N86">
        <f t="shared" si="7"/>
        <v>1.0630716569219558</v>
      </c>
      <c r="O86">
        <f t="shared" si="8"/>
        <v>1.1355034372696629</v>
      </c>
      <c r="P86" s="1"/>
      <c r="R86" s="1"/>
      <c r="T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</row>
    <row r="87" spans="1:36" x14ac:dyDescent="0.35">
      <c r="A87">
        <f t="shared" si="9"/>
        <v>2024</v>
      </c>
      <c r="B87">
        <v>2</v>
      </c>
      <c r="C87" s="1">
        <f>'1.Economic Data'!E111/'1.Economic Data'!$E$2</f>
        <v>1.0370131816008261</v>
      </c>
      <c r="D87" s="1">
        <f>'1.Economic Data'!H111/'1.Economic Data'!$H$2</f>
        <v>1.1635135166671167</v>
      </c>
      <c r="E87" s="1">
        <f>'1.Economic Data'!F111/'1.Economic Data'!$F$2</f>
        <v>1.1947697537081516</v>
      </c>
      <c r="F87" s="1">
        <f>'1.Economic Data'!J111/'1.Economic Data'!$J$2</f>
        <v>1.2221976424327965</v>
      </c>
      <c r="G87" s="1">
        <f>'1.Economic Data'!K111/'1.Economic Data'!$K$2</f>
        <v>1.1937072975360672</v>
      </c>
      <c r="H87" s="1">
        <f>'1.Economic Data'!G111/'1.Economic Data'!$G$2</f>
        <v>1.0855577309475337</v>
      </c>
      <c r="I87" s="1">
        <f>'1.Economic Data'!I111/'1.Economic Data'!$I$2</f>
        <v>1.0852217387279905</v>
      </c>
      <c r="J87" s="1">
        <f>'1.Economic Data'!D111/'1.Economic Data'!$D$2</f>
        <v>1.1942252239096127</v>
      </c>
      <c r="L87" s="1">
        <f t="shared" si="5"/>
        <v>1.0370131816008261</v>
      </c>
      <c r="M87">
        <f t="shared" si="6"/>
        <v>1.2102286779655897</v>
      </c>
      <c r="N87">
        <f t="shared" si="7"/>
        <v>1.0854905241826129</v>
      </c>
      <c r="O87">
        <f t="shared" si="8"/>
        <v>1.1461639333122022</v>
      </c>
      <c r="P87" s="1"/>
      <c r="R87" s="1"/>
      <c r="T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</row>
    <row r="88" spans="1:36" x14ac:dyDescent="0.35">
      <c r="A88">
        <f t="shared" si="9"/>
        <v>2024</v>
      </c>
      <c r="B88">
        <v>3</v>
      </c>
      <c r="C88" s="1">
        <f>'1.Economic Data'!E112/'1.Economic Data'!$E$2</f>
        <v>1.0370131816008261</v>
      </c>
      <c r="D88" s="1">
        <f>'1.Economic Data'!H112/'1.Economic Data'!$H$2</f>
        <v>1.1637800428532641</v>
      </c>
      <c r="E88" s="1">
        <f>'1.Economic Data'!F112/'1.Economic Data'!$F$2</f>
        <v>1.1913141670560008</v>
      </c>
      <c r="F88" s="1">
        <f>'1.Economic Data'!J112/'1.Economic Data'!$J$2</f>
        <v>1.2080620001825366</v>
      </c>
      <c r="G88" s="1">
        <f>'1.Economic Data'!K112/'1.Economic Data'!$K$2</f>
        <v>1.1960338039991867</v>
      </c>
      <c r="H88" s="1">
        <f>'1.Economic Data'!G112/'1.Economic Data'!$G$2</f>
        <v>1.1246278555101834</v>
      </c>
      <c r="I88" s="1">
        <f>'1.Economic Data'!I112/'1.Economic Data'!$I$2</f>
        <v>1.0801467835307743</v>
      </c>
      <c r="J88" s="1">
        <f>'1.Economic Data'!D112/'1.Economic Data'!$D$2</f>
        <v>1.1958435551692315</v>
      </c>
      <c r="L88" s="1">
        <f t="shared" si="5"/>
        <v>1.0370131816008261</v>
      </c>
      <c r="M88">
        <f t="shared" si="6"/>
        <v>1.1990728237174377</v>
      </c>
      <c r="N88">
        <f t="shared" si="7"/>
        <v>1.1155874611816285</v>
      </c>
      <c r="O88">
        <f t="shared" si="8"/>
        <v>1.1565771081872678</v>
      </c>
      <c r="P88" s="1"/>
      <c r="R88" s="1"/>
      <c r="T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</row>
    <row r="89" spans="1:36" x14ac:dyDescent="0.35">
      <c r="A89">
        <f t="shared" si="9"/>
        <v>2024</v>
      </c>
      <c r="B89">
        <v>4</v>
      </c>
      <c r="C89" s="1">
        <f>'1.Economic Data'!E113/'1.Economic Data'!$E$2</f>
        <v>1.0284041473586032</v>
      </c>
      <c r="D89" s="1">
        <f>'1.Economic Data'!H113/'1.Economic Data'!$H$2</f>
        <v>1.1640465690394013</v>
      </c>
      <c r="E89" s="1">
        <f>'1.Economic Data'!F113/'1.Economic Data'!$F$2</f>
        <v>1.1878585804027306</v>
      </c>
      <c r="F89" s="1">
        <f>'1.Economic Data'!J113/'1.Economic Data'!$J$2</f>
        <v>1.1939263579308768</v>
      </c>
      <c r="G89" s="1">
        <f>'1.Economic Data'!K113/'1.Economic Data'!$K$2</f>
        <v>1.1983603104623199</v>
      </c>
      <c r="H89" s="1">
        <f>'1.Economic Data'!G113/'1.Economic Data'!$G$2</f>
        <v>1.1636979800728331</v>
      </c>
      <c r="I89" s="1">
        <f>'1.Economic Data'!I113/'1.Economic Data'!$I$2</f>
        <v>1.0750718283335952</v>
      </c>
      <c r="J89" s="1">
        <f>'1.Economic Data'!D113/'1.Economic Data'!$D$2</f>
        <v>1.1974618864295006</v>
      </c>
      <c r="L89" s="1">
        <f t="shared" si="5"/>
        <v>1.0284041473586032</v>
      </c>
      <c r="M89">
        <f t="shared" si="6"/>
        <v>1.1878896629111471</v>
      </c>
      <c r="N89">
        <f t="shared" si="7"/>
        <v>1.1454067040264597</v>
      </c>
      <c r="O89">
        <f t="shared" si="8"/>
        <v>1.1664547927554498</v>
      </c>
      <c r="P89" s="1"/>
      <c r="R89" s="1"/>
      <c r="T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</row>
    <row r="90" spans="1:36" x14ac:dyDescent="0.35">
      <c r="A90">
        <f t="shared" si="9"/>
        <v>2024</v>
      </c>
      <c r="B90">
        <v>5</v>
      </c>
      <c r="C90" s="1">
        <f>'1.Economic Data'!E114/'1.Economic Data'!$E$2</f>
        <v>1.0284041473586032</v>
      </c>
      <c r="D90" s="1">
        <f>'1.Economic Data'!H114/'1.Economic Data'!$H$2</f>
        <v>1.1643130952255487</v>
      </c>
      <c r="E90" s="1">
        <f>'1.Economic Data'!F114/'1.Economic Data'!$F$2</f>
        <v>1.1844029937505798</v>
      </c>
      <c r="F90" s="1">
        <f>'1.Economic Data'!J114/'1.Economic Data'!$J$2</f>
        <v>1.1797907156806169</v>
      </c>
      <c r="G90" s="1">
        <f>'1.Economic Data'!K114/'1.Economic Data'!$K$2</f>
        <v>1.2006868169254394</v>
      </c>
      <c r="H90" s="1">
        <f>'1.Economic Data'!G114/'1.Economic Data'!$G$2</f>
        <v>1.202768104635483</v>
      </c>
      <c r="I90" s="1">
        <f>'1.Economic Data'!I114/'1.Economic Data'!$I$2</f>
        <v>1.0699968731363787</v>
      </c>
      <c r="J90" s="1">
        <f>'1.Economic Data'!D114/'1.Economic Data'!$D$2</f>
        <v>1.1990802176891193</v>
      </c>
      <c r="L90" s="1">
        <f t="shared" si="5"/>
        <v>1.0284041473586032</v>
      </c>
      <c r="M90">
        <f t="shared" si="6"/>
        <v>1.1766788185252706</v>
      </c>
      <c r="N90">
        <f t="shared" si="7"/>
        <v>1.1749571379391346</v>
      </c>
      <c r="O90">
        <f t="shared" si="8"/>
        <v>1.1758176631128034</v>
      </c>
      <c r="P90" s="1"/>
      <c r="R90" s="1"/>
      <c r="T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</row>
    <row r="91" spans="1:36" x14ac:dyDescent="0.35">
      <c r="A91">
        <f t="shared" si="9"/>
        <v>2024</v>
      </c>
      <c r="B91">
        <v>6</v>
      </c>
      <c r="C91" s="1">
        <f>'1.Economic Data'!E115/'1.Economic Data'!$E$2</f>
        <v>1.0284041473586032</v>
      </c>
      <c r="D91" s="1">
        <f>'1.Economic Data'!H115/'1.Economic Data'!$H$2</f>
        <v>1.1652426189042708</v>
      </c>
      <c r="E91" s="1">
        <f>'1.Economic Data'!F115/'1.Economic Data'!$F$2</f>
        <v>1.1660143262154146</v>
      </c>
      <c r="F91" s="1">
        <f>'1.Economic Data'!J115/'1.Economic Data'!$J$2</f>
        <v>1.1675612470025021</v>
      </c>
      <c r="G91" s="1">
        <f>'1.Economic Data'!K115/'1.Economic Data'!$K$2</f>
        <v>1.2036388712416357</v>
      </c>
      <c r="H91" s="1">
        <f>'1.Economic Data'!G115/'1.Economic Data'!$G$2</f>
        <v>1.1598548164702978</v>
      </c>
      <c r="I91" s="1">
        <f>'1.Economic Data'!I115/'1.Economic Data'!$I$2</f>
        <v>1.0656820214839176</v>
      </c>
      <c r="J91" s="1">
        <f>'1.Economic Data'!D115/'1.Economic Data'!$D$2</f>
        <v>1.2005469461045721</v>
      </c>
      <c r="L91" s="1">
        <f t="shared" si="5"/>
        <v>1.0284041473586032</v>
      </c>
      <c r="M91">
        <f t="shared" si="6"/>
        <v>1.1670971525833009</v>
      </c>
      <c r="N91">
        <f t="shared" si="7"/>
        <v>1.1403769541067292</v>
      </c>
      <c r="O91">
        <f t="shared" si="8"/>
        <v>1.1536596967951951</v>
      </c>
      <c r="P91" s="1"/>
      <c r="R91" s="1"/>
      <c r="T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</row>
    <row r="92" spans="1:36" x14ac:dyDescent="0.35">
      <c r="A92">
        <f t="shared" si="9"/>
        <v>2024</v>
      </c>
      <c r="B92">
        <v>7</v>
      </c>
      <c r="C92" s="1">
        <f>'1.Economic Data'!E116/'1.Economic Data'!$E$2</f>
        <v>1.0067813719650396</v>
      </c>
      <c r="D92" s="1">
        <f>'1.Economic Data'!H116/'1.Economic Data'!$H$2</f>
        <v>1.166172142582983</v>
      </c>
      <c r="E92" s="1">
        <f>'1.Economic Data'!F116/'1.Economic Data'!$F$2</f>
        <v>1.147625658681368</v>
      </c>
      <c r="F92" s="1">
        <f>'1.Economic Data'!J116/'1.Economic Data'!$J$2</f>
        <v>1.1553317783229875</v>
      </c>
      <c r="G92" s="1">
        <f>'1.Economic Data'!K116/'1.Economic Data'!$K$2</f>
        <v>1.2065909255578318</v>
      </c>
      <c r="H92" s="1">
        <f>'1.Economic Data'!G116/'1.Economic Data'!$G$2</f>
        <v>1.1169415282995379</v>
      </c>
      <c r="I92" s="1">
        <f>'1.Economic Data'!I116/'1.Economic Data'!$I$2</f>
        <v>1.0613671698314193</v>
      </c>
      <c r="J92" s="1">
        <f>'1.Economic Data'!D116/'1.Economic Data'!$D$2</f>
        <v>1.2020136745200252</v>
      </c>
      <c r="L92" s="1">
        <f t="shared" si="5"/>
        <v>1.0067813719650396</v>
      </c>
      <c r="M92">
        <f t="shared" si="6"/>
        <v>1.1574917595605498</v>
      </c>
      <c r="N92">
        <f t="shared" si="7"/>
        <v>1.1055986016991108</v>
      </c>
      <c r="O92">
        <f t="shared" si="8"/>
        <v>1.1312476611460409</v>
      </c>
      <c r="P92" s="1"/>
      <c r="R92" s="1"/>
      <c r="T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</row>
    <row r="93" spans="1:36" x14ac:dyDescent="0.35">
      <c r="A93">
        <f t="shared" si="9"/>
        <v>2024</v>
      </c>
      <c r="B93">
        <v>8</v>
      </c>
      <c r="C93" s="1">
        <f>'1.Economic Data'!E117/'1.Economic Data'!$E$2</f>
        <v>1.0067813719650396</v>
      </c>
      <c r="D93" s="1">
        <f>'1.Economic Data'!H117/'1.Economic Data'!$H$2</f>
        <v>1.1671016662617051</v>
      </c>
      <c r="E93" s="1">
        <f>'1.Economic Data'!F117/'1.Economic Data'!$F$2</f>
        <v>1.1292369911462028</v>
      </c>
      <c r="F93" s="1">
        <f>'1.Economic Data'!J117/'1.Economic Data'!$J$2</f>
        <v>1.1431023096448729</v>
      </c>
      <c r="G93" s="1">
        <f>'1.Economic Data'!K117/'1.Economic Data'!$K$2</f>
        <v>1.209542979874028</v>
      </c>
      <c r="H93" s="1">
        <f>'1.Economic Data'!G117/'1.Economic Data'!$G$2</f>
        <v>1.0740282401343528</v>
      </c>
      <c r="I93" s="1">
        <f>'1.Economic Data'!I117/'1.Economic Data'!$I$2</f>
        <v>1.0570523181789582</v>
      </c>
      <c r="J93" s="1">
        <f>'1.Economic Data'!D117/'1.Economic Data'!$D$2</f>
        <v>1.2034804029354782</v>
      </c>
      <c r="L93" s="1">
        <f t="shared" si="5"/>
        <v>1.0067813719650396</v>
      </c>
      <c r="M93">
        <f t="shared" si="6"/>
        <v>1.1478623722050483</v>
      </c>
      <c r="N93">
        <f t="shared" si="7"/>
        <v>1.0706113843945229</v>
      </c>
      <c r="O93">
        <f t="shared" si="8"/>
        <v>1.1085641719814097</v>
      </c>
      <c r="P93" s="1"/>
      <c r="R93" s="1"/>
      <c r="T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</row>
    <row r="94" spans="1:36" x14ac:dyDescent="0.35">
      <c r="A94">
        <f t="shared" si="9"/>
        <v>2024</v>
      </c>
      <c r="B94">
        <v>9</v>
      </c>
      <c r="C94" s="1">
        <f>'1.Economic Data'!E118/'1.Economic Data'!$E$2</f>
        <v>1.0067813719650396</v>
      </c>
      <c r="D94" s="1">
        <f>'1.Economic Data'!H118/'1.Economic Data'!$H$2</f>
        <v>1.1665611864068937</v>
      </c>
      <c r="E94" s="1">
        <f>'1.Economic Data'!F118/'1.Economic Data'!$F$2</f>
        <v>1.1201043627243463</v>
      </c>
      <c r="F94" s="1">
        <f>'1.Economic Data'!J118/'1.Economic Data'!$J$2</f>
        <v>1.1408863144237713</v>
      </c>
      <c r="G94" s="1">
        <f>'1.Economic Data'!K118/'1.Economic Data'!$K$2</f>
        <v>1.2106171770609444</v>
      </c>
      <c r="H94" s="1">
        <f>'1.Economic Data'!G118/'1.Economic Data'!$G$2</f>
        <v>1.0373550485222853</v>
      </c>
      <c r="I94" s="1">
        <f>'1.Economic Data'!I118/'1.Economic Data'!$I$2</f>
        <v>1.0523250179672294</v>
      </c>
      <c r="J94" s="1">
        <f>'1.Economic Data'!D118/'1.Economic Data'!$D$2</f>
        <v>1.205305613945876</v>
      </c>
      <c r="L94" s="1">
        <f t="shared" si="5"/>
        <v>1.0067813719650396</v>
      </c>
      <c r="M94">
        <f t="shared" si="6"/>
        <v>1.145975679647449</v>
      </c>
      <c r="N94">
        <f t="shared" si="7"/>
        <v>1.0403319081431204</v>
      </c>
      <c r="O94">
        <f t="shared" si="8"/>
        <v>1.0918768545459876</v>
      </c>
      <c r="P94" s="1"/>
      <c r="R94" s="1"/>
      <c r="T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</row>
    <row r="95" spans="1:36" x14ac:dyDescent="0.35">
      <c r="A95">
        <f t="shared" si="9"/>
        <v>2024</v>
      </c>
      <c r="B95">
        <v>10</v>
      </c>
      <c r="C95" s="1">
        <f>'1.Economic Data'!E119/'1.Economic Data'!$E$2</f>
        <v>0.98330523617530241</v>
      </c>
      <c r="D95" s="1">
        <f>'1.Economic Data'!H119/'1.Economic Data'!$H$2</f>
        <v>1.1660207065520822</v>
      </c>
      <c r="E95" s="1">
        <f>'1.Economic Data'!F119/'1.Economic Data'!$F$2</f>
        <v>1.110971734303609</v>
      </c>
      <c r="F95" s="1">
        <f>'1.Economic Data'!J119/'1.Economic Data'!$J$2</f>
        <v>1.1386703192026697</v>
      </c>
      <c r="G95" s="1">
        <f>'1.Economic Data'!K119/'1.Economic Data'!$K$2</f>
        <v>1.2116913742478748</v>
      </c>
      <c r="H95" s="1">
        <f>'1.Economic Data'!G119/'1.Economic Data'!$G$2</f>
        <v>1.0006818569157923</v>
      </c>
      <c r="I95" s="1">
        <f>'1.Economic Data'!I119/'1.Economic Data'!$I$2</f>
        <v>1.0475977177554641</v>
      </c>
      <c r="J95" s="1">
        <f>'1.Economic Data'!D119/'1.Economic Data'!$D$2</f>
        <v>1.207130824956274</v>
      </c>
      <c r="L95" s="1">
        <f t="shared" si="5"/>
        <v>0.98330523617530241</v>
      </c>
      <c r="M95">
        <f t="shared" si="6"/>
        <v>1.1440885859896934</v>
      </c>
      <c r="N95">
        <f t="shared" si="7"/>
        <v>1.0098938543892664</v>
      </c>
      <c r="O95">
        <f t="shared" si="8"/>
        <v>1.0748990798525679</v>
      </c>
      <c r="P95" s="1"/>
      <c r="R95" s="1"/>
      <c r="T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</row>
    <row r="96" spans="1:36" x14ac:dyDescent="0.35">
      <c r="A96">
        <f t="shared" si="9"/>
        <v>2024</v>
      </c>
      <c r="B96">
        <v>11</v>
      </c>
      <c r="C96" s="1">
        <f>'1.Economic Data'!E120/'1.Economic Data'!$E$2</f>
        <v>0.98330523617530241</v>
      </c>
      <c r="D96" s="1">
        <f>'1.Economic Data'!H120/'1.Economic Data'!$H$2</f>
        <v>1.1654802266972708</v>
      </c>
      <c r="E96" s="1">
        <f>'1.Economic Data'!F120/'1.Economic Data'!$F$2</f>
        <v>1.1018391058817527</v>
      </c>
      <c r="F96" s="1">
        <f>'1.Economic Data'!J120/'1.Economic Data'!$J$2</f>
        <v>1.1364543239815683</v>
      </c>
      <c r="G96" s="1">
        <f>'1.Economic Data'!K120/'1.Economic Data'!$K$2</f>
        <v>1.2127655714347914</v>
      </c>
      <c r="H96" s="1">
        <f>'1.Economic Data'!G120/'1.Economic Data'!$G$2</f>
        <v>0.96400866530372464</v>
      </c>
      <c r="I96" s="1">
        <f>'1.Economic Data'!I120/'1.Economic Data'!$I$2</f>
        <v>1.0428704175437353</v>
      </c>
      <c r="J96" s="1">
        <f>'1.Economic Data'!D120/'1.Economic Data'!$D$2</f>
        <v>1.2089560359666718</v>
      </c>
      <c r="L96" s="1">
        <f t="shared" si="5"/>
        <v>0.98330523617530241</v>
      </c>
      <c r="M96">
        <f t="shared" si="6"/>
        <v>1.142201089959388</v>
      </c>
      <c r="N96">
        <f t="shared" si="7"/>
        <v>0.97928887275044307</v>
      </c>
      <c r="O96">
        <f t="shared" si="8"/>
        <v>1.0576127920182588</v>
      </c>
      <c r="P96" s="1"/>
      <c r="R96" s="1"/>
      <c r="T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</row>
    <row r="97" spans="1:36" x14ac:dyDescent="0.35">
      <c r="A97">
        <f t="shared" si="9"/>
        <v>2024</v>
      </c>
      <c r="B97">
        <v>12</v>
      </c>
      <c r="C97" s="1">
        <f>'1.Economic Data'!E121/'1.Economic Data'!$E$2</f>
        <v>0.98330523617530241</v>
      </c>
      <c r="D97" s="1">
        <f>'1.Economic Data'!H121/'1.Economic Data'!$H$2</f>
        <v>1.1655901786859113</v>
      </c>
      <c r="E97" s="1">
        <f>'1.Economic Data'!F121/'1.Economic Data'!$F$2</f>
        <v>1.1066865303887481</v>
      </c>
      <c r="F97" s="1">
        <f>'1.Economic Data'!J121/'1.Economic Data'!$J$2</f>
        <v>1.1395567069309618</v>
      </c>
      <c r="G97" s="1">
        <f>'1.Economic Data'!K121/'1.Economic Data'!$K$2</f>
        <v>1.2123561926985482</v>
      </c>
      <c r="H97" s="1">
        <f>'1.Economic Data'!G121/'1.Economic Data'!$G$2</f>
        <v>0.9758044743631259</v>
      </c>
      <c r="I97" s="1">
        <f>'1.Economic Data'!I121/'1.Economic Data'!$I$2</f>
        <v>1.0443269821333625</v>
      </c>
      <c r="J97" s="1">
        <f>'1.Economic Data'!D121/'1.Economic Data'!$D$2</f>
        <v>1.2101871318818489</v>
      </c>
      <c r="L97" s="1">
        <f t="shared" si="5"/>
        <v>0.98330523617530241</v>
      </c>
      <c r="M97">
        <f t="shared" si="6"/>
        <v>1.1447164638885374</v>
      </c>
      <c r="N97">
        <f t="shared" si="7"/>
        <v>0.98913949708481874</v>
      </c>
      <c r="O97">
        <f t="shared" si="8"/>
        <v>1.0640884678425098</v>
      </c>
      <c r="P97" s="1"/>
      <c r="R97" s="1"/>
      <c r="T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</row>
    <row r="98" spans="1:36" x14ac:dyDescent="0.35">
      <c r="A98">
        <f t="shared" si="9"/>
        <v>2025</v>
      </c>
      <c r="B98">
        <v>1</v>
      </c>
      <c r="C98" s="1">
        <f>'1.Economic Data'!E122/'1.Economic Data'!$E$2</f>
        <v>0.98847351693771779</v>
      </c>
      <c r="D98" s="1">
        <f>'1.Economic Data'!H122/'1.Economic Data'!$H$2</f>
        <v>1.1657001306745618</v>
      </c>
      <c r="E98" s="1">
        <f>'1.Economic Data'!F122/'1.Economic Data'!$F$2</f>
        <v>1.1115339548946244</v>
      </c>
      <c r="F98" s="1">
        <f>'1.Economic Data'!J122/'1.Economic Data'!$J$2</f>
        <v>1.142659089880355</v>
      </c>
      <c r="G98" s="1">
        <f>'1.Economic Data'!K122/'1.Economic Data'!$K$2</f>
        <v>1.2119468139623193</v>
      </c>
      <c r="H98" s="1">
        <f>'1.Economic Data'!G122/'1.Economic Data'!$G$2</f>
        <v>0.98760028341695227</v>
      </c>
      <c r="I98" s="1">
        <f>'1.Economic Data'!I122/'1.Economic Data'!$I$2</f>
        <v>1.0457835467229897</v>
      </c>
      <c r="J98" s="1">
        <f>'1.Economic Data'!D122/'1.Economic Data'!$D$2</f>
        <v>1.2114182277976764</v>
      </c>
      <c r="L98" s="1">
        <f t="shared" si="5"/>
        <v>0.98847351693771779</v>
      </c>
      <c r="M98">
        <f t="shared" si="6"/>
        <v>1.147230572767999</v>
      </c>
      <c r="N98">
        <f t="shared" si="7"/>
        <v>0.99897202308800659</v>
      </c>
      <c r="O98">
        <f t="shared" si="8"/>
        <v>1.0705378303574611</v>
      </c>
      <c r="P98" s="1"/>
      <c r="R98" s="1"/>
      <c r="T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</row>
    <row r="99" spans="1:36" x14ac:dyDescent="0.35">
      <c r="A99">
        <f t="shared" si="9"/>
        <v>2025</v>
      </c>
      <c r="B99">
        <v>2</v>
      </c>
      <c r="C99" s="1">
        <f>'1.Economic Data'!E123/'1.Economic Data'!$E$2</f>
        <v>0.98847351693771779</v>
      </c>
      <c r="D99" s="1">
        <f>'1.Economic Data'!H123/'1.Economic Data'!$H$2</f>
        <v>1.1658100826632023</v>
      </c>
      <c r="E99" s="1">
        <f>'1.Economic Data'!F123/'1.Economic Data'!$F$2</f>
        <v>1.1163813794016197</v>
      </c>
      <c r="F99" s="1">
        <f>'1.Economic Data'!J123/'1.Economic Data'!$J$2</f>
        <v>1.1457614728297483</v>
      </c>
      <c r="G99" s="1">
        <f>'1.Economic Data'!K123/'1.Economic Data'!$K$2</f>
        <v>1.2115374352260762</v>
      </c>
      <c r="H99" s="1">
        <f>'1.Economic Data'!G123/'1.Economic Data'!$G$2</f>
        <v>0.99939609247635353</v>
      </c>
      <c r="I99" s="1">
        <f>'1.Economic Data'!I123/'1.Economic Data'!$I$2</f>
        <v>1.0472401113126171</v>
      </c>
      <c r="J99" s="1">
        <f>'1.Economic Data'!D123/'1.Economic Data'!$D$2</f>
        <v>1.2126493237128535</v>
      </c>
      <c r="L99" s="1">
        <f t="shared" si="5"/>
        <v>0.98847351693771779</v>
      </c>
      <c r="M99">
        <f t="shared" si="6"/>
        <v>1.1497434209323496</v>
      </c>
      <c r="N99">
        <f t="shared" si="7"/>
        <v>1.0087867545697193</v>
      </c>
      <c r="O99">
        <f t="shared" si="8"/>
        <v>1.0769614357952804</v>
      </c>
      <c r="P99" s="1"/>
      <c r="R99" s="1"/>
      <c r="T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</row>
    <row r="100" spans="1:36" x14ac:dyDescent="0.35">
      <c r="A100">
        <f t="shared" si="9"/>
        <v>2025</v>
      </c>
      <c r="B100">
        <v>3</v>
      </c>
      <c r="C100" s="1">
        <f>'1.Economic Data'!E124/'1.Economic Data'!$E$2</f>
        <v>0.98847351693771779</v>
      </c>
      <c r="D100" s="1">
        <f>'1.Economic Data'!H124/'1.Economic Data'!$H$2</f>
        <v>1.1625279337484589</v>
      </c>
      <c r="E100" s="1">
        <f>'1.Economic Data'!F124/'1.Economic Data'!$F$2</f>
        <v>1.1126514792129005</v>
      </c>
      <c r="F100" s="1">
        <f>'1.Economic Data'!J124/'1.Economic Data'!$J$2</f>
        <v>1.1386461506556158</v>
      </c>
      <c r="G100" s="1">
        <f>'1.Economic Data'!K124/'1.Economic Data'!$K$2</f>
        <v>1.2099309086294749</v>
      </c>
      <c r="H100" s="1">
        <f>'1.Economic Data'!G124/'1.Economic Data'!$G$2</f>
        <v>1.0091462230205499</v>
      </c>
      <c r="I100" s="1">
        <f>'1.Economic Data'!I124/'1.Economic Data'!$I$2</f>
        <v>1.039613112343811</v>
      </c>
      <c r="J100" s="1">
        <f>'1.Economic Data'!D124/'1.Economic Data'!$D$2</f>
        <v>1.2134306319323884</v>
      </c>
      <c r="L100" s="1">
        <f t="shared" si="5"/>
        <v>0.98847351693771779</v>
      </c>
      <c r="M100">
        <f t="shared" si="6"/>
        <v>1.1433829328402882</v>
      </c>
      <c r="N100">
        <f t="shared" si="7"/>
        <v>1.0151673208285801</v>
      </c>
      <c r="O100">
        <f t="shared" si="8"/>
        <v>1.0773694763694577</v>
      </c>
      <c r="P100" s="1"/>
      <c r="R100" s="1"/>
      <c r="T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</row>
    <row r="101" spans="1:36" x14ac:dyDescent="0.35">
      <c r="A101">
        <f t="shared" si="9"/>
        <v>2025</v>
      </c>
      <c r="B101">
        <v>4</v>
      </c>
      <c r="C101" s="1">
        <f>'1.Economic Data'!E125/'1.Economic Data'!$E$2</f>
        <v>0.98062159092397228</v>
      </c>
      <c r="D101" s="1">
        <f>'1.Economic Data'!H125/'1.Economic Data'!$H$2</f>
        <v>1.1592457848337254</v>
      </c>
      <c r="E101" s="1">
        <f>'1.Economic Data'!F125/'1.Economic Data'!$F$2</f>
        <v>1.1089215790253002</v>
      </c>
      <c r="F101" s="1">
        <f>'1.Economic Data'!J125/'1.Economic Data'!$J$2</f>
        <v>1.1315308284814836</v>
      </c>
      <c r="G101" s="1">
        <f>'1.Economic Data'!K125/'1.Economic Data'!$K$2</f>
        <v>1.2083243820328595</v>
      </c>
      <c r="H101" s="1">
        <f>'1.Economic Data'!G125/'1.Economic Data'!$G$2</f>
        <v>1.0188963535703213</v>
      </c>
      <c r="I101" s="1">
        <f>'1.Economic Data'!I125/'1.Economic Data'!$I$2</f>
        <v>1.0319861133749686</v>
      </c>
      <c r="J101" s="1">
        <f>'1.Economic Data'!D125/'1.Economic Data'!$D$2</f>
        <v>1.2142119401525739</v>
      </c>
      <c r="L101" s="1">
        <f t="shared" si="5"/>
        <v>0.98062159092397228</v>
      </c>
      <c r="M101">
        <f t="shared" si="6"/>
        <v>1.1370202978842203</v>
      </c>
      <c r="N101">
        <f t="shared" si="7"/>
        <v>1.021500955177266</v>
      </c>
      <c r="O101">
        <f t="shared" si="8"/>
        <v>1.0777139325185836</v>
      </c>
      <c r="P101" s="1"/>
      <c r="R101" s="1"/>
      <c r="T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</row>
    <row r="102" spans="1:36" x14ac:dyDescent="0.35">
      <c r="A102">
        <f t="shared" si="9"/>
        <v>2025</v>
      </c>
      <c r="B102">
        <v>5</v>
      </c>
      <c r="C102" s="1">
        <f>'1.Economic Data'!E126/'1.Economic Data'!$E$2</f>
        <v>0.98062159092397228</v>
      </c>
      <c r="D102" s="1">
        <f>'1.Economic Data'!H126/'1.Economic Data'!$H$2</f>
        <v>1.1559636359189822</v>
      </c>
      <c r="E102" s="1">
        <f>'1.Economic Data'!F126/'1.Economic Data'!$F$2</f>
        <v>1.105191678836581</v>
      </c>
      <c r="F102" s="1">
        <f>'1.Economic Data'!J126/'1.Economic Data'!$J$2</f>
        <v>1.1244155063073513</v>
      </c>
      <c r="G102" s="1">
        <f>'1.Economic Data'!K126/'1.Economic Data'!$K$2</f>
        <v>1.2067178554362583</v>
      </c>
      <c r="H102" s="1">
        <f>'1.Economic Data'!G126/'1.Economic Data'!$G$2</f>
        <v>1.0286464841145178</v>
      </c>
      <c r="I102" s="1">
        <f>'1.Economic Data'!I126/'1.Economic Data'!$I$2</f>
        <v>1.0243591144061628</v>
      </c>
      <c r="J102" s="1">
        <f>'1.Economic Data'!D126/'1.Economic Data'!$D$2</f>
        <v>1.2149932483721089</v>
      </c>
      <c r="L102" s="1">
        <f t="shared" si="5"/>
        <v>0.98062159092397228</v>
      </c>
      <c r="M102">
        <f t="shared" si="6"/>
        <v>1.1306554888174434</v>
      </c>
      <c r="N102">
        <f t="shared" si="7"/>
        <v>1.0277875770163962</v>
      </c>
      <c r="O102">
        <f t="shared" si="8"/>
        <v>1.0779952065255065</v>
      </c>
      <c r="P102" s="1"/>
      <c r="R102" s="1"/>
      <c r="T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</row>
    <row r="103" spans="1:36" x14ac:dyDescent="0.35">
      <c r="A103">
        <f t="shared" si="9"/>
        <v>2025</v>
      </c>
      <c r="B103">
        <v>6</v>
      </c>
      <c r="C103" s="1">
        <f>'1.Economic Data'!E127/'1.Economic Data'!$E$2</f>
        <v>0.98062159092397228</v>
      </c>
      <c r="D103" s="1">
        <f>'1.Economic Data'!H127/'1.Economic Data'!$H$2</f>
        <v>1.158670555824344</v>
      </c>
      <c r="E103" s="1">
        <f>'1.Economic Data'!F127/'1.Economic Data'!$F$2</f>
        <v>1.1058060802840073</v>
      </c>
      <c r="F103" s="1">
        <f>'1.Economic Data'!J127/'1.Economic Data'!$J$2</f>
        <v>1.1240647546044502</v>
      </c>
      <c r="G103" s="1">
        <f>'1.Economic Data'!K127/'1.Economic Data'!$K$2</f>
        <v>1.2086251507400507</v>
      </c>
      <c r="H103" s="1">
        <f>'1.Economic Data'!G127/'1.Economic Data'!$G$2</f>
        <v>1.0331039202514078</v>
      </c>
      <c r="I103" s="1">
        <f>'1.Economic Data'!I127/'1.Economic Data'!$I$2</f>
        <v>1.0291394424750302</v>
      </c>
      <c r="J103" s="1">
        <f>'1.Economic Data'!D127/'1.Economic Data'!$D$2</f>
        <v>1.2155055212145214</v>
      </c>
      <c r="L103" s="1">
        <f t="shared" si="5"/>
        <v>0.98062159092397228</v>
      </c>
      <c r="M103">
        <f t="shared" si="6"/>
        <v>1.1309022252773748</v>
      </c>
      <c r="N103">
        <f t="shared" si="7"/>
        <v>1.0323098048095924</v>
      </c>
      <c r="O103">
        <f t="shared" si="8"/>
        <v>1.0804820477151948</v>
      </c>
      <c r="P103" s="1"/>
      <c r="R103" s="1"/>
      <c r="T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</row>
    <row r="104" spans="1:36" x14ac:dyDescent="0.35">
      <c r="A104">
        <f t="shared" si="9"/>
        <v>2025</v>
      </c>
      <c r="B104">
        <v>7</v>
      </c>
      <c r="C104" s="1">
        <f>'1.Economic Data'!E128/'1.Economic Data'!$E$2</f>
        <v>0.96974734146383834</v>
      </c>
      <c r="D104" s="1">
        <f>'1.Economic Data'!H128/'1.Economic Data'!$H$2</f>
        <v>1.1613774757296955</v>
      </c>
      <c r="E104" s="1">
        <f>'1.Economic Data'!F128/'1.Economic Data'!$F$2</f>
        <v>1.1064204817303147</v>
      </c>
      <c r="F104" s="1">
        <f>'1.Economic Data'!J128/'1.Economic Data'!$J$2</f>
        <v>1.1237140029001491</v>
      </c>
      <c r="G104" s="1">
        <f>'1.Economic Data'!K128/'1.Economic Data'!$K$2</f>
        <v>1.2105324460438429</v>
      </c>
      <c r="H104" s="1">
        <f>'1.Economic Data'!G128/'1.Economic Data'!$G$2</f>
        <v>1.0375613563882979</v>
      </c>
      <c r="I104" s="1">
        <f>'1.Economic Data'!I128/'1.Economic Data'!$I$2</f>
        <v>1.0339197705438607</v>
      </c>
      <c r="J104" s="1">
        <f>'1.Economic Data'!D128/'1.Economic Data'!$D$2</f>
        <v>1.2160177940562837</v>
      </c>
      <c r="L104" s="1">
        <f t="shared" si="5"/>
        <v>0.96974734146383834</v>
      </c>
      <c r="M104">
        <f t="shared" si="6"/>
        <v>1.1311476927124511</v>
      </c>
      <c r="N104">
        <f t="shared" si="7"/>
        <v>1.0368320145750596</v>
      </c>
      <c r="O104">
        <f t="shared" si="8"/>
        <v>1.0829635917319571</v>
      </c>
      <c r="P104" s="1"/>
      <c r="R104" s="1"/>
      <c r="T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</row>
    <row r="105" spans="1:36" x14ac:dyDescent="0.35">
      <c r="A105">
        <f t="shared" si="9"/>
        <v>2025</v>
      </c>
      <c r="B105">
        <v>8</v>
      </c>
      <c r="C105" s="1">
        <f>'1.Economic Data'!E129/'1.Economic Data'!$E$2</f>
        <v>0.96974734146383834</v>
      </c>
      <c r="D105" s="1">
        <f>'1.Economic Data'!H129/'1.Economic Data'!$H$2</f>
        <v>1.1640843956350571</v>
      </c>
      <c r="E105" s="1">
        <f>'1.Economic Data'!F129/'1.Economic Data'!$F$2</f>
        <v>1.107034883177741</v>
      </c>
      <c r="F105" s="1">
        <f>'1.Economic Data'!J129/'1.Economic Data'!$J$2</f>
        <v>1.123363251197248</v>
      </c>
      <c r="G105" s="1">
        <f>'1.Economic Data'!K129/'1.Economic Data'!$K$2</f>
        <v>1.2124397413476353</v>
      </c>
      <c r="H105" s="1">
        <f>'1.Economic Data'!G129/'1.Economic Data'!$G$2</f>
        <v>1.042018792525188</v>
      </c>
      <c r="I105" s="1">
        <f>'1.Economic Data'!I129/'1.Economic Data'!$I$2</f>
        <v>1.0387000986127282</v>
      </c>
      <c r="J105" s="1">
        <f>'1.Economic Data'!D129/'1.Economic Data'!$D$2</f>
        <v>1.216530066898696</v>
      </c>
      <c r="L105" s="1">
        <f t="shared" si="5"/>
        <v>0.96974734146383834</v>
      </c>
      <c r="M105">
        <f t="shared" si="6"/>
        <v>1.1313918959707023</v>
      </c>
      <c r="N105">
        <f t="shared" si="7"/>
        <v>1.0413542065546972</v>
      </c>
      <c r="O105">
        <f t="shared" si="8"/>
        <v>1.0854398694220631</v>
      </c>
      <c r="P105" s="1"/>
      <c r="R105" s="1"/>
      <c r="T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</row>
    <row r="106" spans="1:36" x14ac:dyDescent="0.35">
      <c r="A106">
        <f t="shared" si="9"/>
        <v>2025</v>
      </c>
      <c r="B106">
        <v>9</v>
      </c>
      <c r="C106" s="1">
        <f>'1.Economic Data'!E130/'1.Economic Data'!$E$2</f>
        <v>0.96974734146383834</v>
      </c>
      <c r="D106" s="1">
        <f>'1.Economic Data'!H130/'1.Economic Data'!$H$2</f>
        <v>1.1649417802735993</v>
      </c>
      <c r="E106" s="1">
        <f>'1.Economic Data'!F130/'1.Economic Data'!$F$2</f>
        <v>1.1105395674883973</v>
      </c>
      <c r="F106" s="1">
        <f>'1.Economic Data'!J130/'1.Economic Data'!$J$2</f>
        <v>1.1274125293438044</v>
      </c>
      <c r="G106" s="1">
        <f>'1.Economic Data'!K130/'1.Economic Data'!$K$2</f>
        <v>1.2129601061951676</v>
      </c>
      <c r="H106" s="1">
        <f>'1.Economic Data'!G130/'1.Economic Data'!$G$2</f>
        <v>1.0433550199414121</v>
      </c>
      <c r="I106" s="1">
        <f>'1.Economic Data'!I130/'1.Economic Data'!$I$2</f>
        <v>1.0404313678023096</v>
      </c>
      <c r="J106" s="1">
        <f>'1.Economic Data'!D130/'1.Economic Data'!$D$2</f>
        <v>1.2169968140124328</v>
      </c>
      <c r="L106" s="1">
        <f t="shared" si="5"/>
        <v>0.96974734146383834</v>
      </c>
      <c r="M106">
        <f t="shared" si="6"/>
        <v>1.1348203885331456</v>
      </c>
      <c r="N106">
        <f t="shared" si="7"/>
        <v>1.0427696330052145</v>
      </c>
      <c r="O106">
        <f t="shared" si="8"/>
        <v>1.0878217869106794</v>
      </c>
      <c r="P106" s="1"/>
      <c r="R106" s="1"/>
      <c r="T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</row>
    <row r="107" spans="1:36" x14ac:dyDescent="0.35">
      <c r="A107">
        <f t="shared" si="9"/>
        <v>2025</v>
      </c>
      <c r="B107">
        <v>10</v>
      </c>
      <c r="C107" s="1">
        <f>'1.Economic Data'!E131/'1.Economic Data'!$E$2</f>
        <v>0.98195972869142378</v>
      </c>
      <c r="D107" s="1">
        <f>'1.Economic Data'!H131/'1.Economic Data'!$H$2</f>
        <v>1.1657991649121311</v>
      </c>
      <c r="E107" s="1">
        <f>'1.Economic Data'!F131/'1.Economic Data'!$F$2</f>
        <v>1.1140442517990536</v>
      </c>
      <c r="F107" s="1">
        <f>'1.Economic Data'!J131/'1.Economic Data'!$J$2</f>
        <v>1.1314618074903604</v>
      </c>
      <c r="G107" s="1">
        <f>'1.Economic Data'!K131/'1.Economic Data'!$K$2</f>
        <v>1.2134804710426998</v>
      </c>
      <c r="H107" s="1">
        <f>'1.Economic Data'!G131/'1.Economic Data'!$G$2</f>
        <v>1.0446912473576357</v>
      </c>
      <c r="I107" s="1">
        <f>'1.Economic Data'!I131/'1.Economic Data'!$I$2</f>
        <v>1.0421626369918544</v>
      </c>
      <c r="J107" s="1">
        <f>'1.Economic Data'!D131/'1.Economic Data'!$D$2</f>
        <v>1.2174635611255191</v>
      </c>
      <c r="L107" s="1">
        <f t="shared" si="5"/>
        <v>0.98195972869142378</v>
      </c>
      <c r="M107">
        <f t="shared" si="6"/>
        <v>1.1382474004062453</v>
      </c>
      <c r="N107">
        <f t="shared" si="7"/>
        <v>1.0441850349446404</v>
      </c>
      <c r="O107">
        <f t="shared" si="8"/>
        <v>1.0902022296660567</v>
      </c>
      <c r="P107" s="1"/>
      <c r="R107" s="1"/>
      <c r="T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</row>
    <row r="108" spans="1:36" x14ac:dyDescent="0.35">
      <c r="A108">
        <f t="shared" si="9"/>
        <v>2025</v>
      </c>
      <c r="B108">
        <v>11</v>
      </c>
      <c r="C108" s="1">
        <f>'1.Economic Data'!E132/'1.Economic Data'!$E$2</f>
        <v>0.98195972869142378</v>
      </c>
      <c r="D108" s="1">
        <f>'1.Economic Data'!H132/'1.Economic Data'!$H$2</f>
        <v>1.1666565495506731</v>
      </c>
      <c r="E108" s="1">
        <f>'1.Economic Data'!F132/'1.Economic Data'!$F$2</f>
        <v>1.11754893610971</v>
      </c>
      <c r="F108" s="1">
        <f>'1.Economic Data'!J132/'1.Economic Data'!$J$2</f>
        <v>1.1355110856369168</v>
      </c>
      <c r="G108" s="1">
        <f>'1.Economic Data'!K132/'1.Economic Data'!$K$2</f>
        <v>1.2140008358902321</v>
      </c>
      <c r="H108" s="1">
        <f>'1.Economic Data'!G132/'1.Economic Data'!$G$2</f>
        <v>1.0460274747738598</v>
      </c>
      <c r="I108" s="1">
        <f>'1.Economic Data'!I132/'1.Economic Data'!$I$2</f>
        <v>1.0438939061814358</v>
      </c>
      <c r="J108" s="1">
        <f>'1.Economic Data'!D132/'1.Economic Data'!$D$2</f>
        <v>1.2179303082392556</v>
      </c>
      <c r="L108" s="1">
        <f t="shared" si="5"/>
        <v>0.98195972869142378</v>
      </c>
      <c r="M108">
        <f t="shared" si="6"/>
        <v>1.1416729398978351</v>
      </c>
      <c r="N108">
        <f t="shared" si="7"/>
        <v>1.0456004124837401</v>
      </c>
      <c r="O108">
        <f t="shared" si="8"/>
        <v>1.0925812083679183</v>
      </c>
      <c r="P108" s="1"/>
      <c r="R108" s="1"/>
      <c r="T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</row>
    <row r="109" spans="1:36" x14ac:dyDescent="0.35">
      <c r="A109">
        <f t="shared" si="9"/>
        <v>2025</v>
      </c>
      <c r="B109">
        <v>12</v>
      </c>
      <c r="C109" s="1">
        <f>'1.Economic Data'!E133/'1.Economic Data'!$E$2</f>
        <v>0.98195972869142378</v>
      </c>
      <c r="D109" s="1">
        <f>'1.Economic Data'!H133/'1.Economic Data'!$H$2</f>
        <v>1.1680905279174769</v>
      </c>
      <c r="E109" s="1">
        <f>'1.Economic Data'!F133/'1.Economic Data'!$F$2</f>
        <v>1.1232136488196327</v>
      </c>
      <c r="F109" s="1">
        <f>'1.Economic Data'!J133/'1.Economic Data'!$J$2</f>
        <v>1.1427554896646301</v>
      </c>
      <c r="G109" s="1">
        <f>'1.Economic Data'!K133/'1.Economic Data'!$K$2</f>
        <v>1.215941413364708</v>
      </c>
      <c r="H109" s="1">
        <f>'1.Economic Data'!G133/'1.Economic Data'!$G$2</f>
        <v>1.0454021924391419</v>
      </c>
      <c r="I109" s="1">
        <f>'1.Economic Data'!I133/'1.Economic Data'!$I$2</f>
        <v>1.0440142847372655</v>
      </c>
      <c r="J109" s="1">
        <f>'1.Economic Data'!D133/'1.Economic Data'!$D$2</f>
        <v>1.2184460497083982</v>
      </c>
      <c r="L109" s="1">
        <f t="shared" si="5"/>
        <v>0.98195972869142378</v>
      </c>
      <c r="M109">
        <f t="shared" si="6"/>
        <v>1.1477781514265515</v>
      </c>
      <c r="N109">
        <f t="shared" si="7"/>
        <v>1.0451244633709602</v>
      </c>
      <c r="O109">
        <f t="shared" si="8"/>
        <v>1.0952492979128485</v>
      </c>
      <c r="P109" s="1"/>
      <c r="R109" s="1"/>
      <c r="T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</row>
    <row r="110" spans="1:36" x14ac:dyDescent="0.35">
      <c r="A110">
        <f t="shared" si="9"/>
        <v>2026</v>
      </c>
      <c r="B110">
        <v>1</v>
      </c>
      <c r="C110" s="1">
        <f>'1.Economic Data'!E134/'1.Economic Data'!$E$2</f>
        <v>0.99014789459256225</v>
      </c>
      <c r="D110" s="1">
        <f>'1.Economic Data'!H134/'1.Economic Data'!$H$2</f>
        <v>1.1695245062842807</v>
      </c>
      <c r="E110" s="1">
        <f>'1.Economic Data'!F134/'1.Economic Data'!$F$2</f>
        <v>1.1288783615306743</v>
      </c>
      <c r="F110" s="1">
        <f>'1.Economic Data'!J134/'1.Economic Data'!$J$2</f>
        <v>1.1499998936923437</v>
      </c>
      <c r="G110" s="1">
        <f>'1.Economic Data'!K134/'1.Economic Data'!$K$2</f>
        <v>1.2178819908391696</v>
      </c>
      <c r="H110" s="1">
        <f>'1.Economic Data'!G134/'1.Economic Data'!$G$2</f>
        <v>1.0447769101099988</v>
      </c>
      <c r="I110" s="1">
        <f>'1.Economic Data'!I134/'1.Economic Data'!$I$2</f>
        <v>1.0441346632931321</v>
      </c>
      <c r="J110" s="1">
        <f>'1.Economic Data'!D134/'1.Economic Data'!$D$2</f>
        <v>1.2189617911775408</v>
      </c>
      <c r="L110" s="1">
        <f t="shared" si="5"/>
        <v>0.99014789459256225</v>
      </c>
      <c r="M110">
        <f t="shared" si="6"/>
        <v>1.153878564190042</v>
      </c>
      <c r="N110">
        <f t="shared" si="7"/>
        <v>1.0446484291507379</v>
      </c>
      <c r="O110">
        <f t="shared" si="8"/>
        <v>1.0979059292634483</v>
      </c>
      <c r="P110" s="1"/>
      <c r="R110" s="1"/>
      <c r="T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</row>
    <row r="111" spans="1:36" x14ac:dyDescent="0.35">
      <c r="A111">
        <f t="shared" si="9"/>
        <v>2026</v>
      </c>
      <c r="B111">
        <v>2</v>
      </c>
      <c r="C111" s="1">
        <f>'1.Economic Data'!E135/'1.Economic Data'!$E$2</f>
        <v>0.99014789459256225</v>
      </c>
      <c r="D111" s="1">
        <f>'1.Economic Data'!H135/'1.Economic Data'!$H$2</f>
        <v>1.1709584846510845</v>
      </c>
      <c r="E111" s="1">
        <f>'1.Economic Data'!F135/'1.Economic Data'!$F$2</f>
        <v>1.1345430742405971</v>
      </c>
      <c r="F111" s="1">
        <f>'1.Economic Data'!J135/'1.Economic Data'!$J$2</f>
        <v>1.157244297720057</v>
      </c>
      <c r="G111" s="1">
        <f>'1.Economic Data'!K135/'1.Economic Data'!$K$2</f>
        <v>1.2198225683136457</v>
      </c>
      <c r="H111" s="1">
        <f>'1.Economic Data'!G135/'1.Economic Data'!$G$2</f>
        <v>1.0441516277752809</v>
      </c>
      <c r="I111" s="1">
        <f>'1.Economic Data'!I135/'1.Economic Data'!$I$2</f>
        <v>1.044255041848962</v>
      </c>
      <c r="J111" s="1">
        <f>'1.Economic Data'!D135/'1.Economic Data'!$D$2</f>
        <v>1.2194775326466831</v>
      </c>
      <c r="L111" s="1">
        <f t="shared" si="5"/>
        <v>0.99014789459256225</v>
      </c>
      <c r="M111">
        <f t="shared" si="6"/>
        <v>1.159974224947528</v>
      </c>
      <c r="N111">
        <f t="shared" si="7"/>
        <v>1.044172309770685</v>
      </c>
      <c r="O111">
        <f t="shared" si="8"/>
        <v>1.1005512099570471</v>
      </c>
      <c r="P111" s="1"/>
      <c r="R111" s="1"/>
      <c r="T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</row>
    <row r="112" spans="1:36" x14ac:dyDescent="0.35">
      <c r="A112">
        <f t="shared" si="9"/>
        <v>2026</v>
      </c>
      <c r="B112">
        <v>3</v>
      </c>
      <c r="C112" s="1">
        <f>'1.Economic Data'!E136/'1.Economic Data'!$E$2</f>
        <v>0.99014789459256225</v>
      </c>
      <c r="D112" s="1">
        <f>'1.Economic Data'!H136/'1.Economic Data'!$H$2</f>
        <v>1.17261218275813</v>
      </c>
      <c r="E112" s="1">
        <f>'1.Economic Data'!F136/'1.Economic Data'!$F$2</f>
        <v>1.1379239233879239</v>
      </c>
      <c r="F112" s="1">
        <f>'1.Economic Data'!J136/'1.Economic Data'!$J$2</f>
        <v>1.1614430513468412</v>
      </c>
      <c r="G112" s="1">
        <f>'1.Economic Data'!K136/'1.Economic Data'!$K$2</f>
        <v>1.2212727065287139</v>
      </c>
      <c r="H112" s="1">
        <f>'1.Economic Data'!G136/'1.Economic Data'!$G$2</f>
        <v>1.044275755146634</v>
      </c>
      <c r="I112" s="1">
        <f>'1.Economic Data'!I136/'1.Economic Data'!$I$2</f>
        <v>1.0464365660646082</v>
      </c>
      <c r="J112" s="1">
        <f>'1.Economic Data'!D136/'1.Economic Data'!$D$2</f>
        <v>1.2199856864941629</v>
      </c>
      <c r="L112" s="1">
        <f t="shared" si="5"/>
        <v>0.99014789459256225</v>
      </c>
      <c r="M112">
        <f t="shared" si="6"/>
        <v>1.1636683341533169</v>
      </c>
      <c r="N112">
        <f t="shared" si="7"/>
        <v>1.0447075600824109</v>
      </c>
      <c r="O112">
        <f t="shared" si="8"/>
        <v>1.1025847387473107</v>
      </c>
      <c r="P112" s="1"/>
      <c r="R112" s="1"/>
      <c r="T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</row>
    <row r="113" spans="1:36" x14ac:dyDescent="0.35">
      <c r="A113">
        <f t="shared" si="9"/>
        <v>2026</v>
      </c>
      <c r="B113">
        <v>4</v>
      </c>
      <c r="C113" s="1">
        <f>'1.Economic Data'!E137/'1.Economic Data'!$E$2</f>
        <v>0.98825146655987062</v>
      </c>
      <c r="D113" s="1">
        <f>'1.Economic Data'!H137/'1.Economic Data'!$H$2</f>
        <v>1.1742658808651654</v>
      </c>
      <c r="E113" s="1">
        <f>'1.Economic Data'!F137/'1.Economic Data'!$F$2</f>
        <v>1.1413047725363701</v>
      </c>
      <c r="F113" s="1">
        <f>'1.Economic Data'!J137/'1.Economic Data'!$J$2</f>
        <v>1.1656418049722257</v>
      </c>
      <c r="G113" s="1">
        <f>'1.Economic Data'!K137/'1.Economic Data'!$K$2</f>
        <v>1.2227228447437679</v>
      </c>
      <c r="H113" s="1">
        <f>'1.Economic Data'!G137/'1.Economic Data'!$G$2</f>
        <v>1.0443998825124123</v>
      </c>
      <c r="I113" s="1">
        <f>'1.Economic Data'!I137/'1.Economic Data'!$I$2</f>
        <v>1.0486180902802547</v>
      </c>
      <c r="J113" s="1">
        <f>'1.Economic Data'!D137/'1.Economic Data'!$D$2</f>
        <v>1.2204938403422929</v>
      </c>
      <c r="L113" s="1">
        <f t="shared" si="5"/>
        <v>0.98825146655987062</v>
      </c>
      <c r="M113">
        <f t="shared" si="6"/>
        <v>1.1673615382311027</v>
      </c>
      <c r="N113">
        <f t="shared" si="7"/>
        <v>1.0452421644121059</v>
      </c>
      <c r="O113">
        <f t="shared" si="8"/>
        <v>1.1046155443737533</v>
      </c>
      <c r="P113" s="1"/>
      <c r="R113" s="1"/>
      <c r="T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</row>
    <row r="114" spans="1:36" x14ac:dyDescent="0.35">
      <c r="A114">
        <f t="shared" si="9"/>
        <v>2026</v>
      </c>
      <c r="B114">
        <v>5</v>
      </c>
      <c r="C114" s="1">
        <f>'1.Economic Data'!E138/'1.Economic Data'!$E$2</f>
        <v>0.98825146655987062</v>
      </c>
      <c r="D114" s="1">
        <f>'1.Economic Data'!H138/'1.Economic Data'!$H$2</f>
        <v>1.1759195789722108</v>
      </c>
      <c r="E114" s="1">
        <f>'1.Economic Data'!F138/'1.Economic Data'!$F$2</f>
        <v>1.1446856216836969</v>
      </c>
      <c r="F114" s="1">
        <f>'1.Economic Data'!J138/'1.Economic Data'!$J$2</f>
        <v>1.1698405585990101</v>
      </c>
      <c r="G114" s="1">
        <f>'1.Economic Data'!K138/'1.Economic Data'!$K$2</f>
        <v>1.2241729829588361</v>
      </c>
      <c r="H114" s="1">
        <f>'1.Economic Data'!G138/'1.Economic Data'!$G$2</f>
        <v>1.0445240098837654</v>
      </c>
      <c r="I114" s="1">
        <f>'1.Economic Data'!I138/'1.Economic Data'!$I$2</f>
        <v>1.0507996144959009</v>
      </c>
      <c r="J114" s="1">
        <f>'1.Economic Data'!D138/'1.Economic Data'!$D$2</f>
        <v>1.2210019941897725</v>
      </c>
      <c r="L114" s="1">
        <f t="shared" si="5"/>
        <v>0.98825146655987062</v>
      </c>
      <c r="M114">
        <f t="shared" si="6"/>
        <v>1.1710538433773887</v>
      </c>
      <c r="N114">
        <f t="shared" si="7"/>
        <v>1.0457761252774518</v>
      </c>
      <c r="O114">
        <f t="shared" si="8"/>
        <v>1.1066436421985506</v>
      </c>
      <c r="P114" s="1"/>
      <c r="R114" s="1"/>
      <c r="T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</row>
    <row r="115" spans="1:36" x14ac:dyDescent="0.35">
      <c r="A115">
        <f t="shared" si="9"/>
        <v>2026</v>
      </c>
      <c r="B115">
        <v>6</v>
      </c>
      <c r="C115" s="1">
        <f>'1.Economic Data'!E139/'1.Economic Data'!$E$2</f>
        <v>0.98825146655987062</v>
      </c>
      <c r="D115" s="1">
        <f>'1.Economic Data'!H139/'1.Economic Data'!$H$2</f>
        <v>1.1778673739986403</v>
      </c>
      <c r="E115" s="1">
        <f>'1.Economic Data'!F139/'1.Economic Data'!$F$2</f>
        <v>1.1448971112541677</v>
      </c>
      <c r="F115" s="1">
        <f>'1.Economic Data'!J139/'1.Economic Data'!$J$2</f>
        <v>1.170575895824457</v>
      </c>
      <c r="G115" s="1">
        <f>'1.Economic Data'!K139/'1.Economic Data'!$K$2</f>
        <v>1.2257565807872945</v>
      </c>
      <c r="H115" s="1">
        <f>'1.Economic Data'!G139/'1.Economic Data'!$G$2</f>
        <v>1.0426496494423683</v>
      </c>
      <c r="I115" s="1">
        <f>'1.Economic Data'!I139/'1.Economic Data'!$I$2</f>
        <v>1.0536917644632828</v>
      </c>
      <c r="J115" s="1">
        <f>'1.Economic Data'!D139/'1.Economic Data'!$D$2</f>
        <v>1.2215225050207501</v>
      </c>
      <c r="L115" s="1">
        <f t="shared" si="5"/>
        <v>0.98825146655987062</v>
      </c>
      <c r="M115">
        <f t="shared" si="6"/>
        <v>1.17203057151009</v>
      </c>
      <c r="N115">
        <f t="shared" si="7"/>
        <v>1.044848776189651</v>
      </c>
      <c r="O115">
        <f t="shared" si="8"/>
        <v>1.1066140737850638</v>
      </c>
      <c r="P115" s="1"/>
      <c r="R115" s="1"/>
      <c r="T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</row>
    <row r="116" spans="1:36" x14ac:dyDescent="0.35">
      <c r="A116">
        <f t="shared" si="9"/>
        <v>2026</v>
      </c>
      <c r="B116">
        <v>7</v>
      </c>
      <c r="C116" s="1">
        <f>'1.Economic Data'!E140/'1.Economic Data'!$E$2</f>
        <v>0.99320503926415049</v>
      </c>
      <c r="D116" s="1">
        <f>'1.Economic Data'!H140/'1.Economic Data'!$H$2</f>
        <v>1.1798151690250696</v>
      </c>
      <c r="E116" s="1">
        <f>'1.Economic Data'!F140/'1.Economic Data'!$F$2</f>
        <v>1.1451086008246383</v>
      </c>
      <c r="F116" s="1">
        <f>'1.Economic Data'!J140/'1.Economic Data'!$J$2</f>
        <v>1.1713112330513036</v>
      </c>
      <c r="G116" s="1">
        <f>'1.Economic Data'!K140/'1.Economic Data'!$K$2</f>
        <v>1.2273401786157385</v>
      </c>
      <c r="H116" s="1">
        <f>'1.Economic Data'!G140/'1.Economic Data'!$G$2</f>
        <v>1.0407752889953965</v>
      </c>
      <c r="I116" s="1">
        <f>'1.Economic Data'!I140/'1.Economic Data'!$I$2</f>
        <v>1.0565839144307014</v>
      </c>
      <c r="J116" s="1">
        <f>'1.Economic Data'!D140/'1.Economic Data'!$D$2</f>
        <v>1.2220430158523778</v>
      </c>
      <c r="L116" s="1">
        <f t="shared" si="5"/>
        <v>0.99320503926415049</v>
      </c>
      <c r="M116">
        <f t="shared" si="6"/>
        <v>1.17300710244135</v>
      </c>
      <c r="N116">
        <f t="shared" si="7"/>
        <v>1.0439179775826066</v>
      </c>
      <c r="O116">
        <f t="shared" si="8"/>
        <v>1.1065817647470104</v>
      </c>
      <c r="P116" s="1"/>
      <c r="R116" s="1"/>
      <c r="T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</row>
    <row r="117" spans="1:36" x14ac:dyDescent="0.35">
      <c r="A117">
        <f t="shared" si="9"/>
        <v>2026</v>
      </c>
      <c r="B117">
        <v>8</v>
      </c>
      <c r="C117" s="1">
        <f>'1.Economic Data'!E141/'1.Economic Data'!$E$2</f>
        <v>0.99320503926415049</v>
      </c>
      <c r="D117" s="1">
        <f>'1.Economic Data'!H141/'1.Economic Data'!$H$2</f>
        <v>1.1817629640514991</v>
      </c>
      <c r="E117" s="1">
        <f>'1.Economic Data'!F141/'1.Economic Data'!$F$2</f>
        <v>1.1453200903951091</v>
      </c>
      <c r="F117" s="1">
        <f>'1.Economic Data'!J141/'1.Economic Data'!$J$2</f>
        <v>1.1720465702767504</v>
      </c>
      <c r="G117" s="1">
        <f>'1.Economic Data'!K141/'1.Economic Data'!$K$2</f>
        <v>1.2289237764441969</v>
      </c>
      <c r="H117" s="1">
        <f>'1.Economic Data'!G141/'1.Economic Data'!$G$2</f>
        <v>1.0389009285539992</v>
      </c>
      <c r="I117" s="1">
        <f>'1.Economic Data'!I141/'1.Economic Data'!$I$2</f>
        <v>1.0594760643980832</v>
      </c>
      <c r="J117" s="1">
        <f>'1.Economic Data'!D141/'1.Economic Data'!$D$2</f>
        <v>1.2225635266833554</v>
      </c>
      <c r="L117" s="1">
        <f t="shared" si="5"/>
        <v>0.99320503926415049</v>
      </c>
      <c r="M117">
        <f t="shared" si="6"/>
        <v>1.1739834369026738</v>
      </c>
      <c r="N117">
        <f t="shared" si="7"/>
        <v>1.042983739023267</v>
      </c>
      <c r="O117">
        <f t="shared" si="8"/>
        <v>1.1065467159465689</v>
      </c>
      <c r="P117" s="1"/>
      <c r="R117" s="1"/>
      <c r="T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</row>
    <row r="118" spans="1:36" x14ac:dyDescent="0.35">
      <c r="A118">
        <f t="shared" si="9"/>
        <v>2026</v>
      </c>
      <c r="B118">
        <v>9</v>
      </c>
      <c r="C118" s="1">
        <f>'1.Economic Data'!E142/'1.Economic Data'!$E$2</f>
        <v>0.99320503926415049</v>
      </c>
      <c r="D118" s="1">
        <f>'1.Economic Data'!H142/'1.Economic Data'!$H$2</f>
        <v>1.1840021265595524</v>
      </c>
      <c r="E118" s="1">
        <f>'1.Economic Data'!F142/'1.Economic Data'!$F$2</f>
        <v>1.1447743950832747</v>
      </c>
      <c r="F118" s="1">
        <f>'1.Economic Data'!J142/'1.Economic Data'!$J$2</f>
        <v>1.1714594951803083</v>
      </c>
      <c r="G118" s="1">
        <f>'1.Economic Data'!K142/'1.Economic Data'!$K$2</f>
        <v>1.2306371936486225</v>
      </c>
      <c r="H118" s="1">
        <f>'1.Economic Data'!G142/'1.Economic Data'!$G$2</f>
        <v>1.0385199987542642</v>
      </c>
      <c r="I118" s="1">
        <f>'1.Economic Data'!I142/'1.Economic Data'!$I$2</f>
        <v>1.0630784723619751</v>
      </c>
      <c r="J118" s="1">
        <f>'1.Economic Data'!D142/'1.Economic Data'!$D$2</f>
        <v>1.2231159055244059</v>
      </c>
      <c r="L118" s="1">
        <f t="shared" si="5"/>
        <v>0.99320503926415049</v>
      </c>
      <c r="M118">
        <f t="shared" si="6"/>
        <v>1.1739573466020237</v>
      </c>
      <c r="N118">
        <f t="shared" si="7"/>
        <v>1.0433858820975253</v>
      </c>
      <c r="O118">
        <f t="shared" si="8"/>
        <v>1.1067477226672853</v>
      </c>
      <c r="P118" s="1"/>
      <c r="R118" s="1"/>
      <c r="T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</row>
    <row r="119" spans="1:36" x14ac:dyDescent="0.35">
      <c r="A119">
        <f t="shared" si="9"/>
        <v>2026</v>
      </c>
      <c r="B119">
        <v>10</v>
      </c>
      <c r="C119" s="1">
        <f>'1.Economic Data'!E143/'1.Economic Data'!$E$2</f>
        <v>0.99937075224202387</v>
      </c>
      <c r="D119" s="1">
        <f>'1.Economic Data'!H143/'1.Economic Data'!$H$2</f>
        <v>1.1862412890675953</v>
      </c>
      <c r="E119" s="1">
        <f>'1.Economic Data'!F143/'1.Economic Data'!$F$2</f>
        <v>1.1442286997725593</v>
      </c>
      <c r="F119" s="1">
        <f>'1.Economic Data'!J143/'1.Economic Data'!$J$2</f>
        <v>1.1708724200824663</v>
      </c>
      <c r="G119" s="1">
        <f>'1.Economic Data'!K143/'1.Economic Data'!$K$2</f>
        <v>1.2323506108530478</v>
      </c>
      <c r="H119" s="1">
        <f>'1.Economic Data'!G143/'1.Economic Data'!$G$2</f>
        <v>1.0381390689489542</v>
      </c>
      <c r="I119" s="1">
        <f>'1.Economic Data'!I143/'1.Economic Data'!$I$2</f>
        <v>1.0666808803258299</v>
      </c>
      <c r="J119" s="1">
        <f>'1.Economic Data'!D143/'1.Economic Data'!$D$2</f>
        <v>1.2236682843661069</v>
      </c>
      <c r="L119" s="1">
        <f t="shared" si="5"/>
        <v>0.99937075224202387</v>
      </c>
      <c r="M119">
        <f t="shared" si="6"/>
        <v>1.1739301812844336</v>
      </c>
      <c r="N119">
        <f t="shared" si="7"/>
        <v>1.0437856707008091</v>
      </c>
      <c r="O119">
        <f t="shared" si="8"/>
        <v>1.1069469280990372</v>
      </c>
      <c r="P119" s="1"/>
      <c r="R119" s="1"/>
      <c r="T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</row>
    <row r="120" spans="1:36" x14ac:dyDescent="0.35">
      <c r="A120">
        <f t="shared" si="9"/>
        <v>2026</v>
      </c>
      <c r="B120">
        <v>11</v>
      </c>
      <c r="C120" s="1">
        <f>'1.Economic Data'!E144/'1.Economic Data'!$E$2</f>
        <v>0.99937075224202387</v>
      </c>
      <c r="D120" s="1">
        <f>'1.Economic Data'!H144/'1.Economic Data'!$H$2</f>
        <v>1.1884804515756484</v>
      </c>
      <c r="E120" s="1">
        <f>'1.Economic Data'!F144/'1.Economic Data'!$F$2</f>
        <v>1.1436830044607251</v>
      </c>
      <c r="F120" s="1">
        <f>'1.Economic Data'!J144/'1.Economic Data'!$J$2</f>
        <v>1.1702853449860242</v>
      </c>
      <c r="G120" s="1">
        <f>'1.Economic Data'!K144/'1.Economic Data'!$K$2</f>
        <v>1.2340640280574733</v>
      </c>
      <c r="H120" s="1">
        <f>'1.Economic Data'!G144/'1.Economic Data'!$G$2</f>
        <v>1.0377581391492188</v>
      </c>
      <c r="I120" s="1">
        <f>'1.Economic Data'!I144/'1.Economic Data'!$I$2</f>
        <v>1.0702832882897215</v>
      </c>
      <c r="J120" s="1">
        <f>'1.Economic Data'!D144/'1.Economic Data'!$D$2</f>
        <v>1.2242206632071573</v>
      </c>
      <c r="L120" s="1">
        <f t="shared" si="5"/>
        <v>0.99937075224202387</v>
      </c>
      <c r="M120">
        <f t="shared" si="6"/>
        <v>1.1739019439573295</v>
      </c>
      <c r="N120">
        <f t="shared" si="7"/>
        <v>1.044183118105124</v>
      </c>
      <c r="O120">
        <f t="shared" si="8"/>
        <v>1.107144341172835</v>
      </c>
      <c r="P120" s="1"/>
      <c r="R120" s="1"/>
      <c r="T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</row>
    <row r="121" spans="1:36" x14ac:dyDescent="0.35">
      <c r="A121">
        <f t="shared" si="9"/>
        <v>2026</v>
      </c>
      <c r="B121">
        <v>12</v>
      </c>
      <c r="C121" s="1">
        <f>'1.Economic Data'!E145/'1.Economic Data'!$E$2</f>
        <v>0.99937075224202387</v>
      </c>
      <c r="D121" s="1">
        <f>'1.Economic Data'!H145/'1.Economic Data'!$H$2</f>
        <v>1.1915381042340547</v>
      </c>
      <c r="E121" s="1">
        <f>'1.Economic Data'!F145/'1.Economic Data'!$F$2</f>
        <v>1.1431018743891523</v>
      </c>
      <c r="F121" s="1">
        <f>'1.Economic Data'!J145/'1.Economic Data'!$J$2</f>
        <v>1.1697798443933702</v>
      </c>
      <c r="G121" s="1">
        <f>'1.Economic Data'!K145/'1.Economic Data'!$K$2</f>
        <v>1.2360703661845172</v>
      </c>
      <c r="H121" s="1">
        <f>'1.Economic Data'!G145/'1.Economic Data'!$G$2</f>
        <v>1.0368758685629871</v>
      </c>
      <c r="I121" s="1">
        <f>'1.Economic Data'!I145/'1.Economic Data'!$I$2</f>
        <v>1.0760669752990728</v>
      </c>
      <c r="J121" s="1">
        <f>'1.Economic Data'!D145/'1.Economic Data'!$D$2</f>
        <v>1.2249293470504288</v>
      </c>
      <c r="L121" s="1">
        <f t="shared" si="5"/>
        <v>0.99937075224202387</v>
      </c>
      <c r="M121">
        <f t="shared" si="6"/>
        <v>1.1740994762351176</v>
      </c>
      <c r="N121">
        <f t="shared" si="7"/>
        <v>1.0445982028608121</v>
      </c>
      <c r="O121">
        <f t="shared" si="8"/>
        <v>1.1074575399784068</v>
      </c>
      <c r="P121" s="1"/>
      <c r="R121" s="1"/>
      <c r="T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</row>
    <row r="122" spans="1:36" x14ac:dyDescent="0.35">
      <c r="A122">
        <f t="shared" si="9"/>
        <v>2027</v>
      </c>
      <c r="B122">
        <v>1</v>
      </c>
      <c r="C122" s="1">
        <f>'1.Economic Data'!E146/'1.Economic Data'!$E$2</f>
        <v>1.0077040933377597</v>
      </c>
      <c r="D122" s="1">
        <f>'1.Economic Data'!H146/'1.Economic Data'!$H$2</f>
        <v>1.194595756892471</v>
      </c>
      <c r="E122" s="1">
        <f>'1.Economic Data'!F146/'1.Economic Data'!$F$2</f>
        <v>1.1425207443164607</v>
      </c>
      <c r="F122" s="1">
        <f>'1.Economic Data'!J146/'1.Economic Data'!$J$2</f>
        <v>1.1692743438021163</v>
      </c>
      <c r="G122" s="1">
        <f>'1.Economic Data'!K146/'1.Economic Data'!$K$2</f>
        <v>1.2380767043115748</v>
      </c>
      <c r="H122" s="1">
        <f>'1.Economic Data'!G146/'1.Economic Data'!$G$2</f>
        <v>1.0359935979823298</v>
      </c>
      <c r="I122" s="1">
        <f>'1.Economic Data'!I146/'1.Economic Data'!$I$2</f>
        <v>1.0818506623084239</v>
      </c>
      <c r="J122" s="1">
        <f>'1.Economic Data'!D146/'1.Economic Data'!$D$2</f>
        <v>1.2256380308930497</v>
      </c>
      <c r="L122" s="1">
        <f t="shared" si="5"/>
        <v>1.0077040933377597</v>
      </c>
      <c r="M122">
        <f t="shared" si="6"/>
        <v>1.17429531975349</v>
      </c>
      <c r="N122">
        <f t="shared" si="7"/>
        <v>1.0450068094146012</v>
      </c>
      <c r="O122">
        <f t="shared" si="8"/>
        <v>1.1077664940799092</v>
      </c>
      <c r="P122" s="1"/>
      <c r="R122" s="1"/>
      <c r="T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</row>
    <row r="123" spans="1:36" x14ac:dyDescent="0.35">
      <c r="A123">
        <f t="shared" si="9"/>
        <v>2027</v>
      </c>
      <c r="B123">
        <v>2</v>
      </c>
      <c r="C123" s="1">
        <f>'1.Economic Data'!E147/'1.Economic Data'!$E$2</f>
        <v>1.0077040933377597</v>
      </c>
      <c r="D123" s="1">
        <f>'1.Economic Data'!H147/'1.Economic Data'!$H$2</f>
        <v>1.1976534095508773</v>
      </c>
      <c r="E123" s="1">
        <f>'1.Economic Data'!F147/'1.Economic Data'!$F$2</f>
        <v>1.1419396142448879</v>
      </c>
      <c r="F123" s="1">
        <f>'1.Economic Data'!J147/'1.Economic Data'!$J$2</f>
        <v>1.1687688432094625</v>
      </c>
      <c r="G123" s="1">
        <f>'1.Economic Data'!K147/'1.Economic Data'!$K$2</f>
        <v>1.2400830424386184</v>
      </c>
      <c r="H123" s="1">
        <f>'1.Economic Data'!G147/'1.Economic Data'!$G$2</f>
        <v>1.0351113273960979</v>
      </c>
      <c r="I123" s="1">
        <f>'1.Economic Data'!I147/'1.Economic Data'!$I$2</f>
        <v>1.0876343493177747</v>
      </c>
      <c r="J123" s="1">
        <f>'1.Economic Data'!D147/'1.Economic Data'!$D$2</f>
        <v>1.226346714736321</v>
      </c>
      <c r="L123" s="1">
        <f t="shared" si="5"/>
        <v>1.0077040933377597</v>
      </c>
      <c r="M123">
        <f t="shared" si="6"/>
        <v>1.174489481410647</v>
      </c>
      <c r="N123">
        <f t="shared" si="7"/>
        <v>1.0454089934072965</v>
      </c>
      <c r="O123">
        <f t="shared" si="8"/>
        <v>1.1080712371183374</v>
      </c>
      <c r="P123" s="1"/>
      <c r="R123" s="1"/>
      <c r="T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</row>
    <row r="124" spans="1:36" x14ac:dyDescent="0.35">
      <c r="A124">
        <f t="shared" si="9"/>
        <v>2027</v>
      </c>
      <c r="B124">
        <v>3</v>
      </c>
      <c r="C124" s="1">
        <f>'1.Economic Data'!E148/'1.Economic Data'!$E$2</f>
        <v>1.0077040933377597</v>
      </c>
      <c r="D124" s="1">
        <f>'1.Economic Data'!H148/'1.Economic Data'!$H$2</f>
        <v>1.200266505032997</v>
      </c>
      <c r="E124" s="1">
        <f>'1.Economic Data'!F148/'1.Economic Data'!$F$2</f>
        <v>1.1427482727792648</v>
      </c>
      <c r="F124" s="1">
        <f>'1.Economic Data'!J148/'1.Economic Data'!$J$2</f>
        <v>1.1696085752677912</v>
      </c>
      <c r="G124" s="1">
        <f>'1.Economic Data'!K148/'1.Economic Data'!$K$2</f>
        <v>1.2419935997733436</v>
      </c>
      <c r="H124" s="1">
        <f>'1.Economic Data'!G148/'1.Economic Data'!$G$2</f>
        <v>1.0357962577631628</v>
      </c>
      <c r="I124" s="1">
        <f>'1.Economic Data'!I148/'1.Economic Data'!$I$2</f>
        <v>1.0920691100252056</v>
      </c>
      <c r="J124" s="1">
        <f>'1.Economic Data'!D148/'1.Economic Data'!$D$2</f>
        <v>1.2271288901130264</v>
      </c>
      <c r="L124" s="1">
        <f t="shared" si="5"/>
        <v>1.0077040933377597</v>
      </c>
      <c r="M124">
        <f t="shared" si="6"/>
        <v>1.1756768653516227</v>
      </c>
      <c r="N124">
        <f t="shared" si="7"/>
        <v>1.0468139336169819</v>
      </c>
      <c r="O124">
        <f t="shared" si="8"/>
        <v>1.1093759164869297</v>
      </c>
      <c r="P124" s="1"/>
      <c r="R124" s="1"/>
      <c r="T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</row>
    <row r="125" spans="1:36" x14ac:dyDescent="0.35">
      <c r="A125">
        <f t="shared" si="9"/>
        <v>2027</v>
      </c>
      <c r="B125">
        <v>4</v>
      </c>
      <c r="C125" s="1">
        <f>'1.Economic Data'!E149/'1.Economic Data'!$E$2</f>
        <v>1.0057740495353433</v>
      </c>
      <c r="D125" s="1">
        <f>'1.Economic Data'!H149/'1.Economic Data'!$H$2</f>
        <v>1.2028796005151172</v>
      </c>
      <c r="E125" s="1">
        <f>'1.Economic Data'!F149/'1.Economic Data'!$F$2</f>
        <v>1.1435569313125231</v>
      </c>
      <c r="F125" s="1">
        <f>'1.Economic Data'!J149/'1.Economic Data'!$J$2</f>
        <v>1.17044830732612</v>
      </c>
      <c r="G125" s="1">
        <f>'1.Economic Data'!K149/'1.Economic Data'!$K$2</f>
        <v>1.2439041571080691</v>
      </c>
      <c r="H125" s="1">
        <f>'1.Economic Data'!G149/'1.Economic Data'!$G$2</f>
        <v>1.0364811881246532</v>
      </c>
      <c r="I125" s="1">
        <f>'1.Economic Data'!I149/'1.Economic Data'!$I$2</f>
        <v>1.0965038707326362</v>
      </c>
      <c r="J125" s="1">
        <f>'1.Economic Data'!D149/'1.Economic Data'!$D$2</f>
        <v>1.2279110654890812</v>
      </c>
      <c r="L125" s="1">
        <f t="shared" si="5"/>
        <v>1.0057740495353433</v>
      </c>
      <c r="M125">
        <f t="shared" si="6"/>
        <v>1.1768638487942282</v>
      </c>
      <c r="N125">
        <f t="shared" si="7"/>
        <v>1.0482169380530566</v>
      </c>
      <c r="O125">
        <f t="shared" si="8"/>
        <v>1.1106793507076744</v>
      </c>
      <c r="P125" s="1"/>
      <c r="R125" s="1"/>
      <c r="T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</row>
    <row r="126" spans="1:36" x14ac:dyDescent="0.35">
      <c r="A126">
        <f t="shared" si="9"/>
        <v>2027</v>
      </c>
      <c r="B126">
        <v>5</v>
      </c>
      <c r="C126" s="1">
        <f>'1.Economic Data'!E150/'1.Economic Data'!$E$2</f>
        <v>1.0057740495353433</v>
      </c>
      <c r="D126" s="1">
        <f>'1.Economic Data'!H150/'1.Economic Data'!$H$2</f>
        <v>1.2054926959972372</v>
      </c>
      <c r="E126" s="1">
        <f>'1.Economic Data'!F150/'1.Economic Data'!$F$2</f>
        <v>1.1443655898469003</v>
      </c>
      <c r="F126" s="1">
        <f>'1.Economic Data'!J150/'1.Economic Data'!$J$2</f>
        <v>1.1712880393844487</v>
      </c>
      <c r="G126" s="1">
        <f>'1.Economic Data'!K150/'1.Economic Data'!$K$2</f>
        <v>1.2458147144427942</v>
      </c>
      <c r="H126" s="1">
        <f>'1.Economic Data'!G150/'1.Economic Data'!$G$2</f>
        <v>1.037166118491718</v>
      </c>
      <c r="I126" s="1">
        <f>'1.Economic Data'!I150/'1.Economic Data'!$I$2</f>
        <v>1.1009386314400671</v>
      </c>
      <c r="J126" s="1">
        <f>'1.Economic Data'!D150/'1.Economic Data'!$D$2</f>
        <v>1.2286932408657865</v>
      </c>
      <c r="L126" s="1">
        <f t="shared" si="5"/>
        <v>1.0057740495353433</v>
      </c>
      <c r="M126">
        <f t="shared" si="6"/>
        <v>1.1780504336465891</v>
      </c>
      <c r="N126">
        <f t="shared" si="7"/>
        <v>1.0496180223180689</v>
      </c>
      <c r="O126">
        <f t="shared" si="8"/>
        <v>1.1119815494670207</v>
      </c>
      <c r="P126" s="1"/>
      <c r="R126" s="1"/>
      <c r="T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</row>
    <row r="127" spans="1:36" x14ac:dyDescent="0.35">
      <c r="A127">
        <f t="shared" si="9"/>
        <v>2027</v>
      </c>
      <c r="B127">
        <v>6</v>
      </c>
      <c r="C127" s="1">
        <f>'1.Economic Data'!E151/'1.Economic Data'!$E$2</f>
        <v>1.0057740495353433</v>
      </c>
      <c r="D127" s="1">
        <f>'1.Economic Data'!H151/'1.Economic Data'!$H$2</f>
        <v>1.2081856275340399</v>
      </c>
      <c r="E127" s="1">
        <f>'1.Economic Data'!F151/'1.Economic Data'!$F$2</f>
        <v>1.1453484382031236</v>
      </c>
      <c r="F127" s="1">
        <f>'1.Economic Data'!J151/'1.Economic Data'!$J$2</f>
        <v>1.1723044539798919</v>
      </c>
      <c r="G127" s="1">
        <f>'1.Economic Data'!K151/'1.Economic Data'!$K$2</f>
        <v>1.2477887159153715</v>
      </c>
      <c r="H127" s="1">
        <f>'1.Economic Data'!G151/'1.Economic Data'!$G$2</f>
        <v>1.0380153132182901</v>
      </c>
      <c r="I127" s="1">
        <f>'1.Economic Data'!I151/'1.Economic Data'!$I$2</f>
        <v>1.1054957320647509</v>
      </c>
      <c r="J127" s="1">
        <f>'1.Economic Data'!D151/'1.Economic Data'!$D$2</f>
        <v>1.2295868458829387</v>
      </c>
      <c r="L127" s="1">
        <f t="shared" si="5"/>
        <v>1.0057740495353433</v>
      </c>
      <c r="M127">
        <f t="shared" si="6"/>
        <v>1.1793944100637492</v>
      </c>
      <c r="N127">
        <f t="shared" si="7"/>
        <v>1.0511735449808655</v>
      </c>
      <c r="O127">
        <f t="shared" si="8"/>
        <v>1.1134398066161133</v>
      </c>
      <c r="P127" s="1"/>
      <c r="R127" s="1"/>
      <c r="T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</row>
    <row r="128" spans="1:36" x14ac:dyDescent="0.35">
      <c r="A128">
        <f t="shared" si="9"/>
        <v>2027</v>
      </c>
      <c r="B128">
        <v>7</v>
      </c>
      <c r="C128" s="1">
        <f>'1.Economic Data'!E152/'1.Economic Data'!$E$2</f>
        <v>1.0108154287122946</v>
      </c>
      <c r="D128" s="1">
        <f>'1.Economic Data'!H152/'1.Economic Data'!$H$2</f>
        <v>1.2108785590708426</v>
      </c>
      <c r="E128" s="1">
        <f>'1.Economic Data'!F152/'1.Economic Data'!$F$2</f>
        <v>1.1463312865604658</v>
      </c>
      <c r="F128" s="1">
        <f>'1.Economic Data'!J152/'1.Economic Data'!$J$2</f>
        <v>1.1733208685753347</v>
      </c>
      <c r="G128" s="1">
        <f>'1.Economic Data'!K152/'1.Economic Data'!$K$2</f>
        <v>1.2497627173879631</v>
      </c>
      <c r="H128" s="1">
        <f>'1.Economic Data'!G152/'1.Economic Data'!$G$2</f>
        <v>1.0388645079504368</v>
      </c>
      <c r="I128" s="1">
        <f>'1.Economic Data'!I152/'1.Economic Data'!$I$2</f>
        <v>1.1100528326893979</v>
      </c>
      <c r="J128" s="1">
        <f>'1.Economic Data'!D152/'1.Economic Data'!$D$2</f>
        <v>1.2304804509000908</v>
      </c>
      <c r="L128" s="1">
        <f t="shared" si="5"/>
        <v>1.0108154287122946</v>
      </c>
      <c r="M128">
        <f t="shared" si="6"/>
        <v>1.180738036487587</v>
      </c>
      <c r="N128">
        <f t="shared" si="7"/>
        <v>1.0527272314815415</v>
      </c>
      <c r="O128">
        <f t="shared" si="8"/>
        <v>1.1148968940025481</v>
      </c>
      <c r="P128" s="1"/>
      <c r="R128" s="1"/>
      <c r="T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</row>
    <row r="129" spans="1:36" x14ac:dyDescent="0.35">
      <c r="A129">
        <f t="shared" si="9"/>
        <v>2027</v>
      </c>
      <c r="B129">
        <v>8</v>
      </c>
      <c r="C129" s="1">
        <f>'1.Economic Data'!E153/'1.Economic Data'!$E$2</f>
        <v>1.0108154287122946</v>
      </c>
      <c r="D129" s="1">
        <f>'1.Economic Data'!H153/'1.Economic Data'!$H$2</f>
        <v>1.2135714906076456</v>
      </c>
      <c r="E129" s="1">
        <f>'1.Economic Data'!F153/'1.Economic Data'!$F$2</f>
        <v>1.1473141349166893</v>
      </c>
      <c r="F129" s="1">
        <f>'1.Economic Data'!J153/'1.Economic Data'!$J$2</f>
        <v>1.1743372831707779</v>
      </c>
      <c r="G129" s="1">
        <f>'1.Economic Data'!K153/'1.Economic Data'!$K$2</f>
        <v>1.2517367188605399</v>
      </c>
      <c r="H129" s="1">
        <f>'1.Economic Data'!G153/'1.Economic Data'!$G$2</f>
        <v>1.0397137026770091</v>
      </c>
      <c r="I129" s="1">
        <f>'1.Economic Data'!I153/'1.Economic Data'!$I$2</f>
        <v>1.1146099333140818</v>
      </c>
      <c r="J129" s="1">
        <f>'1.Economic Data'!D153/'1.Economic Data'!$D$2</f>
        <v>1.2313740559172432</v>
      </c>
      <c r="L129" s="1">
        <f t="shared" si="5"/>
        <v>1.0108154287122946</v>
      </c>
      <c r="M129">
        <f t="shared" si="6"/>
        <v>1.1820813146802625</v>
      </c>
      <c r="N129">
        <f t="shared" si="7"/>
        <v>1.0542790971450182</v>
      </c>
      <c r="O129">
        <f t="shared" si="8"/>
        <v>1.1163528211067968</v>
      </c>
      <c r="P129" s="1"/>
      <c r="R129" s="1"/>
      <c r="T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</row>
    <row r="130" spans="1:36" x14ac:dyDescent="0.35">
      <c r="A130">
        <f t="shared" si="9"/>
        <v>2027</v>
      </c>
      <c r="B130">
        <v>9</v>
      </c>
      <c r="C130" s="1">
        <f>'1.Economic Data'!E154/'1.Economic Data'!$E$2</f>
        <v>1.0108154287122946</v>
      </c>
      <c r="D130" s="1">
        <f>'1.Economic Data'!H154/'1.Economic Data'!$H$2</f>
        <v>1.2163445993788489</v>
      </c>
      <c r="E130" s="1">
        <f>'1.Economic Data'!F154/'1.Economic Data'!$F$2</f>
        <v>1.1484685621138995</v>
      </c>
      <c r="F130" s="1">
        <f>'1.Economic Data'!J154/'1.Economic Data'!$J$2</f>
        <v>1.1755284669420596</v>
      </c>
      <c r="G130" s="1">
        <f>'1.Economic Data'!K154/'1.Economic Data'!$K$2</f>
        <v>1.253774826332323</v>
      </c>
      <c r="H130" s="1">
        <f>'1.Economic Data'!G154/'1.Economic Data'!$G$2</f>
        <v>1.0407217730037579</v>
      </c>
      <c r="I130" s="1">
        <f>'1.Economic Data'!I154/'1.Economic Data'!$I$2</f>
        <v>1.119288883515644</v>
      </c>
      <c r="J130" s="1">
        <f>'1.Economic Data'!D154/'1.Economic Data'!$D$2</f>
        <v>1.2323842935152627</v>
      </c>
      <c r="L130" s="1">
        <f t="shared" si="5"/>
        <v>1.0108154287122946</v>
      </c>
      <c r="M130">
        <f t="shared" si="6"/>
        <v>1.183580623599839</v>
      </c>
      <c r="N130">
        <f t="shared" si="7"/>
        <v>1.0559811128844925</v>
      </c>
      <c r="O130">
        <f t="shared" si="8"/>
        <v>1.1179618884816602</v>
      </c>
      <c r="P130" s="1"/>
      <c r="R130" s="1"/>
      <c r="T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</row>
    <row r="131" spans="1:36" x14ac:dyDescent="0.35">
      <c r="A131">
        <f t="shared" si="9"/>
        <v>2027</v>
      </c>
      <c r="B131">
        <v>10</v>
      </c>
      <c r="C131" s="1">
        <f>'1.Economic Data'!E155/'1.Economic Data'!$E$2</f>
        <v>1.017090481981098</v>
      </c>
      <c r="D131" s="1">
        <f>'1.Economic Data'!H155/'1.Economic Data'!$H$2</f>
        <v>1.2191177081500622</v>
      </c>
      <c r="E131" s="1">
        <f>'1.Economic Data'!F155/'1.Economic Data'!$F$2</f>
        <v>1.1496229893099905</v>
      </c>
      <c r="F131" s="1">
        <f>'1.Economic Data'!J155/'1.Economic Data'!$J$2</f>
        <v>1.1767196507147417</v>
      </c>
      <c r="G131" s="1">
        <f>'1.Economic Data'!K155/'1.Economic Data'!$K$2</f>
        <v>1.2558129338041195</v>
      </c>
      <c r="H131" s="1">
        <f>'1.Economic Data'!G155/'1.Economic Data'!$G$2</f>
        <v>1.0417298433360815</v>
      </c>
      <c r="I131" s="1">
        <f>'1.Economic Data'!I155/'1.Economic Data'!$I$2</f>
        <v>1.1239678337172065</v>
      </c>
      <c r="J131" s="1">
        <f>'1.Economic Data'!D155/'1.Economic Data'!$D$2</f>
        <v>1.2333945311139325</v>
      </c>
      <c r="L131" s="1">
        <f t="shared" ref="L131:L193" si="10">C131</f>
        <v>1.017090481981098</v>
      </c>
      <c r="M131">
        <f t="shared" ref="M131:M193" si="11">(F131^(0.8))*(D131^(0.2))</f>
        <v>1.1850796287356389</v>
      </c>
      <c r="N131">
        <f t="shared" ref="N131:N193" si="12">(H131^(0.8))*(I131^(0.2))</f>
        <v>1.0576813858598233</v>
      </c>
      <c r="O131">
        <f t="shared" ref="O131:O193" si="13">(M131^(0.5))*(N131^(0.5))</f>
        <v>1.1195698567196937</v>
      </c>
      <c r="P131" s="1"/>
      <c r="R131" s="1"/>
      <c r="T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</row>
    <row r="132" spans="1:36" x14ac:dyDescent="0.35">
      <c r="A132">
        <f t="shared" si="9"/>
        <v>2027</v>
      </c>
      <c r="B132">
        <v>11</v>
      </c>
      <c r="C132" s="1">
        <f>'1.Economic Data'!E156/'1.Economic Data'!$E$2</f>
        <v>1.017090481981098</v>
      </c>
      <c r="D132" s="1">
        <f>'1.Economic Data'!H156/'1.Economic Data'!$H$2</f>
        <v>1.2218908169212652</v>
      </c>
      <c r="E132" s="1">
        <f>'1.Economic Data'!F156/'1.Economic Data'!$F$2</f>
        <v>1.1507774165072007</v>
      </c>
      <c r="F132" s="1">
        <f>'1.Economic Data'!J156/'1.Economic Data'!$J$2</f>
        <v>1.1779108344860234</v>
      </c>
      <c r="G132" s="1">
        <f>'1.Economic Data'!K156/'1.Economic Data'!$K$2</f>
        <v>1.2578510412759021</v>
      </c>
      <c r="H132" s="1">
        <f>'1.Economic Data'!G156/'1.Economic Data'!$G$2</f>
        <v>1.0427379136628305</v>
      </c>
      <c r="I132" s="1">
        <f>'1.Economic Data'!I156/'1.Economic Data'!$I$2</f>
        <v>1.128646783918769</v>
      </c>
      <c r="J132" s="1">
        <f>'1.Economic Data'!D156/'1.Economic Data'!$D$2</f>
        <v>1.2344047687119517</v>
      </c>
      <c r="L132" s="1">
        <f t="shared" si="10"/>
        <v>1.017090481981098</v>
      </c>
      <c r="M132">
        <f t="shared" si="11"/>
        <v>1.1865783316955769</v>
      </c>
      <c r="N132">
        <f t="shared" si="12"/>
        <v>1.0593799311076473</v>
      </c>
      <c r="O132">
        <f t="shared" si="13"/>
        <v>1.1211767350803741</v>
      </c>
      <c r="P132" s="1"/>
      <c r="R132" s="1"/>
      <c r="T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</row>
    <row r="133" spans="1:36" x14ac:dyDescent="0.35">
      <c r="A133">
        <f t="shared" si="9"/>
        <v>2027</v>
      </c>
      <c r="B133">
        <v>12</v>
      </c>
      <c r="C133" s="1">
        <f>'1.Economic Data'!E157/'1.Economic Data'!$E$2</f>
        <v>1.017090481981098</v>
      </c>
      <c r="D133" s="1">
        <f>'1.Economic Data'!H157/'1.Economic Data'!$H$2</f>
        <v>1.2248935396446188</v>
      </c>
      <c r="E133" s="1">
        <f>'1.Economic Data'!F157/'1.Economic Data'!$F$2</f>
        <v>1.1525383376049139</v>
      </c>
      <c r="F133" s="1">
        <f>'1.Economic Data'!J157/'1.Economic Data'!$J$2</f>
        <v>1.1796966067954384</v>
      </c>
      <c r="G133" s="1">
        <f>'1.Economic Data'!K157/'1.Economic Data'!$K$2</f>
        <v>1.260079197506391</v>
      </c>
      <c r="H133" s="1">
        <f>'1.Economic Data'!G157/'1.Economic Data'!$G$2</f>
        <v>1.0443998825124123</v>
      </c>
      <c r="I133" s="1">
        <f>'1.Economic Data'!I157/'1.Economic Data'!$I$2</f>
        <v>1.1336579397072153</v>
      </c>
      <c r="J133" s="1">
        <f>'1.Economic Data'!D157/'1.Economic Data'!$D$2</f>
        <v>1.2356929300445119</v>
      </c>
      <c r="L133" s="1">
        <f t="shared" si="10"/>
        <v>1.017090481981098</v>
      </c>
      <c r="M133">
        <f t="shared" si="11"/>
        <v>1.1886005667693318</v>
      </c>
      <c r="N133">
        <f t="shared" si="12"/>
        <v>1.0616707644855361</v>
      </c>
      <c r="O133">
        <f t="shared" si="13"/>
        <v>1.1233443249466912</v>
      </c>
      <c r="P133" s="1"/>
      <c r="R133" s="1"/>
      <c r="T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</row>
    <row r="134" spans="1:36" x14ac:dyDescent="0.35">
      <c r="A134">
        <f t="shared" si="9"/>
        <v>2028</v>
      </c>
      <c r="B134">
        <v>1</v>
      </c>
      <c r="C134" s="1">
        <f>'1.Economic Data'!E158/'1.Economic Data'!$E$2</f>
        <v>1.0255715735626738</v>
      </c>
      <c r="D134" s="1">
        <f>'1.Economic Data'!H158/'1.Economic Data'!$H$2</f>
        <v>1.2278962623679619</v>
      </c>
      <c r="E134" s="1">
        <f>'1.Economic Data'!F158/'1.Economic Data'!$F$2</f>
        <v>1.1542992587015082</v>
      </c>
      <c r="F134" s="1">
        <f>'1.Economic Data'!J158/'1.Economic Data'!$J$2</f>
        <v>1.1814823791062534</v>
      </c>
      <c r="G134" s="1">
        <f>'1.Economic Data'!K158/'1.Economic Data'!$K$2</f>
        <v>1.2623073537368941</v>
      </c>
      <c r="H134" s="1">
        <f>'1.Economic Data'!G158/'1.Economic Data'!$G$2</f>
        <v>1.0460618513675688</v>
      </c>
      <c r="I134" s="1">
        <f>'1.Economic Data'!I158/'1.Economic Data'!$I$2</f>
        <v>1.1386690954956984</v>
      </c>
      <c r="J134" s="1">
        <f>'1.Economic Data'!D158/'1.Economic Data'!$D$2</f>
        <v>1.2369810913764216</v>
      </c>
      <c r="L134" s="1">
        <f t="shared" si="10"/>
        <v>1.0255715735626738</v>
      </c>
      <c r="M134">
        <f t="shared" si="11"/>
        <v>1.190622634639579</v>
      </c>
      <c r="N134">
        <f t="shared" si="12"/>
        <v>1.0639602383372344</v>
      </c>
      <c r="O134">
        <f t="shared" si="13"/>
        <v>1.1255110581957124</v>
      </c>
      <c r="P134" s="1"/>
      <c r="R134" s="1"/>
      <c r="T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</row>
    <row r="135" spans="1:36" x14ac:dyDescent="0.35">
      <c r="A135">
        <f t="shared" si="9"/>
        <v>2028</v>
      </c>
      <c r="B135">
        <v>2</v>
      </c>
      <c r="C135" s="1">
        <f>'1.Economic Data'!E159/'1.Economic Data'!$E$2</f>
        <v>1.0255715735626738</v>
      </c>
      <c r="D135" s="1">
        <f>'1.Economic Data'!H159/'1.Economic Data'!$H$2</f>
        <v>1.2308989850913152</v>
      </c>
      <c r="E135" s="1">
        <f>'1.Economic Data'!F159/'1.Economic Data'!$F$2</f>
        <v>1.1560601797992214</v>
      </c>
      <c r="F135" s="1">
        <f>'1.Economic Data'!J159/'1.Economic Data'!$J$2</f>
        <v>1.1832681514156684</v>
      </c>
      <c r="G135" s="1">
        <f>'1.Economic Data'!K159/'1.Economic Data'!$K$2</f>
        <v>1.2645355099673827</v>
      </c>
      <c r="H135" s="1">
        <f>'1.Economic Data'!G159/'1.Economic Data'!$G$2</f>
        <v>1.0477238202171508</v>
      </c>
      <c r="I135" s="1">
        <f>'1.Economic Data'!I159/'1.Economic Data'!$I$2</f>
        <v>1.1436802512841446</v>
      </c>
      <c r="J135" s="1">
        <f>'1.Economic Data'!D159/'1.Economic Data'!$D$2</f>
        <v>1.2382692527089816</v>
      </c>
      <c r="L135" s="1">
        <f t="shared" si="10"/>
        <v>1.0255715735626738</v>
      </c>
      <c r="M135">
        <f t="shared" si="11"/>
        <v>1.1926445363412328</v>
      </c>
      <c r="N135">
        <f t="shared" si="12"/>
        <v>1.0662483659755715</v>
      </c>
      <c r="O135">
        <f t="shared" si="13"/>
        <v>1.127676943128453</v>
      </c>
      <c r="P135" s="1"/>
      <c r="R135" s="1"/>
      <c r="T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</row>
    <row r="136" spans="1:36" x14ac:dyDescent="0.35">
      <c r="A136">
        <f t="shared" si="9"/>
        <v>2028</v>
      </c>
      <c r="B136">
        <v>3</v>
      </c>
      <c r="C136" s="1">
        <f>'1.Economic Data'!E160/'1.Economic Data'!$E$2</f>
        <v>1.0255715735626738</v>
      </c>
      <c r="D136" s="1">
        <f>'1.Economic Data'!H160/'1.Economic Data'!$H$2</f>
        <v>1.2337751301382238</v>
      </c>
      <c r="E136" s="1">
        <f>'1.Economic Data'!F160/'1.Economic Data'!$F$2</f>
        <v>1.1573802178770116</v>
      </c>
      <c r="F136" s="1">
        <f>'1.Economic Data'!J160/'1.Economic Data'!$J$2</f>
        <v>1.1846409644626983</v>
      </c>
      <c r="G136" s="1">
        <f>'1.Economic Data'!K160/'1.Economic Data'!$K$2</f>
        <v>1.2666546009027635</v>
      </c>
      <c r="H136" s="1">
        <f>'1.Economic Data'!G160/'1.Economic Data'!$G$2</f>
        <v>1.0488337195854036</v>
      </c>
      <c r="I136" s="1">
        <f>'1.Economic Data'!I160/'1.Economic Data'!$I$2</f>
        <v>1.1485194201949713</v>
      </c>
      <c r="J136" s="1">
        <f>'1.Economic Data'!D160/'1.Economic Data'!$D$2</f>
        <v>1.2396614728499435</v>
      </c>
      <c r="L136" s="1">
        <f t="shared" si="10"/>
        <v>1.0255715735626738</v>
      </c>
      <c r="M136">
        <f t="shared" si="11"/>
        <v>1.1943087094438007</v>
      </c>
      <c r="N136">
        <f t="shared" si="12"/>
        <v>1.0680534363320267</v>
      </c>
      <c r="O136">
        <f t="shared" si="13"/>
        <v>1.1294182224325582</v>
      </c>
      <c r="P136" s="1"/>
      <c r="R136" s="1"/>
      <c r="T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</row>
    <row r="137" spans="1:36" x14ac:dyDescent="0.35">
      <c r="A137">
        <f t="shared" si="9"/>
        <v>2028</v>
      </c>
      <c r="B137">
        <v>4</v>
      </c>
      <c r="C137" s="1">
        <f>'1.Economic Data'!E161/'1.Economic Data'!$E$2</f>
        <v>1.0236073112627952</v>
      </c>
      <c r="D137" s="1">
        <f>'1.Economic Data'!H161/'1.Economic Data'!$H$2</f>
        <v>1.2366512751851322</v>
      </c>
      <c r="E137" s="1">
        <f>'1.Economic Data'!F161/'1.Economic Data'!$F$2</f>
        <v>1.1587002559536828</v>
      </c>
      <c r="F137" s="1">
        <f>'1.Economic Data'!J161/'1.Economic Data'!$J$2</f>
        <v>1.1860137775083284</v>
      </c>
      <c r="G137" s="1">
        <f>'1.Economic Data'!K161/'1.Economic Data'!$K$2</f>
        <v>1.2687736918381582</v>
      </c>
      <c r="H137" s="1">
        <f>'1.Economic Data'!G161/'1.Economic Data'!$G$2</f>
        <v>1.0499436189536562</v>
      </c>
      <c r="I137" s="1">
        <f>'1.Economic Data'!I161/'1.Economic Data'!$I$2</f>
        <v>1.1533585891057616</v>
      </c>
      <c r="J137" s="1">
        <f>'1.Economic Data'!D161/'1.Economic Data'!$D$2</f>
        <v>1.2410536929902551</v>
      </c>
      <c r="L137" s="1">
        <f t="shared" si="10"/>
        <v>1.0236073112627952</v>
      </c>
      <c r="M137">
        <f t="shared" si="11"/>
        <v>1.1959726199185565</v>
      </c>
      <c r="N137">
        <f t="shared" si="12"/>
        <v>1.0698568054549062</v>
      </c>
      <c r="O137">
        <f t="shared" si="13"/>
        <v>1.1311584533378169</v>
      </c>
      <c r="P137" s="1"/>
      <c r="R137" s="1"/>
      <c r="T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</row>
    <row r="138" spans="1:36" x14ac:dyDescent="0.35">
      <c r="A138">
        <f t="shared" si="9"/>
        <v>2028</v>
      </c>
      <c r="B138">
        <v>5</v>
      </c>
      <c r="C138" s="1">
        <f>'1.Economic Data'!E162/'1.Economic Data'!$E$2</f>
        <v>1.0236073112627952</v>
      </c>
      <c r="D138" s="1">
        <f>'1.Economic Data'!H162/'1.Economic Data'!$H$2</f>
        <v>1.2395274202320403</v>
      </c>
      <c r="E138" s="1">
        <f>'1.Economic Data'!F162/'1.Economic Data'!$F$2</f>
        <v>1.1600202940314732</v>
      </c>
      <c r="F138" s="1">
        <f>'1.Economic Data'!J162/'1.Economic Data'!$J$2</f>
        <v>1.1873865905553582</v>
      </c>
      <c r="G138" s="1">
        <f>'1.Economic Data'!K162/'1.Economic Data'!$K$2</f>
        <v>1.2708927827735388</v>
      </c>
      <c r="H138" s="1">
        <f>'1.Economic Data'!G162/'1.Economic Data'!$G$2</f>
        <v>1.0510535183219087</v>
      </c>
      <c r="I138" s="1">
        <f>'1.Economic Data'!I162/'1.Economic Data'!$I$2</f>
        <v>1.1581977580165883</v>
      </c>
      <c r="J138" s="1">
        <f>'1.Economic Data'!D162/'1.Economic Data'!$D$2</f>
        <v>1.2424459131312173</v>
      </c>
      <c r="L138" s="1">
        <f t="shared" si="10"/>
        <v>1.0236073112627952</v>
      </c>
      <c r="M138">
        <f t="shared" si="11"/>
        <v>1.1976362692294082</v>
      </c>
      <c r="N138">
        <f t="shared" si="12"/>
        <v>1.0716584883125515</v>
      </c>
      <c r="O138">
        <f t="shared" si="13"/>
        <v>1.1328976449047248</v>
      </c>
      <c r="P138" s="1"/>
      <c r="R138" s="1"/>
      <c r="T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</row>
    <row r="139" spans="1:36" x14ac:dyDescent="0.35">
      <c r="A139">
        <f t="shared" si="9"/>
        <v>2028</v>
      </c>
      <c r="B139">
        <v>6</v>
      </c>
      <c r="C139" s="1">
        <f>'1.Economic Data'!E163/'1.Economic Data'!$E$2</f>
        <v>1.0236073112627952</v>
      </c>
      <c r="D139" s="1">
        <f>'1.Economic Data'!H163/'1.Economic Data'!$H$2</f>
        <v>1.2424243772419183</v>
      </c>
      <c r="E139" s="1">
        <f>'1.Economic Data'!F163/'1.Economic Data'!$F$2</f>
        <v>1.1613373481290601</v>
      </c>
      <c r="F139" s="1">
        <f>'1.Economic Data'!J163/'1.Economic Data'!$J$2</f>
        <v>1.1887670570446893</v>
      </c>
      <c r="G139" s="1">
        <f>'1.Economic Data'!K163/'1.Economic Data'!$K$2</f>
        <v>1.2730259619004947</v>
      </c>
      <c r="H139" s="1">
        <f>'1.Economic Data'!G163/'1.Economic Data'!$G$2</f>
        <v>1.0521180777546593</v>
      </c>
      <c r="I139" s="1">
        <f>'1.Economic Data'!I163/'1.Economic Data'!$I$2</f>
        <v>1.1630751734746887</v>
      </c>
      <c r="J139" s="1">
        <f>'1.Economic Data'!D163/'1.Economic Data'!$D$2</f>
        <v>1.2439077226002981</v>
      </c>
      <c r="L139" s="1">
        <f t="shared" si="10"/>
        <v>1.0236073112627952</v>
      </c>
      <c r="M139">
        <f t="shared" si="11"/>
        <v>1.199309853840137</v>
      </c>
      <c r="N139">
        <f t="shared" si="12"/>
        <v>1.0734285532732784</v>
      </c>
      <c r="O139">
        <f t="shared" si="13"/>
        <v>1.1346248020090188</v>
      </c>
      <c r="P139" s="1"/>
      <c r="R139" s="1"/>
      <c r="T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</row>
    <row r="140" spans="1:36" x14ac:dyDescent="0.35">
      <c r="A140">
        <f t="shared" si="9"/>
        <v>2028</v>
      </c>
      <c r="B140">
        <v>7</v>
      </c>
      <c r="C140" s="1">
        <f>'1.Economic Data'!E164/'1.Economic Data'!$E$2</f>
        <v>1.0287380859219073</v>
      </c>
      <c r="D140" s="1">
        <f>'1.Economic Data'!H164/'1.Economic Data'!$H$2</f>
        <v>1.2453213342518064</v>
      </c>
      <c r="E140" s="1">
        <f>'1.Economic Data'!F164/'1.Economic Data'!$F$2</f>
        <v>1.1626544022266472</v>
      </c>
      <c r="F140" s="1">
        <f>'1.Economic Data'!J164/'1.Economic Data'!$J$2</f>
        <v>1.1901475235354209</v>
      </c>
      <c r="G140" s="1">
        <f>'1.Economic Data'!K164/'1.Economic Data'!$K$2</f>
        <v>1.2751591410274363</v>
      </c>
      <c r="H140" s="1">
        <f>'1.Economic Data'!G164/'1.Economic Data'!$G$2</f>
        <v>1.0531826371818351</v>
      </c>
      <c r="I140" s="1">
        <f>'1.Economic Data'!I164/'1.Economic Data'!$I$2</f>
        <v>1.1679525889327524</v>
      </c>
      <c r="J140" s="1">
        <f>'1.Economic Data'!D164/'1.Economic Data'!$D$2</f>
        <v>1.2453695320687288</v>
      </c>
      <c r="L140" s="1">
        <f t="shared" si="10"/>
        <v>1.0287380859219073</v>
      </c>
      <c r="M140">
        <f t="shared" si="11"/>
        <v>1.2009831755767975</v>
      </c>
      <c r="N140">
        <f t="shared" si="12"/>
        <v>1.0751968795371576</v>
      </c>
      <c r="O140">
        <f t="shared" si="13"/>
        <v>1.1363508977234096</v>
      </c>
      <c r="P140" s="1"/>
      <c r="R140" s="1"/>
      <c r="T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</row>
    <row r="141" spans="1:36" x14ac:dyDescent="0.35">
      <c r="A141">
        <f t="shared" si="9"/>
        <v>2028</v>
      </c>
      <c r="B141">
        <v>8</v>
      </c>
      <c r="C141" s="1">
        <f>'1.Economic Data'!E165/'1.Economic Data'!$E$2</f>
        <v>1.0287380859219073</v>
      </c>
      <c r="D141" s="1">
        <f>'1.Economic Data'!H165/'1.Economic Data'!$H$2</f>
        <v>1.2482182912616844</v>
      </c>
      <c r="E141" s="1">
        <f>'1.Economic Data'!F165/'1.Economic Data'!$F$2</f>
        <v>1.1639714563242343</v>
      </c>
      <c r="F141" s="1">
        <f>'1.Economic Data'!J165/'1.Economic Data'!$J$2</f>
        <v>1.191527990024752</v>
      </c>
      <c r="G141" s="1">
        <f>'1.Economic Data'!K165/'1.Economic Data'!$K$2</f>
        <v>1.277292320154392</v>
      </c>
      <c r="H141" s="1">
        <f>'1.Economic Data'!G165/'1.Economic Data'!$G$2</f>
        <v>1.0542471966145857</v>
      </c>
      <c r="I141" s="1">
        <f>'1.Economic Data'!I165/'1.Economic Data'!$I$2</f>
        <v>1.1728300043908528</v>
      </c>
      <c r="J141" s="1">
        <f>'1.Economic Data'!D165/'1.Economic Data'!$D$2</f>
        <v>1.2468313415378098</v>
      </c>
      <c r="L141" s="1">
        <f t="shared" si="10"/>
        <v>1.0287380859219073</v>
      </c>
      <c r="M141">
        <f t="shared" si="11"/>
        <v>1.2026562359011606</v>
      </c>
      <c r="N141">
        <f t="shared" si="12"/>
        <v>1.0769634822540439</v>
      </c>
      <c r="O141">
        <f t="shared" si="13"/>
        <v>1.1380759411263621</v>
      </c>
      <c r="P141" s="1"/>
      <c r="R141" s="1"/>
      <c r="T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</row>
    <row r="142" spans="1:36" x14ac:dyDescent="0.35">
      <c r="A142">
        <f t="shared" si="9"/>
        <v>2028</v>
      </c>
      <c r="B142">
        <v>9</v>
      </c>
      <c r="C142" s="1">
        <f>'1.Economic Data'!E166/'1.Economic Data'!$E$2</f>
        <v>1.0287380859219073</v>
      </c>
      <c r="D142" s="1">
        <f>'1.Economic Data'!H166/'1.Economic Data'!$H$2</f>
        <v>1.2511353778750969</v>
      </c>
      <c r="E142" s="1">
        <f>'1.Economic Data'!F166/'1.Economic Data'!$F$2</f>
        <v>1.165285526441618</v>
      </c>
      <c r="F142" s="1">
        <f>'1.Economic Data'!J166/'1.Economic Data'!$J$2</f>
        <v>1.1929156899517537</v>
      </c>
      <c r="G142" s="1">
        <f>'1.Economic Data'!K166/'1.Economic Data'!$K$2</f>
        <v>1.2794386892325118</v>
      </c>
      <c r="H142" s="1">
        <f>'1.Economic Data'!G166/'1.Economic Data'!$G$2</f>
        <v>1.055268088480998</v>
      </c>
      <c r="I142" s="1">
        <f>'1.Economic Data'!I166/'1.Economic Data'!$I$2</f>
        <v>1.1777455438111148</v>
      </c>
      <c r="J142" s="1">
        <f>'1.Economic Data'!D166/'1.Economic Data'!$D$2</f>
        <v>1.248328704432661</v>
      </c>
      <c r="L142" s="1">
        <f t="shared" si="10"/>
        <v>1.0287380859219073</v>
      </c>
      <c r="M142">
        <f t="shared" si="11"/>
        <v>1.2043387537774726</v>
      </c>
      <c r="N142">
        <f t="shared" si="12"/>
        <v>1.0786996506638613</v>
      </c>
      <c r="O142">
        <f t="shared" si="13"/>
        <v>1.1397893634267298</v>
      </c>
      <c r="P142" s="1"/>
      <c r="R142" s="1"/>
      <c r="T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</row>
    <row r="143" spans="1:36" x14ac:dyDescent="0.35">
      <c r="A143">
        <f t="shared" ref="A143:A193" si="14">A131+1</f>
        <v>2028</v>
      </c>
      <c r="B143">
        <v>10</v>
      </c>
      <c r="C143" s="1">
        <f>'1.Economic Data'!E167/'1.Economic Data'!$E$2</f>
        <v>1.035124397251715</v>
      </c>
      <c r="D143" s="1">
        <f>'1.Economic Data'!H167/'1.Economic Data'!$H$2</f>
        <v>1.2540524644885092</v>
      </c>
      <c r="E143" s="1">
        <f>'1.Economic Data'!F167/'1.Economic Data'!$F$2</f>
        <v>1.1665995965601206</v>
      </c>
      <c r="F143" s="1">
        <f>'1.Economic Data'!J167/'1.Economic Data'!$J$2</f>
        <v>1.1943033898787552</v>
      </c>
      <c r="G143" s="1">
        <f>'1.Economic Data'!K167/'1.Economic Data'!$K$2</f>
        <v>1.2815850583106174</v>
      </c>
      <c r="H143" s="1">
        <f>'1.Economic Data'!G167/'1.Economic Data'!$G$2</f>
        <v>1.0562889803529849</v>
      </c>
      <c r="I143" s="1">
        <f>'1.Economic Data'!I167/'1.Economic Data'!$I$2</f>
        <v>1.1826610832314139</v>
      </c>
      <c r="J143" s="1">
        <f>'1.Economic Data'!D167/'1.Economic Data'!$D$2</f>
        <v>1.2498260673281627</v>
      </c>
      <c r="L143" s="1">
        <f t="shared" si="10"/>
        <v>1.035124397251715</v>
      </c>
      <c r="M143">
        <f t="shared" si="11"/>
        <v>1.2060210086544265</v>
      </c>
      <c r="N143">
        <f t="shared" si="12"/>
        <v>1.0804340447979413</v>
      </c>
      <c r="O143">
        <f t="shared" si="13"/>
        <v>1.1415017111208354</v>
      </c>
      <c r="P143" s="1"/>
      <c r="R143" s="1"/>
      <c r="T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</row>
    <row r="144" spans="1:36" x14ac:dyDescent="0.35">
      <c r="A144">
        <f t="shared" si="14"/>
        <v>2028</v>
      </c>
      <c r="B144">
        <v>11</v>
      </c>
      <c r="C144" s="1">
        <f>'1.Economic Data'!E168/'1.Economic Data'!$E$2</f>
        <v>1.035124397251715</v>
      </c>
      <c r="D144" s="1">
        <f>'1.Economic Data'!H168/'1.Economic Data'!$H$2</f>
        <v>1.2569695511019217</v>
      </c>
      <c r="E144" s="1">
        <f>'1.Economic Data'!F168/'1.Economic Data'!$F$2</f>
        <v>1.1679136666775043</v>
      </c>
      <c r="F144" s="1">
        <f>'1.Economic Data'!J168/'1.Economic Data'!$J$2</f>
        <v>1.1956910898057569</v>
      </c>
      <c r="G144" s="1">
        <f>'1.Economic Data'!K168/'1.Economic Data'!$K$2</f>
        <v>1.283731427388737</v>
      </c>
      <c r="H144" s="1">
        <f>'1.Economic Data'!G168/'1.Economic Data'!$G$2</f>
        <v>1.0573098722193972</v>
      </c>
      <c r="I144" s="1">
        <f>'1.Economic Data'!I168/'1.Economic Data'!$I$2</f>
        <v>1.187576622651676</v>
      </c>
      <c r="J144" s="1">
        <f>'1.Economic Data'!D168/'1.Economic Data'!$D$2</f>
        <v>1.2513234302230141</v>
      </c>
      <c r="L144" s="1">
        <f t="shared" si="10"/>
        <v>1.035124397251715</v>
      </c>
      <c r="M144">
        <f t="shared" si="11"/>
        <v>1.2077030019973169</v>
      </c>
      <c r="N144">
        <f t="shared" si="12"/>
        <v>1.0821666799415319</v>
      </c>
      <c r="O144">
        <f t="shared" si="13"/>
        <v>1.1432129932899024</v>
      </c>
      <c r="P144" s="1"/>
      <c r="R144" s="1"/>
      <c r="T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</row>
    <row r="145" spans="1:36" x14ac:dyDescent="0.35">
      <c r="A145">
        <f t="shared" si="14"/>
        <v>2028</v>
      </c>
      <c r="B145">
        <v>12</v>
      </c>
      <c r="C145" s="1">
        <f>'1.Economic Data'!E169/'1.Economic Data'!$E$2</f>
        <v>1.035124397251715</v>
      </c>
      <c r="D145" s="1">
        <f>'1.Economic Data'!H169/'1.Economic Data'!$H$2</f>
        <v>1.2599064261391408</v>
      </c>
      <c r="E145" s="1">
        <f>'1.Economic Data'!F169/'1.Economic Data'!$F$2</f>
        <v>1.169224752815804</v>
      </c>
      <c r="F145" s="1">
        <f>'1.Economic Data'!J169/'1.Economic Data'!$J$2</f>
        <v>1.1970856031643975</v>
      </c>
      <c r="G145" s="1">
        <f>'1.Economic Data'!K169/'1.Economic Data'!$K$2</f>
        <v>1.285890513659905</v>
      </c>
      <c r="H145" s="1">
        <f>'1.Economic Data'!G169/'1.Economic Data'!$G$2</f>
        <v>1.0582887688997848</v>
      </c>
      <c r="I145" s="1">
        <f>'1.Economic Data'!I169/'1.Economic Data'!$I$2</f>
        <v>1.1925302860341367</v>
      </c>
      <c r="J145" s="1">
        <f>'1.Economic Data'!D169/'1.Economic Data'!$D$2</f>
        <v>1.2528218770640032</v>
      </c>
      <c r="L145" s="1">
        <f t="shared" si="10"/>
        <v>1.035124397251715</v>
      </c>
      <c r="M145">
        <f t="shared" si="11"/>
        <v>1.2093940410724979</v>
      </c>
      <c r="N145">
        <f t="shared" si="12"/>
        <v>1.0838700934456964</v>
      </c>
      <c r="O145">
        <f t="shared" si="13"/>
        <v>1.1449131112490225</v>
      </c>
      <c r="P145" s="1"/>
      <c r="R145" s="1"/>
      <c r="T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</row>
    <row r="146" spans="1:36" x14ac:dyDescent="0.35">
      <c r="A146">
        <f t="shared" si="14"/>
        <v>2029</v>
      </c>
      <c r="B146">
        <v>1</v>
      </c>
      <c r="C146" s="1">
        <f>'1.Economic Data'!E170/'1.Economic Data'!$E$2</f>
        <v>1.0437558694038032</v>
      </c>
      <c r="D146" s="1">
        <f>'1.Economic Data'!H170/'1.Economic Data'!$H$2</f>
        <v>1.2628433011763704</v>
      </c>
      <c r="E146" s="1">
        <f>'1.Economic Data'!F170/'1.Economic Data'!$F$2</f>
        <v>1.1705358389529843</v>
      </c>
      <c r="F146" s="1">
        <f>'1.Economic Data'!J170/'1.Economic Data'!$J$2</f>
        <v>1.1984801165216379</v>
      </c>
      <c r="G146" s="1">
        <f>'1.Economic Data'!K170/'1.Economic Data'!$K$2</f>
        <v>1.2880495999310873</v>
      </c>
      <c r="H146" s="1">
        <f>'1.Economic Data'!G170/'1.Economic Data'!$G$2</f>
        <v>1.0592676655801725</v>
      </c>
      <c r="I146" s="1">
        <f>'1.Economic Data'!I170/'1.Economic Data'!$I$2</f>
        <v>1.1974839494165974</v>
      </c>
      <c r="J146" s="1">
        <f>'1.Economic Data'!D170/'1.Economic Data'!$D$2</f>
        <v>1.254320323904992</v>
      </c>
      <c r="L146" s="1">
        <f t="shared" si="10"/>
        <v>1.0437558694038032</v>
      </c>
      <c r="M146">
        <f t="shared" si="11"/>
        <v>1.2110848170210646</v>
      </c>
      <c r="N146">
        <f t="shared" si="12"/>
        <v>1.0855716988679678</v>
      </c>
      <c r="O146">
        <f t="shared" si="13"/>
        <v>1.1466121411736225</v>
      </c>
      <c r="P146" s="1"/>
      <c r="R146" s="1"/>
      <c r="T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</row>
    <row r="147" spans="1:36" x14ac:dyDescent="0.35">
      <c r="A147">
        <f t="shared" si="14"/>
        <v>2029</v>
      </c>
      <c r="B147">
        <v>2</v>
      </c>
      <c r="C147" s="1">
        <f>'1.Economic Data'!E171/'1.Economic Data'!$E$2</f>
        <v>1.0437558694038032</v>
      </c>
      <c r="D147" s="1">
        <f>'1.Economic Data'!H171/'1.Economic Data'!$H$2</f>
        <v>1.2657801762135896</v>
      </c>
      <c r="E147" s="1">
        <f>'1.Economic Data'!F171/'1.Economic Data'!$F$2</f>
        <v>1.1718469250912837</v>
      </c>
      <c r="F147" s="1">
        <f>'1.Economic Data'!J171/'1.Economic Data'!$J$2</f>
        <v>1.1998746298802785</v>
      </c>
      <c r="G147" s="1">
        <f>'1.Economic Data'!K171/'1.Economic Data'!$K$2</f>
        <v>1.2902086862022553</v>
      </c>
      <c r="H147" s="1">
        <f>'1.Economic Data'!G171/'1.Economic Data'!$G$2</f>
        <v>1.0602465622605601</v>
      </c>
      <c r="I147" s="1">
        <f>'1.Economic Data'!I171/'1.Economic Data'!$I$2</f>
        <v>1.2024376127990581</v>
      </c>
      <c r="J147" s="1">
        <f>'1.Economic Data'!D171/'1.Economic Data'!$D$2</f>
        <v>1.2558187707459811</v>
      </c>
      <c r="L147" s="1">
        <f t="shared" si="10"/>
        <v>1.0437558694038032</v>
      </c>
      <c r="M147">
        <f t="shared" si="11"/>
        <v>1.2127753313115406</v>
      </c>
      <c r="N147">
        <f t="shared" si="12"/>
        <v>1.0872715116393405</v>
      </c>
      <c r="O147">
        <f t="shared" si="13"/>
        <v>1.1483100921589082</v>
      </c>
      <c r="P147" s="1"/>
      <c r="R147" s="1"/>
      <c r="T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</row>
    <row r="148" spans="1:36" x14ac:dyDescent="0.35">
      <c r="A148">
        <f t="shared" si="14"/>
        <v>2029</v>
      </c>
      <c r="B148">
        <v>3</v>
      </c>
      <c r="C148" s="1">
        <f>'1.Economic Data'!E172/'1.Economic Data'!$E$2</f>
        <v>1.0437558694038032</v>
      </c>
      <c r="D148" s="1">
        <f>'1.Economic Data'!H172/'1.Economic Data'!$H$2</f>
        <v>1.2687361573151807</v>
      </c>
      <c r="E148" s="1">
        <f>'1.Economic Data'!F172/'1.Economic Data'!$F$2</f>
        <v>1.1731561462418163</v>
      </c>
      <c r="F148" s="1">
        <f>'1.Economic Data'!J172/'1.Economic Data'!$J$2</f>
        <v>1.2012768433494907</v>
      </c>
      <c r="G148" s="1">
        <f>'1.Economic Data'!K172/'1.Economic Data'!$K$2</f>
        <v>1.2923794968744626</v>
      </c>
      <c r="H148" s="1">
        <f>'1.Economic Data'!G172/'1.Economic Data'!$G$2</f>
        <v>1.061185507764776</v>
      </c>
      <c r="I148" s="1">
        <f>'1.Economic Data'!I172/'1.Economic Data'!$I$2</f>
        <v>1.2074295227287923</v>
      </c>
      <c r="J148" s="1">
        <f>'1.Economic Data'!D172/'1.Economic Data'!$D$2</f>
        <v>1.2572868671009694</v>
      </c>
      <c r="L148" s="1">
        <f t="shared" si="10"/>
        <v>1.0437558694038032</v>
      </c>
      <c r="M148">
        <f t="shared" si="11"/>
        <v>1.2144754709646863</v>
      </c>
      <c r="N148">
        <f t="shared" si="12"/>
        <v>1.0889436491340438</v>
      </c>
      <c r="O148">
        <f t="shared" si="13"/>
        <v>1.1499979787530377</v>
      </c>
      <c r="P148" s="1"/>
      <c r="R148" s="1"/>
      <c r="T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</row>
    <row r="149" spans="1:36" x14ac:dyDescent="0.35">
      <c r="A149">
        <f t="shared" si="14"/>
        <v>2029</v>
      </c>
      <c r="B149">
        <v>4</v>
      </c>
      <c r="C149" s="1">
        <f>'1.Economic Data'!E173/'1.Economic Data'!$E$2</f>
        <v>1.0417567858787247</v>
      </c>
      <c r="D149" s="1">
        <f>'1.Economic Data'!H173/'1.Economic Data'!$H$2</f>
        <v>1.2716921384167721</v>
      </c>
      <c r="E149" s="1">
        <f>'1.Economic Data'!F173/'1.Economic Data'!$F$2</f>
        <v>1.1744653673923491</v>
      </c>
      <c r="F149" s="1">
        <f>'1.Economic Data'!J173/'1.Economic Data'!$J$2</f>
        <v>1.2026790568173029</v>
      </c>
      <c r="G149" s="1">
        <f>'1.Economic Data'!K173/'1.Economic Data'!$K$2</f>
        <v>1.29455030754667</v>
      </c>
      <c r="H149" s="1">
        <f>'1.Economic Data'!G173/'1.Economic Data'!$G$2</f>
        <v>1.0621244532745666</v>
      </c>
      <c r="I149" s="1">
        <f>'1.Economic Data'!I173/'1.Economic Data'!$I$2</f>
        <v>1.2124214326585265</v>
      </c>
      <c r="J149" s="1">
        <f>'1.Economic Data'!D173/'1.Economic Data'!$D$2</f>
        <v>1.258754963456608</v>
      </c>
      <c r="L149" s="1">
        <f t="shared" si="10"/>
        <v>1.0417567858787247</v>
      </c>
      <c r="M149">
        <f t="shared" si="11"/>
        <v>1.2161753479735471</v>
      </c>
      <c r="N149">
        <f t="shared" si="12"/>
        <v>1.0906139468460245</v>
      </c>
      <c r="O149">
        <f t="shared" si="13"/>
        <v>1.1516847642954506</v>
      </c>
      <c r="P149" s="1"/>
      <c r="R149" s="1"/>
      <c r="T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</row>
    <row r="150" spans="1:36" x14ac:dyDescent="0.35">
      <c r="A150">
        <f t="shared" si="14"/>
        <v>2029</v>
      </c>
      <c r="B150">
        <v>5</v>
      </c>
      <c r="C150" s="1">
        <f>'1.Economic Data'!E174/'1.Economic Data'!$E$2</f>
        <v>1.0417567858787247</v>
      </c>
      <c r="D150" s="1">
        <f>'1.Economic Data'!H174/'1.Economic Data'!$H$2</f>
        <v>1.2746481195183634</v>
      </c>
      <c r="E150" s="1">
        <f>'1.Economic Data'!F174/'1.Economic Data'!$F$2</f>
        <v>1.1757745885428814</v>
      </c>
      <c r="F150" s="1">
        <f>'1.Economic Data'!J174/'1.Economic Data'!$J$2</f>
        <v>1.2040812702865149</v>
      </c>
      <c r="G150" s="1">
        <f>'1.Economic Data'!K174/'1.Economic Data'!$K$2</f>
        <v>1.2967211182188774</v>
      </c>
      <c r="H150" s="1">
        <f>'1.Economic Data'!G174/'1.Economic Data'!$G$2</f>
        <v>1.0630633987787823</v>
      </c>
      <c r="I150" s="1">
        <f>'1.Economic Data'!I174/'1.Economic Data'!$I$2</f>
        <v>1.2174133425882607</v>
      </c>
      <c r="J150" s="1">
        <f>'1.Economic Data'!D174/'1.Economic Data'!$D$2</f>
        <v>1.2602230598115962</v>
      </c>
      <c r="L150" s="1">
        <f t="shared" si="10"/>
        <v>1.0417567858787247</v>
      </c>
      <c r="M150">
        <f t="shared" si="11"/>
        <v>1.2178749638041526</v>
      </c>
      <c r="N150">
        <f t="shared" si="12"/>
        <v>1.0922824203158177</v>
      </c>
      <c r="O150">
        <f t="shared" si="13"/>
        <v>1.1533704578781436</v>
      </c>
      <c r="P150" s="1"/>
      <c r="R150" s="1"/>
      <c r="T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</row>
    <row r="151" spans="1:36" x14ac:dyDescent="0.35">
      <c r="A151">
        <f t="shared" si="14"/>
        <v>2029</v>
      </c>
      <c r="B151">
        <v>6</v>
      </c>
      <c r="C151" s="1">
        <f>'1.Economic Data'!E175/'1.Economic Data'!$E$2</f>
        <v>1.0417567858787247</v>
      </c>
      <c r="D151" s="1">
        <f>'1.Economic Data'!H175/'1.Economic Data'!$H$2</f>
        <v>1.2776235478640441</v>
      </c>
      <c r="E151" s="1">
        <f>'1.Economic Data'!F175/'1.Economic Data'!$F$2</f>
        <v>1.1770819447056471</v>
      </c>
      <c r="F151" s="1">
        <f>'1.Economic Data'!J175/'1.Economic Data'!$J$2</f>
        <v>1.2054908105271376</v>
      </c>
      <c r="G151" s="1">
        <f>'1.Economic Data'!K175/'1.Economic Data'!$K$2</f>
        <v>1.2989042206018515</v>
      </c>
      <c r="H151" s="1">
        <f>'1.Economic Data'!G175/'1.Economic Data'!$G$2</f>
        <v>1.0639638796640081</v>
      </c>
      <c r="I151" s="1">
        <f>'1.Economic Data'!I175/'1.Economic Data'!$I$2</f>
        <v>1.2224432538950818</v>
      </c>
      <c r="J151" s="1">
        <f>'1.Economic Data'!D175/'1.Economic Data'!$D$2</f>
        <v>1.2616814006532968</v>
      </c>
      <c r="L151" s="1">
        <f t="shared" si="10"/>
        <v>1.0417567858787247</v>
      </c>
      <c r="M151">
        <f t="shared" si="11"/>
        <v>1.2195839626178118</v>
      </c>
      <c r="N151">
        <f t="shared" si="12"/>
        <v>1.0939242483400178</v>
      </c>
      <c r="O151">
        <f t="shared" si="13"/>
        <v>1.1550465226969129</v>
      </c>
      <c r="P151" s="1"/>
      <c r="R151" s="1"/>
      <c r="T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</row>
    <row r="152" spans="1:36" x14ac:dyDescent="0.35">
      <c r="A152">
        <f t="shared" si="14"/>
        <v>2029</v>
      </c>
      <c r="B152">
        <v>7</v>
      </c>
      <c r="C152" s="1">
        <f>'1.Economic Data'!E176/'1.Economic Data'!$E$2</f>
        <v>1.0469785450294877</v>
      </c>
      <c r="D152" s="1">
        <f>'1.Economic Data'!H176/'1.Economic Data'!$H$2</f>
        <v>1.2805989762097247</v>
      </c>
      <c r="E152" s="1">
        <f>'1.Economic Data'!F176/'1.Economic Data'!$F$2</f>
        <v>1.1783893008695316</v>
      </c>
      <c r="F152" s="1">
        <f>'1.Economic Data'!J176/'1.Economic Data'!$J$2</f>
        <v>1.2069003507677603</v>
      </c>
      <c r="G152" s="1">
        <f>'1.Economic Data'!K176/'1.Economic Data'!$K$2</f>
        <v>1.3010873229848114</v>
      </c>
      <c r="H152" s="1">
        <f>'1.Economic Data'!G176/'1.Economic Data'!$G$2</f>
        <v>1.0648643605548085</v>
      </c>
      <c r="I152" s="1">
        <f>'1.Economic Data'!I176/'1.Economic Data'!$I$2</f>
        <v>1.2274731652019393</v>
      </c>
      <c r="J152" s="1">
        <f>'1.Economic Data'!D176/'1.Economic Data'!$D$2</f>
        <v>1.2631397414956478</v>
      </c>
      <c r="L152" s="1">
        <f t="shared" si="10"/>
        <v>1.0469785450294877</v>
      </c>
      <c r="M152">
        <f t="shared" si="11"/>
        <v>1.2212926990352833</v>
      </c>
      <c r="N152">
        <f t="shared" si="12"/>
        <v>1.0955642067512796</v>
      </c>
      <c r="O152">
        <f t="shared" si="13"/>
        <v>1.156721473402184</v>
      </c>
      <c r="P152" s="1"/>
      <c r="R152" s="1"/>
      <c r="T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</row>
    <row r="153" spans="1:36" x14ac:dyDescent="0.35">
      <c r="A153">
        <f t="shared" si="14"/>
        <v>2029</v>
      </c>
      <c r="B153">
        <v>8</v>
      </c>
      <c r="C153" s="1">
        <f>'1.Economic Data'!E177/'1.Economic Data'!$E$2</f>
        <v>1.0469785450294877</v>
      </c>
      <c r="D153" s="1">
        <f>'1.Economic Data'!H177/'1.Economic Data'!$H$2</f>
        <v>1.2835744045554052</v>
      </c>
      <c r="E153" s="1">
        <f>'1.Economic Data'!F177/'1.Economic Data'!$F$2</f>
        <v>1.1796966570322973</v>
      </c>
      <c r="F153" s="1">
        <f>'1.Economic Data'!J177/'1.Economic Data'!$J$2</f>
        <v>1.2083098910083829</v>
      </c>
      <c r="G153" s="1">
        <f>'1.Economic Data'!K177/'1.Economic Data'!$K$2</f>
        <v>1.3032704253677858</v>
      </c>
      <c r="H153" s="1">
        <f>'1.Economic Data'!G177/'1.Economic Data'!$G$2</f>
        <v>1.065764841440034</v>
      </c>
      <c r="I153" s="1">
        <f>'1.Economic Data'!I177/'1.Economic Data'!$I$2</f>
        <v>1.2325030765087601</v>
      </c>
      <c r="J153" s="1">
        <f>'1.Economic Data'!D177/'1.Economic Data'!$D$2</f>
        <v>1.2645980823373484</v>
      </c>
      <c r="L153" s="1">
        <f t="shared" si="10"/>
        <v>1.0469785450294877</v>
      </c>
      <c r="M153">
        <f t="shared" si="11"/>
        <v>1.2230011745191174</v>
      </c>
      <c r="N153">
        <f t="shared" si="12"/>
        <v>1.0972023111912972</v>
      </c>
      <c r="O153">
        <f t="shared" si="13"/>
        <v>1.1583953190824134</v>
      </c>
      <c r="P153" s="1"/>
      <c r="R153" s="1"/>
      <c r="T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</row>
    <row r="154" spans="1:36" x14ac:dyDescent="0.35">
      <c r="A154">
        <f t="shared" si="14"/>
        <v>2029</v>
      </c>
      <c r="B154">
        <v>9</v>
      </c>
      <c r="C154" s="1">
        <f>'1.Economic Data'!E178/'1.Economic Data'!$E$2</f>
        <v>1.0469785450294877</v>
      </c>
      <c r="D154" s="1">
        <f>'1.Economic Data'!H178/'1.Economic Data'!$H$2</f>
        <v>1.2865685977857304</v>
      </c>
      <c r="E154" s="1">
        <f>'1.Economic Data'!F178/'1.Economic Data'!$F$2</f>
        <v>1.1810028942026267</v>
      </c>
      <c r="F154" s="1">
        <f>'1.Economic Data'!J178/'1.Economic Data'!$J$2</f>
        <v>1.2097272246947173</v>
      </c>
      <c r="G154" s="1">
        <f>'1.Economic Data'!K178/'1.Economic Data'!$K$2</f>
        <v>1.3054648266694893</v>
      </c>
      <c r="H154" s="1">
        <f>'1.Economic Data'!G178/'1.Economic Data'!$G$2</f>
        <v>1.0666287159041403</v>
      </c>
      <c r="I154" s="1">
        <f>'1.Economic Data'!I178/'1.Economic Data'!$I$2</f>
        <v>1.2375711117777795</v>
      </c>
      <c r="J154" s="1">
        <f>'1.Economic Data'!D178/'1.Economic Data'!$D$2</f>
        <v>1.266016100390793</v>
      </c>
      <c r="L154" s="1">
        <f t="shared" si="10"/>
        <v>1.0469785450294877</v>
      </c>
      <c r="M154">
        <f t="shared" si="11"/>
        <v>1.2247192751104088</v>
      </c>
      <c r="N154">
        <f t="shared" si="12"/>
        <v>1.0988151785625087</v>
      </c>
      <c r="O154">
        <f t="shared" si="13"/>
        <v>1.1600603988454179</v>
      </c>
      <c r="P154" s="1"/>
      <c r="R154" s="1"/>
      <c r="T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</row>
    <row r="155" spans="1:36" x14ac:dyDescent="0.35">
      <c r="A155">
        <f t="shared" si="14"/>
        <v>2029</v>
      </c>
      <c r="B155">
        <v>10</v>
      </c>
      <c r="C155" s="1">
        <f>'1.Economic Data'!E179/'1.Economic Data'!$E$2</f>
        <v>1.0534780595870887</v>
      </c>
      <c r="D155" s="1">
        <f>'1.Economic Data'!H179/'1.Economic Data'!$H$2</f>
        <v>1.2895627910160654</v>
      </c>
      <c r="E155" s="1">
        <f>'1.Economic Data'!F179/'1.Economic Data'!$F$2</f>
        <v>1.182309131374075</v>
      </c>
      <c r="F155" s="1">
        <f>'1.Economic Data'!J179/'1.Economic Data'!$J$2</f>
        <v>1.2111445583796516</v>
      </c>
      <c r="G155" s="1">
        <f>'1.Economic Data'!K179/'1.Economic Data'!$K$2</f>
        <v>1.3076592279712071</v>
      </c>
      <c r="H155" s="1">
        <f>'1.Economic Data'!G179/'1.Economic Data'!$G$2</f>
        <v>1.067492590362672</v>
      </c>
      <c r="I155" s="1">
        <f>'1.Economic Data'!I179/'1.Economic Data'!$I$2</f>
        <v>1.2426391470467986</v>
      </c>
      <c r="J155" s="1">
        <f>'1.Economic Data'!D179/'1.Economic Data'!$D$2</f>
        <v>1.2674341184448883</v>
      </c>
      <c r="L155" s="1">
        <f t="shared" si="10"/>
        <v>1.0534780595870887</v>
      </c>
      <c r="M155">
        <f t="shared" si="11"/>
        <v>1.2264371139934966</v>
      </c>
      <c r="N155">
        <f t="shared" si="12"/>
        <v>1.1004261484311968</v>
      </c>
      <c r="O155">
        <f t="shared" si="13"/>
        <v>1.1617243518343481</v>
      </c>
      <c r="P155" s="1"/>
      <c r="R155" s="1"/>
      <c r="T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</row>
    <row r="156" spans="1:36" x14ac:dyDescent="0.35">
      <c r="A156">
        <f t="shared" si="14"/>
        <v>2029</v>
      </c>
      <c r="B156">
        <v>11</v>
      </c>
      <c r="C156" s="1">
        <f>'1.Economic Data'!E180/'1.Economic Data'!$E$2</f>
        <v>1.0534780595870887</v>
      </c>
      <c r="D156" s="1">
        <f>'1.Economic Data'!H180/'1.Economic Data'!$H$2</f>
        <v>1.2925569842463904</v>
      </c>
      <c r="E156" s="1">
        <f>'1.Economic Data'!F180/'1.Economic Data'!$F$2</f>
        <v>1.1836153685444042</v>
      </c>
      <c r="F156" s="1">
        <f>'1.Economic Data'!J180/'1.Economic Data'!$J$2</f>
        <v>1.2125618920659862</v>
      </c>
      <c r="G156" s="1">
        <f>'1.Economic Data'!K180/'1.Economic Data'!$K$2</f>
        <v>1.309853629272911</v>
      </c>
      <c r="H156" s="1">
        <f>'1.Economic Data'!G180/'1.Economic Data'!$G$2</f>
        <v>1.0683564648267778</v>
      </c>
      <c r="I156" s="1">
        <f>'1.Economic Data'!I180/'1.Economic Data'!$I$2</f>
        <v>1.2477071823158179</v>
      </c>
      <c r="J156" s="1">
        <f>'1.Economic Data'!D180/'1.Economic Data'!$D$2</f>
        <v>1.2688521364983332</v>
      </c>
      <c r="L156" s="1">
        <f t="shared" si="10"/>
        <v>1.0534780595870887</v>
      </c>
      <c r="M156">
        <f t="shared" si="11"/>
        <v>1.2281546926293372</v>
      </c>
      <c r="N156">
        <f t="shared" si="12"/>
        <v>1.1020352365428747</v>
      </c>
      <c r="O156">
        <f t="shared" si="13"/>
        <v>1.1633871871406412</v>
      </c>
      <c r="P156" s="1"/>
      <c r="R156" s="1"/>
      <c r="T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</row>
    <row r="157" spans="1:36" x14ac:dyDescent="0.35">
      <c r="A157">
        <f t="shared" si="14"/>
        <v>2029</v>
      </c>
      <c r="B157">
        <v>12</v>
      </c>
      <c r="C157" s="1">
        <f>'1.Economic Data'!E181/'1.Economic Data'!$E$2</f>
        <v>1.0534780595870887</v>
      </c>
      <c r="D157" s="1">
        <f>'1.Economic Data'!H181/'1.Economic Data'!$H$2</f>
        <v>1.2955770083495162</v>
      </c>
      <c r="E157" s="1">
        <f>'1.Economic Data'!F181/'1.Economic Data'!$F$2</f>
        <v>1.1849440812283618</v>
      </c>
      <c r="F157" s="1">
        <f>'1.Economic Data'!J181/'1.Economic Data'!$J$2</f>
        <v>1.2139758902310234</v>
      </c>
      <c r="G157" s="1">
        <f>'1.Economic Data'!K181/'1.Economic Data'!$K$2</f>
        <v>1.3120312015821296</v>
      </c>
      <c r="H157" s="1">
        <f>'1.Economic Data'!G181/'1.Economic Data'!$G$2</f>
        <v>1.0693455888535597</v>
      </c>
      <c r="I157" s="1">
        <f>'1.Economic Data'!I181/'1.Economic Data'!$I$2</f>
        <v>1.2529116645051739</v>
      </c>
      <c r="J157" s="1">
        <f>'1.Economic Data'!D181/'1.Economic Data'!$D$2</f>
        <v>1.2703715737836341</v>
      </c>
      <c r="L157" s="1">
        <f t="shared" si="10"/>
        <v>1.0534780595870887</v>
      </c>
      <c r="M157">
        <f t="shared" si="11"/>
        <v>1.2298742133337812</v>
      </c>
      <c r="N157">
        <f t="shared" si="12"/>
        <v>1.1037699246829158</v>
      </c>
      <c r="O157">
        <f t="shared" si="13"/>
        <v>1.1651172335095248</v>
      </c>
      <c r="P157" s="1"/>
      <c r="R157" s="1"/>
      <c r="T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</row>
    <row r="158" spans="1:36" x14ac:dyDescent="0.35">
      <c r="A158">
        <f t="shared" si="14"/>
        <v>2030</v>
      </c>
      <c r="B158">
        <v>1</v>
      </c>
      <c r="C158" s="1">
        <f>'1.Economic Data'!E182/'1.Economic Data'!$E$2</f>
        <v>1.0622625697910777</v>
      </c>
      <c r="D158" s="1">
        <f>'1.Economic Data'!H182/'1.Economic Data'!$H$2</f>
        <v>1.2985970324526421</v>
      </c>
      <c r="E158" s="1">
        <f>'1.Economic Data'!F182/'1.Economic Data'!$F$2</f>
        <v>1.1862727939112006</v>
      </c>
      <c r="F158" s="1">
        <f>'1.Economic Data'!J182/'1.Economic Data'!$J$2</f>
        <v>1.2153898883960608</v>
      </c>
      <c r="G158" s="1">
        <f>'1.Economic Data'!K182/'1.Economic Data'!$K$2</f>
        <v>1.3142087738913484</v>
      </c>
      <c r="H158" s="1">
        <f>'1.Economic Data'!G182/'1.Economic Data'!$G$2</f>
        <v>1.0703347128747667</v>
      </c>
      <c r="I158" s="1">
        <f>'1.Economic Data'!I182/'1.Economic Data'!$I$2</f>
        <v>1.258116146694493</v>
      </c>
      <c r="J158" s="1">
        <f>'1.Economic Data'!D182/'1.Economic Data'!$D$2</f>
        <v>1.2718910110682851</v>
      </c>
      <c r="L158" s="1">
        <f t="shared" si="10"/>
        <v>1.0622625697910777</v>
      </c>
      <c r="M158">
        <f t="shared" si="11"/>
        <v>1.2315934663846662</v>
      </c>
      <c r="N158">
        <f t="shared" si="12"/>
        <v>1.1055027715401087</v>
      </c>
      <c r="O158">
        <f t="shared" si="13"/>
        <v>1.1668461725947161</v>
      </c>
      <c r="P158" s="1"/>
      <c r="R158" s="1"/>
      <c r="T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</row>
    <row r="159" spans="1:36" x14ac:dyDescent="0.35">
      <c r="A159">
        <f t="shared" si="14"/>
        <v>2030</v>
      </c>
      <c r="B159">
        <v>2</v>
      </c>
      <c r="C159" s="1">
        <f>'1.Economic Data'!E183/'1.Economic Data'!$E$2</f>
        <v>1.0622625697910777</v>
      </c>
      <c r="D159" s="1">
        <f>'1.Economic Data'!H183/'1.Economic Data'!$H$2</f>
        <v>1.3016170565557679</v>
      </c>
      <c r="E159" s="1">
        <f>'1.Economic Data'!F183/'1.Economic Data'!$F$2</f>
        <v>1.1876015065951584</v>
      </c>
      <c r="F159" s="1">
        <f>'1.Economic Data'!J183/'1.Economic Data'!$J$2</f>
        <v>1.2168038865610979</v>
      </c>
      <c r="G159" s="1">
        <f>'1.Economic Data'!K183/'1.Economic Data'!$K$2</f>
        <v>1.3163863462005811</v>
      </c>
      <c r="H159" s="1">
        <f>'1.Economic Data'!G183/'1.Economic Data'!$G$2</f>
        <v>1.0713238369015483</v>
      </c>
      <c r="I159" s="1">
        <f>'1.Economic Data'!I183/'1.Economic Data'!$I$2</f>
        <v>1.263320628883849</v>
      </c>
      <c r="J159" s="1">
        <f>'1.Economic Data'!D183/'1.Economic Data'!$D$2</f>
        <v>1.2734104483535862</v>
      </c>
      <c r="L159" s="1">
        <f t="shared" si="10"/>
        <v>1.0622625697910777</v>
      </c>
      <c r="M159">
        <f t="shared" si="11"/>
        <v>1.2333124532734379</v>
      </c>
      <c r="N159">
        <f t="shared" si="12"/>
        <v>1.1072337928379825</v>
      </c>
      <c r="O159">
        <f t="shared" si="13"/>
        <v>1.1685740136560738</v>
      </c>
      <c r="P159" s="1"/>
      <c r="R159" s="1"/>
      <c r="T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</row>
    <row r="160" spans="1:36" x14ac:dyDescent="0.35">
      <c r="A160">
        <f t="shared" si="14"/>
        <v>2030</v>
      </c>
      <c r="B160">
        <v>3</v>
      </c>
      <c r="C160" s="1">
        <f>'1.Economic Data'!E184/'1.Economic Data'!$E$2</f>
        <v>1.0622625697910777</v>
      </c>
      <c r="D160" s="1">
        <f>'1.Economic Data'!H184/'1.Economic Data'!$H$2</f>
        <v>1.3046567276558423</v>
      </c>
      <c r="E160" s="1">
        <f>'1.Economic Data'!F184/'1.Economic Data'!$F$2</f>
        <v>1.1889283292180854</v>
      </c>
      <c r="F160" s="1">
        <f>'1.Economic Data'!J184/'1.Economic Data'!$J$2</f>
        <v>1.2182256582943616</v>
      </c>
      <c r="G160" s="1">
        <f>'1.Economic Data'!K184/'1.Economic Data'!$K$2</f>
        <v>1.3185756456185802</v>
      </c>
      <c r="H160" s="1">
        <f>'1.Economic Data'!G184/'1.Economic Data'!$G$2</f>
        <v>1.0722725923497218</v>
      </c>
      <c r="I160" s="1">
        <f>'1.Economic Data'!I184/'1.Economic Data'!$I$2</f>
        <v>1.2685652941576491</v>
      </c>
      <c r="J160" s="1">
        <f>'1.Economic Data'!D184/'1.Economic Data'!$D$2</f>
        <v>1.2748991099991627</v>
      </c>
      <c r="L160" s="1">
        <f t="shared" si="10"/>
        <v>1.0622625697910777</v>
      </c>
      <c r="M160">
        <f t="shared" si="11"/>
        <v>1.2350411999125166</v>
      </c>
      <c r="N160">
        <f t="shared" si="12"/>
        <v>1.1089366307422195</v>
      </c>
      <c r="O160">
        <f t="shared" si="13"/>
        <v>1.1702915991575835</v>
      </c>
      <c r="P160" s="1"/>
      <c r="R160" s="1"/>
      <c r="T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</row>
    <row r="161" spans="1:36" x14ac:dyDescent="0.35">
      <c r="A161">
        <f t="shared" si="14"/>
        <v>2030</v>
      </c>
      <c r="B161">
        <v>4</v>
      </c>
      <c r="C161" s="1">
        <f>'1.Economic Data'!E185/'1.Economic Data'!$E$2</f>
        <v>1.0602280349163467</v>
      </c>
      <c r="D161" s="1">
        <f>'1.Economic Data'!H185/'1.Economic Data'!$H$2</f>
        <v>1.3076963987559165</v>
      </c>
      <c r="E161" s="1">
        <f>'1.Economic Data'!F185/'1.Economic Data'!$F$2</f>
        <v>1.1902551518410129</v>
      </c>
      <c r="F161" s="1">
        <f>'1.Economic Data'!J185/'1.Economic Data'!$J$2</f>
        <v>1.2196474300276252</v>
      </c>
      <c r="G161" s="1">
        <f>'1.Economic Data'!K185/'1.Economic Data'!$K$2</f>
        <v>1.3207649450365793</v>
      </c>
      <c r="H161" s="1">
        <f>'1.Economic Data'!G185/'1.Economic Data'!$G$2</f>
        <v>1.0732213477978956</v>
      </c>
      <c r="I161" s="1">
        <f>'1.Economic Data'!I185/'1.Economic Data'!$I$2</f>
        <v>1.2738099594314494</v>
      </c>
      <c r="J161" s="1">
        <f>'1.Economic Data'!D185/'1.Economic Data'!$D$2</f>
        <v>1.2763877716447392</v>
      </c>
      <c r="L161" s="1">
        <f t="shared" si="10"/>
        <v>1.0602280349163467</v>
      </c>
      <c r="M161">
        <f t="shared" si="11"/>
        <v>1.2367696793758045</v>
      </c>
      <c r="N161">
        <f t="shared" si="12"/>
        <v>1.1106375950807024</v>
      </c>
      <c r="O161">
        <f t="shared" si="13"/>
        <v>1.1720080641235684</v>
      </c>
      <c r="P161" s="1"/>
      <c r="R161" s="1"/>
      <c r="T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</row>
    <row r="162" spans="1:36" x14ac:dyDescent="0.35">
      <c r="A162">
        <f t="shared" si="14"/>
        <v>2030</v>
      </c>
      <c r="B162">
        <v>5</v>
      </c>
      <c r="C162" s="1">
        <f>'1.Economic Data'!E186/'1.Economic Data'!$E$2</f>
        <v>1.0602280349163467</v>
      </c>
      <c r="D162" s="1">
        <f>'1.Economic Data'!H186/'1.Economic Data'!$H$2</f>
        <v>1.3107360698560009</v>
      </c>
      <c r="E162" s="1">
        <f>'1.Economic Data'!F186/'1.Economic Data'!$F$2</f>
        <v>1.19158197446394</v>
      </c>
      <c r="F162" s="1">
        <f>'1.Economic Data'!J186/'1.Economic Data'!$J$2</f>
        <v>1.2210692017608888</v>
      </c>
      <c r="G162" s="1">
        <f>'1.Economic Data'!K186/'1.Economic Data'!$K$2</f>
        <v>1.3229542444545783</v>
      </c>
      <c r="H162" s="1">
        <f>'1.Economic Data'!G186/'1.Economic Data'!$G$2</f>
        <v>1.0741701032460691</v>
      </c>
      <c r="I162" s="1">
        <f>'1.Economic Data'!I186/'1.Economic Data'!$I$2</f>
        <v>1.2790546247052497</v>
      </c>
      <c r="J162" s="1">
        <f>'1.Economic Data'!D186/'1.Economic Data'!$D$2</f>
        <v>1.2778764332909662</v>
      </c>
      <c r="L162" s="1">
        <f t="shared" si="10"/>
        <v>1.0602280349163467</v>
      </c>
      <c r="M162">
        <f t="shared" si="11"/>
        <v>1.2384978931522703</v>
      </c>
      <c r="N162">
        <f t="shared" si="12"/>
        <v>1.1123367016886139</v>
      </c>
      <c r="O162">
        <f t="shared" si="13"/>
        <v>1.1737234178107268</v>
      </c>
      <c r="P162" s="1"/>
      <c r="R162" s="1"/>
      <c r="T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</row>
    <row r="163" spans="1:36" x14ac:dyDescent="0.35">
      <c r="A163">
        <f t="shared" si="14"/>
        <v>2030</v>
      </c>
      <c r="B163">
        <v>6</v>
      </c>
      <c r="C163" s="1">
        <f>'1.Economic Data'!E187/'1.Economic Data'!$E$2</f>
        <v>1.0602280349163467</v>
      </c>
      <c r="D163" s="1">
        <f>'1.Economic Data'!H187/'1.Economic Data'!$H$2</f>
        <v>1.3137957387922587</v>
      </c>
      <c r="E163" s="1">
        <f>'1.Economic Data'!F187/'1.Economic Data'!$F$2</f>
        <v>1.1929069070269558</v>
      </c>
      <c r="F163" s="1">
        <f>'1.Economic Data'!J187/'1.Economic Data'!$J$2</f>
        <v>1.2224983698227616</v>
      </c>
      <c r="G163" s="1">
        <f>'1.Economic Data'!K187/'1.Economic Data'!$K$2</f>
        <v>1.3251558564632921</v>
      </c>
      <c r="H163" s="1">
        <f>'1.Economic Data'!G187/'1.Economic Data'!$G$2</f>
        <v>1.075079992203603</v>
      </c>
      <c r="I163" s="1">
        <f>'1.Economic Data'!I187/'1.Economic Data'!$I$2</f>
        <v>1.2843392154796545</v>
      </c>
      <c r="J163" s="1">
        <f>'1.Economic Data'!D187/'1.Economic Data'!$D$2</f>
        <v>1.2793552027667241</v>
      </c>
      <c r="L163" s="1">
        <f t="shared" si="10"/>
        <v>1.0602280349163467</v>
      </c>
      <c r="M163">
        <f t="shared" si="11"/>
        <v>1.2402356212709413</v>
      </c>
      <c r="N163">
        <f t="shared" si="12"/>
        <v>1.1140086736412291</v>
      </c>
      <c r="O163">
        <f t="shared" si="13"/>
        <v>1.1754289597651775</v>
      </c>
      <c r="P163" s="1"/>
      <c r="R163" s="1"/>
      <c r="T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</row>
    <row r="164" spans="1:36" x14ac:dyDescent="0.35">
      <c r="A164">
        <f t="shared" si="14"/>
        <v>2030</v>
      </c>
      <c r="B164">
        <v>7</v>
      </c>
      <c r="C164" s="1">
        <f>'1.Economic Data'!E188/'1.Economic Data'!$E$2</f>
        <v>1.0655423949649658</v>
      </c>
      <c r="D164" s="1">
        <f>'1.Economic Data'!H188/'1.Economic Data'!$H$2</f>
        <v>1.3168554077285166</v>
      </c>
      <c r="E164" s="1">
        <f>'1.Economic Data'!F188/'1.Economic Data'!$F$2</f>
        <v>1.1942318395888527</v>
      </c>
      <c r="F164" s="1">
        <f>'1.Economic Data'!J188/'1.Economic Data'!$J$2</f>
        <v>1.2239275378860346</v>
      </c>
      <c r="G164" s="1">
        <f>'1.Economic Data'!K188/'1.Economic Data'!$K$2</f>
        <v>1.3273574684720058</v>
      </c>
      <c r="H164" s="1">
        <f>'1.Economic Data'!G188/'1.Economic Data'!$G$2</f>
        <v>1.0759898811611366</v>
      </c>
      <c r="I164" s="1">
        <f>'1.Economic Data'!I188/'1.Economic Data'!$I$2</f>
        <v>1.2896238062540595</v>
      </c>
      <c r="J164" s="1">
        <f>'1.Economic Data'!D188/'1.Economic Data'!$D$2</f>
        <v>1.2808339722424822</v>
      </c>
      <c r="L164" s="1">
        <f t="shared" si="10"/>
        <v>1.0655423949649658</v>
      </c>
      <c r="M164">
        <f t="shared" si="11"/>
        <v>1.2419730824539674</v>
      </c>
      <c r="N164">
        <f t="shared" si="12"/>
        <v>1.1156787416501766</v>
      </c>
      <c r="O164">
        <f t="shared" si="13"/>
        <v>1.1771333678881224</v>
      </c>
      <c r="P164" s="1"/>
      <c r="R164" s="1"/>
      <c r="T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</row>
    <row r="165" spans="1:36" x14ac:dyDescent="0.35">
      <c r="A165">
        <f t="shared" si="14"/>
        <v>2030</v>
      </c>
      <c r="B165">
        <v>8</v>
      </c>
      <c r="C165" s="1">
        <f>'1.Economic Data'!E189/'1.Economic Data'!$E$2</f>
        <v>1.0655423949649658</v>
      </c>
      <c r="D165" s="1">
        <f>'1.Economic Data'!H189/'1.Economic Data'!$H$2</f>
        <v>1.3199150766647845</v>
      </c>
      <c r="E165" s="1">
        <f>'1.Economic Data'!F189/'1.Economic Data'!$F$2</f>
        <v>1.1955567721507494</v>
      </c>
      <c r="F165" s="1">
        <f>'1.Economic Data'!J189/'1.Economic Data'!$J$2</f>
        <v>1.2253567059479076</v>
      </c>
      <c r="G165" s="1">
        <f>'1.Economic Data'!K189/'1.Economic Data'!$K$2</f>
        <v>1.3295590804807196</v>
      </c>
      <c r="H165" s="1">
        <f>'1.Economic Data'!G189/'1.Economic Data'!$G$2</f>
        <v>1.0768997701186702</v>
      </c>
      <c r="I165" s="1">
        <f>'1.Economic Data'!I189/'1.Economic Data'!$I$2</f>
        <v>1.2949083970284279</v>
      </c>
      <c r="J165" s="1">
        <f>'1.Economic Data'!D189/'1.Economic Data'!$D$2</f>
        <v>1.2823127417182403</v>
      </c>
      <c r="L165" s="1">
        <f t="shared" si="10"/>
        <v>1.0655423949649658</v>
      </c>
      <c r="M165">
        <f t="shared" si="11"/>
        <v>1.2437102781868707</v>
      </c>
      <c r="N165">
        <f t="shared" si="12"/>
        <v>1.1173469216536802</v>
      </c>
      <c r="O165">
        <f t="shared" si="13"/>
        <v>1.1788366514327346</v>
      </c>
      <c r="P165" s="1"/>
      <c r="R165" s="1"/>
      <c r="T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</row>
    <row r="166" spans="1:36" x14ac:dyDescent="0.35">
      <c r="A166">
        <f t="shared" si="14"/>
        <v>2030</v>
      </c>
      <c r="B166">
        <v>9</v>
      </c>
      <c r="C166" s="1">
        <f>'1.Economic Data'!E190/'1.Economic Data'!$E$2</f>
        <v>1.0655423949649658</v>
      </c>
      <c r="D166" s="1">
        <f>'1.Economic Data'!H190/'1.Economic Data'!$H$2</f>
        <v>1.3229940417587658</v>
      </c>
      <c r="E166" s="1">
        <f>'1.Economic Data'!F190/'1.Economic Data'!$F$2</f>
        <v>1.1968805706764756</v>
      </c>
      <c r="F166" s="1">
        <f>'1.Economic Data'!J190/'1.Economic Data'!$J$2</f>
        <v>1.2267937446848014</v>
      </c>
      <c r="G166" s="1">
        <f>'1.Economic Data'!K190/'1.Economic Data'!$K$2</f>
        <v>1.3317719831248593</v>
      </c>
      <c r="H166" s="1">
        <f>'1.Economic Data'!G190/'1.Economic Data'!$G$2</f>
        <v>1.0777726701941308</v>
      </c>
      <c r="I166" s="1">
        <f>'1.Economic Data'!I190/'1.Economic Data'!$I$2</f>
        <v>1.300233042095339</v>
      </c>
      <c r="J166" s="1">
        <f>'1.Economic Data'!D190/'1.Economic Data'!$D$2</f>
        <v>1.2837506235589216</v>
      </c>
      <c r="L166" s="1">
        <f t="shared" si="10"/>
        <v>1.0655423949649658</v>
      </c>
      <c r="M166">
        <f t="shared" si="11"/>
        <v>1.2454572353379256</v>
      </c>
      <c r="N166">
        <f t="shared" si="12"/>
        <v>1.1189894012335828</v>
      </c>
      <c r="O166">
        <f t="shared" si="13"/>
        <v>1.1805310017245709</v>
      </c>
      <c r="P166" s="1"/>
      <c r="R166" s="1"/>
      <c r="T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</row>
    <row r="167" spans="1:36" x14ac:dyDescent="0.35">
      <c r="A167">
        <f t="shared" si="14"/>
        <v>2030</v>
      </c>
      <c r="B167">
        <v>10</v>
      </c>
      <c r="C167" s="1">
        <f>'1.Economic Data'!E191/'1.Economic Data'!$E$2</f>
        <v>1.0721571675040107</v>
      </c>
      <c r="D167" s="1">
        <f>'1.Economic Data'!H191/'1.Economic Data'!$H$2</f>
        <v>1.3260730068527573</v>
      </c>
      <c r="E167" s="1">
        <f>'1.Economic Data'!F191/'1.Economic Data'!$F$2</f>
        <v>1.198204369202202</v>
      </c>
      <c r="F167" s="1">
        <f>'1.Economic Data'!J191/'1.Economic Data'!$J$2</f>
        <v>1.228230783421695</v>
      </c>
      <c r="G167" s="1">
        <f>'1.Economic Data'!K191/'1.Economic Data'!$K$2</f>
        <v>1.3339848857689993</v>
      </c>
      <c r="H167" s="1">
        <f>'1.Economic Data'!G191/'1.Economic Data'!$G$2</f>
        <v>1.0786455702695912</v>
      </c>
      <c r="I167" s="1">
        <f>'1.Economic Data'!I191/'1.Economic Data'!$I$2</f>
        <v>1.3055576871622501</v>
      </c>
      <c r="J167" s="1">
        <f>'1.Economic Data'!D191/'1.Economic Data'!$D$2</f>
        <v>1.2851885053989525</v>
      </c>
      <c r="L167" s="1">
        <f t="shared" si="10"/>
        <v>1.0721571675040107</v>
      </c>
      <c r="M167">
        <f t="shared" si="11"/>
        <v>1.2472039262414603</v>
      </c>
      <c r="N167">
        <f t="shared" si="12"/>
        <v>1.1206299484775382</v>
      </c>
      <c r="O167">
        <f t="shared" si="13"/>
        <v>1.182224205303271</v>
      </c>
      <c r="P167" s="1"/>
      <c r="R167" s="1"/>
      <c r="T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</row>
    <row r="168" spans="1:36" x14ac:dyDescent="0.35">
      <c r="A168">
        <f t="shared" si="14"/>
        <v>2030</v>
      </c>
      <c r="B168">
        <v>11</v>
      </c>
      <c r="C168" s="1">
        <f>'1.Economic Data'!E192/'1.Economic Data'!$E$2</f>
        <v>1.0721571675040107</v>
      </c>
      <c r="D168" s="1">
        <f>'1.Economic Data'!H192/'1.Economic Data'!$H$2</f>
        <v>1.3291519719467386</v>
      </c>
      <c r="E168" s="1">
        <f>'1.Economic Data'!F192/'1.Economic Data'!$F$2</f>
        <v>1.1995281677279279</v>
      </c>
      <c r="F168" s="1">
        <f>'1.Economic Data'!J192/'1.Economic Data'!$J$2</f>
        <v>1.2296678221599888</v>
      </c>
      <c r="G168" s="1">
        <f>'1.Economic Data'!K192/'1.Economic Data'!$K$2</f>
        <v>1.3361977884131391</v>
      </c>
      <c r="H168" s="1">
        <f>'1.Economic Data'!G192/'1.Economic Data'!$G$2</f>
        <v>1.0795184703450518</v>
      </c>
      <c r="I168" s="1">
        <f>'1.Economic Data'!I192/'1.Economic Data'!$I$2</f>
        <v>1.3108823322291614</v>
      </c>
      <c r="J168" s="1">
        <f>'1.Economic Data'!D192/'1.Economic Data'!$D$2</f>
        <v>1.286626387239634</v>
      </c>
      <c r="L168" s="1">
        <f t="shared" si="10"/>
        <v>1.0721571675040107</v>
      </c>
      <c r="M168">
        <f t="shared" si="11"/>
        <v>1.2489503523825312</v>
      </c>
      <c r="N168">
        <f t="shared" si="12"/>
        <v>1.1222685794107861</v>
      </c>
      <c r="O168">
        <f t="shared" si="13"/>
        <v>1.1839162714157381</v>
      </c>
      <c r="P168" s="1"/>
      <c r="R168" s="1"/>
      <c r="T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</row>
    <row r="169" spans="1:36" x14ac:dyDescent="0.35">
      <c r="A169">
        <f t="shared" si="14"/>
        <v>2030</v>
      </c>
      <c r="B169">
        <v>12</v>
      </c>
      <c r="C169" s="1">
        <f>'1.Economic Data'!E193/'1.Economic Data'!$E$2</f>
        <v>1.0721571675040107</v>
      </c>
      <c r="D169" s="1">
        <f>'1.Economic Data'!H193/'1.Economic Data'!$H$2</f>
        <v>1.3322574992394682</v>
      </c>
      <c r="E169" s="1">
        <f>'1.Economic Data'!F193/'1.Economic Data'!$F$2</f>
        <v>1.2008747439332861</v>
      </c>
      <c r="F169" s="1">
        <f>'1.Economic Data'!J193/'1.Economic Data'!$J$2</f>
        <v>1.2311015747864948</v>
      </c>
      <c r="G169" s="1">
        <f>'1.Economic Data'!K193/'1.Economic Data'!$K$2</f>
        <v>1.3383922110363422</v>
      </c>
      <c r="H169" s="1">
        <f>'1.Economic Data'!G193/'1.Economic Data'!$G$2</f>
        <v>1.0805179285662496</v>
      </c>
      <c r="I169" s="1">
        <f>'1.Economic Data'!I193/'1.Economic Data'!$I$2</f>
        <v>1.3163503329324835</v>
      </c>
      <c r="J169" s="1">
        <f>'1.Economic Data'!D193/'1.Economic Data'!$D$2</f>
        <v>1.288167109006271</v>
      </c>
      <c r="L169" s="1">
        <f t="shared" si="10"/>
        <v>1.0721571675040107</v>
      </c>
      <c r="M169">
        <f t="shared" si="11"/>
        <v>1.2506988317671799</v>
      </c>
      <c r="N169">
        <f t="shared" si="12"/>
        <v>1.1240351163837319</v>
      </c>
      <c r="O169">
        <f t="shared" si="13"/>
        <v>1.1856767716905057</v>
      </c>
      <c r="P169" s="1"/>
      <c r="R169" s="1"/>
      <c r="T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</row>
    <row r="170" spans="1:36" x14ac:dyDescent="0.35">
      <c r="A170">
        <f t="shared" si="14"/>
        <v>2031</v>
      </c>
      <c r="B170">
        <v>1</v>
      </c>
      <c r="C170" s="1">
        <f>'1.Economic Data'!E194/'1.Economic Data'!$E$2</f>
        <v>1.081097428034719</v>
      </c>
      <c r="D170" s="1">
        <f>'1.Economic Data'!H194/'1.Economic Data'!$H$2</f>
        <v>1.3353630265322083</v>
      </c>
      <c r="E170" s="1">
        <f>'1.Economic Data'!F194/'1.Economic Data'!$F$2</f>
        <v>1.2022213201375251</v>
      </c>
      <c r="F170" s="1">
        <f>'1.Economic Data'!J194/'1.Economic Data'!$J$2</f>
        <v>1.2325353274130009</v>
      </c>
      <c r="G170" s="1">
        <f>'1.Economic Data'!K194/'1.Economic Data'!$K$2</f>
        <v>1.3405866336595309</v>
      </c>
      <c r="H170" s="1">
        <f>'1.Economic Data'!G194/'1.Economic Data'!$G$2</f>
        <v>1.0815173867930221</v>
      </c>
      <c r="I170" s="1">
        <f>'1.Economic Data'!I194/'1.Economic Data'!$I$2</f>
        <v>1.3218183336357689</v>
      </c>
      <c r="J170" s="1">
        <f>'1.Economic Data'!D194/'1.Economic Data'!$D$2</f>
        <v>1.2897078307722578</v>
      </c>
      <c r="L170" s="1">
        <f t="shared" si="10"/>
        <v>1.081097428034719</v>
      </c>
      <c r="M170">
        <f t="shared" si="11"/>
        <v>1.2524470388931126</v>
      </c>
      <c r="N170">
        <f t="shared" si="12"/>
        <v>1.1257997782772458</v>
      </c>
      <c r="O170">
        <f t="shared" si="13"/>
        <v>1.1874361450999626</v>
      </c>
      <c r="P170" s="1"/>
      <c r="R170" s="1"/>
      <c r="T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</row>
    <row r="171" spans="1:36" x14ac:dyDescent="0.35">
      <c r="A171">
        <f t="shared" si="14"/>
        <v>2031</v>
      </c>
      <c r="B171">
        <v>2</v>
      </c>
      <c r="C171" s="1">
        <f>'1.Economic Data'!E195/'1.Economic Data'!$E$2</f>
        <v>1.081097428034719</v>
      </c>
      <c r="D171" s="1">
        <f>'1.Economic Data'!H195/'1.Economic Data'!$H$2</f>
        <v>1.3384685538249481</v>
      </c>
      <c r="E171" s="1">
        <f>'1.Economic Data'!F195/'1.Economic Data'!$F$2</f>
        <v>1.2035678963428833</v>
      </c>
      <c r="F171" s="1">
        <f>'1.Economic Data'!J195/'1.Economic Data'!$J$2</f>
        <v>1.2339690800395069</v>
      </c>
      <c r="G171" s="1">
        <f>'1.Economic Data'!K195/'1.Economic Data'!$K$2</f>
        <v>1.3427810562827198</v>
      </c>
      <c r="H171" s="1">
        <f>'1.Economic Data'!G195/'1.Economic Data'!$G$2</f>
        <v>1.0825168450142202</v>
      </c>
      <c r="I171" s="1">
        <f>'1.Economic Data'!I195/'1.Economic Data'!$I$2</f>
        <v>1.3272863343390544</v>
      </c>
      <c r="J171" s="1">
        <f>'1.Economic Data'!D195/'1.Economic Data'!$D$2</f>
        <v>1.2912485525382444</v>
      </c>
      <c r="L171" s="1">
        <f t="shared" si="10"/>
        <v>1.081097428034719</v>
      </c>
      <c r="M171">
        <f t="shared" si="11"/>
        <v>1.2541949752773842</v>
      </c>
      <c r="N171">
        <f t="shared" si="12"/>
        <v>1.1275625810848735</v>
      </c>
      <c r="O171">
        <f t="shared" si="13"/>
        <v>1.1891944010578954</v>
      </c>
      <c r="P171" s="1"/>
      <c r="R171" s="1"/>
      <c r="T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</row>
    <row r="172" spans="1:36" x14ac:dyDescent="0.35">
      <c r="A172">
        <f t="shared" si="14"/>
        <v>2031</v>
      </c>
      <c r="B172">
        <v>3</v>
      </c>
      <c r="C172" s="1">
        <f>'1.Economic Data'!E196/'1.Economic Data'!$E$2</f>
        <v>1.081097428034719</v>
      </c>
      <c r="D172" s="1">
        <f>'1.Economic Data'!H196/'1.Economic Data'!$H$2</f>
        <v>1.3415942843621531</v>
      </c>
      <c r="E172" s="1">
        <f>'1.Economic Data'!F196/'1.Economic Data'!$F$2</f>
        <v>1.2049125570760117</v>
      </c>
      <c r="F172" s="1">
        <f>'1.Economic Data'!J196/'1.Economic Data'!$J$2</f>
        <v>1.2354106803653038</v>
      </c>
      <c r="G172" s="1">
        <f>'1.Economic Data'!K196/'1.Economic Data'!$K$2</f>
        <v>1.3449871921289751</v>
      </c>
      <c r="H172" s="1">
        <f>'1.Economic Data'!G196/'1.Economic Data'!$G$2</f>
        <v>1.08347551289505</v>
      </c>
      <c r="I172" s="1">
        <f>'1.Economic Data'!I196/'1.Economic Data'!$I$2</f>
        <v>1.3327965527167016</v>
      </c>
      <c r="J172" s="1">
        <f>'1.Economic Data'!D196/'1.Economic Data'!$D$2</f>
        <v>1.2927580675560175</v>
      </c>
      <c r="L172" s="1">
        <f t="shared" si="10"/>
        <v>1.081097428034719</v>
      </c>
      <c r="M172">
        <f t="shared" si="11"/>
        <v>1.2559528076960398</v>
      </c>
      <c r="N172">
        <f t="shared" si="12"/>
        <v>1.1292966830542464</v>
      </c>
      <c r="O172">
        <f t="shared" si="13"/>
        <v>1.1909422067438056</v>
      </c>
      <c r="P172" s="1"/>
      <c r="R172" s="1"/>
      <c r="T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</row>
    <row r="173" spans="1:36" x14ac:dyDescent="0.35">
      <c r="A173">
        <f t="shared" si="14"/>
        <v>2031</v>
      </c>
      <c r="B173">
        <v>4</v>
      </c>
      <c r="C173" s="1">
        <f>'1.Economic Data'!E197/'1.Economic Data'!$E$2</f>
        <v>1.0790268390825979</v>
      </c>
      <c r="D173" s="1">
        <f>'1.Economic Data'!H197/'1.Economic Data'!$H$2</f>
        <v>1.3447200148993581</v>
      </c>
      <c r="E173" s="1">
        <f>'1.Economic Data'!F197/'1.Economic Data'!$F$2</f>
        <v>1.2062572178102591</v>
      </c>
      <c r="F173" s="1">
        <f>'1.Economic Data'!J197/'1.Economic Data'!$J$2</f>
        <v>1.2368522806911009</v>
      </c>
      <c r="G173" s="1">
        <f>'1.Economic Data'!K197/'1.Economic Data'!$K$2</f>
        <v>1.3471933279752304</v>
      </c>
      <c r="H173" s="1">
        <f>'1.Economic Data'!G197/'1.Economic Data'!$G$2</f>
        <v>1.0844341807814544</v>
      </c>
      <c r="I173" s="1">
        <f>'1.Economic Data'!I197/'1.Economic Data'!$I$2</f>
        <v>1.338306771094312</v>
      </c>
      <c r="J173" s="1">
        <f>'1.Economic Data'!D197/'1.Economic Data'!$D$2</f>
        <v>1.29426758257314</v>
      </c>
      <c r="L173" s="1">
        <f t="shared" si="10"/>
        <v>1.0790268390825979</v>
      </c>
      <c r="M173">
        <f t="shared" si="11"/>
        <v>1.2577103683289397</v>
      </c>
      <c r="N173">
        <f t="shared" si="12"/>
        <v>1.1310288770638821</v>
      </c>
      <c r="O173">
        <f t="shared" si="13"/>
        <v>1.1926888720712885</v>
      </c>
      <c r="P173" s="1"/>
      <c r="R173" s="1"/>
      <c r="T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</row>
    <row r="174" spans="1:36" x14ac:dyDescent="0.35">
      <c r="A174">
        <f t="shared" si="14"/>
        <v>2031</v>
      </c>
      <c r="B174">
        <v>5</v>
      </c>
      <c r="C174" s="1">
        <f>'1.Economic Data'!E198/'1.Economic Data'!$E$2</f>
        <v>1.0790268390825979</v>
      </c>
      <c r="D174" s="1">
        <f>'1.Economic Data'!H198/'1.Economic Data'!$H$2</f>
        <v>1.3478457454365631</v>
      </c>
      <c r="E174" s="1">
        <f>'1.Economic Data'!F198/'1.Economic Data'!$F$2</f>
        <v>1.2076018785433877</v>
      </c>
      <c r="F174" s="1">
        <f>'1.Economic Data'!J198/'1.Economic Data'!$J$2</f>
        <v>1.2382938810168977</v>
      </c>
      <c r="G174" s="1">
        <f>'1.Economic Data'!K198/'1.Economic Data'!$K$2</f>
        <v>1.3493994638214852</v>
      </c>
      <c r="H174" s="1">
        <f>'1.Economic Data'!G198/'1.Economic Data'!$G$2</f>
        <v>1.0853928486622841</v>
      </c>
      <c r="I174" s="1">
        <f>'1.Economic Data'!I198/'1.Economic Data'!$I$2</f>
        <v>1.3438169894719225</v>
      </c>
      <c r="J174" s="1">
        <f>'1.Economic Data'!D198/'1.Economic Data'!$D$2</f>
        <v>1.2957770975909131</v>
      </c>
      <c r="L174" s="1">
        <f t="shared" si="10"/>
        <v>1.0790268390825979</v>
      </c>
      <c r="M174">
        <f t="shared" si="11"/>
        <v>1.2594676586906826</v>
      </c>
      <c r="N174">
        <f t="shared" si="12"/>
        <v>1.1327591792304026</v>
      </c>
      <c r="O174">
        <f t="shared" si="13"/>
        <v>1.1944344064559151</v>
      </c>
      <c r="P174" s="1"/>
      <c r="R174" s="1"/>
      <c r="T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</row>
    <row r="175" spans="1:36" x14ac:dyDescent="0.35">
      <c r="A175">
        <f t="shared" si="14"/>
        <v>2031</v>
      </c>
      <c r="B175">
        <v>6</v>
      </c>
      <c r="C175" s="1">
        <f>'1.Economic Data'!E199/'1.Economic Data'!$E$2</f>
        <v>1.0790268390825979</v>
      </c>
      <c r="D175" s="1">
        <f>'1.Economic Data'!H199/'1.Economic Data'!$H$2</f>
        <v>1.3509920399904654</v>
      </c>
      <c r="E175" s="1">
        <f>'1.Economic Data'!F199/'1.Economic Data'!$F$2</f>
        <v>1.2089446238054053</v>
      </c>
      <c r="F175" s="1">
        <f>'1.Economic Data'!J199/'1.Economic Data'!$J$2</f>
        <v>1.2397429478613118</v>
      </c>
      <c r="G175" s="1">
        <f>'1.Economic Data'!K199/'1.Economic Data'!$K$2</f>
        <v>1.3516179171662801</v>
      </c>
      <c r="H175" s="1">
        <f>'1.Economic Data'!G199/'1.Economic Data'!$G$2</f>
        <v>1.0863122439831638</v>
      </c>
      <c r="I175" s="1">
        <f>'1.Economic Data'!I199/'1.Economic Data'!$I$2</f>
        <v>1.349369154897762</v>
      </c>
      <c r="J175" s="1">
        <f>'1.Economic Data'!D199/'1.Economic Data'!$D$2</f>
        <v>1.2972765818676546</v>
      </c>
      <c r="L175" s="1">
        <f t="shared" si="10"/>
        <v>1.0790268390825979</v>
      </c>
      <c r="M175">
        <f t="shared" si="11"/>
        <v>1.2612345966130802</v>
      </c>
      <c r="N175">
        <f t="shared" si="12"/>
        <v>1.1344618485508942</v>
      </c>
      <c r="O175">
        <f t="shared" si="13"/>
        <v>1.1961699427464376</v>
      </c>
      <c r="P175" s="1"/>
      <c r="R175" s="1"/>
      <c r="T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</row>
    <row r="176" spans="1:36" x14ac:dyDescent="0.35">
      <c r="A176">
        <f t="shared" si="14"/>
        <v>2031</v>
      </c>
      <c r="B176">
        <v>7</v>
      </c>
      <c r="C176" s="1">
        <f>'1.Economic Data'!E200/'1.Economic Data'!$E$2</f>
        <v>1.084435389038563</v>
      </c>
      <c r="D176" s="1">
        <f>'1.Economic Data'!H200/'1.Economic Data'!$H$2</f>
        <v>1.3541383345443574</v>
      </c>
      <c r="E176" s="1">
        <f>'1.Economic Data'!F200/'1.Economic Data'!$F$2</f>
        <v>1.2102873690685423</v>
      </c>
      <c r="F176" s="1">
        <f>'1.Economic Data'!J200/'1.Economic Data'!$J$2</f>
        <v>1.241192014707126</v>
      </c>
      <c r="G176" s="1">
        <f>'1.Economic Data'!K200/'1.Economic Data'!$K$2</f>
        <v>1.3538363705110747</v>
      </c>
      <c r="H176" s="1">
        <f>'1.Economic Data'!G200/'1.Economic Data'!$G$2</f>
        <v>1.0872316393040435</v>
      </c>
      <c r="I176" s="1">
        <f>'1.Economic Data'!I200/'1.Economic Data'!$I$2</f>
        <v>1.3549213203236015</v>
      </c>
      <c r="J176" s="1">
        <f>'1.Economic Data'!D200/'1.Economic Data'!$D$2</f>
        <v>1.2987760661443961</v>
      </c>
      <c r="L176" s="1">
        <f t="shared" si="10"/>
        <v>1.084435389038563</v>
      </c>
      <c r="M176">
        <f t="shared" si="11"/>
        <v>1.263001262981623</v>
      </c>
      <c r="N176">
        <f t="shared" si="12"/>
        <v>1.1361625789713528</v>
      </c>
      <c r="O176">
        <f t="shared" si="13"/>
        <v>1.1979043251417354</v>
      </c>
      <c r="P176" s="1"/>
      <c r="R176" s="1"/>
      <c r="T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</row>
    <row r="177" spans="1:36" x14ac:dyDescent="0.35">
      <c r="A177">
        <f t="shared" si="14"/>
        <v>2031</v>
      </c>
      <c r="B177">
        <v>8</v>
      </c>
      <c r="C177" s="1">
        <f>'1.Economic Data'!E201/'1.Economic Data'!$E$2</f>
        <v>1.084435389038563</v>
      </c>
      <c r="D177" s="1">
        <f>'1.Economic Data'!H201/'1.Economic Data'!$H$2</f>
        <v>1.3572846290982599</v>
      </c>
      <c r="E177" s="1">
        <f>'1.Economic Data'!F201/'1.Economic Data'!$F$2</f>
        <v>1.2116301143305601</v>
      </c>
      <c r="F177" s="1">
        <f>'1.Economic Data'!J201/'1.Economic Data'!$J$2</f>
        <v>1.2426410815515403</v>
      </c>
      <c r="G177" s="1">
        <f>'1.Economic Data'!K201/'1.Economic Data'!$K$2</f>
        <v>1.3560548238558698</v>
      </c>
      <c r="H177" s="1">
        <f>'1.Economic Data'!G201/'1.Economic Data'!$G$2</f>
        <v>1.0881510346249232</v>
      </c>
      <c r="I177" s="1">
        <f>'1.Economic Data'!I201/'1.Economic Data'!$I$2</f>
        <v>1.3604734857494041</v>
      </c>
      <c r="J177" s="1">
        <f>'1.Economic Data'!D201/'1.Economic Data'!$D$2</f>
        <v>1.3002755504211374</v>
      </c>
      <c r="L177" s="1">
        <f t="shared" si="10"/>
        <v>1.084435389038563</v>
      </c>
      <c r="M177">
        <f t="shared" si="11"/>
        <v>1.2647676593074999</v>
      </c>
      <c r="N177">
        <f t="shared" si="12"/>
        <v>1.1378613867226279</v>
      </c>
      <c r="O177">
        <f t="shared" si="13"/>
        <v>1.1996375630587617</v>
      </c>
      <c r="P177" s="1"/>
      <c r="R177" s="1"/>
      <c r="T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</row>
    <row r="178" spans="1:36" x14ac:dyDescent="0.35">
      <c r="A178">
        <f t="shared" si="14"/>
        <v>2031</v>
      </c>
      <c r="B178">
        <v>9</v>
      </c>
      <c r="C178" s="1">
        <f>'1.Economic Data'!E202/'1.Economic Data'!$E$2</f>
        <v>1.084435389038563</v>
      </c>
      <c r="D178" s="1">
        <f>'1.Economic Data'!H202/'1.Economic Data'!$H$2</f>
        <v>1.3604507661244047</v>
      </c>
      <c r="E178" s="1">
        <f>'1.Economic Data'!F202/'1.Economic Data'!$F$2</f>
        <v>1.2129717103112541</v>
      </c>
      <c r="F178" s="1">
        <f>'1.Economic Data'!J202/'1.Economic Data'!$J$2</f>
        <v>1.244098097050695</v>
      </c>
      <c r="G178" s="1">
        <f>'1.Economic Data'!K202/'1.Economic Data'!$K$2</f>
        <v>1.3582845427015608</v>
      </c>
      <c r="H178" s="1">
        <f>'1.Economic Data'!G202/'1.Economic Data'!$G$2</f>
        <v>1.0890330546113749</v>
      </c>
      <c r="I178" s="1">
        <f>'1.Economic Data'!I202/'1.Economic Data'!$I$2</f>
        <v>1.3660677335365206</v>
      </c>
      <c r="J178" s="1">
        <f>'1.Economic Data'!D202/'1.Economic Data'!$D$2</f>
        <v>1.3017335743029594</v>
      </c>
      <c r="L178" s="1">
        <f t="shared" si="10"/>
        <v>1.084435389038563</v>
      </c>
      <c r="M178">
        <f t="shared" si="11"/>
        <v>1.2665439553154851</v>
      </c>
      <c r="N178">
        <f t="shared" si="12"/>
        <v>1.1395340221920573</v>
      </c>
      <c r="O178">
        <f t="shared" si="13"/>
        <v>1.2013616972767578</v>
      </c>
      <c r="P178" s="1"/>
      <c r="R178" s="1"/>
      <c r="T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</row>
    <row r="179" spans="1:36" x14ac:dyDescent="0.35">
      <c r="A179">
        <f t="shared" si="14"/>
        <v>2031</v>
      </c>
      <c r="B179">
        <v>10</v>
      </c>
      <c r="C179" s="1">
        <f>'1.Economic Data'!E203/'1.Economic Data'!$E$2</f>
        <v>1.0911674469159873</v>
      </c>
      <c r="D179" s="1">
        <f>'1.Economic Data'!H203/'1.Economic Data'!$H$2</f>
        <v>1.3636169031505498</v>
      </c>
      <c r="E179" s="1">
        <f>'1.Economic Data'!F203/'1.Economic Data'!$F$2</f>
        <v>1.2143133062908293</v>
      </c>
      <c r="F179" s="1">
        <f>'1.Economic Data'!J203/'1.Economic Data'!$J$2</f>
        <v>1.2455551125512496</v>
      </c>
      <c r="G179" s="1">
        <f>'1.Economic Data'!K203/'1.Economic Data'!$K$2</f>
        <v>1.3605142615472658</v>
      </c>
      <c r="H179" s="1">
        <f>'1.Economic Data'!G203/'1.Economic Data'!$G$2</f>
        <v>1.0899150745978268</v>
      </c>
      <c r="I179" s="1">
        <f>'1.Economic Data'!I203/'1.Economic Data'!$I$2</f>
        <v>1.3716619813236002</v>
      </c>
      <c r="J179" s="1">
        <f>'1.Economic Data'!D203/'1.Economic Data'!$D$2</f>
        <v>1.3031915981854318</v>
      </c>
      <c r="L179" s="1">
        <f t="shared" si="10"/>
        <v>1.0911674469159873</v>
      </c>
      <c r="M179">
        <f t="shared" si="11"/>
        <v>1.2683199804588692</v>
      </c>
      <c r="N179">
        <f t="shared" si="12"/>
        <v>1.1412046898478883</v>
      </c>
      <c r="O179">
        <f t="shared" si="13"/>
        <v>1.2030846644885154</v>
      </c>
      <c r="P179" s="1"/>
      <c r="R179" s="1"/>
      <c r="T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</row>
    <row r="180" spans="1:36" x14ac:dyDescent="0.35">
      <c r="A180">
        <f t="shared" si="14"/>
        <v>2031</v>
      </c>
      <c r="B180">
        <v>11</v>
      </c>
      <c r="C180" s="1">
        <f>'1.Economic Data'!E204/'1.Economic Data'!$E$2</f>
        <v>1.0911674469159873</v>
      </c>
      <c r="D180" s="1">
        <f>'1.Economic Data'!H204/'1.Economic Data'!$H$2</f>
        <v>1.3667830401766949</v>
      </c>
      <c r="E180" s="1">
        <f>'1.Economic Data'!F204/'1.Economic Data'!$F$2</f>
        <v>1.2156549022704044</v>
      </c>
      <c r="F180" s="1">
        <f>'1.Economic Data'!J204/'1.Economic Data'!$J$2</f>
        <v>1.2470121280504043</v>
      </c>
      <c r="G180" s="1">
        <f>'1.Economic Data'!K204/'1.Economic Data'!$K$2</f>
        <v>1.3627439803929711</v>
      </c>
      <c r="H180" s="1">
        <f>'1.Economic Data'!G204/'1.Economic Data'!$G$2</f>
        <v>1.0907970945842784</v>
      </c>
      <c r="I180" s="1">
        <f>'1.Economic Data'!I204/'1.Economic Data'!$I$2</f>
        <v>1.3772562291106798</v>
      </c>
      <c r="J180" s="1">
        <f>'1.Economic Data'!D204/'1.Economic Data'!$D$2</f>
        <v>1.3046496220672539</v>
      </c>
      <c r="L180" s="1">
        <f t="shared" si="10"/>
        <v>1.0911674469159873</v>
      </c>
      <c r="M180">
        <f t="shared" si="11"/>
        <v>1.2700957362449592</v>
      </c>
      <c r="N180">
        <f t="shared" si="12"/>
        <v>1.1428734060095893</v>
      </c>
      <c r="O180">
        <f t="shared" si="13"/>
        <v>1.2048064741030129</v>
      </c>
      <c r="P180" s="1"/>
      <c r="R180" s="1"/>
      <c r="T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</row>
    <row r="181" spans="1:36" x14ac:dyDescent="0.35">
      <c r="A181">
        <f t="shared" si="14"/>
        <v>2031</v>
      </c>
      <c r="B181">
        <v>12</v>
      </c>
      <c r="C181" s="1">
        <f>'1.Economic Data'!E205/'1.Economic Data'!$E$2</f>
        <v>1.0911674469159873</v>
      </c>
      <c r="D181" s="1">
        <f>'1.Economic Data'!H205/'1.Economic Data'!$H$2</f>
        <v>1.3699764914329144</v>
      </c>
      <c r="E181" s="1">
        <f>'1.Economic Data'!F205/'1.Economic Data'!$F$2</f>
        <v>1.2170195821575578</v>
      </c>
      <c r="F181" s="1">
        <f>'1.Economic Data'!J205/'1.Economic Data'!$J$2</f>
        <v>1.2484659084993046</v>
      </c>
      <c r="G181" s="1">
        <f>'1.Economic Data'!K205/'1.Economic Data'!$K$2</f>
        <v>1.364953461973476</v>
      </c>
      <c r="H181" s="1">
        <f>'1.Economic Data'!G205/'1.Economic Data'!$G$2</f>
        <v>1.0918069949739804</v>
      </c>
      <c r="I181" s="1">
        <f>'1.Economic Data'!I205/'1.Economic Data'!$I$2</f>
        <v>1.3830010910591974</v>
      </c>
      <c r="J181" s="1">
        <f>'1.Economic Data'!D205/'1.Economic Data'!$D$2</f>
        <v>1.306211926470378</v>
      </c>
      <c r="L181" s="1">
        <f t="shared" si="10"/>
        <v>1.0911674469159873</v>
      </c>
      <c r="M181">
        <f t="shared" si="11"/>
        <v>1.2718736593170934</v>
      </c>
      <c r="N181">
        <f t="shared" si="12"/>
        <v>1.1446723765627995</v>
      </c>
      <c r="O181">
        <f t="shared" si="13"/>
        <v>1.2065979629926953</v>
      </c>
      <c r="P181" s="1"/>
      <c r="R181" s="1"/>
      <c r="T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</row>
    <row r="182" spans="1:36" x14ac:dyDescent="0.35">
      <c r="A182">
        <f t="shared" si="14"/>
        <v>2032</v>
      </c>
      <c r="B182">
        <v>1</v>
      </c>
      <c r="C182" s="1">
        <f>'1.Economic Data'!E206/'1.Economic Data'!$E$2</f>
        <v>1.1002662522383801</v>
      </c>
      <c r="D182" s="1">
        <f>'1.Economic Data'!H206/'1.Economic Data'!$H$2</f>
        <v>1.373169942689124</v>
      </c>
      <c r="E182" s="1">
        <f>'1.Economic Data'!F206/'1.Economic Data'!$F$2</f>
        <v>1.218384262044711</v>
      </c>
      <c r="F182" s="1">
        <f>'1.Economic Data'!J206/'1.Economic Data'!$J$2</f>
        <v>1.2499196889468047</v>
      </c>
      <c r="G182" s="1">
        <f>'1.Economic Data'!K206/'1.Economic Data'!$K$2</f>
        <v>1.3671629435539807</v>
      </c>
      <c r="H182" s="1">
        <f>'1.Economic Data'!G206/'1.Economic Data'!$G$2</f>
        <v>1.0928168953692567</v>
      </c>
      <c r="I182" s="1">
        <f>'1.Economic Data'!I206/'1.Economic Data'!$I$2</f>
        <v>1.3887459530077151</v>
      </c>
      <c r="J182" s="1">
        <f>'1.Economic Data'!D206/'1.Economic Data'!$D$2</f>
        <v>1.3077742308735023</v>
      </c>
      <c r="L182" s="1">
        <f t="shared" si="10"/>
        <v>1.1002662522383801</v>
      </c>
      <c r="M182">
        <f t="shared" si="11"/>
        <v>1.2736513054458223</v>
      </c>
      <c r="N182">
        <f t="shared" si="12"/>
        <v>1.1464694376101183</v>
      </c>
      <c r="O182">
        <f t="shared" si="13"/>
        <v>1.2083883050848616</v>
      </c>
      <c r="P182" s="1"/>
      <c r="R182" s="1"/>
      <c r="T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</row>
    <row r="183" spans="1:36" x14ac:dyDescent="0.35">
      <c r="A183">
        <f t="shared" si="14"/>
        <v>2032</v>
      </c>
      <c r="B183">
        <v>2</v>
      </c>
      <c r="C183" s="1">
        <f>'1.Economic Data'!E207/'1.Economic Data'!$E$2</f>
        <v>1.1002662522383801</v>
      </c>
      <c r="D183" s="1">
        <f>'1.Economic Data'!H207/'1.Economic Data'!$H$2</f>
        <v>1.3763633939453435</v>
      </c>
      <c r="E183" s="1">
        <f>'1.Economic Data'!F207/'1.Economic Data'!$F$2</f>
        <v>1.2197489419318641</v>
      </c>
      <c r="F183" s="1">
        <f>'1.Economic Data'!J207/'1.Economic Data'!$J$2</f>
        <v>1.251373469395705</v>
      </c>
      <c r="G183" s="1">
        <f>'1.Economic Data'!K207/'1.Economic Data'!$K$2</f>
        <v>1.3693724251344856</v>
      </c>
      <c r="H183" s="1">
        <f>'1.Economic Data'!G207/'1.Economic Data'!$G$2</f>
        <v>1.0938267957589585</v>
      </c>
      <c r="I183" s="1">
        <f>'1.Economic Data'!I207/'1.Economic Data'!$I$2</f>
        <v>1.3944908149562327</v>
      </c>
      <c r="J183" s="1">
        <f>'1.Economic Data'!D207/'1.Economic Data'!$D$2</f>
        <v>1.3093365352766264</v>
      </c>
      <c r="L183" s="1">
        <f t="shared" si="10"/>
        <v>1.1002662522383801</v>
      </c>
      <c r="M183">
        <f t="shared" si="11"/>
        <v>1.2754286761765354</v>
      </c>
      <c r="N183">
        <f t="shared" si="12"/>
        <v>1.148264605438823</v>
      </c>
      <c r="O183">
        <f t="shared" si="13"/>
        <v>1.2101775099609187</v>
      </c>
      <c r="P183" s="1"/>
      <c r="R183" s="1"/>
      <c r="T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</row>
    <row r="184" spans="1:36" x14ac:dyDescent="0.35">
      <c r="A184">
        <f t="shared" si="14"/>
        <v>2032</v>
      </c>
      <c r="B184">
        <v>3</v>
      </c>
      <c r="C184" s="1">
        <f>'1.Economic Data'!E208/'1.Economic Data'!$E$2</f>
        <v>1.1002662522383801</v>
      </c>
      <c r="D184" s="1">
        <f>'1.Economic Data'!H208/'1.Economic Data'!$H$2</f>
        <v>1.3795776204420762</v>
      </c>
      <c r="E184" s="1">
        <f>'1.Economic Data'!F208/'1.Economic Data'!$F$2</f>
        <v>1.2211116805954148</v>
      </c>
      <c r="F184" s="1">
        <f>'1.Economic Data'!J208/'1.Economic Data'!$J$2</f>
        <v>1.2528351723539706</v>
      </c>
      <c r="G184" s="1">
        <f>'1.Economic Data'!K208/'1.Economic Data'!$K$2</f>
        <v>1.3715935881449985</v>
      </c>
      <c r="H184" s="1">
        <f>'1.Economic Data'!G208/'1.Economic Data'!$G$2</f>
        <v>1.094795479642612</v>
      </c>
      <c r="I184" s="1">
        <f>'1.Economic Data'!I208/'1.Economic Data'!$I$2</f>
        <v>1.4002800321862887</v>
      </c>
      <c r="J184" s="1">
        <f>'1.Economic Data'!D208/'1.Economic Data'!$D$2</f>
        <v>1.3108671957830842</v>
      </c>
      <c r="L184" s="1">
        <f t="shared" si="10"/>
        <v>1.1002662522383801</v>
      </c>
      <c r="M184">
        <f t="shared" si="11"/>
        <v>1.277216081149054</v>
      </c>
      <c r="N184">
        <f t="shared" si="12"/>
        <v>1.1500305454865467</v>
      </c>
      <c r="O184">
        <f t="shared" si="13"/>
        <v>1.2119560662449924</v>
      </c>
      <c r="P184" s="1"/>
      <c r="R184" s="1"/>
      <c r="T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</row>
    <row r="185" spans="1:36" x14ac:dyDescent="0.35">
      <c r="A185">
        <f t="shared" si="14"/>
        <v>2032</v>
      </c>
      <c r="B185">
        <v>4</v>
      </c>
      <c r="C185" s="1">
        <f>'1.Economic Data'!E209/'1.Economic Data'!$E$2</f>
        <v>1.0981589242909853</v>
      </c>
      <c r="D185" s="1">
        <f>'1.Economic Data'!H209/'1.Economic Data'!$H$2</f>
        <v>1.3827918469388092</v>
      </c>
      <c r="E185" s="1">
        <f>'1.Economic Data'!F209/'1.Economic Data'!$F$2</f>
        <v>1.2224744192600843</v>
      </c>
      <c r="F185" s="1">
        <f>'1.Economic Data'!J209/'1.Economic Data'!$J$2</f>
        <v>1.2542968753122359</v>
      </c>
      <c r="G185" s="1">
        <f>'1.Economic Data'!K209/'1.Economic Data'!$K$2</f>
        <v>1.3738147511555252</v>
      </c>
      <c r="H185" s="1">
        <f>'1.Economic Data'!G209/'1.Economic Data'!$G$2</f>
        <v>1.0957641635206912</v>
      </c>
      <c r="I185" s="1">
        <f>'1.Economic Data'!I209/'1.Economic Data'!$I$2</f>
        <v>1.4060692494163813</v>
      </c>
      <c r="J185" s="1">
        <f>'1.Economic Data'!D209/'1.Economic Data'!$D$2</f>
        <v>1.3123978562888916</v>
      </c>
      <c r="L185" s="1">
        <f t="shared" si="10"/>
        <v>1.0981589242909853</v>
      </c>
      <c r="M185">
        <f t="shared" si="11"/>
        <v>1.2790032096472184</v>
      </c>
      <c r="N185">
        <f t="shared" si="12"/>
        <v>1.1517945425350267</v>
      </c>
      <c r="O185">
        <f t="shared" si="13"/>
        <v>1.2137334619909135</v>
      </c>
      <c r="P185" s="1"/>
      <c r="R185" s="1"/>
      <c r="T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</row>
    <row r="186" spans="1:36" x14ac:dyDescent="0.35">
      <c r="A186">
        <f t="shared" si="14"/>
        <v>2032</v>
      </c>
      <c r="B186">
        <v>5</v>
      </c>
      <c r="C186" s="1">
        <f>'1.Economic Data'!E210/'1.Economic Data'!$E$2</f>
        <v>1.0981589242909853</v>
      </c>
      <c r="D186" s="1">
        <f>'1.Economic Data'!H210/'1.Economic Data'!$H$2</f>
        <v>1.3860060734355422</v>
      </c>
      <c r="E186" s="1">
        <f>'1.Economic Data'!F210/'1.Economic Data'!$F$2</f>
        <v>1.2238371579236351</v>
      </c>
      <c r="F186" s="1">
        <f>'1.Economic Data'!J210/'1.Economic Data'!$J$2</f>
        <v>1.255758578270501</v>
      </c>
      <c r="G186" s="1">
        <f>'1.Economic Data'!K210/'1.Economic Data'!$K$2</f>
        <v>1.3760359141660381</v>
      </c>
      <c r="H186" s="1">
        <f>'1.Economic Data'!G210/'1.Economic Data'!$G$2</f>
        <v>1.096732847404345</v>
      </c>
      <c r="I186" s="1">
        <f>'1.Economic Data'!I210/'1.Economic Data'!$I$2</f>
        <v>1.4118584666464373</v>
      </c>
      <c r="J186" s="1">
        <f>'1.Economic Data'!D210/'1.Economic Data'!$D$2</f>
        <v>1.313928516794699</v>
      </c>
      <c r="L186" s="1">
        <f t="shared" si="10"/>
        <v>1.0981589242909853</v>
      </c>
      <c r="M186">
        <f t="shared" si="11"/>
        <v>1.2807900632116946</v>
      </c>
      <c r="N186">
        <f t="shared" si="12"/>
        <v>1.1535566130156112</v>
      </c>
      <c r="O186">
        <f t="shared" si="13"/>
        <v>1.2155097067907492</v>
      </c>
      <c r="P186" s="1"/>
      <c r="R186" s="1"/>
      <c r="T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</row>
    <row r="187" spans="1:36" x14ac:dyDescent="0.35">
      <c r="A187">
        <f t="shared" si="14"/>
        <v>2032</v>
      </c>
      <c r="B187">
        <v>6</v>
      </c>
      <c r="C187" s="1">
        <f>'1.Economic Data'!E211/'1.Economic Data'!$E$2</f>
        <v>1.0981589242909853</v>
      </c>
      <c r="D187" s="1">
        <f>'1.Economic Data'!H211/'1.Economic Data'!$H$2</f>
        <v>1.3892414461592251</v>
      </c>
      <c r="E187" s="1">
        <f>'1.Economic Data'!F211/'1.Economic Data'!$F$2</f>
        <v>1.2251979553647021</v>
      </c>
      <c r="F187" s="1">
        <f>'1.Economic Data'!J211/'1.Economic Data'!$J$2</f>
        <v>1.2572278185744008</v>
      </c>
      <c r="G187" s="1">
        <f>'1.Economic Data'!K211/'1.Economic Data'!$K$2</f>
        <v>1.3782693823199641</v>
      </c>
      <c r="H187" s="1">
        <f>'1.Economic Data'!G211/'1.Economic Data'!$G$2</f>
        <v>1.0976618484109062</v>
      </c>
      <c r="I187" s="1">
        <f>'1.Economic Data'!I211/'1.Economic Data'!$I$2</f>
        <v>1.4176917548293375</v>
      </c>
      <c r="J187" s="1">
        <f>'1.Economic Data'!D211/'1.Economic Data'!$D$2</f>
        <v>1.3154490060482156</v>
      </c>
      <c r="L187" s="1">
        <f t="shared" si="10"/>
        <v>1.0981589242909853</v>
      </c>
      <c r="M187">
        <f t="shared" si="11"/>
        <v>1.2825866994402286</v>
      </c>
      <c r="N187">
        <f t="shared" si="12"/>
        <v>1.1552905433082203</v>
      </c>
      <c r="O187">
        <f t="shared" si="13"/>
        <v>1.2172757636773184</v>
      </c>
      <c r="P187" s="1"/>
      <c r="R187" s="1"/>
      <c r="T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</row>
    <row r="188" spans="1:36" x14ac:dyDescent="0.35">
      <c r="A188">
        <f t="shared" si="14"/>
        <v>2032</v>
      </c>
      <c r="B188">
        <v>7</v>
      </c>
      <c r="C188" s="1">
        <f>'1.Economic Data'!E212/'1.Economic Data'!$E$2</f>
        <v>1.1036633901473629</v>
      </c>
      <c r="D188" s="1">
        <f>'1.Economic Data'!H212/'1.Economic Data'!$H$2</f>
        <v>1.3924768188829082</v>
      </c>
      <c r="E188" s="1">
        <f>'1.Economic Data'!F212/'1.Economic Data'!$F$2</f>
        <v>1.2265587528057691</v>
      </c>
      <c r="F188" s="1">
        <f>'1.Economic Data'!J212/'1.Economic Data'!$J$2</f>
        <v>1.2586970588797006</v>
      </c>
      <c r="G188" s="1">
        <f>'1.Economic Data'!K212/'1.Economic Data'!$K$2</f>
        <v>1.3805028504738901</v>
      </c>
      <c r="H188" s="1">
        <f>'1.Economic Data'!G212/'1.Economic Data'!$G$2</f>
        <v>1.0985908494174677</v>
      </c>
      <c r="I188" s="1">
        <f>'1.Economic Data'!I212/'1.Economic Data'!$I$2</f>
        <v>1.4235250430122377</v>
      </c>
      <c r="J188" s="1">
        <f>'1.Economic Data'!D212/'1.Economic Data'!$D$2</f>
        <v>1.3169694953017324</v>
      </c>
      <c r="L188" s="1">
        <f t="shared" si="10"/>
        <v>1.1036633901473629</v>
      </c>
      <c r="M188">
        <f t="shared" si="11"/>
        <v>1.2843830594177676</v>
      </c>
      <c r="N188">
        <f t="shared" si="12"/>
        <v>1.157022499102635</v>
      </c>
      <c r="O188">
        <f t="shared" si="13"/>
        <v>1.2190406462512369</v>
      </c>
      <c r="P188" s="1"/>
      <c r="R188" s="1"/>
      <c r="T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</row>
    <row r="189" spans="1:36" x14ac:dyDescent="0.35">
      <c r="A189">
        <f t="shared" si="14"/>
        <v>2032</v>
      </c>
      <c r="B189">
        <v>8</v>
      </c>
      <c r="C189" s="1">
        <f>'1.Economic Data'!E213/'1.Economic Data'!$E$2</f>
        <v>1.1036633901473629</v>
      </c>
      <c r="D189" s="1">
        <f>'1.Economic Data'!H213/'1.Economic Data'!$H$2</f>
        <v>1.3957121916066015</v>
      </c>
      <c r="E189" s="1">
        <f>'1.Economic Data'!F213/'1.Economic Data'!$F$2</f>
        <v>1.2279195502468361</v>
      </c>
      <c r="F189" s="1">
        <f>'1.Economic Data'!J213/'1.Economic Data'!$J$2</f>
        <v>1.2601662991850002</v>
      </c>
      <c r="G189" s="1">
        <f>'1.Economic Data'!K213/'1.Economic Data'!$K$2</f>
        <v>1.3827363186278159</v>
      </c>
      <c r="H189" s="1">
        <f>'1.Economic Data'!G213/'1.Economic Data'!$G$2</f>
        <v>1.0995198504240289</v>
      </c>
      <c r="I189" s="1">
        <f>'1.Economic Data'!I213/'1.Economic Data'!$I$2</f>
        <v>1.4293583311951379</v>
      </c>
      <c r="J189" s="1">
        <f>'1.Economic Data'!D213/'1.Economic Data'!$D$2</f>
        <v>1.3184899845552489</v>
      </c>
      <c r="L189" s="1">
        <f t="shared" si="10"/>
        <v>1.1036633901473629</v>
      </c>
      <c r="M189">
        <f t="shared" si="11"/>
        <v>1.2861791446827444</v>
      </c>
      <c r="N189">
        <f t="shared" si="12"/>
        <v>1.1587524969277097</v>
      </c>
      <c r="O189">
        <f t="shared" si="13"/>
        <v>1.2208043640966706</v>
      </c>
      <c r="P189" s="1"/>
      <c r="R189" s="1"/>
      <c r="T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</row>
    <row r="190" spans="1:36" x14ac:dyDescent="0.35">
      <c r="A190">
        <f t="shared" si="14"/>
        <v>2032</v>
      </c>
      <c r="B190">
        <v>9</v>
      </c>
      <c r="C190" s="1">
        <f>'1.Economic Data'!E214/'1.Economic Data'!$E$2</f>
        <v>1.1036633901473629</v>
      </c>
      <c r="D190" s="1">
        <f>'1.Economic Data'!H214/'1.Economic Data'!$H$2</f>
        <v>1.3989679685843608</v>
      </c>
      <c r="E190" s="1">
        <f>'1.Economic Data'!F214/'1.Economic Data'!$F$2</f>
        <v>1.2292791829532939</v>
      </c>
      <c r="F190" s="1">
        <f>'1.Economic Data'!J214/'1.Economic Data'!$J$2</f>
        <v>1.2616435668821711</v>
      </c>
      <c r="G190" s="1">
        <f>'1.Economic Data'!K214/'1.Economic Data'!$K$2</f>
        <v>1.3849810089784684</v>
      </c>
      <c r="H190" s="1">
        <f>'1.Economic Data'!G214/'1.Economic Data'!$G$2</f>
        <v>1.1004110856022356</v>
      </c>
      <c r="I190" s="1">
        <f>'1.Economic Data'!I214/'1.Economic Data'!$I$2</f>
        <v>1.4352358324952479</v>
      </c>
      <c r="J190" s="1">
        <f>'1.Economic Data'!D214/'1.Economic Data'!$D$2</f>
        <v>1.319968432631069</v>
      </c>
      <c r="L190" s="1">
        <f t="shared" si="10"/>
        <v>1.1036633901473629</v>
      </c>
      <c r="M190">
        <f t="shared" si="11"/>
        <v>1.2879852698752892</v>
      </c>
      <c r="N190">
        <f t="shared" si="12"/>
        <v>1.1604558419460236</v>
      </c>
      <c r="O190">
        <f t="shared" si="13"/>
        <v>1.2225588046254483</v>
      </c>
      <c r="P190" s="1"/>
      <c r="R190" s="1"/>
      <c r="T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</row>
    <row r="191" spans="1:36" x14ac:dyDescent="0.35">
      <c r="A191">
        <f t="shared" si="14"/>
        <v>2032</v>
      </c>
      <c r="B191">
        <v>10</v>
      </c>
      <c r="C191" s="1">
        <f>'1.Economic Data'!E215/'1.Economic Data'!$E$2</f>
        <v>1.1105148155135325</v>
      </c>
      <c r="D191" s="1">
        <f>'1.Economic Data'!H215/'1.Economic Data'!$H$2</f>
        <v>1.4022237455621205</v>
      </c>
      <c r="E191" s="1">
        <f>'1.Economic Data'!F215/'1.Economic Data'!$F$2</f>
        <v>1.2306388156608705</v>
      </c>
      <c r="F191" s="1">
        <f>'1.Economic Data'!J215/'1.Economic Data'!$J$2</f>
        <v>1.2631208345807421</v>
      </c>
      <c r="G191" s="1">
        <f>'1.Economic Data'!K215/'1.Economic Data'!$K$2</f>
        <v>1.3872256993291066</v>
      </c>
      <c r="H191" s="1">
        <f>'1.Economic Data'!G215/'1.Economic Data'!$G$2</f>
        <v>1.101302320780442</v>
      </c>
      <c r="I191" s="1">
        <f>'1.Economic Data'!I215/'1.Economic Data'!$I$2</f>
        <v>1.4411133337953577</v>
      </c>
      <c r="J191" s="1">
        <f>'1.Economic Data'!D215/'1.Economic Data'!$D$2</f>
        <v>1.3214468807068891</v>
      </c>
      <c r="L191" s="1">
        <f t="shared" si="10"/>
        <v>1.1105148155135325</v>
      </c>
      <c r="M191">
        <f t="shared" si="11"/>
        <v>1.2897911195059308</v>
      </c>
      <c r="N191">
        <f t="shared" si="12"/>
        <v>1.1621571830217277</v>
      </c>
      <c r="O191">
        <f t="shared" si="13"/>
        <v>1.2243120574965569</v>
      </c>
      <c r="P191" s="1"/>
      <c r="R191" s="1"/>
      <c r="T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</row>
    <row r="192" spans="1:36" x14ac:dyDescent="0.35">
      <c r="A192">
        <f t="shared" si="14"/>
        <v>2032</v>
      </c>
      <c r="B192">
        <v>11</v>
      </c>
      <c r="C192" s="1">
        <f>'1.Economic Data'!E216/'1.Economic Data'!$E$2</f>
        <v>1.1105148155135325</v>
      </c>
      <c r="D192" s="1">
        <f>'1.Economic Data'!H216/'1.Economic Data'!$H$2</f>
        <v>1.40547952253988</v>
      </c>
      <c r="E192" s="1">
        <f>'1.Economic Data'!F216/'1.Economic Data'!$F$2</f>
        <v>1.2319984483673285</v>
      </c>
      <c r="F192" s="1">
        <f>'1.Economic Data'!J216/'1.Economic Data'!$J$2</f>
        <v>1.2645981022779127</v>
      </c>
      <c r="G192" s="1">
        <f>'1.Economic Data'!K216/'1.Economic Data'!$K$2</f>
        <v>1.3894703896797447</v>
      </c>
      <c r="H192" s="1">
        <f>'1.Economic Data'!G216/'1.Economic Data'!$G$2</f>
        <v>1.1021935559586487</v>
      </c>
      <c r="I192" s="1">
        <f>'1.Economic Data'!I216/'1.Economic Data'!$I$2</f>
        <v>1.4469908350954679</v>
      </c>
      <c r="J192" s="1">
        <f>'1.Economic Data'!D216/'1.Economic Data'!$D$2</f>
        <v>1.3229253287833598</v>
      </c>
      <c r="L192" s="1">
        <f t="shared" si="10"/>
        <v>1.1105148155135325</v>
      </c>
      <c r="M192">
        <f t="shared" si="11"/>
        <v>1.2915966951080711</v>
      </c>
      <c r="N192">
        <f t="shared" si="12"/>
        <v>1.1638565367739098</v>
      </c>
      <c r="O192">
        <f t="shared" si="13"/>
        <v>1.2260641322855454</v>
      </c>
      <c r="P192" s="1"/>
      <c r="R192" s="1"/>
      <c r="T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</row>
    <row r="193" spans="1:36" x14ac:dyDescent="0.35">
      <c r="A193">
        <f t="shared" si="14"/>
        <v>2032</v>
      </c>
      <c r="B193">
        <v>12</v>
      </c>
      <c r="C193" s="1">
        <f>'1.Economic Data'!E217/'1.Economic Data'!$E$2</f>
        <v>1.1105148155135325</v>
      </c>
      <c r="D193" s="1">
        <f>'1.Economic Data'!H217/'1.Economic Data'!$H$2</f>
        <v>1.40547952253988</v>
      </c>
      <c r="E193" s="1">
        <f>'1.Economic Data'!F217/'1.Economic Data'!$F$2</f>
        <v>1.2319984483673285</v>
      </c>
      <c r="F193" s="1">
        <f>'1.Economic Data'!J217/'1.Economic Data'!$J$2</f>
        <v>1.2645981022779127</v>
      </c>
      <c r="G193" s="1">
        <f>'1.Economic Data'!K217/'1.Economic Data'!$K$2</f>
        <v>1.3894703896797447</v>
      </c>
      <c r="H193" s="1">
        <f>'1.Economic Data'!G217/'1.Economic Data'!$G$2</f>
        <v>1.1021935559586487</v>
      </c>
      <c r="I193" s="1">
        <f>'1.Economic Data'!I217/'1.Economic Data'!$I$2</f>
        <v>1.4469908350954679</v>
      </c>
      <c r="J193" s="1">
        <f>'1.Economic Data'!D217/'1.Economic Data'!$D$2</f>
        <v>1.3229253287833598</v>
      </c>
      <c r="L193" s="1">
        <f t="shared" si="10"/>
        <v>1.1105148155135325</v>
      </c>
      <c r="M193">
        <f t="shared" si="11"/>
        <v>1.2915966951080711</v>
      </c>
      <c r="N193">
        <f t="shared" si="12"/>
        <v>1.1638565367739098</v>
      </c>
      <c r="O193">
        <f t="shared" si="13"/>
        <v>1.2260641322855454</v>
      </c>
      <c r="P193" s="1"/>
      <c r="R193" s="1"/>
      <c r="T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</row>
    <row r="194" spans="1:36" x14ac:dyDescent="0.35">
      <c r="C194" s="1"/>
      <c r="D194" s="1"/>
      <c r="E194" s="1"/>
      <c r="F194" s="1"/>
      <c r="G194" s="1"/>
      <c r="H194" s="1"/>
      <c r="I194" s="1"/>
      <c r="J194" s="1"/>
      <c r="L194" s="1"/>
      <c r="P194" s="1"/>
      <c r="R194" s="1"/>
      <c r="T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</row>
    <row r="195" spans="1:36" x14ac:dyDescent="0.35">
      <c r="C195" s="1"/>
      <c r="D195" s="1"/>
      <c r="E195" s="1"/>
      <c r="F195" s="1"/>
      <c r="G195" s="1"/>
      <c r="H195" s="1"/>
      <c r="I195" s="1"/>
      <c r="J195" s="1"/>
      <c r="L195" s="1"/>
      <c r="P195" s="1"/>
      <c r="R195" s="1"/>
      <c r="T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</row>
    <row r="196" spans="1:36" x14ac:dyDescent="0.35">
      <c r="C196" s="1"/>
      <c r="D196" s="1"/>
      <c r="E196" s="1"/>
      <c r="F196" s="1"/>
      <c r="G196" s="1"/>
      <c r="H196" s="1"/>
      <c r="I196" s="1"/>
      <c r="J196" s="1"/>
      <c r="L196" s="1"/>
      <c r="P196" s="1"/>
      <c r="R196" s="1"/>
      <c r="T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</row>
    <row r="197" spans="1:36" x14ac:dyDescent="0.35">
      <c r="C197" s="1"/>
      <c r="D197" s="1"/>
      <c r="E197" s="1"/>
      <c r="F197" s="1"/>
      <c r="G197" s="1"/>
      <c r="H197" s="1"/>
      <c r="I197" s="1"/>
      <c r="J197" s="1"/>
      <c r="L197" s="1"/>
      <c r="P197" s="1"/>
      <c r="R197" s="1"/>
      <c r="T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</row>
    <row r="198" spans="1:36" x14ac:dyDescent="0.35">
      <c r="C198" s="1"/>
      <c r="D198" s="1"/>
      <c r="E198" s="1"/>
      <c r="F198" s="1"/>
      <c r="G198" s="1"/>
      <c r="H198" s="1"/>
      <c r="I198" s="1"/>
      <c r="J198" s="1"/>
      <c r="L198" s="1"/>
      <c r="P198" s="1"/>
      <c r="R198" s="1"/>
      <c r="T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</row>
    <row r="199" spans="1:36" x14ac:dyDescent="0.35">
      <c r="C199" s="1"/>
      <c r="D199" s="1"/>
      <c r="E199" s="1"/>
      <c r="F199" s="1"/>
      <c r="G199" s="1"/>
      <c r="H199" s="1"/>
      <c r="I199" s="1"/>
      <c r="J199" s="1"/>
      <c r="L199" s="1"/>
      <c r="P199" s="1"/>
      <c r="R199" s="1"/>
      <c r="T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</row>
    <row r="200" spans="1:36" x14ac:dyDescent="0.35">
      <c r="C200" s="1"/>
      <c r="D200" s="1"/>
      <c r="E200" s="1"/>
      <c r="F200" s="1"/>
      <c r="G200" s="1"/>
      <c r="H200" s="1"/>
      <c r="I200" s="1"/>
      <c r="J200" s="1"/>
      <c r="L200" s="1"/>
      <c r="P200" s="1"/>
      <c r="R200" s="1"/>
      <c r="T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</row>
    <row r="201" spans="1:36" x14ac:dyDescent="0.35">
      <c r="C201" s="1"/>
      <c r="D201" s="1"/>
      <c r="E201" s="1"/>
      <c r="F201" s="1"/>
      <c r="G201" s="1"/>
      <c r="H201" s="1"/>
      <c r="I201" s="1"/>
      <c r="J201" s="1"/>
      <c r="L201" s="1"/>
      <c r="P201" s="1"/>
      <c r="R201" s="1"/>
      <c r="T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</row>
    <row r="202" spans="1:36" x14ac:dyDescent="0.35">
      <c r="C202" s="1"/>
      <c r="D202" s="1"/>
      <c r="E202" s="1"/>
      <c r="F202" s="1"/>
      <c r="G202" s="1"/>
      <c r="H202" s="1"/>
      <c r="I202" s="1"/>
      <c r="J202" s="1"/>
      <c r="L202" s="1"/>
      <c r="P202" s="1"/>
      <c r="R202" s="1"/>
      <c r="T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</row>
    <row r="203" spans="1:36" x14ac:dyDescent="0.35">
      <c r="C203" s="1"/>
      <c r="D203" s="1"/>
      <c r="E203" s="1"/>
      <c r="F203" s="1"/>
      <c r="G203" s="1"/>
      <c r="H203" s="1"/>
      <c r="I203" s="1"/>
      <c r="J203" s="1"/>
      <c r="L203" s="1"/>
      <c r="P203" s="1"/>
      <c r="R203" s="1"/>
      <c r="T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</row>
    <row r="204" spans="1:36" x14ac:dyDescent="0.35">
      <c r="C204" s="1"/>
      <c r="D204" s="1"/>
      <c r="E204" s="1"/>
      <c r="F204" s="1"/>
      <c r="G204" s="1"/>
      <c r="H204" s="1"/>
      <c r="I204" s="1"/>
      <c r="J204" s="1"/>
      <c r="L204" s="1"/>
      <c r="P204" s="1"/>
      <c r="R204" s="1"/>
      <c r="T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</row>
    <row r="205" spans="1:36" x14ac:dyDescent="0.35">
      <c r="C205" s="1"/>
      <c r="D205" s="1"/>
      <c r="E205" s="1"/>
      <c r="F205" s="1"/>
      <c r="G205" s="1"/>
      <c r="H205" s="1"/>
      <c r="I205" s="1"/>
      <c r="J205" s="1"/>
      <c r="L205" s="1"/>
      <c r="P205" s="1"/>
      <c r="R205" s="1"/>
      <c r="T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</row>
    <row r="206" spans="1:36" x14ac:dyDescent="0.35">
      <c r="C206" s="1"/>
      <c r="D206" s="1"/>
      <c r="E206" s="1"/>
      <c r="F206" s="1"/>
      <c r="G206" s="1"/>
      <c r="H206" s="1"/>
      <c r="I206" s="1"/>
      <c r="J206" s="1"/>
      <c r="L206" s="1"/>
      <c r="P206" s="1"/>
      <c r="R206" s="1"/>
      <c r="T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</row>
    <row r="207" spans="1:36" x14ac:dyDescent="0.35">
      <c r="C207" s="1"/>
      <c r="D207" s="1"/>
      <c r="E207" s="1"/>
      <c r="F207" s="1"/>
      <c r="G207" s="1"/>
      <c r="H207" s="1"/>
      <c r="I207" s="1"/>
      <c r="J207" s="1"/>
      <c r="L207" s="1"/>
      <c r="P207" s="1"/>
      <c r="R207" s="1"/>
      <c r="T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</row>
    <row r="208" spans="1:36" x14ac:dyDescent="0.35">
      <c r="C208" s="1"/>
      <c r="D208" s="1"/>
      <c r="E208" s="1"/>
      <c r="F208" s="1"/>
      <c r="G208" s="1"/>
      <c r="H208" s="1"/>
      <c r="I208" s="1"/>
      <c r="J208" s="1"/>
      <c r="L208" s="1"/>
      <c r="P208" s="1"/>
      <c r="R208" s="1"/>
      <c r="T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</row>
    <row r="209" spans="3:36" x14ac:dyDescent="0.35">
      <c r="C209" s="1"/>
      <c r="D209" s="1"/>
      <c r="E209" s="1"/>
      <c r="F209" s="1"/>
      <c r="G209" s="1"/>
      <c r="H209" s="1"/>
      <c r="I209" s="1"/>
      <c r="J209" s="1"/>
      <c r="L209" s="1"/>
      <c r="P209" s="1"/>
      <c r="R209" s="1"/>
      <c r="T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</row>
    <row r="210" spans="3:36" x14ac:dyDescent="0.35">
      <c r="C210" s="1"/>
      <c r="D210" s="1"/>
      <c r="E210" s="1"/>
      <c r="F210" s="1"/>
      <c r="G210" s="1"/>
      <c r="H210" s="1"/>
      <c r="I210" s="1"/>
      <c r="J210" s="1"/>
      <c r="L210" s="1"/>
      <c r="P210" s="1"/>
      <c r="R210" s="1"/>
      <c r="T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</row>
    <row r="211" spans="3:36" x14ac:dyDescent="0.35">
      <c r="C211" s="1"/>
      <c r="D211" s="1"/>
      <c r="E211" s="1"/>
      <c r="F211" s="1"/>
      <c r="G211" s="1"/>
      <c r="H211" s="1"/>
      <c r="I211" s="1"/>
      <c r="J211" s="1"/>
      <c r="L211" s="1"/>
      <c r="P211" s="1"/>
      <c r="R211" s="1"/>
      <c r="T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</row>
    <row r="212" spans="3:36" x14ac:dyDescent="0.35">
      <c r="C212" s="1"/>
      <c r="D212" s="1"/>
      <c r="E212" s="1"/>
      <c r="F212" s="1"/>
      <c r="G212" s="1"/>
      <c r="H212" s="1"/>
      <c r="I212" s="1"/>
      <c r="J212" s="1"/>
      <c r="L212" s="1"/>
      <c r="P212" s="1"/>
      <c r="R212" s="1"/>
      <c r="T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</row>
    <row r="213" spans="3:36" x14ac:dyDescent="0.35">
      <c r="C213" s="1"/>
      <c r="D213" s="1"/>
      <c r="E213" s="1"/>
      <c r="F213" s="1"/>
      <c r="G213" s="1"/>
      <c r="H213" s="1"/>
      <c r="I213" s="1"/>
      <c r="J213" s="1"/>
      <c r="L213" s="1"/>
      <c r="P213" s="1"/>
      <c r="R213" s="1"/>
      <c r="T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</row>
    <row r="214" spans="3:36" x14ac:dyDescent="0.35">
      <c r="C214" s="1"/>
      <c r="D214" s="1"/>
      <c r="E214" s="1"/>
      <c r="F214" s="1"/>
      <c r="G214" s="1"/>
      <c r="H214" s="1"/>
      <c r="I214" s="1"/>
      <c r="J214" s="1"/>
      <c r="L214" s="1"/>
      <c r="P214" s="1"/>
      <c r="R214" s="1"/>
      <c r="T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</row>
    <row r="215" spans="3:36" x14ac:dyDescent="0.35">
      <c r="C215" s="1"/>
      <c r="D215" s="1"/>
      <c r="E215" s="1"/>
      <c r="F215" s="1"/>
      <c r="G215" s="1"/>
      <c r="H215" s="1"/>
      <c r="I215" s="1"/>
      <c r="J215" s="1"/>
      <c r="L215" s="1"/>
      <c r="P215" s="1"/>
      <c r="R215" s="1"/>
      <c r="T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</row>
    <row r="216" spans="3:36" x14ac:dyDescent="0.35">
      <c r="C216" s="1"/>
      <c r="D216" s="1"/>
      <c r="E216" s="1"/>
      <c r="F216" s="1"/>
      <c r="G216" s="1"/>
      <c r="H216" s="1"/>
      <c r="I216" s="1"/>
      <c r="J216" s="1"/>
      <c r="L216" s="1"/>
      <c r="P216" s="1"/>
      <c r="R216" s="1"/>
      <c r="T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</row>
    <row r="217" spans="3:36" x14ac:dyDescent="0.35">
      <c r="C217" s="1"/>
      <c r="D217" s="1"/>
      <c r="E217" s="1"/>
      <c r="F217" s="1"/>
      <c r="G217" s="1"/>
      <c r="H217" s="1"/>
      <c r="I217" s="1"/>
      <c r="J217" s="1"/>
      <c r="L217" s="1"/>
      <c r="P217" s="1"/>
      <c r="R217" s="1"/>
      <c r="T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</row>
    <row r="218" spans="3:36" x14ac:dyDescent="0.35">
      <c r="C218" s="1"/>
      <c r="E218" s="1"/>
      <c r="G218" s="1"/>
      <c r="I218" s="1"/>
    </row>
    <row r="219" spans="3:36" x14ac:dyDescent="0.35">
      <c r="C219" s="1"/>
      <c r="E219" s="1"/>
      <c r="G219" s="1"/>
      <c r="I219" s="1"/>
    </row>
    <row r="220" spans="3:36" x14ac:dyDescent="0.35">
      <c r="C220" s="1"/>
      <c r="E220" s="1"/>
      <c r="G220" s="1"/>
      <c r="I220" s="1"/>
    </row>
    <row r="221" spans="3:36" x14ac:dyDescent="0.35">
      <c r="C221" s="1"/>
      <c r="E221" s="1"/>
      <c r="G221" s="1"/>
      <c r="I221" s="1"/>
    </row>
    <row r="222" spans="3:36" x14ac:dyDescent="0.35">
      <c r="C222" s="1"/>
      <c r="E222" s="1"/>
      <c r="G222" s="1"/>
      <c r="I222" s="1"/>
    </row>
    <row r="223" spans="3:36" x14ac:dyDescent="0.35">
      <c r="C223" s="1"/>
      <c r="E223" s="1"/>
      <c r="G223" s="1"/>
      <c r="I223" s="1"/>
    </row>
    <row r="224" spans="3:36" x14ac:dyDescent="0.35">
      <c r="C224" s="1"/>
      <c r="E224" s="1"/>
      <c r="G224" s="1"/>
      <c r="I224" s="1"/>
    </row>
    <row r="225" spans="3:9" x14ac:dyDescent="0.35">
      <c r="C225" s="1"/>
      <c r="E225" s="1"/>
      <c r="G225" s="1"/>
      <c r="I225" s="1"/>
    </row>
    <row r="226" spans="3:9" x14ac:dyDescent="0.35">
      <c r="C226" s="1"/>
      <c r="E226" s="1"/>
      <c r="G226" s="1"/>
      <c r="I226" s="1"/>
    </row>
    <row r="227" spans="3:9" x14ac:dyDescent="0.35">
      <c r="C227" s="1"/>
      <c r="E227" s="1"/>
      <c r="G227" s="1"/>
      <c r="I227" s="1"/>
    </row>
    <row r="228" spans="3:9" x14ac:dyDescent="0.35">
      <c r="C228" s="1"/>
      <c r="E228" s="1"/>
      <c r="G228" s="1"/>
      <c r="I228" s="1"/>
    </row>
    <row r="229" spans="3:9" x14ac:dyDescent="0.35">
      <c r="C229" s="1"/>
      <c r="E229" s="1"/>
      <c r="G229" s="1"/>
      <c r="I229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25461-3715-436B-8C59-3848D619AC7D}">
  <sheetPr>
    <tabColor theme="7" tint="0.79998168889431442"/>
  </sheetPr>
  <dimension ref="A1:L313"/>
  <sheetViews>
    <sheetView topLeftCell="A109" workbookViewId="0">
      <selection activeCell="E134" sqref="E134"/>
    </sheetView>
  </sheetViews>
  <sheetFormatPr defaultRowHeight="14.5" x14ac:dyDescent="0.35"/>
  <cols>
    <col min="5" max="5" width="6.6328125" bestFit="1" customWidth="1"/>
    <col min="7" max="7" width="10.54296875" bestFit="1" customWidth="1"/>
    <col min="8" max="8" width="10.1796875" customWidth="1"/>
    <col min="9" max="9" width="6.453125" bestFit="1" customWidth="1"/>
    <col min="10" max="10" width="9.08984375" bestFit="1" customWidth="1"/>
    <col min="11" max="11" width="10.36328125" bestFit="1" customWidth="1"/>
    <col min="12" max="12" width="10" bestFit="1" customWidth="1"/>
  </cols>
  <sheetData>
    <row r="1" spans="1:12" x14ac:dyDescent="0.35">
      <c r="A1" t="s">
        <v>0</v>
      </c>
      <c r="B1" t="s">
        <v>1</v>
      </c>
      <c r="C1" t="s">
        <v>38</v>
      </c>
      <c r="D1" t="s">
        <v>39</v>
      </c>
      <c r="E1" t="s">
        <v>57</v>
      </c>
      <c r="F1" t="s">
        <v>73</v>
      </c>
      <c r="G1" t="s">
        <v>76</v>
      </c>
      <c r="H1" t="s">
        <v>71</v>
      </c>
      <c r="I1" t="s">
        <v>34</v>
      </c>
      <c r="J1" t="s">
        <v>74</v>
      </c>
      <c r="K1" t="s">
        <v>75</v>
      </c>
      <c r="L1" t="s">
        <v>72</v>
      </c>
    </row>
    <row r="2" spans="1:12" x14ac:dyDescent="0.35">
      <c r="A2">
        <v>2015</v>
      </c>
      <c r="B2">
        <v>1</v>
      </c>
      <c r="C2">
        <v>31</v>
      </c>
      <c r="D2" s="7">
        <f>C2/365</f>
        <v>8.4931506849315067E-2</v>
      </c>
      <c r="E2">
        <f>'2.Actual Wthr'!E38</f>
        <v>698.65</v>
      </c>
      <c r="F2">
        <f>E2</f>
        <v>698.65</v>
      </c>
      <c r="G2">
        <f>$F$13</f>
        <v>3032.5</v>
      </c>
      <c r="H2">
        <f>E2/G2</f>
        <v>0.23038746908491342</v>
      </c>
      <c r="I2">
        <f>'2.Actual Wthr'!G38</f>
        <v>0</v>
      </c>
      <c r="J2">
        <f>I2</f>
        <v>0</v>
      </c>
      <c r="K2">
        <f>$J$13</f>
        <v>348.69999999999993</v>
      </c>
      <c r="L2">
        <f>I2/K2</f>
        <v>0</v>
      </c>
    </row>
    <row r="3" spans="1:12" x14ac:dyDescent="0.35">
      <c r="A3">
        <v>2015</v>
      </c>
      <c r="B3">
        <v>2</v>
      </c>
      <c r="C3">
        <v>28</v>
      </c>
      <c r="D3" s="7">
        <f t="shared" ref="D3:D66" si="0">C3/365</f>
        <v>7.6712328767123292E-2</v>
      </c>
      <c r="E3">
        <f>'2.Actual Wthr'!E39</f>
        <v>772.15</v>
      </c>
      <c r="F3">
        <f>F2+E3</f>
        <v>1470.8</v>
      </c>
      <c r="G3">
        <f t="shared" ref="G3:G66" si="1">$F$13</f>
        <v>3032.5</v>
      </c>
      <c r="H3">
        <f t="shared" ref="H3:H66" si="2">E3/G3</f>
        <v>0.25462489694971147</v>
      </c>
      <c r="I3">
        <f>'2.Actual Wthr'!G39</f>
        <v>0</v>
      </c>
      <c r="J3">
        <f>J2+I3</f>
        <v>0</v>
      </c>
      <c r="K3">
        <f t="shared" ref="K3:K66" si="3">$J$13</f>
        <v>348.69999999999993</v>
      </c>
      <c r="L3">
        <f t="shared" ref="L3:L66" si="4">I3/K3</f>
        <v>0</v>
      </c>
    </row>
    <row r="4" spans="1:12" x14ac:dyDescent="0.35">
      <c r="A4">
        <v>2015</v>
      </c>
      <c r="B4">
        <v>3</v>
      </c>
      <c r="C4">
        <v>31</v>
      </c>
      <c r="D4" s="7">
        <f t="shared" si="0"/>
        <v>8.4931506849315067E-2</v>
      </c>
      <c r="E4">
        <f>'2.Actual Wthr'!E40</f>
        <v>522.54999999999995</v>
      </c>
      <c r="F4">
        <f t="shared" ref="F4:F67" si="5">F3+E4</f>
        <v>1993.35</v>
      </c>
      <c r="G4">
        <f t="shared" si="1"/>
        <v>3032.5</v>
      </c>
      <c r="H4">
        <f t="shared" si="2"/>
        <v>0.17231657048639734</v>
      </c>
      <c r="I4">
        <f>'2.Actual Wthr'!G40</f>
        <v>0</v>
      </c>
      <c r="J4">
        <f t="shared" ref="J4:J67" si="6">J3+I4</f>
        <v>0</v>
      </c>
      <c r="K4">
        <f t="shared" si="3"/>
        <v>348.69999999999993</v>
      </c>
      <c r="L4">
        <f t="shared" si="4"/>
        <v>0</v>
      </c>
    </row>
    <row r="5" spans="1:12" x14ac:dyDescent="0.35">
      <c r="A5">
        <v>2015</v>
      </c>
      <c r="B5">
        <v>4</v>
      </c>
      <c r="C5">
        <v>30</v>
      </c>
      <c r="D5" s="7">
        <f t="shared" si="0"/>
        <v>8.2191780821917804E-2</v>
      </c>
      <c r="E5">
        <f>'2.Actual Wthr'!E41</f>
        <v>224.4</v>
      </c>
      <c r="F5">
        <f t="shared" si="5"/>
        <v>2217.75</v>
      </c>
      <c r="G5">
        <f t="shared" si="1"/>
        <v>3032.5</v>
      </c>
      <c r="H5">
        <f t="shared" si="2"/>
        <v>7.3998351195383352E-2</v>
      </c>
      <c r="I5">
        <f>'2.Actual Wthr'!G41</f>
        <v>0</v>
      </c>
      <c r="J5">
        <f t="shared" si="6"/>
        <v>0</v>
      </c>
      <c r="K5">
        <f t="shared" si="3"/>
        <v>348.69999999999993</v>
      </c>
      <c r="L5">
        <f t="shared" si="4"/>
        <v>0</v>
      </c>
    </row>
    <row r="6" spans="1:12" x14ac:dyDescent="0.35">
      <c r="A6">
        <v>2015</v>
      </c>
      <c r="B6">
        <v>5</v>
      </c>
      <c r="C6">
        <v>31</v>
      </c>
      <c r="D6" s="7">
        <f t="shared" si="0"/>
        <v>8.4931506849315067E-2</v>
      </c>
      <c r="E6">
        <f>'2.Actual Wthr'!E42</f>
        <v>43.45</v>
      </c>
      <c r="F6">
        <f t="shared" si="5"/>
        <v>2261.1999999999998</v>
      </c>
      <c r="G6">
        <f t="shared" si="1"/>
        <v>3032.5</v>
      </c>
      <c r="H6">
        <f t="shared" si="2"/>
        <v>1.4328112118713933E-2</v>
      </c>
      <c r="I6">
        <f>'2.Actual Wthr'!G42</f>
        <v>33.75</v>
      </c>
      <c r="J6">
        <f t="shared" si="6"/>
        <v>33.75</v>
      </c>
      <c r="K6">
        <f t="shared" si="3"/>
        <v>348.69999999999993</v>
      </c>
      <c r="L6">
        <f t="shared" si="4"/>
        <v>9.6788069974189872E-2</v>
      </c>
    </row>
    <row r="7" spans="1:12" x14ac:dyDescent="0.35">
      <c r="A7">
        <v>2015</v>
      </c>
      <c r="B7">
        <v>6</v>
      </c>
      <c r="C7">
        <v>30</v>
      </c>
      <c r="D7" s="7">
        <f t="shared" si="0"/>
        <v>8.2191780821917804E-2</v>
      </c>
      <c r="E7">
        <f>'2.Actual Wthr'!E43</f>
        <v>8.0500000000000007</v>
      </c>
      <c r="F7">
        <f t="shared" si="5"/>
        <v>2269.25</v>
      </c>
      <c r="G7">
        <f t="shared" si="1"/>
        <v>3032.5</v>
      </c>
      <c r="H7">
        <f t="shared" si="2"/>
        <v>2.6545754328112119E-3</v>
      </c>
      <c r="I7">
        <f>'2.Actual Wthr'!G43</f>
        <v>32.049999999999997</v>
      </c>
      <c r="J7">
        <f t="shared" si="6"/>
        <v>65.8</v>
      </c>
      <c r="K7">
        <f t="shared" si="3"/>
        <v>348.69999999999993</v>
      </c>
      <c r="L7">
        <f t="shared" si="4"/>
        <v>9.191281904215659E-2</v>
      </c>
    </row>
    <row r="8" spans="1:12" x14ac:dyDescent="0.35">
      <c r="A8">
        <v>2015</v>
      </c>
      <c r="B8">
        <v>7</v>
      </c>
      <c r="C8">
        <v>31</v>
      </c>
      <c r="D8" s="7">
        <f t="shared" si="0"/>
        <v>8.4931506849315067E-2</v>
      </c>
      <c r="E8">
        <f>'2.Actual Wthr'!E44</f>
        <v>0</v>
      </c>
      <c r="F8">
        <f t="shared" si="5"/>
        <v>2269.25</v>
      </c>
      <c r="G8">
        <f t="shared" si="1"/>
        <v>3032.5</v>
      </c>
      <c r="H8">
        <f t="shared" si="2"/>
        <v>0</v>
      </c>
      <c r="I8">
        <f>'2.Actual Wthr'!G44</f>
        <v>113.85</v>
      </c>
      <c r="J8">
        <f t="shared" si="6"/>
        <v>179.64999999999998</v>
      </c>
      <c r="K8">
        <f t="shared" si="3"/>
        <v>348.69999999999993</v>
      </c>
      <c r="L8">
        <f t="shared" si="4"/>
        <v>0.32649842271293378</v>
      </c>
    </row>
    <row r="9" spans="1:12" x14ac:dyDescent="0.35">
      <c r="A9">
        <v>2015</v>
      </c>
      <c r="B9">
        <v>8</v>
      </c>
      <c r="C9">
        <v>31</v>
      </c>
      <c r="D9" s="7">
        <f t="shared" si="0"/>
        <v>8.4931506849315067E-2</v>
      </c>
      <c r="E9">
        <f>'2.Actual Wthr'!E45</f>
        <v>0</v>
      </c>
      <c r="F9">
        <f t="shared" si="5"/>
        <v>2269.25</v>
      </c>
      <c r="G9">
        <f t="shared" si="1"/>
        <v>3032.5</v>
      </c>
      <c r="H9">
        <f t="shared" si="2"/>
        <v>0</v>
      </c>
      <c r="I9">
        <f>'2.Actual Wthr'!G45</f>
        <v>87.7</v>
      </c>
      <c r="J9">
        <f t="shared" si="6"/>
        <v>267.34999999999997</v>
      </c>
      <c r="K9">
        <f t="shared" si="3"/>
        <v>348.69999999999993</v>
      </c>
      <c r="L9">
        <f t="shared" si="4"/>
        <v>0.25150559219959856</v>
      </c>
    </row>
    <row r="10" spans="1:12" x14ac:dyDescent="0.35">
      <c r="A10">
        <v>2015</v>
      </c>
      <c r="B10">
        <v>9</v>
      </c>
      <c r="C10">
        <v>30</v>
      </c>
      <c r="D10" s="7">
        <f t="shared" si="0"/>
        <v>8.2191780821917804E-2</v>
      </c>
      <c r="E10">
        <f>'2.Actual Wthr'!E46</f>
        <v>7.2</v>
      </c>
      <c r="F10">
        <f t="shared" si="5"/>
        <v>2276.4499999999998</v>
      </c>
      <c r="G10">
        <f t="shared" si="1"/>
        <v>3032.5</v>
      </c>
      <c r="H10">
        <f t="shared" si="2"/>
        <v>2.3742786479802143E-3</v>
      </c>
      <c r="I10">
        <f>'2.Actual Wthr'!G46</f>
        <v>81.349999999999994</v>
      </c>
      <c r="J10">
        <f t="shared" si="6"/>
        <v>348.69999999999993</v>
      </c>
      <c r="K10">
        <f t="shared" si="3"/>
        <v>348.69999999999993</v>
      </c>
      <c r="L10">
        <f t="shared" si="4"/>
        <v>0.23329509607112134</v>
      </c>
    </row>
    <row r="11" spans="1:12" x14ac:dyDescent="0.35">
      <c r="A11">
        <v>2015</v>
      </c>
      <c r="B11">
        <v>10</v>
      </c>
      <c r="C11">
        <v>31</v>
      </c>
      <c r="D11" s="7">
        <f t="shared" si="0"/>
        <v>8.4931506849315067E-2</v>
      </c>
      <c r="E11">
        <f>'2.Actual Wthr'!E47</f>
        <v>162.80000000000001</v>
      </c>
      <c r="F11">
        <f t="shared" si="5"/>
        <v>2439.25</v>
      </c>
      <c r="G11">
        <f t="shared" si="1"/>
        <v>3032.5</v>
      </c>
      <c r="H11">
        <f t="shared" si="2"/>
        <v>5.3685078318219295E-2</v>
      </c>
      <c r="I11">
        <f>'2.Actual Wthr'!G47</f>
        <v>0</v>
      </c>
      <c r="J11">
        <f t="shared" si="6"/>
        <v>348.69999999999993</v>
      </c>
      <c r="K11">
        <f t="shared" si="3"/>
        <v>348.69999999999993</v>
      </c>
      <c r="L11">
        <f t="shared" si="4"/>
        <v>0</v>
      </c>
    </row>
    <row r="12" spans="1:12" x14ac:dyDescent="0.35">
      <c r="A12">
        <v>2015</v>
      </c>
      <c r="B12">
        <v>11</v>
      </c>
      <c r="C12">
        <v>30</v>
      </c>
      <c r="D12" s="7">
        <f t="shared" si="0"/>
        <v>8.2191780821917804E-2</v>
      </c>
      <c r="E12">
        <f>'2.Actual Wthr'!E48</f>
        <v>255.85</v>
      </c>
      <c r="F12">
        <f t="shared" si="5"/>
        <v>2695.1</v>
      </c>
      <c r="G12">
        <f t="shared" si="1"/>
        <v>3032.5</v>
      </c>
      <c r="H12">
        <f t="shared" si="2"/>
        <v>8.4369332234130248E-2</v>
      </c>
      <c r="I12">
        <f>'2.Actual Wthr'!G48</f>
        <v>0</v>
      </c>
      <c r="J12">
        <f t="shared" si="6"/>
        <v>348.69999999999993</v>
      </c>
      <c r="K12">
        <f t="shared" si="3"/>
        <v>348.69999999999993</v>
      </c>
      <c r="L12">
        <f t="shared" si="4"/>
        <v>0</v>
      </c>
    </row>
    <row r="13" spans="1:12" x14ac:dyDescent="0.35">
      <c r="A13">
        <v>2015</v>
      </c>
      <c r="B13">
        <v>12</v>
      </c>
      <c r="C13">
        <v>31</v>
      </c>
      <c r="D13" s="7">
        <f t="shared" si="0"/>
        <v>8.4931506849315067E-2</v>
      </c>
      <c r="E13">
        <f>'2.Actual Wthr'!E49</f>
        <v>337.4</v>
      </c>
      <c r="F13">
        <f t="shared" si="5"/>
        <v>3032.5</v>
      </c>
      <c r="G13">
        <f t="shared" si="1"/>
        <v>3032.5</v>
      </c>
      <c r="H13">
        <f t="shared" si="2"/>
        <v>0.11126133553173947</v>
      </c>
      <c r="I13">
        <f>'2.Actual Wthr'!G49</f>
        <v>0</v>
      </c>
      <c r="J13">
        <f t="shared" si="6"/>
        <v>348.69999999999993</v>
      </c>
      <c r="K13">
        <f t="shared" si="3"/>
        <v>348.69999999999993</v>
      </c>
      <c r="L13">
        <f t="shared" si="4"/>
        <v>0</v>
      </c>
    </row>
    <row r="14" spans="1:12" x14ac:dyDescent="0.35">
      <c r="A14">
        <f>A2+1</f>
        <v>2016</v>
      </c>
      <c r="B14">
        <f>B2</f>
        <v>1</v>
      </c>
      <c r="C14">
        <v>31</v>
      </c>
      <c r="D14" s="7">
        <f t="shared" si="0"/>
        <v>8.4931506849315067E-2</v>
      </c>
      <c r="E14">
        <f>'2.Actual Wthr'!E50</f>
        <v>577.15</v>
      </c>
      <c r="F14">
        <f t="shared" si="5"/>
        <v>3609.65</v>
      </c>
      <c r="G14">
        <f t="shared" si="1"/>
        <v>3032.5</v>
      </c>
      <c r="H14">
        <f t="shared" si="2"/>
        <v>0.19032151690024732</v>
      </c>
      <c r="I14">
        <f>'2.Actual Wthr'!G50</f>
        <v>0</v>
      </c>
      <c r="J14">
        <f t="shared" si="6"/>
        <v>348.69999999999993</v>
      </c>
      <c r="K14">
        <f t="shared" si="3"/>
        <v>348.69999999999993</v>
      </c>
      <c r="L14">
        <f t="shared" si="4"/>
        <v>0</v>
      </c>
    </row>
    <row r="15" spans="1:12" x14ac:dyDescent="0.35">
      <c r="A15">
        <f t="shared" ref="A15:A78" si="7">A3+1</f>
        <v>2016</v>
      </c>
      <c r="B15">
        <f t="shared" ref="B15:B78" si="8">B3</f>
        <v>2</v>
      </c>
      <c r="C15">
        <v>29</v>
      </c>
      <c r="D15" s="7">
        <f t="shared" si="0"/>
        <v>7.9452054794520555E-2</v>
      </c>
      <c r="E15">
        <f>'2.Actual Wthr'!E51</f>
        <v>501.15</v>
      </c>
      <c r="F15">
        <f t="shared" si="5"/>
        <v>4110.8</v>
      </c>
      <c r="G15">
        <f t="shared" si="1"/>
        <v>3032.5</v>
      </c>
      <c r="H15">
        <f t="shared" si="2"/>
        <v>0.16525968672712282</v>
      </c>
      <c r="I15">
        <f>'2.Actual Wthr'!G51</f>
        <v>0</v>
      </c>
      <c r="J15">
        <f t="shared" si="6"/>
        <v>348.69999999999993</v>
      </c>
      <c r="K15">
        <f t="shared" si="3"/>
        <v>348.69999999999993</v>
      </c>
      <c r="L15">
        <f t="shared" si="4"/>
        <v>0</v>
      </c>
    </row>
    <row r="16" spans="1:12" x14ac:dyDescent="0.35">
      <c r="A16">
        <f t="shared" si="7"/>
        <v>2016</v>
      </c>
      <c r="B16">
        <f t="shared" si="8"/>
        <v>3</v>
      </c>
      <c r="C16">
        <v>31</v>
      </c>
      <c r="D16" s="7">
        <f t="shared" si="0"/>
        <v>8.4931506849315067E-2</v>
      </c>
      <c r="E16">
        <f>'2.Actual Wthr'!E52</f>
        <v>383.2</v>
      </c>
      <c r="F16">
        <f t="shared" si="5"/>
        <v>4494</v>
      </c>
      <c r="G16">
        <f t="shared" si="1"/>
        <v>3032.5</v>
      </c>
      <c r="H16">
        <f t="shared" si="2"/>
        <v>0.12636438582028028</v>
      </c>
      <c r="I16">
        <f>'2.Actual Wthr'!G52</f>
        <v>0</v>
      </c>
      <c r="J16">
        <f t="shared" si="6"/>
        <v>348.69999999999993</v>
      </c>
      <c r="K16">
        <f t="shared" si="3"/>
        <v>348.69999999999993</v>
      </c>
      <c r="L16">
        <f t="shared" si="4"/>
        <v>0</v>
      </c>
    </row>
    <row r="17" spans="1:12" x14ac:dyDescent="0.35">
      <c r="A17">
        <f t="shared" si="7"/>
        <v>2016</v>
      </c>
      <c r="B17">
        <f t="shared" si="8"/>
        <v>4</v>
      </c>
      <c r="C17">
        <v>30</v>
      </c>
      <c r="D17" s="7">
        <f t="shared" si="0"/>
        <v>8.2191780821917804E-2</v>
      </c>
      <c r="E17">
        <f>'2.Actual Wthr'!E53</f>
        <v>306.45</v>
      </c>
      <c r="F17">
        <f t="shared" si="5"/>
        <v>4800.45</v>
      </c>
      <c r="G17">
        <f t="shared" si="1"/>
        <v>3032.5</v>
      </c>
      <c r="H17">
        <f t="shared" si="2"/>
        <v>0.10105523495465787</v>
      </c>
      <c r="I17">
        <f>'2.Actual Wthr'!G53</f>
        <v>0</v>
      </c>
      <c r="J17">
        <f t="shared" si="6"/>
        <v>348.69999999999993</v>
      </c>
      <c r="K17">
        <f t="shared" si="3"/>
        <v>348.69999999999993</v>
      </c>
      <c r="L17">
        <f t="shared" si="4"/>
        <v>0</v>
      </c>
    </row>
    <row r="18" spans="1:12" x14ac:dyDescent="0.35">
      <c r="A18">
        <f t="shared" si="7"/>
        <v>2016</v>
      </c>
      <c r="B18">
        <f t="shared" si="8"/>
        <v>5</v>
      </c>
      <c r="C18">
        <v>31</v>
      </c>
      <c r="D18" s="7">
        <f t="shared" si="0"/>
        <v>8.4931506849315067E-2</v>
      </c>
      <c r="E18">
        <f>'2.Actual Wthr'!E54</f>
        <v>83.8</v>
      </c>
      <c r="F18">
        <f t="shared" si="5"/>
        <v>4884.25</v>
      </c>
      <c r="G18">
        <f t="shared" si="1"/>
        <v>3032.5</v>
      </c>
      <c r="H18">
        <f t="shared" si="2"/>
        <v>2.7633965375103049E-2</v>
      </c>
      <c r="I18">
        <f>'2.Actual Wthr'!G54</f>
        <v>36.799999999999997</v>
      </c>
      <c r="J18">
        <f t="shared" si="6"/>
        <v>385.49999999999994</v>
      </c>
      <c r="K18">
        <f t="shared" si="3"/>
        <v>348.69999999999993</v>
      </c>
      <c r="L18">
        <f t="shared" si="4"/>
        <v>0.10553484370519071</v>
      </c>
    </row>
    <row r="19" spans="1:12" x14ac:dyDescent="0.35">
      <c r="A19">
        <f t="shared" si="7"/>
        <v>2016</v>
      </c>
      <c r="B19">
        <f t="shared" si="8"/>
        <v>6</v>
      </c>
      <c r="C19">
        <v>30</v>
      </c>
      <c r="D19" s="7">
        <f t="shared" si="0"/>
        <v>8.2191780821917804E-2</v>
      </c>
      <c r="E19">
        <f>'2.Actual Wthr'!E55</f>
        <v>4.95</v>
      </c>
      <c r="F19">
        <f t="shared" si="5"/>
        <v>4889.2</v>
      </c>
      <c r="G19">
        <f t="shared" si="1"/>
        <v>3032.5</v>
      </c>
      <c r="H19">
        <f t="shared" si="2"/>
        <v>1.6323165704863975E-3</v>
      </c>
      <c r="I19">
        <f>'2.Actual Wthr'!G55</f>
        <v>83.25</v>
      </c>
      <c r="J19">
        <f t="shared" si="6"/>
        <v>468.74999999999994</v>
      </c>
      <c r="K19">
        <f t="shared" si="3"/>
        <v>348.69999999999993</v>
      </c>
      <c r="L19">
        <f t="shared" si="4"/>
        <v>0.23874390593633502</v>
      </c>
    </row>
    <row r="20" spans="1:12" x14ac:dyDescent="0.35">
      <c r="A20">
        <f t="shared" si="7"/>
        <v>2016</v>
      </c>
      <c r="B20">
        <f t="shared" si="8"/>
        <v>7</v>
      </c>
      <c r="C20">
        <v>31</v>
      </c>
      <c r="D20" s="7">
        <f t="shared" si="0"/>
        <v>8.4931506849315067E-2</v>
      </c>
      <c r="E20">
        <f>'2.Actual Wthr'!E56</f>
        <v>0</v>
      </c>
      <c r="F20">
        <f t="shared" si="5"/>
        <v>4889.2</v>
      </c>
      <c r="G20">
        <f t="shared" si="1"/>
        <v>3032.5</v>
      </c>
      <c r="H20">
        <f t="shared" si="2"/>
        <v>0</v>
      </c>
      <c r="I20">
        <f>'2.Actual Wthr'!G56</f>
        <v>176.15</v>
      </c>
      <c r="J20">
        <f t="shared" si="6"/>
        <v>644.9</v>
      </c>
      <c r="K20">
        <f t="shared" si="3"/>
        <v>348.69999999999993</v>
      </c>
      <c r="L20">
        <f t="shared" si="4"/>
        <v>0.50516203039862362</v>
      </c>
    </row>
    <row r="21" spans="1:12" x14ac:dyDescent="0.35">
      <c r="A21">
        <f t="shared" si="7"/>
        <v>2016</v>
      </c>
      <c r="B21">
        <f t="shared" si="8"/>
        <v>8</v>
      </c>
      <c r="C21">
        <v>31</v>
      </c>
      <c r="D21" s="7">
        <f t="shared" si="0"/>
        <v>8.4931506849315067E-2</v>
      </c>
      <c r="E21">
        <f>'2.Actual Wthr'!E57</f>
        <v>0</v>
      </c>
      <c r="F21">
        <f t="shared" si="5"/>
        <v>4889.2</v>
      </c>
      <c r="G21">
        <f t="shared" si="1"/>
        <v>3032.5</v>
      </c>
      <c r="H21">
        <f t="shared" si="2"/>
        <v>0</v>
      </c>
      <c r="I21">
        <f>'2.Actual Wthr'!G57</f>
        <v>194.45</v>
      </c>
      <c r="J21">
        <f t="shared" si="6"/>
        <v>839.34999999999991</v>
      </c>
      <c r="K21">
        <f t="shared" si="3"/>
        <v>348.69999999999993</v>
      </c>
      <c r="L21">
        <f t="shared" si="4"/>
        <v>0.55764267278462865</v>
      </c>
    </row>
    <row r="22" spans="1:12" x14ac:dyDescent="0.35">
      <c r="A22">
        <f t="shared" si="7"/>
        <v>2016</v>
      </c>
      <c r="B22">
        <f t="shared" si="8"/>
        <v>9</v>
      </c>
      <c r="C22">
        <v>30</v>
      </c>
      <c r="D22" s="7">
        <f t="shared" si="0"/>
        <v>8.2191780821917804E-2</v>
      </c>
      <c r="E22">
        <f>'2.Actual Wthr'!E58</f>
        <v>3.55</v>
      </c>
      <c r="F22">
        <f t="shared" si="5"/>
        <v>4892.75</v>
      </c>
      <c r="G22">
        <f t="shared" si="1"/>
        <v>3032.5</v>
      </c>
      <c r="H22">
        <f t="shared" si="2"/>
        <v>1.1706512778235779E-3</v>
      </c>
      <c r="I22">
        <f>'2.Actual Wthr'!G58</f>
        <v>69.05</v>
      </c>
      <c r="J22">
        <f t="shared" si="6"/>
        <v>908.39999999999986</v>
      </c>
      <c r="K22">
        <f t="shared" si="3"/>
        <v>348.69999999999993</v>
      </c>
      <c r="L22">
        <f t="shared" si="4"/>
        <v>0.19802122168052771</v>
      </c>
    </row>
    <row r="23" spans="1:12" x14ac:dyDescent="0.35">
      <c r="A23">
        <f t="shared" si="7"/>
        <v>2016</v>
      </c>
      <c r="B23">
        <f t="shared" si="8"/>
        <v>10</v>
      </c>
      <c r="C23">
        <v>31</v>
      </c>
      <c r="D23" s="7">
        <f t="shared" si="0"/>
        <v>8.4931506849315067E-2</v>
      </c>
      <c r="E23">
        <f>'2.Actual Wthr'!E59</f>
        <v>125.1</v>
      </c>
      <c r="F23">
        <f t="shared" si="5"/>
        <v>5017.8500000000004</v>
      </c>
      <c r="G23">
        <f t="shared" si="1"/>
        <v>3032.5</v>
      </c>
      <c r="H23">
        <f t="shared" si="2"/>
        <v>4.125309150865622E-2</v>
      </c>
      <c r="I23">
        <f>'2.Actual Wthr'!G59</f>
        <v>3.95</v>
      </c>
      <c r="J23">
        <f t="shared" si="6"/>
        <v>912.34999999999991</v>
      </c>
      <c r="K23">
        <f t="shared" si="3"/>
        <v>348.69999999999993</v>
      </c>
      <c r="L23">
        <f t="shared" si="4"/>
        <v>1.1327788930312593E-2</v>
      </c>
    </row>
    <row r="24" spans="1:12" x14ac:dyDescent="0.35">
      <c r="A24">
        <f t="shared" si="7"/>
        <v>2016</v>
      </c>
      <c r="B24">
        <f t="shared" si="8"/>
        <v>11</v>
      </c>
      <c r="C24">
        <v>30</v>
      </c>
      <c r="D24" s="7">
        <f t="shared" si="0"/>
        <v>8.2191780821917804E-2</v>
      </c>
      <c r="E24">
        <f>'2.Actual Wthr'!E60</f>
        <v>248.3</v>
      </c>
      <c r="F24">
        <f t="shared" si="5"/>
        <v>5266.1500000000005</v>
      </c>
      <c r="G24">
        <f t="shared" si="1"/>
        <v>3032.5</v>
      </c>
      <c r="H24">
        <f t="shared" si="2"/>
        <v>8.1879637262984334E-2</v>
      </c>
      <c r="I24">
        <f>'2.Actual Wthr'!G60</f>
        <v>0</v>
      </c>
      <c r="J24">
        <f t="shared" si="6"/>
        <v>912.34999999999991</v>
      </c>
      <c r="K24">
        <f t="shared" si="3"/>
        <v>348.69999999999993</v>
      </c>
      <c r="L24">
        <f t="shared" si="4"/>
        <v>0</v>
      </c>
    </row>
    <row r="25" spans="1:12" x14ac:dyDescent="0.35">
      <c r="A25">
        <f t="shared" si="7"/>
        <v>2016</v>
      </c>
      <c r="B25">
        <f t="shared" si="8"/>
        <v>12</v>
      </c>
      <c r="C25">
        <v>31</v>
      </c>
      <c r="D25" s="7">
        <f t="shared" si="0"/>
        <v>8.4931506849315067E-2</v>
      </c>
      <c r="E25">
        <f>'2.Actual Wthr'!E61</f>
        <v>514.70000000000005</v>
      </c>
      <c r="F25">
        <f t="shared" si="5"/>
        <v>5780.85</v>
      </c>
      <c r="G25">
        <f t="shared" si="1"/>
        <v>3032.5</v>
      </c>
      <c r="H25">
        <f t="shared" si="2"/>
        <v>0.16972794723825227</v>
      </c>
      <c r="I25">
        <f>'2.Actual Wthr'!G61</f>
        <v>0</v>
      </c>
      <c r="J25">
        <f t="shared" si="6"/>
        <v>912.34999999999991</v>
      </c>
      <c r="K25">
        <f t="shared" si="3"/>
        <v>348.69999999999993</v>
      </c>
      <c r="L25">
        <f t="shared" si="4"/>
        <v>0</v>
      </c>
    </row>
    <row r="26" spans="1:12" x14ac:dyDescent="0.35">
      <c r="A26">
        <f t="shared" si="7"/>
        <v>2017</v>
      </c>
      <c r="B26">
        <f t="shared" si="8"/>
        <v>1</v>
      </c>
      <c r="C26">
        <v>31</v>
      </c>
      <c r="D26" s="7">
        <f t="shared" si="0"/>
        <v>8.4931506849315067E-2</v>
      </c>
      <c r="E26">
        <f>'2.Actual Wthr'!E62</f>
        <v>515.9</v>
      </c>
      <c r="F26">
        <f t="shared" si="5"/>
        <v>6296.75</v>
      </c>
      <c r="G26">
        <f t="shared" si="1"/>
        <v>3032.5</v>
      </c>
      <c r="H26">
        <f t="shared" si="2"/>
        <v>0.17012366034624896</v>
      </c>
      <c r="I26">
        <f>'2.Actual Wthr'!G62</f>
        <v>0</v>
      </c>
      <c r="J26">
        <f t="shared" si="6"/>
        <v>912.34999999999991</v>
      </c>
      <c r="K26">
        <f t="shared" si="3"/>
        <v>348.69999999999993</v>
      </c>
      <c r="L26">
        <f t="shared" si="4"/>
        <v>0</v>
      </c>
    </row>
    <row r="27" spans="1:12" x14ac:dyDescent="0.35">
      <c r="A27">
        <f t="shared" si="7"/>
        <v>2017</v>
      </c>
      <c r="B27">
        <f t="shared" si="8"/>
        <v>2</v>
      </c>
      <c r="C27">
        <v>28</v>
      </c>
      <c r="D27" s="7">
        <f t="shared" si="0"/>
        <v>7.6712328767123292E-2</v>
      </c>
      <c r="E27">
        <f>'2.Actual Wthr'!E63</f>
        <v>426.35</v>
      </c>
      <c r="F27">
        <f t="shared" si="5"/>
        <v>6723.1</v>
      </c>
      <c r="G27">
        <f t="shared" si="1"/>
        <v>3032.5</v>
      </c>
      <c r="H27">
        <f t="shared" si="2"/>
        <v>0.14059356966199507</v>
      </c>
      <c r="I27">
        <f>'2.Actual Wthr'!G63</f>
        <v>0</v>
      </c>
      <c r="J27">
        <f t="shared" si="6"/>
        <v>912.34999999999991</v>
      </c>
      <c r="K27">
        <f t="shared" si="3"/>
        <v>348.69999999999993</v>
      </c>
      <c r="L27">
        <f t="shared" si="4"/>
        <v>0</v>
      </c>
    </row>
    <row r="28" spans="1:12" x14ac:dyDescent="0.35">
      <c r="A28">
        <f t="shared" si="7"/>
        <v>2017</v>
      </c>
      <c r="B28">
        <f t="shared" si="8"/>
        <v>3</v>
      </c>
      <c r="C28">
        <v>31</v>
      </c>
      <c r="D28" s="7">
        <f t="shared" si="0"/>
        <v>8.4931506849315067E-2</v>
      </c>
      <c r="E28">
        <f>'2.Actual Wthr'!E64</f>
        <v>481.05</v>
      </c>
      <c r="F28">
        <f t="shared" si="5"/>
        <v>7204.1500000000005</v>
      </c>
      <c r="G28">
        <f t="shared" si="1"/>
        <v>3032.5</v>
      </c>
      <c r="H28">
        <f t="shared" si="2"/>
        <v>0.15863149216817807</v>
      </c>
      <c r="I28">
        <f>'2.Actual Wthr'!G64</f>
        <v>0</v>
      </c>
      <c r="J28">
        <f t="shared" si="6"/>
        <v>912.34999999999991</v>
      </c>
      <c r="K28">
        <f t="shared" si="3"/>
        <v>348.69999999999993</v>
      </c>
      <c r="L28">
        <f t="shared" si="4"/>
        <v>0</v>
      </c>
    </row>
    <row r="29" spans="1:12" x14ac:dyDescent="0.35">
      <c r="A29">
        <f t="shared" si="7"/>
        <v>2017</v>
      </c>
      <c r="B29">
        <f t="shared" si="8"/>
        <v>4</v>
      </c>
      <c r="C29">
        <v>30</v>
      </c>
      <c r="D29" s="7">
        <f t="shared" si="0"/>
        <v>8.2191780821917804E-2</v>
      </c>
      <c r="E29">
        <f>'2.Actual Wthr'!E65</f>
        <v>173.4</v>
      </c>
      <c r="F29">
        <f t="shared" si="5"/>
        <v>7377.55</v>
      </c>
      <c r="G29">
        <f t="shared" si="1"/>
        <v>3032.5</v>
      </c>
      <c r="H29">
        <f t="shared" si="2"/>
        <v>5.7180544105523499E-2</v>
      </c>
      <c r="I29">
        <f>'2.Actual Wthr'!G65</f>
        <v>0</v>
      </c>
      <c r="J29">
        <f t="shared" si="6"/>
        <v>912.34999999999991</v>
      </c>
      <c r="K29">
        <f t="shared" si="3"/>
        <v>348.69999999999993</v>
      </c>
      <c r="L29">
        <f t="shared" si="4"/>
        <v>0</v>
      </c>
    </row>
    <row r="30" spans="1:12" x14ac:dyDescent="0.35">
      <c r="A30">
        <f t="shared" si="7"/>
        <v>2017</v>
      </c>
      <c r="B30">
        <f t="shared" si="8"/>
        <v>5</v>
      </c>
      <c r="C30">
        <v>31</v>
      </c>
      <c r="D30" s="7">
        <f t="shared" si="0"/>
        <v>8.4931506849315067E-2</v>
      </c>
      <c r="E30">
        <f>'2.Actual Wthr'!E66</f>
        <v>104.05</v>
      </c>
      <c r="F30">
        <f t="shared" si="5"/>
        <v>7481.6</v>
      </c>
      <c r="G30">
        <f t="shared" si="1"/>
        <v>3032.5</v>
      </c>
      <c r="H30">
        <f t="shared" si="2"/>
        <v>3.4311624072547404E-2</v>
      </c>
      <c r="I30">
        <f>'2.Actual Wthr'!G66</f>
        <v>8.9</v>
      </c>
      <c r="J30">
        <f t="shared" si="6"/>
        <v>921.24999999999989</v>
      </c>
      <c r="K30">
        <f t="shared" si="3"/>
        <v>348.69999999999993</v>
      </c>
      <c r="L30">
        <f t="shared" si="4"/>
        <v>2.5523372526527106E-2</v>
      </c>
    </row>
    <row r="31" spans="1:12" x14ac:dyDescent="0.35">
      <c r="A31">
        <f t="shared" si="7"/>
        <v>2017</v>
      </c>
      <c r="B31">
        <f t="shared" si="8"/>
        <v>6</v>
      </c>
      <c r="C31">
        <v>30</v>
      </c>
      <c r="D31" s="7">
        <f t="shared" si="0"/>
        <v>8.2191780821917804E-2</v>
      </c>
      <c r="E31">
        <f>'2.Actual Wthr'!E67</f>
        <v>3.9</v>
      </c>
      <c r="F31">
        <f t="shared" si="5"/>
        <v>7485.5</v>
      </c>
      <c r="G31">
        <f t="shared" si="1"/>
        <v>3032.5</v>
      </c>
      <c r="H31">
        <f t="shared" si="2"/>
        <v>1.2860676009892828E-3</v>
      </c>
      <c r="I31">
        <f>'2.Actual Wthr'!G67</f>
        <v>67.7</v>
      </c>
      <c r="J31">
        <f t="shared" si="6"/>
        <v>988.94999999999993</v>
      </c>
      <c r="K31">
        <f t="shared" si="3"/>
        <v>348.69999999999993</v>
      </c>
      <c r="L31">
        <f t="shared" si="4"/>
        <v>0.19414969888156014</v>
      </c>
    </row>
    <row r="32" spans="1:12" x14ac:dyDescent="0.35">
      <c r="A32">
        <f t="shared" si="7"/>
        <v>2017</v>
      </c>
      <c r="B32">
        <f t="shared" si="8"/>
        <v>7</v>
      </c>
      <c r="C32">
        <v>31</v>
      </c>
      <c r="D32" s="7">
        <f t="shared" si="0"/>
        <v>8.4931506849315067E-2</v>
      </c>
      <c r="E32">
        <f>'2.Actual Wthr'!E68</f>
        <v>0</v>
      </c>
      <c r="F32">
        <f t="shared" si="5"/>
        <v>7485.5</v>
      </c>
      <c r="G32">
        <f t="shared" si="1"/>
        <v>3032.5</v>
      </c>
      <c r="H32">
        <f t="shared" si="2"/>
        <v>0</v>
      </c>
      <c r="I32">
        <f>'2.Actual Wthr'!G68</f>
        <v>115.8</v>
      </c>
      <c r="J32">
        <f t="shared" si="6"/>
        <v>1104.75</v>
      </c>
      <c r="K32">
        <f t="shared" si="3"/>
        <v>348.69999999999993</v>
      </c>
      <c r="L32">
        <f t="shared" si="4"/>
        <v>0.33209062231144254</v>
      </c>
    </row>
    <row r="33" spans="1:12" x14ac:dyDescent="0.35">
      <c r="A33">
        <f t="shared" si="7"/>
        <v>2017</v>
      </c>
      <c r="B33">
        <f t="shared" si="8"/>
        <v>8</v>
      </c>
      <c r="C33">
        <v>31</v>
      </c>
      <c r="D33" s="7">
        <f t="shared" si="0"/>
        <v>8.4931506849315067E-2</v>
      </c>
      <c r="E33">
        <f>'2.Actual Wthr'!E69</f>
        <v>0.5</v>
      </c>
      <c r="F33">
        <f t="shared" si="5"/>
        <v>7486</v>
      </c>
      <c r="G33">
        <f t="shared" si="1"/>
        <v>3032.5</v>
      </c>
      <c r="H33">
        <f t="shared" si="2"/>
        <v>1.6488046166529267E-4</v>
      </c>
      <c r="I33">
        <f>'2.Actual Wthr'!G69</f>
        <v>74.599999999999994</v>
      </c>
      <c r="J33">
        <f t="shared" si="6"/>
        <v>1179.3499999999999</v>
      </c>
      <c r="K33">
        <f t="shared" si="3"/>
        <v>348.69999999999993</v>
      </c>
      <c r="L33">
        <f t="shared" si="4"/>
        <v>0.21393748207628335</v>
      </c>
    </row>
    <row r="34" spans="1:12" x14ac:dyDescent="0.35">
      <c r="A34">
        <f t="shared" si="7"/>
        <v>2017</v>
      </c>
      <c r="B34">
        <f t="shared" si="8"/>
        <v>9</v>
      </c>
      <c r="C34">
        <v>30</v>
      </c>
      <c r="D34" s="7">
        <f t="shared" si="0"/>
        <v>8.2191780821917804E-2</v>
      </c>
      <c r="E34">
        <f>'2.Actual Wthr'!E70</f>
        <v>15.95</v>
      </c>
      <c r="F34">
        <f t="shared" si="5"/>
        <v>7501.95</v>
      </c>
      <c r="G34">
        <f t="shared" si="1"/>
        <v>3032.5</v>
      </c>
      <c r="H34">
        <f t="shared" si="2"/>
        <v>5.2596867271228354E-3</v>
      </c>
      <c r="I34">
        <f>'2.Actual Wthr'!G70</f>
        <v>71.099999999999994</v>
      </c>
      <c r="J34">
        <f t="shared" si="6"/>
        <v>1250.4499999999998</v>
      </c>
      <c r="K34">
        <f t="shared" si="3"/>
        <v>348.69999999999993</v>
      </c>
      <c r="L34">
        <f t="shared" si="4"/>
        <v>0.20390020074562665</v>
      </c>
    </row>
    <row r="35" spans="1:12" x14ac:dyDescent="0.35">
      <c r="A35">
        <f t="shared" si="7"/>
        <v>2017</v>
      </c>
      <c r="B35">
        <f t="shared" si="8"/>
        <v>10</v>
      </c>
      <c r="C35">
        <v>31</v>
      </c>
      <c r="D35" s="7">
        <f t="shared" si="0"/>
        <v>8.4931506849315067E-2</v>
      </c>
      <c r="E35">
        <f>'2.Actual Wthr'!E71</f>
        <v>85.4</v>
      </c>
      <c r="F35">
        <f t="shared" si="5"/>
        <v>7587.3499999999995</v>
      </c>
      <c r="G35">
        <f t="shared" si="1"/>
        <v>3032.5</v>
      </c>
      <c r="H35">
        <f t="shared" si="2"/>
        <v>2.8161582852431987E-2</v>
      </c>
      <c r="I35">
        <f>'2.Actual Wthr'!G71</f>
        <v>7.95</v>
      </c>
      <c r="J35">
        <f t="shared" si="6"/>
        <v>1258.3999999999999</v>
      </c>
      <c r="K35">
        <f t="shared" si="3"/>
        <v>348.69999999999993</v>
      </c>
      <c r="L35">
        <f t="shared" si="4"/>
        <v>2.2798967593920281E-2</v>
      </c>
    </row>
    <row r="36" spans="1:12" x14ac:dyDescent="0.35">
      <c r="A36">
        <f t="shared" si="7"/>
        <v>2017</v>
      </c>
      <c r="B36">
        <f t="shared" si="8"/>
        <v>11</v>
      </c>
      <c r="C36">
        <v>30</v>
      </c>
      <c r="D36" s="7">
        <f t="shared" si="0"/>
        <v>8.2191780821917804E-2</v>
      </c>
      <c r="E36">
        <f>'2.Actual Wthr'!E72</f>
        <v>339.7</v>
      </c>
      <c r="F36">
        <f t="shared" si="5"/>
        <v>7927.0499999999993</v>
      </c>
      <c r="G36">
        <f t="shared" si="1"/>
        <v>3032.5</v>
      </c>
      <c r="H36">
        <f t="shared" si="2"/>
        <v>0.11201978565539983</v>
      </c>
      <c r="I36">
        <f>'2.Actual Wthr'!G72</f>
        <v>0</v>
      </c>
      <c r="J36">
        <f t="shared" si="6"/>
        <v>1258.3999999999999</v>
      </c>
      <c r="K36">
        <f t="shared" si="3"/>
        <v>348.69999999999993</v>
      </c>
      <c r="L36">
        <f t="shared" si="4"/>
        <v>0</v>
      </c>
    </row>
    <row r="37" spans="1:12" x14ac:dyDescent="0.35">
      <c r="A37">
        <f t="shared" si="7"/>
        <v>2017</v>
      </c>
      <c r="B37">
        <f t="shared" si="8"/>
        <v>12</v>
      </c>
      <c r="C37">
        <v>31</v>
      </c>
      <c r="D37" s="7">
        <f t="shared" si="0"/>
        <v>8.4931506849315067E-2</v>
      </c>
      <c r="E37">
        <f>'2.Actual Wthr'!E73</f>
        <v>624.79999999999995</v>
      </c>
      <c r="F37">
        <f t="shared" si="5"/>
        <v>8551.8499999999985</v>
      </c>
      <c r="G37">
        <f t="shared" si="1"/>
        <v>3032.5</v>
      </c>
      <c r="H37">
        <f t="shared" si="2"/>
        <v>0.20603462489694971</v>
      </c>
      <c r="I37">
        <f>'2.Actual Wthr'!G73</f>
        <v>0</v>
      </c>
      <c r="J37">
        <f t="shared" si="6"/>
        <v>1258.3999999999999</v>
      </c>
      <c r="K37">
        <f t="shared" si="3"/>
        <v>348.69999999999993</v>
      </c>
      <c r="L37">
        <f t="shared" si="4"/>
        <v>0</v>
      </c>
    </row>
    <row r="38" spans="1:12" x14ac:dyDescent="0.35">
      <c r="A38">
        <f t="shared" si="7"/>
        <v>2018</v>
      </c>
      <c r="B38">
        <f t="shared" si="8"/>
        <v>1</v>
      </c>
      <c r="C38">
        <v>31</v>
      </c>
      <c r="D38" s="7">
        <f t="shared" si="0"/>
        <v>8.4931506849315067E-2</v>
      </c>
      <c r="E38">
        <f>'2.Actual Wthr'!E74</f>
        <v>639.1</v>
      </c>
      <c r="F38">
        <f t="shared" si="5"/>
        <v>9190.9499999999989</v>
      </c>
      <c r="G38">
        <f t="shared" si="1"/>
        <v>3032.5</v>
      </c>
      <c r="H38">
        <f t="shared" si="2"/>
        <v>0.2107502061005771</v>
      </c>
      <c r="I38">
        <f>'2.Actual Wthr'!G74</f>
        <v>0</v>
      </c>
      <c r="J38">
        <f t="shared" si="6"/>
        <v>1258.3999999999999</v>
      </c>
      <c r="K38">
        <f t="shared" si="3"/>
        <v>348.69999999999993</v>
      </c>
      <c r="L38">
        <f t="shared" si="4"/>
        <v>0</v>
      </c>
    </row>
    <row r="39" spans="1:12" x14ac:dyDescent="0.35">
      <c r="A39">
        <f t="shared" si="7"/>
        <v>2018</v>
      </c>
      <c r="B39">
        <f t="shared" si="8"/>
        <v>2</v>
      </c>
      <c r="C39">
        <v>28</v>
      </c>
      <c r="D39" s="7">
        <f t="shared" si="0"/>
        <v>7.6712328767123292E-2</v>
      </c>
      <c r="E39">
        <f>'2.Actual Wthr'!E75</f>
        <v>470.85</v>
      </c>
      <c r="F39">
        <f t="shared" si="5"/>
        <v>9661.7999999999993</v>
      </c>
      <c r="G39">
        <f t="shared" si="1"/>
        <v>3032.5</v>
      </c>
      <c r="H39">
        <f t="shared" si="2"/>
        <v>0.15526793075020612</v>
      </c>
      <c r="I39">
        <f>'2.Actual Wthr'!G75</f>
        <v>0</v>
      </c>
      <c r="J39">
        <f t="shared" si="6"/>
        <v>1258.3999999999999</v>
      </c>
      <c r="K39">
        <f t="shared" si="3"/>
        <v>348.69999999999993</v>
      </c>
      <c r="L39">
        <f t="shared" si="4"/>
        <v>0</v>
      </c>
    </row>
    <row r="40" spans="1:12" x14ac:dyDescent="0.35">
      <c r="A40">
        <f t="shared" si="7"/>
        <v>2018</v>
      </c>
      <c r="B40">
        <f t="shared" si="8"/>
        <v>3</v>
      </c>
      <c r="C40">
        <v>31</v>
      </c>
      <c r="D40" s="7">
        <f t="shared" si="0"/>
        <v>8.4931506849315067E-2</v>
      </c>
      <c r="E40">
        <f>'2.Actual Wthr'!E76</f>
        <v>460.85</v>
      </c>
      <c r="F40">
        <f t="shared" si="5"/>
        <v>10122.65</v>
      </c>
      <c r="G40">
        <f t="shared" si="1"/>
        <v>3032.5</v>
      </c>
      <c r="H40">
        <f t="shared" si="2"/>
        <v>0.15197032151690026</v>
      </c>
      <c r="I40">
        <f>'2.Actual Wthr'!G76</f>
        <v>0</v>
      </c>
      <c r="J40">
        <f t="shared" si="6"/>
        <v>1258.3999999999999</v>
      </c>
      <c r="K40">
        <f t="shared" si="3"/>
        <v>348.69999999999993</v>
      </c>
      <c r="L40">
        <f t="shared" si="4"/>
        <v>0</v>
      </c>
    </row>
    <row r="41" spans="1:12" x14ac:dyDescent="0.35">
      <c r="A41">
        <f t="shared" si="7"/>
        <v>2018</v>
      </c>
      <c r="B41">
        <f t="shared" si="8"/>
        <v>4</v>
      </c>
      <c r="C41">
        <v>30</v>
      </c>
      <c r="D41" s="7">
        <f t="shared" si="0"/>
        <v>8.2191780821917804E-2</v>
      </c>
      <c r="E41">
        <f>'2.Actual Wthr'!E77</f>
        <v>347.55</v>
      </c>
      <c r="F41">
        <f t="shared" si="5"/>
        <v>10470.199999999999</v>
      </c>
      <c r="G41">
        <f t="shared" si="1"/>
        <v>3032.5</v>
      </c>
      <c r="H41">
        <f t="shared" si="2"/>
        <v>0.11460840890354493</v>
      </c>
      <c r="I41">
        <f>'2.Actual Wthr'!G77</f>
        <v>0</v>
      </c>
      <c r="J41">
        <f t="shared" si="6"/>
        <v>1258.3999999999999</v>
      </c>
      <c r="K41">
        <f t="shared" si="3"/>
        <v>348.69999999999993</v>
      </c>
      <c r="L41">
        <f t="shared" si="4"/>
        <v>0</v>
      </c>
    </row>
    <row r="42" spans="1:12" x14ac:dyDescent="0.35">
      <c r="A42">
        <f t="shared" si="7"/>
        <v>2018</v>
      </c>
      <c r="B42">
        <f t="shared" si="8"/>
        <v>5</v>
      </c>
      <c r="C42">
        <v>31</v>
      </c>
      <c r="D42" s="7">
        <f t="shared" si="0"/>
        <v>8.4931506849315067E-2</v>
      </c>
      <c r="E42">
        <f>'2.Actual Wthr'!E78</f>
        <v>26.3</v>
      </c>
      <c r="F42">
        <f t="shared" si="5"/>
        <v>10496.499999999998</v>
      </c>
      <c r="G42">
        <f t="shared" si="1"/>
        <v>3032.5</v>
      </c>
      <c r="H42">
        <f t="shared" si="2"/>
        <v>8.6727122835943936E-3</v>
      </c>
      <c r="I42">
        <f>'2.Actual Wthr'!G78</f>
        <v>43.15</v>
      </c>
      <c r="J42">
        <f t="shared" si="6"/>
        <v>1301.55</v>
      </c>
      <c r="K42">
        <f t="shared" si="3"/>
        <v>348.69999999999993</v>
      </c>
      <c r="L42">
        <f t="shared" si="4"/>
        <v>0.12374533983366794</v>
      </c>
    </row>
    <row r="43" spans="1:12" x14ac:dyDescent="0.35">
      <c r="A43">
        <f t="shared" si="7"/>
        <v>2018</v>
      </c>
      <c r="B43">
        <f t="shared" si="8"/>
        <v>6</v>
      </c>
      <c r="C43">
        <v>30</v>
      </c>
      <c r="D43" s="7">
        <f t="shared" si="0"/>
        <v>8.2191780821917804E-2</v>
      </c>
      <c r="E43">
        <f>'2.Actual Wthr'!E79</f>
        <v>3.7</v>
      </c>
      <c r="F43">
        <f t="shared" si="5"/>
        <v>10500.199999999999</v>
      </c>
      <c r="G43">
        <f t="shared" si="1"/>
        <v>3032.5</v>
      </c>
      <c r="H43">
        <f t="shared" si="2"/>
        <v>1.2201154163231657E-3</v>
      </c>
      <c r="I43">
        <f>'2.Actual Wthr'!G79</f>
        <v>60</v>
      </c>
      <c r="J43">
        <f t="shared" si="6"/>
        <v>1361.55</v>
      </c>
      <c r="K43">
        <f t="shared" si="3"/>
        <v>348.69999999999993</v>
      </c>
      <c r="L43">
        <f t="shared" si="4"/>
        <v>0.17206767995411532</v>
      </c>
    </row>
    <row r="44" spans="1:12" x14ac:dyDescent="0.35">
      <c r="A44">
        <f t="shared" si="7"/>
        <v>2018</v>
      </c>
      <c r="B44">
        <f t="shared" si="8"/>
        <v>7</v>
      </c>
      <c r="C44">
        <v>31</v>
      </c>
      <c r="D44" s="7">
        <f t="shared" si="0"/>
        <v>8.4931506849315067E-2</v>
      </c>
      <c r="E44">
        <f>'2.Actual Wthr'!E80</f>
        <v>0</v>
      </c>
      <c r="F44">
        <f t="shared" si="5"/>
        <v>10500.199999999999</v>
      </c>
      <c r="G44">
        <f t="shared" si="1"/>
        <v>3032.5</v>
      </c>
      <c r="H44">
        <f t="shared" si="2"/>
        <v>0</v>
      </c>
      <c r="I44">
        <f>'2.Actual Wthr'!G80</f>
        <v>166.8</v>
      </c>
      <c r="J44">
        <f t="shared" si="6"/>
        <v>1528.35</v>
      </c>
      <c r="K44">
        <f t="shared" si="3"/>
        <v>348.69999999999993</v>
      </c>
      <c r="L44">
        <f t="shared" si="4"/>
        <v>0.4783481502724406</v>
      </c>
    </row>
    <row r="45" spans="1:12" x14ac:dyDescent="0.35">
      <c r="A45">
        <f t="shared" si="7"/>
        <v>2018</v>
      </c>
      <c r="B45">
        <f t="shared" si="8"/>
        <v>8</v>
      </c>
      <c r="C45">
        <v>31</v>
      </c>
      <c r="D45" s="7">
        <f t="shared" si="0"/>
        <v>8.4931506849315067E-2</v>
      </c>
      <c r="E45">
        <f>'2.Actual Wthr'!E81</f>
        <v>0</v>
      </c>
      <c r="F45">
        <f t="shared" si="5"/>
        <v>10500.199999999999</v>
      </c>
      <c r="G45">
        <f t="shared" si="1"/>
        <v>3032.5</v>
      </c>
      <c r="H45">
        <f t="shared" si="2"/>
        <v>0</v>
      </c>
      <c r="I45">
        <f>'2.Actual Wthr'!G81</f>
        <v>161.6</v>
      </c>
      <c r="J45">
        <f t="shared" si="6"/>
        <v>1689.9499999999998</v>
      </c>
      <c r="K45">
        <f t="shared" si="3"/>
        <v>348.69999999999993</v>
      </c>
      <c r="L45">
        <f t="shared" si="4"/>
        <v>0.46343561800975058</v>
      </c>
    </row>
    <row r="46" spans="1:12" x14ac:dyDescent="0.35">
      <c r="A46">
        <f t="shared" si="7"/>
        <v>2018</v>
      </c>
      <c r="B46">
        <f t="shared" si="8"/>
        <v>9</v>
      </c>
      <c r="C46">
        <v>30</v>
      </c>
      <c r="D46" s="7">
        <f t="shared" si="0"/>
        <v>8.2191780821917804E-2</v>
      </c>
      <c r="E46">
        <f>'2.Actual Wthr'!E82</f>
        <v>14.95</v>
      </c>
      <c r="F46">
        <f t="shared" si="5"/>
        <v>10515.15</v>
      </c>
      <c r="G46">
        <f t="shared" si="1"/>
        <v>3032.5</v>
      </c>
      <c r="H46">
        <f t="shared" si="2"/>
        <v>4.9299258037922506E-3</v>
      </c>
      <c r="I46">
        <f>'2.Actual Wthr'!G82</f>
        <v>76.05</v>
      </c>
      <c r="J46">
        <f t="shared" si="6"/>
        <v>1765.9999999999998</v>
      </c>
      <c r="K46">
        <f t="shared" si="3"/>
        <v>348.69999999999993</v>
      </c>
      <c r="L46">
        <f t="shared" si="4"/>
        <v>0.21809578434184115</v>
      </c>
    </row>
    <row r="47" spans="1:12" x14ac:dyDescent="0.35">
      <c r="A47">
        <f t="shared" si="7"/>
        <v>2018</v>
      </c>
      <c r="B47">
        <f t="shared" si="8"/>
        <v>10</v>
      </c>
      <c r="C47">
        <v>31</v>
      </c>
      <c r="D47" s="7">
        <f t="shared" si="0"/>
        <v>8.4931506849315067E-2</v>
      </c>
      <c r="E47">
        <f>'2.Actual Wthr'!E83</f>
        <v>203.2</v>
      </c>
      <c r="F47">
        <f t="shared" si="5"/>
        <v>10718.35</v>
      </c>
      <c r="G47">
        <f t="shared" si="1"/>
        <v>3032.5</v>
      </c>
      <c r="H47">
        <f t="shared" si="2"/>
        <v>6.700741962077493E-2</v>
      </c>
      <c r="I47">
        <f>'2.Actual Wthr'!G83</f>
        <v>8.15</v>
      </c>
      <c r="J47">
        <f t="shared" si="6"/>
        <v>1774.1499999999999</v>
      </c>
      <c r="K47">
        <f t="shared" si="3"/>
        <v>348.69999999999993</v>
      </c>
      <c r="L47">
        <f t="shared" si="4"/>
        <v>2.3372526527100666E-2</v>
      </c>
    </row>
    <row r="48" spans="1:12" x14ac:dyDescent="0.35">
      <c r="A48">
        <f t="shared" si="7"/>
        <v>2018</v>
      </c>
      <c r="B48">
        <f t="shared" si="8"/>
        <v>11</v>
      </c>
      <c r="C48">
        <v>30</v>
      </c>
      <c r="D48" s="7">
        <f t="shared" si="0"/>
        <v>8.2191780821917804E-2</v>
      </c>
      <c r="E48">
        <f>'2.Actual Wthr'!E84</f>
        <v>404.25</v>
      </c>
      <c r="F48">
        <f t="shared" si="5"/>
        <v>11122.6</v>
      </c>
      <c r="G48">
        <f t="shared" si="1"/>
        <v>3032.5</v>
      </c>
      <c r="H48">
        <f t="shared" si="2"/>
        <v>0.13330585325638911</v>
      </c>
      <c r="I48">
        <f>'2.Actual Wthr'!G84</f>
        <v>0</v>
      </c>
      <c r="J48">
        <f t="shared" si="6"/>
        <v>1774.1499999999999</v>
      </c>
      <c r="K48">
        <f t="shared" si="3"/>
        <v>348.69999999999993</v>
      </c>
      <c r="L48">
        <f t="shared" si="4"/>
        <v>0</v>
      </c>
    </row>
    <row r="49" spans="1:12" x14ac:dyDescent="0.35">
      <c r="A49">
        <f t="shared" si="7"/>
        <v>2018</v>
      </c>
      <c r="B49">
        <f t="shared" si="8"/>
        <v>12</v>
      </c>
      <c r="C49">
        <v>31</v>
      </c>
      <c r="D49" s="7">
        <f t="shared" si="0"/>
        <v>8.4931506849315067E-2</v>
      </c>
      <c r="E49">
        <f>'2.Actual Wthr'!E85</f>
        <v>470.65</v>
      </c>
      <c r="F49">
        <f t="shared" si="5"/>
        <v>11593.25</v>
      </c>
      <c r="G49">
        <f t="shared" si="1"/>
        <v>3032.5</v>
      </c>
      <c r="H49">
        <f t="shared" si="2"/>
        <v>0.15520197856553997</v>
      </c>
      <c r="I49">
        <f>'2.Actual Wthr'!G85</f>
        <v>0</v>
      </c>
      <c r="J49">
        <f t="shared" si="6"/>
        <v>1774.1499999999999</v>
      </c>
      <c r="K49">
        <f t="shared" si="3"/>
        <v>348.69999999999993</v>
      </c>
      <c r="L49">
        <f t="shared" si="4"/>
        <v>0</v>
      </c>
    </row>
    <row r="50" spans="1:12" x14ac:dyDescent="0.35">
      <c r="A50">
        <f t="shared" si="7"/>
        <v>2019</v>
      </c>
      <c r="B50">
        <f t="shared" si="8"/>
        <v>1</v>
      </c>
      <c r="C50">
        <v>31</v>
      </c>
      <c r="D50" s="7">
        <f t="shared" si="0"/>
        <v>8.4931506849315067E-2</v>
      </c>
      <c r="E50">
        <f>'2.Actual Wthr'!E86</f>
        <v>671</v>
      </c>
      <c r="F50">
        <f t="shared" si="5"/>
        <v>12264.25</v>
      </c>
      <c r="G50">
        <f t="shared" si="1"/>
        <v>3032.5</v>
      </c>
      <c r="H50">
        <f t="shared" si="2"/>
        <v>0.22126957955482277</v>
      </c>
      <c r="I50">
        <f>'2.Actual Wthr'!G86</f>
        <v>0</v>
      </c>
      <c r="J50">
        <f t="shared" si="6"/>
        <v>1774.1499999999999</v>
      </c>
      <c r="K50">
        <f t="shared" si="3"/>
        <v>348.69999999999993</v>
      </c>
      <c r="L50">
        <f t="shared" si="4"/>
        <v>0</v>
      </c>
    </row>
    <row r="51" spans="1:12" x14ac:dyDescent="0.35">
      <c r="A51">
        <f t="shared" si="7"/>
        <v>2019</v>
      </c>
      <c r="B51">
        <f t="shared" si="8"/>
        <v>2</v>
      </c>
      <c r="C51">
        <v>28</v>
      </c>
      <c r="D51" s="7">
        <f t="shared" si="0"/>
        <v>7.6712328767123292E-2</v>
      </c>
      <c r="E51">
        <f>'2.Actual Wthr'!E87</f>
        <v>537.4</v>
      </c>
      <c r="F51">
        <f t="shared" si="5"/>
        <v>12801.65</v>
      </c>
      <c r="G51">
        <f t="shared" si="1"/>
        <v>3032.5</v>
      </c>
      <c r="H51">
        <f t="shared" si="2"/>
        <v>0.17721352019785655</v>
      </c>
      <c r="I51">
        <f>'2.Actual Wthr'!G87</f>
        <v>0</v>
      </c>
      <c r="J51">
        <f t="shared" si="6"/>
        <v>1774.1499999999999</v>
      </c>
      <c r="K51">
        <f t="shared" si="3"/>
        <v>348.69999999999993</v>
      </c>
      <c r="L51">
        <f t="shared" si="4"/>
        <v>0</v>
      </c>
    </row>
    <row r="52" spans="1:12" x14ac:dyDescent="0.35">
      <c r="A52">
        <f t="shared" si="7"/>
        <v>2019</v>
      </c>
      <c r="B52">
        <f t="shared" si="8"/>
        <v>3</v>
      </c>
      <c r="C52">
        <v>31</v>
      </c>
      <c r="D52" s="7">
        <f t="shared" si="0"/>
        <v>8.4931506849315067E-2</v>
      </c>
      <c r="E52">
        <f>'2.Actual Wthr'!E88</f>
        <v>500.6</v>
      </c>
      <c r="F52">
        <f t="shared" si="5"/>
        <v>13302.25</v>
      </c>
      <c r="G52">
        <f t="shared" si="1"/>
        <v>3032.5</v>
      </c>
      <c r="H52">
        <f t="shared" si="2"/>
        <v>0.16507831821929103</v>
      </c>
      <c r="I52">
        <f>'2.Actual Wthr'!G88</f>
        <v>0</v>
      </c>
      <c r="J52">
        <f t="shared" si="6"/>
        <v>1774.1499999999999</v>
      </c>
      <c r="K52">
        <f t="shared" si="3"/>
        <v>348.69999999999993</v>
      </c>
      <c r="L52">
        <f t="shared" si="4"/>
        <v>0</v>
      </c>
    </row>
    <row r="53" spans="1:12" x14ac:dyDescent="0.35">
      <c r="A53">
        <f t="shared" si="7"/>
        <v>2019</v>
      </c>
      <c r="B53">
        <f t="shared" si="8"/>
        <v>4</v>
      </c>
      <c r="C53">
        <v>30</v>
      </c>
      <c r="D53" s="7">
        <f t="shared" si="0"/>
        <v>8.2191780821917804E-2</v>
      </c>
      <c r="E53">
        <f>'2.Actual Wthr'!E89</f>
        <v>257.25</v>
      </c>
      <c r="F53">
        <f t="shared" si="5"/>
        <v>13559.5</v>
      </c>
      <c r="G53">
        <f t="shared" si="1"/>
        <v>3032.5</v>
      </c>
      <c r="H53">
        <f t="shared" si="2"/>
        <v>8.4830997526793073E-2</v>
      </c>
      <c r="I53">
        <f>'2.Actual Wthr'!G89</f>
        <v>0</v>
      </c>
      <c r="J53">
        <f t="shared" si="6"/>
        <v>1774.1499999999999</v>
      </c>
      <c r="K53">
        <f t="shared" si="3"/>
        <v>348.69999999999993</v>
      </c>
      <c r="L53">
        <f t="shared" si="4"/>
        <v>0</v>
      </c>
    </row>
    <row r="54" spans="1:12" x14ac:dyDescent="0.35">
      <c r="A54">
        <f t="shared" si="7"/>
        <v>2019</v>
      </c>
      <c r="B54">
        <f t="shared" si="8"/>
        <v>5</v>
      </c>
      <c r="C54">
        <v>31</v>
      </c>
      <c r="D54" s="7">
        <f t="shared" si="0"/>
        <v>8.4931506849315067E-2</v>
      </c>
      <c r="E54">
        <f>'2.Actual Wthr'!E90</f>
        <v>108.02500000000001</v>
      </c>
      <c r="F54">
        <f t="shared" si="5"/>
        <v>13667.525</v>
      </c>
      <c r="G54">
        <f t="shared" si="1"/>
        <v>3032.5</v>
      </c>
      <c r="H54">
        <f t="shared" si="2"/>
        <v>3.5622423742786478E-2</v>
      </c>
      <c r="I54">
        <f>'2.Actual Wthr'!G90</f>
        <v>0</v>
      </c>
      <c r="J54">
        <f t="shared" si="6"/>
        <v>1774.1499999999999</v>
      </c>
      <c r="K54">
        <f t="shared" si="3"/>
        <v>348.69999999999993</v>
      </c>
      <c r="L54">
        <f t="shared" si="4"/>
        <v>0</v>
      </c>
    </row>
    <row r="55" spans="1:12" x14ac:dyDescent="0.35">
      <c r="A55">
        <f t="shared" si="7"/>
        <v>2019</v>
      </c>
      <c r="B55">
        <f t="shared" si="8"/>
        <v>6</v>
      </c>
      <c r="C55">
        <v>30</v>
      </c>
      <c r="D55" s="7">
        <f t="shared" si="0"/>
        <v>8.2191780821917804E-2</v>
      </c>
      <c r="E55">
        <f>'2.Actual Wthr'!E91</f>
        <v>8.1999999999999993</v>
      </c>
      <c r="F55">
        <f t="shared" si="5"/>
        <v>13675.725</v>
      </c>
      <c r="G55">
        <f t="shared" si="1"/>
        <v>3032.5</v>
      </c>
      <c r="H55">
        <f t="shared" si="2"/>
        <v>2.7040395713107995E-3</v>
      </c>
      <c r="I55">
        <f>'2.Actual Wthr'!G91</f>
        <v>40.950000000000003</v>
      </c>
      <c r="J55">
        <f t="shared" si="6"/>
        <v>1815.1</v>
      </c>
      <c r="K55">
        <f t="shared" si="3"/>
        <v>348.69999999999993</v>
      </c>
      <c r="L55">
        <f t="shared" si="4"/>
        <v>0.11743619156868371</v>
      </c>
    </row>
    <row r="56" spans="1:12" x14ac:dyDescent="0.35">
      <c r="A56">
        <f t="shared" si="7"/>
        <v>2019</v>
      </c>
      <c r="B56">
        <f t="shared" si="8"/>
        <v>7</v>
      </c>
      <c r="C56">
        <v>31</v>
      </c>
      <c r="D56" s="7">
        <f t="shared" si="0"/>
        <v>8.4931506849315067E-2</v>
      </c>
      <c r="E56">
        <f>'2.Actual Wthr'!E92</f>
        <v>0</v>
      </c>
      <c r="F56">
        <f t="shared" si="5"/>
        <v>13675.725</v>
      </c>
      <c r="G56">
        <f t="shared" si="1"/>
        <v>3032.5</v>
      </c>
      <c r="H56">
        <f t="shared" si="2"/>
        <v>0</v>
      </c>
      <c r="I56">
        <f>'2.Actual Wthr'!G92</f>
        <v>166.1</v>
      </c>
      <c r="J56">
        <f t="shared" si="6"/>
        <v>1981.1999999999998</v>
      </c>
      <c r="K56">
        <f t="shared" si="3"/>
        <v>348.69999999999993</v>
      </c>
      <c r="L56">
        <f t="shared" si="4"/>
        <v>0.47634069400630924</v>
      </c>
    </row>
    <row r="57" spans="1:12" x14ac:dyDescent="0.35">
      <c r="A57">
        <f t="shared" si="7"/>
        <v>2019</v>
      </c>
      <c r="B57">
        <f t="shared" si="8"/>
        <v>8</v>
      </c>
      <c r="C57">
        <v>31</v>
      </c>
      <c r="D57" s="7">
        <f t="shared" si="0"/>
        <v>8.4931506849315067E-2</v>
      </c>
      <c r="E57">
        <f>'2.Actual Wthr'!E93</f>
        <v>0</v>
      </c>
      <c r="F57">
        <f t="shared" si="5"/>
        <v>13675.725</v>
      </c>
      <c r="G57">
        <f t="shared" si="1"/>
        <v>3032.5</v>
      </c>
      <c r="H57">
        <f t="shared" si="2"/>
        <v>0</v>
      </c>
      <c r="I57">
        <f>'2.Actual Wthr'!G93</f>
        <v>102.7</v>
      </c>
      <c r="J57">
        <f t="shared" si="6"/>
        <v>2083.8999999999996</v>
      </c>
      <c r="K57">
        <f t="shared" si="3"/>
        <v>348.69999999999993</v>
      </c>
      <c r="L57">
        <f t="shared" si="4"/>
        <v>0.29452251218812742</v>
      </c>
    </row>
    <row r="58" spans="1:12" x14ac:dyDescent="0.35">
      <c r="A58">
        <f t="shared" si="7"/>
        <v>2019</v>
      </c>
      <c r="B58">
        <f t="shared" si="8"/>
        <v>9</v>
      </c>
      <c r="C58">
        <v>30</v>
      </c>
      <c r="D58" s="7">
        <f t="shared" si="0"/>
        <v>8.2191780821917804E-2</v>
      </c>
      <c r="E58">
        <f>'2.Actual Wthr'!E94</f>
        <v>6.2</v>
      </c>
      <c r="F58">
        <f t="shared" si="5"/>
        <v>13681.925000000001</v>
      </c>
      <c r="G58">
        <f t="shared" si="1"/>
        <v>3032.5</v>
      </c>
      <c r="H58">
        <f t="shared" si="2"/>
        <v>2.044517724649629E-3</v>
      </c>
      <c r="I58">
        <f>'2.Actual Wthr'!G94</f>
        <v>25.2</v>
      </c>
      <c r="J58">
        <f t="shared" si="6"/>
        <v>2109.0999999999995</v>
      </c>
      <c r="K58">
        <f t="shared" si="3"/>
        <v>348.69999999999993</v>
      </c>
      <c r="L58">
        <f t="shared" si="4"/>
        <v>7.2268425580728435E-2</v>
      </c>
    </row>
    <row r="59" spans="1:12" x14ac:dyDescent="0.35">
      <c r="A59">
        <f t="shared" si="7"/>
        <v>2019</v>
      </c>
      <c r="B59">
        <f t="shared" si="8"/>
        <v>10</v>
      </c>
      <c r="C59">
        <v>31</v>
      </c>
      <c r="D59" s="7">
        <f t="shared" si="0"/>
        <v>8.4931506849315067E-2</v>
      </c>
      <c r="E59">
        <f>'2.Actual Wthr'!E95</f>
        <v>148.69999999999999</v>
      </c>
      <c r="F59">
        <f t="shared" si="5"/>
        <v>13830.625000000002</v>
      </c>
      <c r="G59">
        <f t="shared" si="1"/>
        <v>3032.5</v>
      </c>
      <c r="H59">
        <f t="shared" si="2"/>
        <v>4.9035449299258037E-2</v>
      </c>
      <c r="I59">
        <f>'2.Actual Wthr'!G95</f>
        <v>5.0999999999999996</v>
      </c>
      <c r="J59">
        <f t="shared" si="6"/>
        <v>2114.1999999999994</v>
      </c>
      <c r="K59">
        <f t="shared" si="3"/>
        <v>348.69999999999993</v>
      </c>
      <c r="L59">
        <f t="shared" si="4"/>
        <v>1.4625752796099801E-2</v>
      </c>
    </row>
    <row r="60" spans="1:12" x14ac:dyDescent="0.35">
      <c r="A60">
        <f t="shared" si="7"/>
        <v>2019</v>
      </c>
      <c r="B60">
        <f t="shared" si="8"/>
        <v>11</v>
      </c>
      <c r="C60">
        <v>30</v>
      </c>
      <c r="D60" s="7">
        <f t="shared" si="0"/>
        <v>8.2191780821917804E-2</v>
      </c>
      <c r="E60">
        <f>'2.Actual Wthr'!E96</f>
        <v>423.5</v>
      </c>
      <c r="F60">
        <f t="shared" si="5"/>
        <v>14254.125000000002</v>
      </c>
      <c r="G60">
        <f t="shared" si="1"/>
        <v>3032.5</v>
      </c>
      <c r="H60">
        <f t="shared" si="2"/>
        <v>0.1396537510305029</v>
      </c>
      <c r="I60">
        <f>'2.Actual Wthr'!G96</f>
        <v>0</v>
      </c>
      <c r="J60">
        <f t="shared" si="6"/>
        <v>2114.1999999999994</v>
      </c>
      <c r="K60">
        <f t="shared" si="3"/>
        <v>348.69999999999993</v>
      </c>
      <c r="L60">
        <f t="shared" si="4"/>
        <v>0</v>
      </c>
    </row>
    <row r="61" spans="1:12" x14ac:dyDescent="0.35">
      <c r="A61">
        <f t="shared" si="7"/>
        <v>2019</v>
      </c>
      <c r="B61">
        <f t="shared" si="8"/>
        <v>12</v>
      </c>
      <c r="C61">
        <v>31</v>
      </c>
      <c r="D61" s="7">
        <f t="shared" si="0"/>
        <v>8.4931506849315067E-2</v>
      </c>
      <c r="E61">
        <f>'2.Actual Wthr'!E97</f>
        <v>489.35</v>
      </c>
      <c r="F61">
        <f t="shared" si="5"/>
        <v>14743.475000000002</v>
      </c>
      <c r="G61">
        <f t="shared" si="1"/>
        <v>3032.5</v>
      </c>
      <c r="H61">
        <f t="shared" si="2"/>
        <v>0.16136850783182194</v>
      </c>
      <c r="I61">
        <f>'2.Actual Wthr'!G97</f>
        <v>0</v>
      </c>
      <c r="J61">
        <f t="shared" si="6"/>
        <v>2114.1999999999994</v>
      </c>
      <c r="K61">
        <f t="shared" si="3"/>
        <v>348.69999999999993</v>
      </c>
      <c r="L61">
        <f t="shared" si="4"/>
        <v>0</v>
      </c>
    </row>
    <row r="62" spans="1:12" x14ac:dyDescent="0.35">
      <c r="A62">
        <f t="shared" si="7"/>
        <v>2020</v>
      </c>
      <c r="B62">
        <f t="shared" si="8"/>
        <v>1</v>
      </c>
      <c r="C62">
        <v>31</v>
      </c>
      <c r="D62" s="7">
        <f t="shared" si="0"/>
        <v>8.4931506849315067E-2</v>
      </c>
      <c r="E62">
        <f>'2.Actual Wthr'!E98</f>
        <v>511.75</v>
      </c>
      <c r="F62">
        <f t="shared" si="5"/>
        <v>15255.225000000002</v>
      </c>
      <c r="G62">
        <f t="shared" si="1"/>
        <v>3032.5</v>
      </c>
      <c r="H62">
        <f t="shared" si="2"/>
        <v>0.16875515251442705</v>
      </c>
      <c r="I62">
        <f>'2.Actual Wthr'!G98</f>
        <v>0</v>
      </c>
      <c r="J62">
        <f t="shared" si="6"/>
        <v>2114.1999999999994</v>
      </c>
      <c r="K62">
        <f t="shared" si="3"/>
        <v>348.69999999999993</v>
      </c>
      <c r="L62">
        <f t="shared" si="4"/>
        <v>0</v>
      </c>
    </row>
    <row r="63" spans="1:12" x14ac:dyDescent="0.35">
      <c r="A63">
        <f t="shared" si="7"/>
        <v>2020</v>
      </c>
      <c r="B63">
        <f t="shared" si="8"/>
        <v>2</v>
      </c>
      <c r="C63">
        <v>29</v>
      </c>
      <c r="D63" s="7">
        <f t="shared" si="0"/>
        <v>7.9452054794520555E-2</v>
      </c>
      <c r="E63">
        <f>'2.Actual Wthr'!E99</f>
        <v>524.5</v>
      </c>
      <c r="F63">
        <f t="shared" si="5"/>
        <v>15779.725000000002</v>
      </c>
      <c r="G63">
        <f t="shared" si="1"/>
        <v>3032.5</v>
      </c>
      <c r="H63">
        <f t="shared" si="2"/>
        <v>0.172959604286892</v>
      </c>
      <c r="I63">
        <f>'2.Actual Wthr'!G99</f>
        <v>0</v>
      </c>
      <c r="J63">
        <f t="shared" si="6"/>
        <v>2114.1999999999994</v>
      </c>
      <c r="K63">
        <f t="shared" si="3"/>
        <v>348.69999999999993</v>
      </c>
      <c r="L63">
        <f t="shared" si="4"/>
        <v>0</v>
      </c>
    </row>
    <row r="64" spans="1:12" x14ac:dyDescent="0.35">
      <c r="A64">
        <f t="shared" si="7"/>
        <v>2020</v>
      </c>
      <c r="B64">
        <f t="shared" si="8"/>
        <v>3</v>
      </c>
      <c r="C64">
        <v>31</v>
      </c>
      <c r="D64" s="7">
        <f t="shared" si="0"/>
        <v>8.4931506849315067E-2</v>
      </c>
      <c r="E64">
        <f>'2.Actual Wthr'!E100</f>
        <v>366.2</v>
      </c>
      <c r="F64">
        <f t="shared" si="5"/>
        <v>16145.925000000003</v>
      </c>
      <c r="G64">
        <f t="shared" si="1"/>
        <v>3032.5</v>
      </c>
      <c r="H64">
        <f t="shared" si="2"/>
        <v>0.12075845012366035</v>
      </c>
      <c r="I64">
        <f>'2.Actual Wthr'!G100</f>
        <v>0</v>
      </c>
      <c r="J64">
        <f t="shared" si="6"/>
        <v>2114.1999999999994</v>
      </c>
      <c r="K64">
        <f t="shared" si="3"/>
        <v>348.69999999999993</v>
      </c>
      <c r="L64">
        <f t="shared" si="4"/>
        <v>0</v>
      </c>
    </row>
    <row r="65" spans="1:12" x14ac:dyDescent="0.35">
      <c r="A65">
        <f t="shared" si="7"/>
        <v>2020</v>
      </c>
      <c r="B65">
        <f t="shared" si="8"/>
        <v>4</v>
      </c>
      <c r="C65">
        <v>30</v>
      </c>
      <c r="D65" s="7">
        <f t="shared" si="0"/>
        <v>8.2191780821917804E-2</v>
      </c>
      <c r="E65">
        <f>'2.Actual Wthr'!E101</f>
        <v>273.05</v>
      </c>
      <c r="F65">
        <f t="shared" si="5"/>
        <v>16418.975000000002</v>
      </c>
      <c r="G65">
        <f t="shared" si="1"/>
        <v>3032.5</v>
      </c>
      <c r="H65">
        <f t="shared" si="2"/>
        <v>9.0041220115416321E-2</v>
      </c>
      <c r="I65">
        <f>'2.Actual Wthr'!G101</f>
        <v>0</v>
      </c>
      <c r="J65">
        <f t="shared" si="6"/>
        <v>2114.1999999999994</v>
      </c>
      <c r="K65">
        <f t="shared" si="3"/>
        <v>348.69999999999993</v>
      </c>
      <c r="L65">
        <f t="shared" si="4"/>
        <v>0</v>
      </c>
    </row>
    <row r="66" spans="1:12" x14ac:dyDescent="0.35">
      <c r="A66">
        <f t="shared" si="7"/>
        <v>2020</v>
      </c>
      <c r="B66">
        <f t="shared" si="8"/>
        <v>5</v>
      </c>
      <c r="C66">
        <v>31</v>
      </c>
      <c r="D66" s="7">
        <f t="shared" si="0"/>
        <v>8.4931506849315067E-2</v>
      </c>
      <c r="E66">
        <f>'2.Actual Wthr'!E102</f>
        <v>138.4</v>
      </c>
      <c r="F66">
        <f t="shared" si="5"/>
        <v>16557.375000000004</v>
      </c>
      <c r="G66">
        <f t="shared" si="1"/>
        <v>3032.5</v>
      </c>
      <c r="H66">
        <f t="shared" si="2"/>
        <v>4.5638911788953011E-2</v>
      </c>
      <c r="I66">
        <f>'2.Actual Wthr'!G102</f>
        <v>24</v>
      </c>
      <c r="J66">
        <f t="shared" si="6"/>
        <v>2138.1999999999994</v>
      </c>
      <c r="K66">
        <f t="shared" si="3"/>
        <v>348.69999999999993</v>
      </c>
      <c r="L66">
        <f t="shared" si="4"/>
        <v>6.8827071981646129E-2</v>
      </c>
    </row>
    <row r="67" spans="1:12" x14ac:dyDescent="0.35">
      <c r="A67">
        <f t="shared" si="7"/>
        <v>2020</v>
      </c>
      <c r="B67">
        <f t="shared" si="8"/>
        <v>6</v>
      </c>
      <c r="C67">
        <v>30</v>
      </c>
      <c r="D67" s="7">
        <f t="shared" ref="D67:D130" si="9">C67/365</f>
        <v>8.2191780821917804E-2</v>
      </c>
      <c r="E67">
        <f>'2.Actual Wthr'!E103</f>
        <v>5.25</v>
      </c>
      <c r="F67">
        <f t="shared" si="5"/>
        <v>16562.625000000004</v>
      </c>
      <c r="G67">
        <f t="shared" ref="G67:G130" si="10">$F$13</f>
        <v>3032.5</v>
      </c>
      <c r="H67">
        <f t="shared" ref="H67:H130" si="11">E67/G67</f>
        <v>1.7312448474855729E-3</v>
      </c>
      <c r="I67">
        <f>'2.Actual Wthr'!G103</f>
        <v>97.05</v>
      </c>
      <c r="J67">
        <f t="shared" si="6"/>
        <v>2235.2499999999995</v>
      </c>
      <c r="K67">
        <f t="shared" ref="K67:K130" si="12">$J$13</f>
        <v>348.69999999999993</v>
      </c>
      <c r="L67">
        <f t="shared" ref="L67:L130" si="13">I67/K67</f>
        <v>0.27831947232578153</v>
      </c>
    </row>
    <row r="68" spans="1:12" x14ac:dyDescent="0.35">
      <c r="A68">
        <f t="shared" si="7"/>
        <v>2020</v>
      </c>
      <c r="B68">
        <f t="shared" si="8"/>
        <v>7</v>
      </c>
      <c r="C68">
        <v>31</v>
      </c>
      <c r="D68" s="7">
        <f t="shared" si="9"/>
        <v>8.4931506849315067E-2</v>
      </c>
      <c r="E68">
        <f>'2.Actual Wthr'!E104</f>
        <v>0</v>
      </c>
      <c r="F68">
        <f t="shared" ref="F68:F131" si="14">F67+E68</f>
        <v>16562.625000000004</v>
      </c>
      <c r="G68">
        <f t="shared" si="10"/>
        <v>3032.5</v>
      </c>
      <c r="H68">
        <f t="shared" si="11"/>
        <v>0</v>
      </c>
      <c r="I68">
        <f>'2.Actual Wthr'!G104</f>
        <v>214.9</v>
      </c>
      <c r="J68">
        <f t="shared" ref="J68:J131" si="15">J67+I68</f>
        <v>2450.1499999999996</v>
      </c>
      <c r="K68">
        <f t="shared" si="12"/>
        <v>348.69999999999993</v>
      </c>
      <c r="L68">
        <f t="shared" si="13"/>
        <v>0.616289073702323</v>
      </c>
    </row>
    <row r="69" spans="1:12" x14ac:dyDescent="0.35">
      <c r="A69">
        <f t="shared" si="7"/>
        <v>2020</v>
      </c>
      <c r="B69">
        <f t="shared" si="8"/>
        <v>8</v>
      </c>
      <c r="C69">
        <v>31</v>
      </c>
      <c r="D69" s="7">
        <f t="shared" si="9"/>
        <v>8.4931506849315067E-2</v>
      </c>
      <c r="E69">
        <f>'2.Actual Wthr'!E105</f>
        <v>0</v>
      </c>
      <c r="F69">
        <f t="shared" si="14"/>
        <v>16562.625000000004</v>
      </c>
      <c r="G69">
        <f t="shared" si="10"/>
        <v>3032.5</v>
      </c>
      <c r="H69">
        <f t="shared" si="11"/>
        <v>0</v>
      </c>
      <c r="I69">
        <f>'2.Actual Wthr'!G105</f>
        <v>125.9</v>
      </c>
      <c r="J69">
        <f t="shared" si="15"/>
        <v>2576.0499999999997</v>
      </c>
      <c r="K69">
        <f t="shared" si="12"/>
        <v>348.69999999999993</v>
      </c>
      <c r="L69">
        <f t="shared" si="13"/>
        <v>0.361055348437052</v>
      </c>
    </row>
    <row r="70" spans="1:12" x14ac:dyDescent="0.35">
      <c r="A70">
        <f t="shared" si="7"/>
        <v>2020</v>
      </c>
      <c r="B70">
        <f t="shared" si="8"/>
        <v>9</v>
      </c>
      <c r="C70">
        <v>30</v>
      </c>
      <c r="D70" s="7">
        <f t="shared" si="9"/>
        <v>8.2191780821917804E-2</v>
      </c>
      <c r="E70">
        <f>'2.Actual Wthr'!E106</f>
        <v>24.8</v>
      </c>
      <c r="F70">
        <f t="shared" si="14"/>
        <v>16587.425000000003</v>
      </c>
      <c r="G70">
        <f t="shared" si="10"/>
        <v>3032.5</v>
      </c>
      <c r="H70">
        <f t="shared" si="11"/>
        <v>8.1780708985985159E-3</v>
      </c>
      <c r="I70">
        <f>'2.Actual Wthr'!G106</f>
        <v>32.9</v>
      </c>
      <c r="J70">
        <f t="shared" si="15"/>
        <v>2608.9499999999998</v>
      </c>
      <c r="K70">
        <f t="shared" si="12"/>
        <v>348.69999999999993</v>
      </c>
      <c r="L70">
        <f t="shared" si="13"/>
        <v>9.4350444508173231E-2</v>
      </c>
    </row>
    <row r="71" spans="1:12" x14ac:dyDescent="0.35">
      <c r="A71">
        <f t="shared" si="7"/>
        <v>2020</v>
      </c>
      <c r="B71">
        <f t="shared" si="8"/>
        <v>10</v>
      </c>
      <c r="C71">
        <v>31</v>
      </c>
      <c r="D71" s="7">
        <f t="shared" si="9"/>
        <v>8.4931506849315067E-2</v>
      </c>
      <c r="E71">
        <f>'2.Actual Wthr'!E107</f>
        <v>179.7</v>
      </c>
      <c r="F71">
        <f t="shared" si="14"/>
        <v>16767.125000000004</v>
      </c>
      <c r="G71">
        <f t="shared" si="10"/>
        <v>3032.5</v>
      </c>
      <c r="H71">
        <f t="shared" si="11"/>
        <v>5.9258037922506182E-2</v>
      </c>
      <c r="I71">
        <f>'2.Actual Wthr'!G107</f>
        <v>0</v>
      </c>
      <c r="J71">
        <f t="shared" si="15"/>
        <v>2608.9499999999998</v>
      </c>
      <c r="K71">
        <f t="shared" si="12"/>
        <v>348.69999999999993</v>
      </c>
      <c r="L71">
        <f t="shared" si="13"/>
        <v>0</v>
      </c>
    </row>
    <row r="72" spans="1:12" x14ac:dyDescent="0.35">
      <c r="A72">
        <f t="shared" si="7"/>
        <v>2020</v>
      </c>
      <c r="B72">
        <f t="shared" si="8"/>
        <v>11</v>
      </c>
      <c r="C72">
        <v>30</v>
      </c>
      <c r="D72" s="7">
        <f t="shared" si="9"/>
        <v>8.2191780821917804E-2</v>
      </c>
      <c r="E72">
        <f>'2.Actual Wthr'!E108</f>
        <v>247.1</v>
      </c>
      <c r="F72">
        <f t="shared" si="14"/>
        <v>17014.225000000002</v>
      </c>
      <c r="G72">
        <f t="shared" si="10"/>
        <v>3032.5</v>
      </c>
      <c r="H72">
        <f t="shared" si="11"/>
        <v>8.1483924154987633E-2</v>
      </c>
      <c r="I72">
        <f>'2.Actual Wthr'!G108</f>
        <v>0</v>
      </c>
      <c r="J72">
        <f t="shared" si="15"/>
        <v>2608.9499999999998</v>
      </c>
      <c r="K72">
        <f t="shared" si="12"/>
        <v>348.69999999999993</v>
      </c>
      <c r="L72">
        <f t="shared" si="13"/>
        <v>0</v>
      </c>
    </row>
    <row r="73" spans="1:12" x14ac:dyDescent="0.35">
      <c r="A73">
        <f t="shared" si="7"/>
        <v>2020</v>
      </c>
      <c r="B73">
        <f t="shared" si="8"/>
        <v>12</v>
      </c>
      <c r="C73">
        <v>31</v>
      </c>
      <c r="D73" s="7">
        <f t="shared" si="9"/>
        <v>8.4931506849315067E-2</v>
      </c>
      <c r="E73">
        <f>'2.Actual Wthr'!E109</f>
        <v>474.25</v>
      </c>
      <c r="F73">
        <f t="shared" si="14"/>
        <v>17488.475000000002</v>
      </c>
      <c r="G73">
        <f t="shared" si="10"/>
        <v>3032.5</v>
      </c>
      <c r="H73">
        <f t="shared" si="11"/>
        <v>0.15638911788953008</v>
      </c>
      <c r="I73">
        <f>'2.Actual Wthr'!G109</f>
        <v>0</v>
      </c>
      <c r="J73">
        <f t="shared" si="15"/>
        <v>2608.9499999999998</v>
      </c>
      <c r="K73">
        <f t="shared" si="12"/>
        <v>348.69999999999993</v>
      </c>
      <c r="L73">
        <f t="shared" si="13"/>
        <v>0</v>
      </c>
    </row>
    <row r="74" spans="1:12" x14ac:dyDescent="0.35">
      <c r="A74">
        <f t="shared" si="7"/>
        <v>2021</v>
      </c>
      <c r="B74">
        <f t="shared" si="8"/>
        <v>1</v>
      </c>
      <c r="C74">
        <v>31</v>
      </c>
      <c r="D74" s="7">
        <f t="shared" si="9"/>
        <v>8.4931506849315067E-2</v>
      </c>
      <c r="E74">
        <f>'2.Actual Wthr'!E110</f>
        <v>549.35</v>
      </c>
      <c r="F74">
        <f t="shared" si="14"/>
        <v>18037.825000000001</v>
      </c>
      <c r="G74">
        <f t="shared" si="10"/>
        <v>3032.5</v>
      </c>
      <c r="H74">
        <f t="shared" si="11"/>
        <v>0.18115416323165706</v>
      </c>
      <c r="I74">
        <f>'2.Actual Wthr'!G110</f>
        <v>0</v>
      </c>
      <c r="J74">
        <f t="shared" si="15"/>
        <v>2608.9499999999998</v>
      </c>
      <c r="K74">
        <f t="shared" si="12"/>
        <v>348.69999999999993</v>
      </c>
      <c r="L74">
        <f t="shared" si="13"/>
        <v>0</v>
      </c>
    </row>
    <row r="75" spans="1:12" x14ac:dyDescent="0.35">
      <c r="A75">
        <f t="shared" si="7"/>
        <v>2021</v>
      </c>
      <c r="B75">
        <f t="shared" si="8"/>
        <v>2</v>
      </c>
      <c r="C75">
        <v>28</v>
      </c>
      <c r="D75" s="7">
        <f t="shared" si="9"/>
        <v>7.6712328767123292E-2</v>
      </c>
      <c r="E75">
        <f>'2.Actual Wthr'!E111</f>
        <v>571</v>
      </c>
      <c r="F75">
        <f t="shared" si="14"/>
        <v>18608.825000000001</v>
      </c>
      <c r="G75">
        <f t="shared" si="10"/>
        <v>3032.5</v>
      </c>
      <c r="H75">
        <f t="shared" si="11"/>
        <v>0.18829348722176423</v>
      </c>
      <c r="I75">
        <f>'2.Actual Wthr'!G111</f>
        <v>0</v>
      </c>
      <c r="J75">
        <f t="shared" si="15"/>
        <v>2608.9499999999998</v>
      </c>
      <c r="K75">
        <f t="shared" si="12"/>
        <v>348.69999999999993</v>
      </c>
      <c r="L75">
        <f t="shared" si="13"/>
        <v>0</v>
      </c>
    </row>
    <row r="76" spans="1:12" x14ac:dyDescent="0.35">
      <c r="A76">
        <f t="shared" si="7"/>
        <v>2021</v>
      </c>
      <c r="B76">
        <f t="shared" si="8"/>
        <v>3</v>
      </c>
      <c r="C76">
        <v>31</v>
      </c>
      <c r="D76" s="7">
        <f t="shared" si="9"/>
        <v>8.4931506849315067E-2</v>
      </c>
      <c r="E76">
        <f>'2.Actual Wthr'!E112</f>
        <v>368</v>
      </c>
      <c r="F76">
        <f t="shared" si="14"/>
        <v>18976.825000000001</v>
      </c>
      <c r="G76">
        <f t="shared" si="10"/>
        <v>3032.5</v>
      </c>
      <c r="H76">
        <f t="shared" si="11"/>
        <v>0.12135201978565539</v>
      </c>
      <c r="I76">
        <f>'2.Actual Wthr'!G112</f>
        <v>0</v>
      </c>
      <c r="J76">
        <f t="shared" si="15"/>
        <v>2608.9499999999998</v>
      </c>
      <c r="K76">
        <f t="shared" si="12"/>
        <v>348.69999999999993</v>
      </c>
      <c r="L76">
        <f t="shared" si="13"/>
        <v>0</v>
      </c>
    </row>
    <row r="77" spans="1:12" x14ac:dyDescent="0.35">
      <c r="A77">
        <f t="shared" si="7"/>
        <v>2021</v>
      </c>
      <c r="B77">
        <f t="shared" si="8"/>
        <v>4</v>
      </c>
      <c r="C77">
        <v>30</v>
      </c>
      <c r="D77" s="7">
        <f t="shared" si="9"/>
        <v>8.2191780821917804E-2</v>
      </c>
      <c r="E77">
        <f>'2.Actual Wthr'!E113</f>
        <v>214.2</v>
      </c>
      <c r="F77">
        <f t="shared" si="14"/>
        <v>19191.025000000001</v>
      </c>
      <c r="G77">
        <f t="shared" si="10"/>
        <v>3032.5</v>
      </c>
      <c r="H77">
        <f t="shared" si="11"/>
        <v>7.0634789777411375E-2</v>
      </c>
      <c r="I77">
        <f>'2.Actual Wthr'!G113</f>
        <v>0</v>
      </c>
      <c r="J77">
        <f t="shared" si="15"/>
        <v>2608.9499999999998</v>
      </c>
      <c r="K77">
        <f t="shared" si="12"/>
        <v>348.69999999999993</v>
      </c>
      <c r="L77">
        <f t="shared" si="13"/>
        <v>0</v>
      </c>
    </row>
    <row r="78" spans="1:12" x14ac:dyDescent="0.35">
      <c r="A78">
        <f t="shared" si="7"/>
        <v>2021</v>
      </c>
      <c r="B78">
        <f t="shared" si="8"/>
        <v>5</v>
      </c>
      <c r="C78">
        <v>31</v>
      </c>
      <c r="D78" s="7">
        <f t="shared" si="9"/>
        <v>8.4931506849315067E-2</v>
      </c>
      <c r="E78">
        <f>'2.Actual Wthr'!E114</f>
        <v>99.65</v>
      </c>
      <c r="F78">
        <f t="shared" si="14"/>
        <v>19290.675000000003</v>
      </c>
      <c r="G78">
        <f t="shared" si="10"/>
        <v>3032.5</v>
      </c>
      <c r="H78">
        <f t="shared" si="11"/>
        <v>3.2860676009892828E-2</v>
      </c>
      <c r="I78">
        <f>'2.Actual Wthr'!G114</f>
        <v>27.7</v>
      </c>
      <c r="J78">
        <f t="shared" si="15"/>
        <v>2636.6499999999996</v>
      </c>
      <c r="K78">
        <f t="shared" si="12"/>
        <v>348.69999999999993</v>
      </c>
      <c r="L78">
        <f t="shared" si="13"/>
        <v>7.943791224548323E-2</v>
      </c>
    </row>
    <row r="79" spans="1:12" x14ac:dyDescent="0.35">
      <c r="A79">
        <f t="shared" ref="A79:A142" si="16">A67+1</f>
        <v>2021</v>
      </c>
      <c r="B79">
        <f t="shared" ref="B79:B142" si="17">B67</f>
        <v>6</v>
      </c>
      <c r="C79">
        <v>30</v>
      </c>
      <c r="D79" s="7">
        <f t="shared" si="9"/>
        <v>8.2191780821917804E-2</v>
      </c>
      <c r="E79">
        <f>'2.Actual Wthr'!E115</f>
        <v>0.25</v>
      </c>
      <c r="F79">
        <f t="shared" si="14"/>
        <v>19290.925000000003</v>
      </c>
      <c r="G79">
        <f t="shared" si="10"/>
        <v>3032.5</v>
      </c>
      <c r="H79">
        <f t="shared" si="11"/>
        <v>8.2440230832646336E-5</v>
      </c>
      <c r="I79">
        <f>'2.Actual Wthr'!G115</f>
        <v>121.4</v>
      </c>
      <c r="J79">
        <f t="shared" si="15"/>
        <v>2758.0499999999997</v>
      </c>
      <c r="K79">
        <f t="shared" si="12"/>
        <v>348.69999999999993</v>
      </c>
      <c r="L79">
        <f t="shared" si="13"/>
        <v>0.34815027244049335</v>
      </c>
    </row>
    <row r="80" spans="1:12" x14ac:dyDescent="0.35">
      <c r="A80">
        <f t="shared" si="16"/>
        <v>2021</v>
      </c>
      <c r="B80">
        <f t="shared" si="17"/>
        <v>7</v>
      </c>
      <c r="C80">
        <v>31</v>
      </c>
      <c r="D80" s="7">
        <f t="shared" si="9"/>
        <v>8.4931506849315067E-2</v>
      </c>
      <c r="E80">
        <f>'2.Actual Wthr'!E116</f>
        <v>0</v>
      </c>
      <c r="F80">
        <f t="shared" si="14"/>
        <v>19290.925000000003</v>
      </c>
      <c r="G80">
        <f t="shared" si="10"/>
        <v>3032.5</v>
      </c>
      <c r="H80">
        <f t="shared" si="11"/>
        <v>0</v>
      </c>
      <c r="I80">
        <f>'2.Actual Wthr'!G116</f>
        <v>106.05</v>
      </c>
      <c r="J80">
        <f t="shared" si="15"/>
        <v>2864.1</v>
      </c>
      <c r="K80">
        <f t="shared" si="12"/>
        <v>348.69999999999993</v>
      </c>
      <c r="L80">
        <f t="shared" si="13"/>
        <v>0.30412962431889884</v>
      </c>
    </row>
    <row r="81" spans="1:12" x14ac:dyDescent="0.35">
      <c r="A81">
        <f t="shared" si="16"/>
        <v>2021</v>
      </c>
      <c r="B81">
        <f t="shared" si="17"/>
        <v>8</v>
      </c>
      <c r="C81">
        <v>31</v>
      </c>
      <c r="D81" s="7">
        <f t="shared" si="9"/>
        <v>8.4931506849315067E-2</v>
      </c>
      <c r="E81">
        <f>'2.Actual Wthr'!E117</f>
        <v>0</v>
      </c>
      <c r="F81">
        <f t="shared" si="14"/>
        <v>19290.925000000003</v>
      </c>
      <c r="G81">
        <f t="shared" si="10"/>
        <v>3032.5</v>
      </c>
      <c r="H81">
        <f t="shared" si="11"/>
        <v>0</v>
      </c>
      <c r="I81">
        <f>'2.Actual Wthr'!G117</f>
        <v>177.55</v>
      </c>
      <c r="J81">
        <f t="shared" si="15"/>
        <v>3041.65</v>
      </c>
      <c r="K81">
        <f t="shared" si="12"/>
        <v>348.69999999999993</v>
      </c>
      <c r="L81">
        <f t="shared" si="13"/>
        <v>0.50917694293088633</v>
      </c>
    </row>
    <row r="82" spans="1:12" x14ac:dyDescent="0.35">
      <c r="A82">
        <f t="shared" si="16"/>
        <v>2021</v>
      </c>
      <c r="B82">
        <f t="shared" si="17"/>
        <v>9</v>
      </c>
      <c r="C82">
        <v>30</v>
      </c>
      <c r="D82" s="7">
        <f t="shared" si="9"/>
        <v>8.2191780821917804E-2</v>
      </c>
      <c r="E82">
        <f>'2.Actual Wthr'!E118</f>
        <v>7.7</v>
      </c>
      <c r="F82">
        <f t="shared" si="14"/>
        <v>19298.625000000004</v>
      </c>
      <c r="G82">
        <f t="shared" si="10"/>
        <v>3032.5</v>
      </c>
      <c r="H82">
        <f t="shared" si="11"/>
        <v>2.5391591096455071E-3</v>
      </c>
      <c r="I82">
        <f>'2.Actual Wthr'!G118</f>
        <v>24.55</v>
      </c>
      <c r="J82">
        <f t="shared" si="15"/>
        <v>3066.2000000000003</v>
      </c>
      <c r="K82">
        <f t="shared" si="12"/>
        <v>348.69999999999993</v>
      </c>
      <c r="L82">
        <f t="shared" si="13"/>
        <v>7.040435904789219E-2</v>
      </c>
    </row>
    <row r="83" spans="1:12" x14ac:dyDescent="0.35">
      <c r="A83">
        <f t="shared" si="16"/>
        <v>2021</v>
      </c>
      <c r="B83">
        <f t="shared" si="17"/>
        <v>10</v>
      </c>
      <c r="C83">
        <v>31</v>
      </c>
      <c r="D83" s="7">
        <f t="shared" si="9"/>
        <v>8.4931506849315067E-2</v>
      </c>
      <c r="E83">
        <f>'2.Actual Wthr'!E119</f>
        <v>85.2</v>
      </c>
      <c r="F83">
        <f t="shared" si="14"/>
        <v>19383.825000000004</v>
      </c>
      <c r="G83">
        <f t="shared" si="10"/>
        <v>3032.5</v>
      </c>
      <c r="H83">
        <f t="shared" si="11"/>
        <v>2.809563066776587E-2</v>
      </c>
      <c r="I83">
        <f>'2.Actual Wthr'!G119</f>
        <v>5.5</v>
      </c>
      <c r="J83">
        <f t="shared" si="15"/>
        <v>3071.7000000000003</v>
      </c>
      <c r="K83">
        <f t="shared" si="12"/>
        <v>348.69999999999993</v>
      </c>
      <c r="L83">
        <f t="shared" si="13"/>
        <v>1.577287066246057E-2</v>
      </c>
    </row>
    <row r="84" spans="1:12" x14ac:dyDescent="0.35">
      <c r="A84">
        <f t="shared" si="16"/>
        <v>2021</v>
      </c>
      <c r="B84">
        <f t="shared" si="17"/>
        <v>11</v>
      </c>
      <c r="C84">
        <v>30</v>
      </c>
      <c r="D84" s="7">
        <f t="shared" si="9"/>
        <v>8.2191780821917804E-2</v>
      </c>
      <c r="E84">
        <f>'2.Actual Wthr'!E120</f>
        <v>324.05</v>
      </c>
      <c r="F84">
        <f t="shared" si="14"/>
        <v>19707.875000000004</v>
      </c>
      <c r="G84">
        <f t="shared" si="10"/>
        <v>3032.5</v>
      </c>
      <c r="H84">
        <f t="shared" si="11"/>
        <v>0.10685902720527618</v>
      </c>
      <c r="I84">
        <f>'2.Actual Wthr'!G120</f>
        <v>0</v>
      </c>
      <c r="J84">
        <f t="shared" si="15"/>
        <v>3071.7000000000003</v>
      </c>
      <c r="K84">
        <f t="shared" si="12"/>
        <v>348.69999999999993</v>
      </c>
      <c r="L84">
        <f t="shared" si="13"/>
        <v>0</v>
      </c>
    </row>
    <row r="85" spans="1:12" x14ac:dyDescent="0.35">
      <c r="A85">
        <f t="shared" si="16"/>
        <v>2021</v>
      </c>
      <c r="B85">
        <f t="shared" si="17"/>
        <v>12</v>
      </c>
      <c r="C85">
        <v>31</v>
      </c>
      <c r="D85" s="7">
        <f t="shared" si="9"/>
        <v>8.4931506849315067E-2</v>
      </c>
      <c r="E85">
        <f>'2.Actual Wthr'!E121</f>
        <v>421.75</v>
      </c>
      <c r="F85">
        <f t="shared" si="14"/>
        <v>20129.625000000004</v>
      </c>
      <c r="G85">
        <f t="shared" si="10"/>
        <v>3032.5</v>
      </c>
      <c r="H85">
        <f t="shared" si="11"/>
        <v>0.13907666941467436</v>
      </c>
      <c r="I85">
        <f>'2.Actual Wthr'!G121</f>
        <v>0</v>
      </c>
      <c r="J85">
        <f t="shared" si="15"/>
        <v>3071.7000000000003</v>
      </c>
      <c r="K85">
        <f t="shared" si="12"/>
        <v>348.69999999999993</v>
      </c>
      <c r="L85">
        <f t="shared" si="13"/>
        <v>0</v>
      </c>
    </row>
    <row r="86" spans="1:12" x14ac:dyDescent="0.35">
      <c r="A86">
        <f t="shared" si="16"/>
        <v>2022</v>
      </c>
      <c r="B86">
        <f t="shared" si="17"/>
        <v>1</v>
      </c>
      <c r="C86">
        <v>31</v>
      </c>
      <c r="D86" s="7">
        <f t="shared" si="9"/>
        <v>8.4931506849315067E-2</v>
      </c>
      <c r="E86">
        <f>'2.Actual Wthr'!E122</f>
        <v>724.5</v>
      </c>
      <c r="F86">
        <f t="shared" si="14"/>
        <v>20854.125000000004</v>
      </c>
      <c r="G86">
        <f t="shared" si="10"/>
        <v>3032.5</v>
      </c>
      <c r="H86">
        <f t="shared" si="11"/>
        <v>0.23891178895300907</v>
      </c>
      <c r="I86">
        <f>'2.Actual Wthr'!G122</f>
        <v>0</v>
      </c>
      <c r="J86">
        <f t="shared" si="15"/>
        <v>3071.7000000000003</v>
      </c>
      <c r="K86">
        <f t="shared" si="12"/>
        <v>348.69999999999993</v>
      </c>
      <c r="L86">
        <f t="shared" si="13"/>
        <v>0</v>
      </c>
    </row>
    <row r="87" spans="1:12" x14ac:dyDescent="0.35">
      <c r="A87">
        <f t="shared" si="16"/>
        <v>2022</v>
      </c>
      <c r="B87">
        <f t="shared" si="17"/>
        <v>2</v>
      </c>
      <c r="C87">
        <v>28</v>
      </c>
      <c r="D87" s="7">
        <f t="shared" si="9"/>
        <v>7.6712328767123292E-2</v>
      </c>
      <c r="E87">
        <f>'2.Actual Wthr'!E123</f>
        <v>539.6</v>
      </c>
      <c r="F87">
        <f t="shared" si="14"/>
        <v>21393.725000000002</v>
      </c>
      <c r="G87">
        <f t="shared" si="10"/>
        <v>3032.5</v>
      </c>
      <c r="H87">
        <f t="shared" si="11"/>
        <v>0.17793899422918386</v>
      </c>
      <c r="I87">
        <f>'2.Actual Wthr'!G123</f>
        <v>0</v>
      </c>
      <c r="J87">
        <f t="shared" si="15"/>
        <v>3071.7000000000003</v>
      </c>
      <c r="K87">
        <f t="shared" si="12"/>
        <v>348.69999999999993</v>
      </c>
      <c r="L87">
        <f t="shared" si="13"/>
        <v>0</v>
      </c>
    </row>
    <row r="88" spans="1:12" x14ac:dyDescent="0.35">
      <c r="A88">
        <f t="shared" si="16"/>
        <v>2022</v>
      </c>
      <c r="B88">
        <f t="shared" si="17"/>
        <v>3</v>
      </c>
      <c r="C88">
        <v>31</v>
      </c>
      <c r="D88" s="7">
        <f t="shared" si="9"/>
        <v>8.4931506849315067E-2</v>
      </c>
      <c r="E88">
        <f>'2.Actual Wthr'!E124</f>
        <v>431.1</v>
      </c>
      <c r="F88">
        <f t="shared" si="14"/>
        <v>21824.825000000001</v>
      </c>
      <c r="G88">
        <f t="shared" si="10"/>
        <v>3032.5</v>
      </c>
      <c r="H88">
        <f t="shared" si="11"/>
        <v>0.14215993404781535</v>
      </c>
      <c r="I88">
        <f>'2.Actual Wthr'!G124</f>
        <v>0</v>
      </c>
      <c r="J88">
        <f t="shared" si="15"/>
        <v>3071.7000000000003</v>
      </c>
      <c r="K88">
        <f t="shared" si="12"/>
        <v>348.69999999999993</v>
      </c>
      <c r="L88">
        <f t="shared" si="13"/>
        <v>0</v>
      </c>
    </row>
    <row r="89" spans="1:12" x14ac:dyDescent="0.35">
      <c r="A89">
        <f t="shared" si="16"/>
        <v>2022</v>
      </c>
      <c r="B89">
        <f t="shared" si="17"/>
        <v>4</v>
      </c>
      <c r="C89">
        <v>30</v>
      </c>
      <c r="D89" s="7">
        <f t="shared" si="9"/>
        <v>8.2191780821917804E-2</v>
      </c>
      <c r="E89">
        <f>'2.Actual Wthr'!E125</f>
        <v>250.8</v>
      </c>
      <c r="F89">
        <f t="shared" si="14"/>
        <v>22075.625</v>
      </c>
      <c r="G89">
        <f t="shared" si="10"/>
        <v>3032.5</v>
      </c>
      <c r="H89">
        <f t="shared" si="11"/>
        <v>8.2704039571310797E-2</v>
      </c>
      <c r="I89">
        <f>'2.Actual Wthr'!G125</f>
        <v>0</v>
      </c>
      <c r="J89">
        <f t="shared" si="15"/>
        <v>3071.7000000000003</v>
      </c>
      <c r="K89">
        <f t="shared" si="12"/>
        <v>348.69999999999993</v>
      </c>
      <c r="L89">
        <f t="shared" si="13"/>
        <v>0</v>
      </c>
    </row>
    <row r="90" spans="1:12" x14ac:dyDescent="0.35">
      <c r="A90">
        <f t="shared" si="16"/>
        <v>2022</v>
      </c>
      <c r="B90">
        <f t="shared" si="17"/>
        <v>5</v>
      </c>
      <c r="C90">
        <v>31</v>
      </c>
      <c r="D90" s="7">
        <f t="shared" si="9"/>
        <v>8.4931506849315067E-2</v>
      </c>
      <c r="E90">
        <f>'2.Actual Wthr'!E126</f>
        <v>55.8</v>
      </c>
      <c r="F90">
        <f t="shared" si="14"/>
        <v>22131.424999999999</v>
      </c>
      <c r="G90">
        <f t="shared" si="10"/>
        <v>3032.5</v>
      </c>
      <c r="H90">
        <f t="shared" si="11"/>
        <v>1.8400659521846659E-2</v>
      </c>
      <c r="I90">
        <f>'2.Actual Wthr'!G126</f>
        <v>34.4</v>
      </c>
      <c r="J90">
        <f t="shared" si="15"/>
        <v>3106.1000000000004</v>
      </c>
      <c r="K90">
        <f t="shared" si="12"/>
        <v>348.69999999999993</v>
      </c>
      <c r="L90">
        <f t="shared" si="13"/>
        <v>9.8652136507026117E-2</v>
      </c>
    </row>
    <row r="91" spans="1:12" x14ac:dyDescent="0.35">
      <c r="A91">
        <f t="shared" si="16"/>
        <v>2022</v>
      </c>
      <c r="B91">
        <f t="shared" si="17"/>
        <v>6</v>
      </c>
      <c r="C91">
        <v>30</v>
      </c>
      <c r="D91" s="7">
        <f t="shared" si="9"/>
        <v>8.2191780821917804E-2</v>
      </c>
      <c r="E91">
        <f>'2.Actual Wthr'!E127</f>
        <v>0.85</v>
      </c>
      <c r="F91">
        <f t="shared" si="14"/>
        <v>22132.274999999998</v>
      </c>
      <c r="G91">
        <f t="shared" si="10"/>
        <v>3032.5</v>
      </c>
      <c r="H91">
        <f t="shared" si="11"/>
        <v>2.8029678483099753E-4</v>
      </c>
      <c r="I91">
        <f>'2.Actual Wthr'!G127</f>
        <v>63.7</v>
      </c>
      <c r="J91">
        <f t="shared" si="15"/>
        <v>3169.8</v>
      </c>
      <c r="K91">
        <f t="shared" si="12"/>
        <v>348.69999999999993</v>
      </c>
      <c r="L91">
        <f t="shared" si="13"/>
        <v>0.18267852021795244</v>
      </c>
    </row>
    <row r="92" spans="1:12" x14ac:dyDescent="0.35">
      <c r="A92">
        <f t="shared" si="16"/>
        <v>2022</v>
      </c>
      <c r="B92">
        <f t="shared" si="17"/>
        <v>7</v>
      </c>
      <c r="C92">
        <v>31</v>
      </c>
      <c r="D92" s="7">
        <f t="shared" si="9"/>
        <v>8.4931506849315067E-2</v>
      </c>
      <c r="E92">
        <f>'2.Actual Wthr'!E128</f>
        <v>0</v>
      </c>
      <c r="F92">
        <f t="shared" si="14"/>
        <v>22132.274999999998</v>
      </c>
      <c r="G92">
        <f t="shared" si="10"/>
        <v>3032.5</v>
      </c>
      <c r="H92">
        <f t="shared" si="11"/>
        <v>0</v>
      </c>
      <c r="I92">
        <f>'2.Actual Wthr'!G128</f>
        <v>143.9</v>
      </c>
      <c r="J92">
        <f t="shared" si="15"/>
        <v>3313.7000000000003</v>
      </c>
      <c r="K92">
        <f t="shared" si="12"/>
        <v>348.69999999999993</v>
      </c>
      <c r="L92">
        <f t="shared" si="13"/>
        <v>0.41267565242328658</v>
      </c>
    </row>
    <row r="93" spans="1:12" x14ac:dyDescent="0.35">
      <c r="A93">
        <f t="shared" si="16"/>
        <v>2022</v>
      </c>
      <c r="B93">
        <f t="shared" si="17"/>
        <v>8</v>
      </c>
      <c r="C93">
        <v>31</v>
      </c>
      <c r="D93" s="7">
        <f t="shared" si="9"/>
        <v>8.4931506849315067E-2</v>
      </c>
      <c r="E93">
        <f>'2.Actual Wthr'!E129</f>
        <v>0</v>
      </c>
      <c r="F93">
        <f t="shared" si="14"/>
        <v>22132.274999999998</v>
      </c>
      <c r="G93">
        <f t="shared" si="10"/>
        <v>3032.5</v>
      </c>
      <c r="H93">
        <f t="shared" si="11"/>
        <v>0</v>
      </c>
      <c r="I93">
        <f>'2.Actual Wthr'!G129</f>
        <v>139.6</v>
      </c>
      <c r="J93">
        <f t="shared" si="15"/>
        <v>3453.3</v>
      </c>
      <c r="K93">
        <f t="shared" si="12"/>
        <v>348.69999999999993</v>
      </c>
      <c r="L93">
        <f t="shared" si="13"/>
        <v>0.40034413535990832</v>
      </c>
    </row>
    <row r="94" spans="1:12" x14ac:dyDescent="0.35">
      <c r="A94">
        <f t="shared" si="16"/>
        <v>2022</v>
      </c>
      <c r="B94">
        <f t="shared" si="17"/>
        <v>9</v>
      </c>
      <c r="C94">
        <v>30</v>
      </c>
      <c r="D94" s="7">
        <f t="shared" si="9"/>
        <v>8.2191780821917804E-2</v>
      </c>
      <c r="E94">
        <f>'2.Actual Wthr'!E130</f>
        <v>21.85</v>
      </c>
      <c r="F94">
        <f t="shared" si="14"/>
        <v>22154.124999999996</v>
      </c>
      <c r="G94">
        <f t="shared" si="10"/>
        <v>3032.5</v>
      </c>
      <c r="H94">
        <f t="shared" si="11"/>
        <v>7.2052761747732896E-3</v>
      </c>
      <c r="I94">
        <f>'2.Actual Wthr'!G130</f>
        <v>49.95</v>
      </c>
      <c r="J94">
        <f t="shared" si="15"/>
        <v>3503.25</v>
      </c>
      <c r="K94">
        <f t="shared" si="12"/>
        <v>348.69999999999993</v>
      </c>
      <c r="L94">
        <f t="shared" si="13"/>
        <v>0.14324634356180102</v>
      </c>
    </row>
    <row r="95" spans="1:12" x14ac:dyDescent="0.35">
      <c r="A95">
        <f t="shared" si="16"/>
        <v>2022</v>
      </c>
      <c r="B95">
        <f t="shared" si="17"/>
        <v>10</v>
      </c>
      <c r="C95">
        <v>31</v>
      </c>
      <c r="D95" s="7">
        <f t="shared" si="9"/>
        <v>8.4931506849315067E-2</v>
      </c>
      <c r="E95">
        <f>'2.Actual Wthr'!E131</f>
        <v>150.5</v>
      </c>
      <c r="F95">
        <f t="shared" si="14"/>
        <v>22304.624999999996</v>
      </c>
      <c r="G95">
        <f t="shared" si="10"/>
        <v>3032.5</v>
      </c>
      <c r="H95">
        <f t="shared" si="11"/>
        <v>4.9629018961253095E-2</v>
      </c>
      <c r="I95">
        <f>'2.Actual Wthr'!G131</f>
        <v>0.15</v>
      </c>
      <c r="J95">
        <f t="shared" si="15"/>
        <v>3503.4</v>
      </c>
      <c r="K95">
        <f t="shared" si="12"/>
        <v>348.69999999999993</v>
      </c>
      <c r="L95">
        <f t="shared" si="13"/>
        <v>4.3016919988528827E-4</v>
      </c>
    </row>
    <row r="96" spans="1:12" x14ac:dyDescent="0.35">
      <c r="A96">
        <f t="shared" si="16"/>
        <v>2022</v>
      </c>
      <c r="B96">
        <f t="shared" si="17"/>
        <v>11</v>
      </c>
      <c r="C96">
        <v>30</v>
      </c>
      <c r="D96" s="7">
        <f t="shared" si="9"/>
        <v>8.2191780821917804E-2</v>
      </c>
      <c r="E96">
        <f>'2.Actual Wthr'!E132</f>
        <v>293.39999999999998</v>
      </c>
      <c r="F96">
        <f t="shared" si="14"/>
        <v>22598.024999999998</v>
      </c>
      <c r="G96">
        <f t="shared" si="10"/>
        <v>3032.5</v>
      </c>
      <c r="H96">
        <f t="shared" si="11"/>
        <v>9.6751854905193724E-2</v>
      </c>
      <c r="I96">
        <f>'2.Actual Wthr'!G132</f>
        <v>0.9</v>
      </c>
      <c r="J96">
        <f t="shared" si="15"/>
        <v>3504.3</v>
      </c>
      <c r="K96">
        <f t="shared" si="12"/>
        <v>348.69999999999993</v>
      </c>
      <c r="L96">
        <f t="shared" si="13"/>
        <v>2.5810151993117298E-3</v>
      </c>
    </row>
    <row r="97" spans="1:12" x14ac:dyDescent="0.35">
      <c r="A97">
        <f t="shared" si="16"/>
        <v>2022</v>
      </c>
      <c r="B97">
        <f t="shared" si="17"/>
        <v>12</v>
      </c>
      <c r="C97">
        <v>31</v>
      </c>
      <c r="D97" s="7">
        <f t="shared" si="9"/>
        <v>8.4931506849315067E-2</v>
      </c>
      <c r="E97">
        <f>'2.Actual Wthr'!E133</f>
        <v>482.15</v>
      </c>
      <c r="F97">
        <f t="shared" si="14"/>
        <v>23080.174999999999</v>
      </c>
      <c r="G97">
        <f t="shared" si="10"/>
        <v>3032.5</v>
      </c>
      <c r="H97">
        <f t="shared" si="11"/>
        <v>0.15899422918384171</v>
      </c>
      <c r="I97">
        <f>'2.Actual Wthr'!G133</f>
        <v>0</v>
      </c>
      <c r="J97">
        <f t="shared" si="15"/>
        <v>3504.3</v>
      </c>
      <c r="K97">
        <f t="shared" si="12"/>
        <v>348.69999999999993</v>
      </c>
      <c r="L97">
        <f t="shared" si="13"/>
        <v>0</v>
      </c>
    </row>
    <row r="98" spans="1:12" x14ac:dyDescent="0.35">
      <c r="A98">
        <f t="shared" si="16"/>
        <v>2023</v>
      </c>
      <c r="B98">
        <f t="shared" si="17"/>
        <v>1</v>
      </c>
      <c r="C98">
        <v>31</v>
      </c>
      <c r="D98" s="7">
        <f t="shared" si="9"/>
        <v>8.4931506849315067E-2</v>
      </c>
      <c r="E98">
        <f>'2.Actual Wthr'!E134</f>
        <v>491.95</v>
      </c>
      <c r="F98">
        <f t="shared" si="14"/>
        <v>23572.125</v>
      </c>
      <c r="G98">
        <f t="shared" si="10"/>
        <v>3032.5</v>
      </c>
      <c r="H98">
        <f t="shared" si="11"/>
        <v>0.16222588623248144</v>
      </c>
      <c r="I98">
        <f>'2.Actual Wthr'!G134</f>
        <v>0</v>
      </c>
      <c r="J98">
        <f t="shared" si="15"/>
        <v>3504.3</v>
      </c>
      <c r="K98">
        <f t="shared" si="12"/>
        <v>348.69999999999993</v>
      </c>
      <c r="L98">
        <f t="shared" si="13"/>
        <v>0</v>
      </c>
    </row>
    <row r="99" spans="1:12" x14ac:dyDescent="0.35">
      <c r="A99">
        <f t="shared" si="16"/>
        <v>2023</v>
      </c>
      <c r="B99">
        <f t="shared" si="17"/>
        <v>2</v>
      </c>
      <c r="C99">
        <v>28</v>
      </c>
      <c r="D99" s="7">
        <f t="shared" si="9"/>
        <v>7.6712328767123292E-2</v>
      </c>
      <c r="E99">
        <f>'2.Actual Wthr'!E135</f>
        <v>459.2</v>
      </c>
      <c r="F99">
        <f t="shared" si="14"/>
        <v>24031.325000000001</v>
      </c>
      <c r="G99">
        <f t="shared" si="10"/>
        <v>3032.5</v>
      </c>
      <c r="H99">
        <f t="shared" si="11"/>
        <v>0.15142621599340478</v>
      </c>
      <c r="I99">
        <f>'2.Actual Wthr'!G135</f>
        <v>0</v>
      </c>
      <c r="J99">
        <f t="shared" si="15"/>
        <v>3504.3</v>
      </c>
      <c r="K99">
        <f t="shared" si="12"/>
        <v>348.69999999999993</v>
      </c>
      <c r="L99">
        <f t="shared" si="13"/>
        <v>0</v>
      </c>
    </row>
    <row r="100" spans="1:12" x14ac:dyDescent="0.35">
      <c r="A100">
        <f t="shared" si="16"/>
        <v>2023</v>
      </c>
      <c r="B100">
        <f t="shared" si="17"/>
        <v>3</v>
      </c>
      <c r="C100">
        <v>31</v>
      </c>
      <c r="D100" s="7">
        <f t="shared" si="9"/>
        <v>8.4931506849315067E-2</v>
      </c>
      <c r="E100">
        <f>'2.Actual Wthr'!E136</f>
        <v>437.95</v>
      </c>
      <c r="F100">
        <f t="shared" si="14"/>
        <v>24469.275000000001</v>
      </c>
      <c r="G100">
        <f t="shared" si="10"/>
        <v>3032.5</v>
      </c>
      <c r="H100">
        <f t="shared" si="11"/>
        <v>0.14441879637262983</v>
      </c>
      <c r="I100">
        <f>'2.Actual Wthr'!G136</f>
        <v>0</v>
      </c>
      <c r="J100">
        <f t="shared" si="15"/>
        <v>3504.3</v>
      </c>
      <c r="K100">
        <f t="shared" si="12"/>
        <v>348.69999999999993</v>
      </c>
      <c r="L100">
        <f t="shared" si="13"/>
        <v>0</v>
      </c>
    </row>
    <row r="101" spans="1:12" x14ac:dyDescent="0.35">
      <c r="A101">
        <f t="shared" si="16"/>
        <v>2023</v>
      </c>
      <c r="B101">
        <f t="shared" si="17"/>
        <v>4</v>
      </c>
      <c r="C101">
        <v>30</v>
      </c>
      <c r="D101" s="7">
        <f t="shared" si="9"/>
        <v>8.2191780821917804E-2</v>
      </c>
      <c r="E101">
        <f>'2.Actual Wthr'!E137</f>
        <v>201.15</v>
      </c>
      <c r="F101">
        <f t="shared" si="14"/>
        <v>24670.425000000003</v>
      </c>
      <c r="G101">
        <f t="shared" si="10"/>
        <v>3032.5</v>
      </c>
      <c r="H101">
        <f t="shared" si="11"/>
        <v>6.6331409727947238E-2</v>
      </c>
      <c r="I101">
        <f>'2.Actual Wthr'!G137</f>
        <v>7.05</v>
      </c>
      <c r="J101">
        <f t="shared" si="15"/>
        <v>3511.3500000000004</v>
      </c>
      <c r="K101">
        <f t="shared" si="12"/>
        <v>348.69999999999993</v>
      </c>
      <c r="L101">
        <f t="shared" si="13"/>
        <v>2.0217952394608548E-2</v>
      </c>
    </row>
    <row r="102" spans="1:12" x14ac:dyDescent="0.35">
      <c r="A102">
        <f t="shared" si="16"/>
        <v>2023</v>
      </c>
      <c r="B102">
        <f t="shared" si="17"/>
        <v>5</v>
      </c>
      <c r="C102">
        <v>31</v>
      </c>
      <c r="D102" s="7">
        <f t="shared" si="9"/>
        <v>8.4931506849315067E-2</v>
      </c>
      <c r="E102">
        <f>'2.Actual Wthr'!E138</f>
        <v>84.15</v>
      </c>
      <c r="F102">
        <f t="shared" si="14"/>
        <v>24754.575000000004</v>
      </c>
      <c r="G102">
        <f t="shared" si="10"/>
        <v>3032.5</v>
      </c>
      <c r="H102">
        <f t="shared" si="11"/>
        <v>2.7749381698268755E-2</v>
      </c>
      <c r="I102">
        <f>'2.Actual Wthr'!G138</f>
        <v>14.8</v>
      </c>
      <c r="J102">
        <f t="shared" si="15"/>
        <v>3526.1500000000005</v>
      </c>
      <c r="K102">
        <f t="shared" si="12"/>
        <v>348.69999999999993</v>
      </c>
      <c r="L102">
        <f t="shared" si="13"/>
        <v>4.2443361055348447E-2</v>
      </c>
    </row>
    <row r="103" spans="1:12" x14ac:dyDescent="0.35">
      <c r="A103">
        <f t="shared" si="16"/>
        <v>2023</v>
      </c>
      <c r="B103">
        <f t="shared" si="17"/>
        <v>6</v>
      </c>
      <c r="C103">
        <v>30</v>
      </c>
      <c r="D103" s="7">
        <f t="shared" si="9"/>
        <v>8.2191780821917804E-2</v>
      </c>
      <c r="E103">
        <f>'2.Actual Wthr'!E139</f>
        <v>0</v>
      </c>
      <c r="F103">
        <f t="shared" si="14"/>
        <v>24754.575000000004</v>
      </c>
      <c r="G103">
        <f t="shared" si="10"/>
        <v>3032.5</v>
      </c>
      <c r="H103">
        <f t="shared" si="11"/>
        <v>0</v>
      </c>
      <c r="I103">
        <f>'2.Actual Wthr'!G139</f>
        <v>58.45</v>
      </c>
      <c r="J103">
        <f t="shared" si="15"/>
        <v>3584.6000000000004</v>
      </c>
      <c r="K103">
        <f t="shared" si="12"/>
        <v>348.69999999999993</v>
      </c>
      <c r="L103">
        <f t="shared" si="13"/>
        <v>0.16762259822196734</v>
      </c>
    </row>
    <row r="104" spans="1:12" x14ac:dyDescent="0.35">
      <c r="A104">
        <f t="shared" si="16"/>
        <v>2023</v>
      </c>
      <c r="B104">
        <f t="shared" si="17"/>
        <v>7</v>
      </c>
      <c r="C104">
        <v>31</v>
      </c>
      <c r="D104" s="7">
        <f t="shared" si="9"/>
        <v>8.4931506849315067E-2</v>
      </c>
      <c r="E104">
        <f>'2.Actual Wthr'!E140</f>
        <v>0</v>
      </c>
      <c r="F104">
        <f t="shared" si="14"/>
        <v>24754.575000000004</v>
      </c>
      <c r="G104">
        <f t="shared" si="10"/>
        <v>3032.5</v>
      </c>
      <c r="H104">
        <f t="shared" si="11"/>
        <v>0</v>
      </c>
      <c r="I104">
        <f>'2.Actual Wthr'!G140</f>
        <v>127.45</v>
      </c>
      <c r="J104">
        <f t="shared" si="15"/>
        <v>3712.05</v>
      </c>
      <c r="K104">
        <f t="shared" si="12"/>
        <v>348.69999999999993</v>
      </c>
      <c r="L104">
        <f t="shared" si="13"/>
        <v>0.36550043016919997</v>
      </c>
    </row>
    <row r="105" spans="1:12" x14ac:dyDescent="0.35">
      <c r="A105">
        <f t="shared" si="16"/>
        <v>2023</v>
      </c>
      <c r="B105">
        <f t="shared" si="17"/>
        <v>8</v>
      </c>
      <c r="C105">
        <v>31</v>
      </c>
      <c r="D105" s="7">
        <f t="shared" si="9"/>
        <v>8.4931506849315067E-2</v>
      </c>
      <c r="E105">
        <f>'2.Actual Wthr'!E141</f>
        <v>0</v>
      </c>
      <c r="F105">
        <f t="shared" si="14"/>
        <v>24754.575000000004</v>
      </c>
      <c r="G105">
        <f t="shared" si="10"/>
        <v>3032.5</v>
      </c>
      <c r="H105">
        <f t="shared" si="11"/>
        <v>0</v>
      </c>
      <c r="I105">
        <f>'2.Actual Wthr'!G141</f>
        <v>70.400000000000006</v>
      </c>
      <c r="J105">
        <f t="shared" si="15"/>
        <v>3782.4500000000003</v>
      </c>
      <c r="K105">
        <f t="shared" si="12"/>
        <v>348.69999999999993</v>
      </c>
      <c r="L105">
        <f t="shared" si="13"/>
        <v>0.20189274447949532</v>
      </c>
    </row>
    <row r="106" spans="1:12" x14ac:dyDescent="0.35">
      <c r="A106">
        <f t="shared" si="16"/>
        <v>2023</v>
      </c>
      <c r="B106">
        <f t="shared" si="17"/>
        <v>9</v>
      </c>
      <c r="C106">
        <v>30</v>
      </c>
      <c r="D106" s="7">
        <f t="shared" si="9"/>
        <v>8.2191780821917804E-2</v>
      </c>
      <c r="E106">
        <f>'2.Actual Wthr'!E142</f>
        <v>5</v>
      </c>
      <c r="F106">
        <f t="shared" si="14"/>
        <v>24759.575000000004</v>
      </c>
      <c r="G106">
        <f t="shared" si="10"/>
        <v>3032.5</v>
      </c>
      <c r="H106">
        <f t="shared" si="11"/>
        <v>1.6488046166529267E-3</v>
      </c>
      <c r="I106">
        <f>'2.Actual Wthr'!G142</f>
        <v>46.75</v>
      </c>
      <c r="J106">
        <f t="shared" si="15"/>
        <v>3829.2000000000003</v>
      </c>
      <c r="K106">
        <f t="shared" si="12"/>
        <v>348.69999999999993</v>
      </c>
      <c r="L106">
        <f t="shared" si="13"/>
        <v>0.13406940063091485</v>
      </c>
    </row>
    <row r="107" spans="1:12" x14ac:dyDescent="0.35">
      <c r="A107">
        <f t="shared" si="16"/>
        <v>2023</v>
      </c>
      <c r="B107">
        <f t="shared" si="17"/>
        <v>10</v>
      </c>
      <c r="C107">
        <v>31</v>
      </c>
      <c r="D107" s="7">
        <f t="shared" si="9"/>
        <v>8.4931506849315067E-2</v>
      </c>
      <c r="E107">
        <f>'2.Actual Wthr'!E143</f>
        <v>121.55</v>
      </c>
      <c r="F107">
        <f t="shared" si="14"/>
        <v>24881.125000000004</v>
      </c>
      <c r="G107">
        <f t="shared" si="10"/>
        <v>3032.5</v>
      </c>
      <c r="H107">
        <f t="shared" si="11"/>
        <v>4.0082440230832649E-2</v>
      </c>
      <c r="I107">
        <f>'2.Actual Wthr'!G143</f>
        <v>21.6</v>
      </c>
      <c r="J107">
        <f t="shared" si="15"/>
        <v>3850.8</v>
      </c>
      <c r="K107">
        <f t="shared" si="12"/>
        <v>348.69999999999993</v>
      </c>
      <c r="L107">
        <f t="shared" si="13"/>
        <v>6.1944364783481518E-2</v>
      </c>
    </row>
    <row r="108" spans="1:12" x14ac:dyDescent="0.35">
      <c r="A108">
        <f t="shared" si="16"/>
        <v>2023</v>
      </c>
      <c r="B108">
        <f t="shared" si="17"/>
        <v>11</v>
      </c>
      <c r="C108">
        <v>30</v>
      </c>
      <c r="D108" s="7">
        <f t="shared" si="9"/>
        <v>8.2191780821917804E-2</v>
      </c>
      <c r="E108">
        <f>'2.Actual Wthr'!E144</f>
        <v>332.5</v>
      </c>
      <c r="F108">
        <f t="shared" si="14"/>
        <v>25213.625000000004</v>
      </c>
      <c r="G108">
        <f t="shared" si="10"/>
        <v>3032.5</v>
      </c>
      <c r="H108">
        <f t="shared" si="11"/>
        <v>0.10964550700741962</v>
      </c>
      <c r="I108">
        <f>'2.Actual Wthr'!G144</f>
        <v>0</v>
      </c>
      <c r="J108">
        <f t="shared" si="15"/>
        <v>3850.8</v>
      </c>
      <c r="K108">
        <f t="shared" si="12"/>
        <v>348.69999999999993</v>
      </c>
      <c r="L108">
        <f t="shared" si="13"/>
        <v>0</v>
      </c>
    </row>
    <row r="109" spans="1:12" x14ac:dyDescent="0.35">
      <c r="A109">
        <f t="shared" si="16"/>
        <v>2023</v>
      </c>
      <c r="B109">
        <f t="shared" si="17"/>
        <v>12</v>
      </c>
      <c r="C109">
        <v>31</v>
      </c>
      <c r="D109" s="7">
        <f t="shared" si="9"/>
        <v>8.4931506849315067E-2</v>
      </c>
      <c r="E109">
        <f>'2.Actual Wthr'!E145</f>
        <v>381.4</v>
      </c>
      <c r="F109">
        <f t="shared" si="14"/>
        <v>25595.025000000005</v>
      </c>
      <c r="G109">
        <f t="shared" si="10"/>
        <v>3032.5</v>
      </c>
      <c r="H109">
        <f t="shared" si="11"/>
        <v>0.12577081615828523</v>
      </c>
      <c r="I109">
        <f>'2.Actual Wthr'!G145</f>
        <v>0</v>
      </c>
      <c r="J109">
        <f t="shared" si="15"/>
        <v>3850.8</v>
      </c>
      <c r="K109">
        <f t="shared" si="12"/>
        <v>348.69999999999993</v>
      </c>
      <c r="L109">
        <f t="shared" si="13"/>
        <v>0</v>
      </c>
    </row>
    <row r="110" spans="1:12" x14ac:dyDescent="0.35">
      <c r="A110">
        <f t="shared" si="16"/>
        <v>2024</v>
      </c>
      <c r="B110">
        <f t="shared" si="17"/>
        <v>1</v>
      </c>
      <c r="C110">
        <v>31</v>
      </c>
      <c r="D110" s="7">
        <f t="shared" si="9"/>
        <v>8.4931506849315067E-2</v>
      </c>
      <c r="E110">
        <f>'2.Actual Wthr'!E146</f>
        <v>530.15</v>
      </c>
      <c r="F110">
        <f t="shared" si="14"/>
        <v>26125.175000000007</v>
      </c>
      <c r="G110">
        <f t="shared" si="10"/>
        <v>3032.5</v>
      </c>
      <c r="H110">
        <f t="shared" si="11"/>
        <v>0.17482275350370979</v>
      </c>
      <c r="I110">
        <f>'2.Actual Wthr'!G146</f>
        <v>0</v>
      </c>
      <c r="J110">
        <f t="shared" si="15"/>
        <v>3850.8</v>
      </c>
      <c r="K110">
        <f t="shared" si="12"/>
        <v>348.69999999999993</v>
      </c>
      <c r="L110">
        <f t="shared" si="13"/>
        <v>0</v>
      </c>
    </row>
    <row r="111" spans="1:12" x14ac:dyDescent="0.35">
      <c r="A111">
        <f t="shared" si="16"/>
        <v>2024</v>
      </c>
      <c r="B111">
        <f t="shared" si="17"/>
        <v>2</v>
      </c>
      <c r="C111">
        <v>29</v>
      </c>
      <c r="D111" s="7">
        <f t="shared" si="9"/>
        <v>7.9452054794520555E-2</v>
      </c>
      <c r="E111">
        <f>'2.Actual Wthr'!E147</f>
        <v>430.4</v>
      </c>
      <c r="F111">
        <f t="shared" si="14"/>
        <v>26555.575000000008</v>
      </c>
      <c r="G111">
        <f t="shared" si="10"/>
        <v>3032.5</v>
      </c>
      <c r="H111">
        <f t="shared" si="11"/>
        <v>0.1419291014014839</v>
      </c>
      <c r="I111">
        <f>'2.Actual Wthr'!G147</f>
        <v>0</v>
      </c>
      <c r="J111">
        <f t="shared" si="15"/>
        <v>3850.8</v>
      </c>
      <c r="K111">
        <f t="shared" si="12"/>
        <v>348.69999999999993</v>
      </c>
      <c r="L111">
        <f t="shared" si="13"/>
        <v>0</v>
      </c>
    </row>
    <row r="112" spans="1:12" x14ac:dyDescent="0.35">
      <c r="A112">
        <f t="shared" si="16"/>
        <v>2024</v>
      </c>
      <c r="B112">
        <f t="shared" si="17"/>
        <v>3</v>
      </c>
      <c r="C112">
        <v>31</v>
      </c>
      <c r="D112" s="7">
        <f t="shared" si="9"/>
        <v>8.4931506849315067E-2</v>
      </c>
      <c r="E112">
        <f>'2.Actual Wthr'!E148</f>
        <v>351.05</v>
      </c>
      <c r="F112">
        <f t="shared" si="14"/>
        <v>26906.625000000007</v>
      </c>
      <c r="G112">
        <f t="shared" si="10"/>
        <v>3032.5</v>
      </c>
      <c r="H112">
        <f t="shared" si="11"/>
        <v>0.11576257213520198</v>
      </c>
      <c r="I112">
        <f>'2.Actual Wthr'!G148</f>
        <v>0</v>
      </c>
      <c r="J112">
        <f t="shared" si="15"/>
        <v>3850.8</v>
      </c>
      <c r="K112">
        <f t="shared" si="12"/>
        <v>348.69999999999993</v>
      </c>
      <c r="L112">
        <f t="shared" si="13"/>
        <v>0</v>
      </c>
    </row>
    <row r="113" spans="1:12" x14ac:dyDescent="0.35">
      <c r="A113">
        <f t="shared" si="16"/>
        <v>2024</v>
      </c>
      <c r="B113">
        <f t="shared" si="17"/>
        <v>4</v>
      </c>
      <c r="C113">
        <v>30</v>
      </c>
      <c r="D113" s="7">
        <f t="shared" si="9"/>
        <v>8.2191780821917804E-2</v>
      </c>
      <c r="E113">
        <f>'2.Actual Wthr'!E149</f>
        <v>196.65</v>
      </c>
      <c r="F113">
        <f t="shared" si="14"/>
        <v>27103.275000000009</v>
      </c>
      <c r="G113">
        <f t="shared" si="10"/>
        <v>3032.5</v>
      </c>
      <c r="H113">
        <f t="shared" si="11"/>
        <v>6.4847485572959607E-2</v>
      </c>
      <c r="I113">
        <f>'2.Actual Wthr'!G149</f>
        <v>0</v>
      </c>
      <c r="J113">
        <f t="shared" si="15"/>
        <v>3850.8</v>
      </c>
      <c r="K113">
        <f t="shared" si="12"/>
        <v>348.69999999999993</v>
      </c>
      <c r="L113">
        <f t="shared" si="13"/>
        <v>0</v>
      </c>
    </row>
    <row r="114" spans="1:12" x14ac:dyDescent="0.35">
      <c r="A114">
        <f t="shared" si="16"/>
        <v>2024</v>
      </c>
      <c r="B114">
        <f t="shared" si="17"/>
        <v>5</v>
      </c>
      <c r="C114">
        <v>31</v>
      </c>
      <c r="D114" s="7">
        <f t="shared" si="9"/>
        <v>8.4931506849315067E-2</v>
      </c>
      <c r="E114">
        <f>'2.Actual Wthr'!E150</f>
        <v>16.5</v>
      </c>
      <c r="F114">
        <f t="shared" si="14"/>
        <v>27119.775000000009</v>
      </c>
      <c r="G114">
        <f t="shared" si="10"/>
        <v>3032.5</v>
      </c>
      <c r="H114">
        <f t="shared" si="11"/>
        <v>5.4410552349546575E-3</v>
      </c>
      <c r="I114">
        <f>'2.Actual Wthr'!G150</f>
        <v>20.65</v>
      </c>
      <c r="J114">
        <f t="shared" si="15"/>
        <v>3871.4500000000003</v>
      </c>
      <c r="K114">
        <f t="shared" si="12"/>
        <v>348.69999999999993</v>
      </c>
      <c r="L114">
        <f t="shared" si="13"/>
        <v>5.9219959850874686E-2</v>
      </c>
    </row>
    <row r="115" spans="1:12" x14ac:dyDescent="0.35">
      <c r="A115">
        <f t="shared" si="16"/>
        <v>2024</v>
      </c>
      <c r="B115">
        <f t="shared" si="17"/>
        <v>6</v>
      </c>
      <c r="C115">
        <v>30</v>
      </c>
      <c r="D115" s="7">
        <f t="shared" si="9"/>
        <v>8.2191780821917804E-2</v>
      </c>
      <c r="E115">
        <f>'2.Actual Wthr'!E151</f>
        <v>1.8</v>
      </c>
      <c r="F115">
        <f t="shared" si="14"/>
        <v>27121.575000000008</v>
      </c>
      <c r="G115">
        <f t="shared" si="10"/>
        <v>3032.5</v>
      </c>
      <c r="H115">
        <f t="shared" si="11"/>
        <v>5.9356966199505356E-4</v>
      </c>
      <c r="I115">
        <f>'2.Actual Wthr'!G151</f>
        <v>82</v>
      </c>
      <c r="J115">
        <f t="shared" si="15"/>
        <v>3953.4500000000003</v>
      </c>
      <c r="K115">
        <f t="shared" si="12"/>
        <v>348.69999999999993</v>
      </c>
      <c r="L115">
        <f t="shared" si="13"/>
        <v>0.23515916260395761</v>
      </c>
    </row>
    <row r="116" spans="1:12" x14ac:dyDescent="0.35">
      <c r="A116">
        <f t="shared" si="16"/>
        <v>2024</v>
      </c>
      <c r="B116">
        <f t="shared" si="17"/>
        <v>7</v>
      </c>
      <c r="C116">
        <v>31</v>
      </c>
      <c r="D116" s="7">
        <f t="shared" si="9"/>
        <v>8.4931506849315067E-2</v>
      </c>
      <c r="E116">
        <f>'2.Actual Wthr'!E152</f>
        <v>0</v>
      </c>
      <c r="F116">
        <f t="shared" si="14"/>
        <v>27121.575000000008</v>
      </c>
      <c r="G116">
        <f t="shared" si="10"/>
        <v>3032.5</v>
      </c>
      <c r="H116">
        <f t="shared" si="11"/>
        <v>0</v>
      </c>
      <c r="I116">
        <f>'2.Actual Wthr'!G152</f>
        <v>139.75</v>
      </c>
      <c r="J116">
        <f t="shared" si="15"/>
        <v>4093.2000000000003</v>
      </c>
      <c r="K116">
        <f t="shared" si="12"/>
        <v>348.69999999999993</v>
      </c>
      <c r="L116">
        <f t="shared" si="13"/>
        <v>0.40077430455979357</v>
      </c>
    </row>
    <row r="117" spans="1:12" x14ac:dyDescent="0.35">
      <c r="A117">
        <f t="shared" si="16"/>
        <v>2024</v>
      </c>
      <c r="B117">
        <f t="shared" si="17"/>
        <v>8</v>
      </c>
      <c r="C117">
        <v>31</v>
      </c>
      <c r="D117" s="7">
        <f t="shared" si="9"/>
        <v>8.4931506849315067E-2</v>
      </c>
      <c r="E117">
        <f>'2.Actual Wthr'!E153</f>
        <v>0.15</v>
      </c>
      <c r="F117">
        <f t="shared" si="14"/>
        <v>27121.725000000009</v>
      </c>
      <c r="G117">
        <f t="shared" si="10"/>
        <v>3032.5</v>
      </c>
      <c r="H117">
        <f t="shared" si="11"/>
        <v>4.9464138499587795E-5</v>
      </c>
      <c r="I117">
        <f>'2.Actual Wthr'!G153</f>
        <v>100</v>
      </c>
      <c r="J117">
        <f t="shared" si="15"/>
        <v>4193.2000000000007</v>
      </c>
      <c r="K117">
        <f t="shared" si="12"/>
        <v>348.69999999999993</v>
      </c>
      <c r="L117">
        <f t="shared" si="13"/>
        <v>0.28677946659019221</v>
      </c>
    </row>
    <row r="118" spans="1:12" x14ac:dyDescent="0.35">
      <c r="A118">
        <f t="shared" si="16"/>
        <v>2024</v>
      </c>
      <c r="B118">
        <f t="shared" si="17"/>
        <v>9</v>
      </c>
      <c r="C118">
        <v>30</v>
      </c>
      <c r="D118" s="7">
        <f t="shared" si="9"/>
        <v>8.2191780821917804E-2</v>
      </c>
      <c r="E118">
        <f>'2.Actual Wthr'!E154</f>
        <v>5</v>
      </c>
      <c r="F118">
        <f t="shared" si="14"/>
        <v>27126.725000000009</v>
      </c>
      <c r="G118">
        <f t="shared" si="10"/>
        <v>3032.5</v>
      </c>
      <c r="H118">
        <f t="shared" si="11"/>
        <v>1.6488046166529267E-3</v>
      </c>
      <c r="I118">
        <f>'2.Actual Wthr'!G154</f>
        <v>43.2</v>
      </c>
      <c r="J118">
        <f t="shared" si="15"/>
        <v>4236.4000000000005</v>
      </c>
      <c r="K118">
        <f t="shared" si="12"/>
        <v>348.69999999999993</v>
      </c>
      <c r="L118">
        <f t="shared" si="13"/>
        <v>0.12388872956696304</v>
      </c>
    </row>
    <row r="119" spans="1:12" x14ac:dyDescent="0.35">
      <c r="A119">
        <f t="shared" si="16"/>
        <v>2024</v>
      </c>
      <c r="B119">
        <f t="shared" si="17"/>
        <v>10</v>
      </c>
      <c r="C119">
        <v>31</v>
      </c>
      <c r="D119" s="7">
        <f t="shared" si="9"/>
        <v>8.4931506849315067E-2</v>
      </c>
      <c r="E119">
        <f>'2.Actual Wthr'!E155</f>
        <v>118.9</v>
      </c>
      <c r="F119">
        <f t="shared" si="14"/>
        <v>27245.625000000011</v>
      </c>
      <c r="G119">
        <f t="shared" si="10"/>
        <v>3032.5</v>
      </c>
      <c r="H119">
        <f t="shared" si="11"/>
        <v>3.9208573784006599E-2</v>
      </c>
      <c r="I119">
        <f>'2.Actual Wthr'!G155</f>
        <v>2.95</v>
      </c>
      <c r="J119">
        <f t="shared" si="15"/>
        <v>4239.3500000000004</v>
      </c>
      <c r="K119">
        <f t="shared" si="12"/>
        <v>348.69999999999993</v>
      </c>
      <c r="L119">
        <f t="shared" si="13"/>
        <v>8.4599942644106706E-3</v>
      </c>
    </row>
    <row r="120" spans="1:12" x14ac:dyDescent="0.35">
      <c r="A120">
        <f t="shared" si="16"/>
        <v>2024</v>
      </c>
      <c r="B120">
        <f t="shared" si="17"/>
        <v>11</v>
      </c>
      <c r="C120">
        <v>30</v>
      </c>
      <c r="D120" s="7">
        <f t="shared" si="9"/>
        <v>8.2191780821917804E-2</v>
      </c>
      <c r="E120">
        <f>'2.Actual Wthr'!E156</f>
        <v>268.45</v>
      </c>
      <c r="F120">
        <f t="shared" si="14"/>
        <v>27514.075000000012</v>
      </c>
      <c r="G120">
        <f t="shared" si="10"/>
        <v>3032.5</v>
      </c>
      <c r="H120">
        <f t="shared" si="11"/>
        <v>8.8524319868095627E-2</v>
      </c>
      <c r="I120">
        <f>'2.Actual Wthr'!G156</f>
        <v>1.7</v>
      </c>
      <c r="J120">
        <f t="shared" si="15"/>
        <v>4241.05</v>
      </c>
      <c r="K120">
        <f t="shared" si="12"/>
        <v>348.69999999999993</v>
      </c>
      <c r="L120">
        <f t="shared" si="13"/>
        <v>4.8752509320332676E-3</v>
      </c>
    </row>
    <row r="121" spans="1:12" x14ac:dyDescent="0.35">
      <c r="A121">
        <f t="shared" si="16"/>
        <v>2024</v>
      </c>
      <c r="B121">
        <f t="shared" si="17"/>
        <v>12</v>
      </c>
      <c r="C121">
        <v>31</v>
      </c>
      <c r="D121" s="7">
        <f t="shared" si="9"/>
        <v>8.4931506849315067E-2</v>
      </c>
      <c r="E121">
        <f>'2.Actual Wthr'!E157</f>
        <v>484</v>
      </c>
      <c r="F121">
        <f t="shared" si="14"/>
        <v>27998.075000000012</v>
      </c>
      <c r="G121">
        <f t="shared" si="10"/>
        <v>3032.5</v>
      </c>
      <c r="H121">
        <f t="shared" si="11"/>
        <v>0.15960428689200329</v>
      </c>
      <c r="I121">
        <f>'2.Actual Wthr'!G157</f>
        <v>0</v>
      </c>
      <c r="J121">
        <f t="shared" si="15"/>
        <v>4241.05</v>
      </c>
      <c r="K121">
        <f t="shared" si="12"/>
        <v>348.69999999999993</v>
      </c>
      <c r="L121">
        <f t="shared" si="13"/>
        <v>0</v>
      </c>
    </row>
    <row r="122" spans="1:12" x14ac:dyDescent="0.35">
      <c r="A122">
        <f t="shared" si="16"/>
        <v>2025</v>
      </c>
      <c r="B122">
        <f t="shared" si="17"/>
        <v>1</v>
      </c>
      <c r="C122">
        <v>31</v>
      </c>
      <c r="D122" s="7">
        <f t="shared" si="9"/>
        <v>8.4931506849315067E-2</v>
      </c>
      <c r="E122">
        <f>'2.Actual Wthr'!E158</f>
        <v>632.6</v>
      </c>
      <c r="F122">
        <f t="shared" si="14"/>
        <v>28630.67500000001</v>
      </c>
      <c r="G122">
        <f t="shared" si="10"/>
        <v>3032.5</v>
      </c>
      <c r="H122">
        <f t="shared" si="11"/>
        <v>0.20860676009892828</v>
      </c>
      <c r="I122">
        <f>'2.Actual Wthr'!G158</f>
        <v>0</v>
      </c>
      <c r="J122">
        <f t="shared" si="15"/>
        <v>4241.05</v>
      </c>
      <c r="K122">
        <f t="shared" si="12"/>
        <v>348.69999999999993</v>
      </c>
      <c r="L122">
        <f t="shared" si="13"/>
        <v>0</v>
      </c>
    </row>
    <row r="123" spans="1:12" x14ac:dyDescent="0.35">
      <c r="A123">
        <f t="shared" si="16"/>
        <v>2025</v>
      </c>
      <c r="B123">
        <f t="shared" si="17"/>
        <v>2</v>
      </c>
      <c r="C123">
        <v>28</v>
      </c>
      <c r="D123" s="7">
        <f t="shared" si="9"/>
        <v>7.6712328767123292E-2</v>
      </c>
      <c r="E123">
        <f>'2.Actual Wthr'!E159</f>
        <v>558.9</v>
      </c>
      <c r="F123">
        <f t="shared" si="14"/>
        <v>29189.575000000012</v>
      </c>
      <c r="G123">
        <f t="shared" si="10"/>
        <v>3032.5</v>
      </c>
      <c r="H123">
        <f t="shared" si="11"/>
        <v>0.18430338004946414</v>
      </c>
      <c r="I123">
        <f>'2.Actual Wthr'!G159</f>
        <v>0</v>
      </c>
      <c r="J123">
        <f t="shared" si="15"/>
        <v>4241.05</v>
      </c>
      <c r="K123">
        <f t="shared" si="12"/>
        <v>348.69999999999993</v>
      </c>
      <c r="L123">
        <f t="shared" si="13"/>
        <v>0</v>
      </c>
    </row>
    <row r="124" spans="1:12" x14ac:dyDescent="0.35">
      <c r="A124">
        <f t="shared" si="16"/>
        <v>2025</v>
      </c>
      <c r="B124">
        <f t="shared" si="17"/>
        <v>3</v>
      </c>
      <c r="C124">
        <v>31</v>
      </c>
      <c r="D124" s="7">
        <f t="shared" si="9"/>
        <v>8.4931506849315067E-2</v>
      </c>
      <c r="E124">
        <f>'2.Actual Wthr'!E160</f>
        <v>394</v>
      </c>
      <c r="F124">
        <f t="shared" si="14"/>
        <v>29583.575000000012</v>
      </c>
      <c r="G124">
        <f t="shared" si="10"/>
        <v>3032.5</v>
      </c>
      <c r="H124">
        <f t="shared" si="11"/>
        <v>0.1299258037922506</v>
      </c>
      <c r="I124">
        <f>'2.Actual Wthr'!G160</f>
        <v>0</v>
      </c>
      <c r="J124">
        <f t="shared" si="15"/>
        <v>4241.05</v>
      </c>
      <c r="K124">
        <f t="shared" si="12"/>
        <v>348.69999999999993</v>
      </c>
      <c r="L124">
        <f t="shared" si="13"/>
        <v>0</v>
      </c>
    </row>
    <row r="125" spans="1:12" x14ac:dyDescent="0.35">
      <c r="A125">
        <f t="shared" si="16"/>
        <v>2025</v>
      </c>
      <c r="B125">
        <f t="shared" si="17"/>
        <v>4</v>
      </c>
      <c r="C125">
        <v>30</v>
      </c>
      <c r="D125" s="7">
        <f t="shared" si="9"/>
        <v>8.2191780821917804E-2</v>
      </c>
      <c r="E125">
        <f>'2.Actual Wthr'!E161</f>
        <v>231.05</v>
      </c>
      <c r="F125">
        <f t="shared" si="14"/>
        <v>29814.625000000011</v>
      </c>
      <c r="G125">
        <f t="shared" si="10"/>
        <v>3032.5</v>
      </c>
      <c r="H125">
        <f t="shared" si="11"/>
        <v>7.6191261335531738E-2</v>
      </c>
      <c r="I125">
        <f>'2.Actual Wthr'!G161</f>
        <v>0</v>
      </c>
      <c r="J125">
        <f t="shared" si="15"/>
        <v>4241.05</v>
      </c>
      <c r="K125">
        <f t="shared" si="12"/>
        <v>348.69999999999993</v>
      </c>
      <c r="L125">
        <f t="shared" si="13"/>
        <v>0</v>
      </c>
    </row>
    <row r="126" spans="1:12" x14ac:dyDescent="0.35">
      <c r="A126">
        <f t="shared" si="16"/>
        <v>2025</v>
      </c>
      <c r="B126">
        <f t="shared" si="17"/>
        <v>5</v>
      </c>
      <c r="C126">
        <v>31</v>
      </c>
      <c r="D126" s="7">
        <f t="shared" si="9"/>
        <v>8.4931506849315067E-2</v>
      </c>
      <c r="E126">
        <f>'2.Actual Wthr'!E162</f>
        <v>80.599999999999994</v>
      </c>
      <c r="F126">
        <f t="shared" si="14"/>
        <v>29895.225000000009</v>
      </c>
      <c r="G126">
        <f t="shared" si="10"/>
        <v>3032.5</v>
      </c>
      <c r="H126">
        <f t="shared" si="11"/>
        <v>2.6578730420445177E-2</v>
      </c>
      <c r="I126">
        <f>'2.Actual Wthr'!G162</f>
        <v>4.9000000000000004</v>
      </c>
      <c r="J126">
        <f t="shared" si="15"/>
        <v>4245.95</v>
      </c>
      <c r="K126">
        <f t="shared" si="12"/>
        <v>348.69999999999993</v>
      </c>
      <c r="L126">
        <f t="shared" si="13"/>
        <v>1.4052193862919419E-2</v>
      </c>
    </row>
    <row r="127" spans="1:12" x14ac:dyDescent="0.35">
      <c r="A127">
        <f t="shared" si="16"/>
        <v>2025</v>
      </c>
      <c r="B127">
        <f t="shared" si="17"/>
        <v>6</v>
      </c>
      <c r="C127">
        <v>30</v>
      </c>
      <c r="D127" s="7">
        <f t="shared" si="9"/>
        <v>8.2191780821917804E-2</v>
      </c>
      <c r="E127">
        <f>'2.Actual Wthr'!E163</f>
        <v>4.55</v>
      </c>
      <c r="F127">
        <f t="shared" si="14"/>
        <v>29899.775000000009</v>
      </c>
      <c r="G127">
        <f t="shared" si="10"/>
        <v>3032.5</v>
      </c>
      <c r="H127">
        <f t="shared" si="11"/>
        <v>1.5004122011541632E-3</v>
      </c>
      <c r="I127">
        <f>'2.Actual Wthr'!G163</f>
        <v>98.1</v>
      </c>
      <c r="J127">
        <f t="shared" si="15"/>
        <v>4344.05</v>
      </c>
      <c r="K127">
        <f t="shared" si="12"/>
        <v>348.69999999999993</v>
      </c>
      <c r="L127">
        <f t="shared" si="13"/>
        <v>0.28133065672497853</v>
      </c>
    </row>
    <row r="128" spans="1:12" x14ac:dyDescent="0.35">
      <c r="A128">
        <f t="shared" si="16"/>
        <v>2025</v>
      </c>
      <c r="B128">
        <f t="shared" si="17"/>
        <v>7</v>
      </c>
      <c r="C128">
        <v>31</v>
      </c>
      <c r="D128" s="7">
        <f t="shared" si="9"/>
        <v>8.4931506849315067E-2</v>
      </c>
      <c r="E128">
        <f>'2.Actual Wthr'!E164</f>
        <v>0</v>
      </c>
      <c r="F128">
        <f t="shared" si="14"/>
        <v>29899.775000000009</v>
      </c>
      <c r="G128">
        <f t="shared" si="10"/>
        <v>3032.5</v>
      </c>
      <c r="H128">
        <f t="shared" si="11"/>
        <v>0</v>
      </c>
      <c r="I128">
        <f>'2.Actual Wthr'!G164</f>
        <v>182.8</v>
      </c>
      <c r="J128">
        <f t="shared" si="15"/>
        <v>4526.8500000000004</v>
      </c>
      <c r="K128">
        <f t="shared" si="12"/>
        <v>348.69999999999993</v>
      </c>
      <c r="L128">
        <f t="shared" si="13"/>
        <v>0.52423286492687138</v>
      </c>
    </row>
    <row r="129" spans="1:12" x14ac:dyDescent="0.35">
      <c r="A129">
        <f t="shared" si="16"/>
        <v>2025</v>
      </c>
      <c r="B129">
        <f t="shared" si="17"/>
        <v>8</v>
      </c>
      <c r="C129">
        <v>31</v>
      </c>
      <c r="D129" s="7">
        <f t="shared" si="9"/>
        <v>8.4931506849315067E-2</v>
      </c>
      <c r="E129">
        <f>'2.Actual Wthr'!E165</f>
        <v>1.5</v>
      </c>
      <c r="F129">
        <f t="shared" si="14"/>
        <v>29901.275000000009</v>
      </c>
      <c r="G129">
        <f t="shared" si="10"/>
        <v>3032.5</v>
      </c>
      <c r="H129">
        <f t="shared" si="11"/>
        <v>4.9464138499587804E-4</v>
      </c>
      <c r="I129">
        <f>'2.Actual Wthr'!G165</f>
        <v>120.4</v>
      </c>
      <c r="J129">
        <f t="shared" si="15"/>
        <v>4647.25</v>
      </c>
      <c r="K129">
        <f t="shared" si="12"/>
        <v>348.69999999999993</v>
      </c>
      <c r="L129">
        <f t="shared" si="13"/>
        <v>0.34528247777459142</v>
      </c>
    </row>
    <row r="130" spans="1:12" x14ac:dyDescent="0.35">
      <c r="A130">
        <f t="shared" si="16"/>
        <v>2025</v>
      </c>
      <c r="B130">
        <f t="shared" si="17"/>
        <v>9</v>
      </c>
      <c r="C130">
        <v>30</v>
      </c>
      <c r="D130" s="7">
        <f t="shared" si="9"/>
        <v>8.2191780821917804E-2</v>
      </c>
      <c r="E130">
        <f>'2.Actual Wthr'!E166</f>
        <v>2.75</v>
      </c>
      <c r="F130">
        <f t="shared" si="14"/>
        <v>29904.025000000009</v>
      </c>
      <c r="G130">
        <f t="shared" si="10"/>
        <v>3032.5</v>
      </c>
      <c r="H130">
        <f t="shared" si="11"/>
        <v>9.0684253915910965E-4</v>
      </c>
      <c r="I130">
        <f>'2.Actual Wthr'!G166</f>
        <v>34.65</v>
      </c>
      <c r="J130">
        <f t="shared" si="15"/>
        <v>4681.8999999999996</v>
      </c>
      <c r="K130">
        <f t="shared" si="12"/>
        <v>348.69999999999993</v>
      </c>
      <c r="L130">
        <f t="shared" si="13"/>
        <v>9.9369085173501598E-2</v>
      </c>
    </row>
    <row r="131" spans="1:12" x14ac:dyDescent="0.35">
      <c r="A131">
        <f t="shared" si="16"/>
        <v>2025</v>
      </c>
      <c r="B131">
        <f t="shared" si="17"/>
        <v>10</v>
      </c>
      <c r="C131">
        <v>31</v>
      </c>
      <c r="D131" s="7">
        <f t="shared" ref="D131:D194" si="18">C131/365</f>
        <v>8.4931506849315067E-2</v>
      </c>
      <c r="E131">
        <f>'2.Actual Wthr'!E167</f>
        <v>128.19999999999999</v>
      </c>
      <c r="F131">
        <f t="shared" si="14"/>
        <v>30032.225000000009</v>
      </c>
      <c r="G131">
        <f t="shared" ref="G131:G194" si="19">$F$13</f>
        <v>3032.5</v>
      </c>
      <c r="H131">
        <f t="shared" ref="H131:H194" si="20">E131/G131</f>
        <v>4.2275350370981034E-2</v>
      </c>
      <c r="I131">
        <f>'2.Actual Wthr'!G167</f>
        <v>9.8000000000000007</v>
      </c>
      <c r="J131">
        <f t="shared" si="15"/>
        <v>4691.7</v>
      </c>
      <c r="K131">
        <f t="shared" ref="K131:K194" si="21">$J$13</f>
        <v>348.69999999999993</v>
      </c>
      <c r="L131">
        <f t="shared" ref="L131:L194" si="22">I131/K131</f>
        <v>2.8104387725838838E-2</v>
      </c>
    </row>
    <row r="132" spans="1:12" x14ac:dyDescent="0.35">
      <c r="A132">
        <f t="shared" si="16"/>
        <v>2025</v>
      </c>
      <c r="B132">
        <f t="shared" si="17"/>
        <v>11</v>
      </c>
      <c r="C132">
        <v>30</v>
      </c>
      <c r="D132" s="7">
        <f t="shared" si="18"/>
        <v>8.2191780821917804E-2</v>
      </c>
      <c r="E132">
        <f>'2.Actual Wthr'!E168</f>
        <v>344.15</v>
      </c>
      <c r="F132">
        <f t="shared" ref="F132:F195" si="23">F131+E132</f>
        <v>30376.375000000011</v>
      </c>
      <c r="G132">
        <f t="shared" si="19"/>
        <v>3032.5</v>
      </c>
      <c r="H132">
        <f t="shared" si="20"/>
        <v>0.11348722176422094</v>
      </c>
      <c r="I132">
        <f>'2.Actual Wthr'!G168</f>
        <v>0</v>
      </c>
      <c r="J132">
        <f t="shared" ref="J132:J195" si="24">J131+I132</f>
        <v>4691.7</v>
      </c>
      <c r="K132">
        <f t="shared" si="21"/>
        <v>348.69999999999993</v>
      </c>
      <c r="L132">
        <f t="shared" si="22"/>
        <v>0</v>
      </c>
    </row>
    <row r="133" spans="1:12" x14ac:dyDescent="0.35">
      <c r="A133">
        <f t="shared" si="16"/>
        <v>2025</v>
      </c>
      <c r="B133">
        <f t="shared" si="17"/>
        <v>12</v>
      </c>
      <c r="C133">
        <v>31</v>
      </c>
      <c r="D133" s="7">
        <f t="shared" si="18"/>
        <v>8.4931506849315067E-2</v>
      </c>
      <c r="E133">
        <f>'2.Actual Wthr'!E169</f>
        <v>571.6</v>
      </c>
      <c r="F133">
        <f t="shared" si="23"/>
        <v>30947.975000000009</v>
      </c>
      <c r="G133">
        <f t="shared" si="19"/>
        <v>3032.5</v>
      </c>
      <c r="H133">
        <f t="shared" si="20"/>
        <v>0.18849134377576257</v>
      </c>
      <c r="I133">
        <f>'2.Actual Wthr'!G169</f>
        <v>0</v>
      </c>
      <c r="J133">
        <f t="shared" si="24"/>
        <v>4691.7</v>
      </c>
      <c r="K133">
        <f t="shared" si="21"/>
        <v>348.69999999999993</v>
      </c>
      <c r="L133">
        <f t="shared" si="22"/>
        <v>0</v>
      </c>
    </row>
    <row r="134" spans="1:12" x14ac:dyDescent="0.35">
      <c r="A134">
        <f t="shared" si="16"/>
        <v>2026</v>
      </c>
      <c r="B134">
        <f t="shared" si="17"/>
        <v>1</v>
      </c>
      <c r="C134">
        <v>31</v>
      </c>
      <c r="D134" s="7">
        <f t="shared" si="18"/>
        <v>8.4931506849315067E-2</v>
      </c>
      <c r="E134">
        <f>'3. Normal Wthr'!D14</f>
        <v>584.34500000000003</v>
      </c>
      <c r="F134">
        <f t="shared" si="23"/>
        <v>31532.320000000011</v>
      </c>
      <c r="G134">
        <f t="shared" si="19"/>
        <v>3032.5</v>
      </c>
      <c r="H134">
        <f t="shared" si="20"/>
        <v>0.19269414674361088</v>
      </c>
      <c r="I134">
        <f>'3. Normal Wthr'!F14</f>
        <v>0</v>
      </c>
      <c r="J134">
        <f t="shared" si="24"/>
        <v>4691.7</v>
      </c>
      <c r="K134">
        <f t="shared" si="21"/>
        <v>348.69999999999993</v>
      </c>
      <c r="L134">
        <f t="shared" si="22"/>
        <v>0</v>
      </c>
    </row>
    <row r="135" spans="1:12" x14ac:dyDescent="0.35">
      <c r="A135">
        <f t="shared" si="16"/>
        <v>2026</v>
      </c>
      <c r="B135">
        <f t="shared" si="17"/>
        <v>2</v>
      </c>
      <c r="C135">
        <v>28</v>
      </c>
      <c r="D135" s="7">
        <f t="shared" si="18"/>
        <v>7.6712328767123292E-2</v>
      </c>
      <c r="E135">
        <f>'3. Normal Wthr'!D15</f>
        <v>496.21499999999997</v>
      </c>
      <c r="F135">
        <f t="shared" si="23"/>
        <v>32028.535000000011</v>
      </c>
      <c r="G135">
        <f t="shared" si="19"/>
        <v>3032.5</v>
      </c>
      <c r="H135">
        <f t="shared" si="20"/>
        <v>0.16363231657048638</v>
      </c>
      <c r="I135">
        <f>'3. Normal Wthr'!F15</f>
        <v>0</v>
      </c>
      <c r="J135">
        <f t="shared" si="24"/>
        <v>4691.7</v>
      </c>
      <c r="K135">
        <f t="shared" si="21"/>
        <v>348.69999999999993</v>
      </c>
      <c r="L135">
        <f t="shared" si="22"/>
        <v>0</v>
      </c>
    </row>
    <row r="136" spans="1:12" x14ac:dyDescent="0.35">
      <c r="A136">
        <f t="shared" si="16"/>
        <v>2026</v>
      </c>
      <c r="B136">
        <f t="shared" si="17"/>
        <v>3</v>
      </c>
      <c r="C136">
        <v>31</v>
      </c>
      <c r="D136" s="7">
        <f t="shared" si="18"/>
        <v>8.4931506849315067E-2</v>
      </c>
      <c r="E136">
        <f>'3. Normal Wthr'!D16</f>
        <v>417.4</v>
      </c>
      <c r="F136">
        <f t="shared" si="23"/>
        <v>32445.935000000012</v>
      </c>
      <c r="G136">
        <f t="shared" si="19"/>
        <v>3032.5</v>
      </c>
      <c r="H136">
        <f t="shared" si="20"/>
        <v>0.1376422093981863</v>
      </c>
      <c r="I136">
        <f>'3. Normal Wthr'!F16</f>
        <v>0</v>
      </c>
      <c r="J136">
        <f t="shared" si="24"/>
        <v>4691.7</v>
      </c>
      <c r="K136">
        <f t="shared" si="21"/>
        <v>348.69999999999993</v>
      </c>
      <c r="L136">
        <f t="shared" si="22"/>
        <v>0</v>
      </c>
    </row>
    <row r="137" spans="1:12" x14ac:dyDescent="0.35">
      <c r="A137">
        <f t="shared" si="16"/>
        <v>2026</v>
      </c>
      <c r="B137">
        <f t="shared" si="17"/>
        <v>4</v>
      </c>
      <c r="C137">
        <v>30</v>
      </c>
      <c r="D137" s="7">
        <f t="shared" si="18"/>
        <v>8.2191780821917804E-2</v>
      </c>
      <c r="E137">
        <f>'3. Normal Wthr'!D17</f>
        <v>245.155</v>
      </c>
      <c r="F137">
        <f t="shared" si="23"/>
        <v>32691.090000000011</v>
      </c>
      <c r="G137">
        <f t="shared" si="19"/>
        <v>3032.5</v>
      </c>
      <c r="H137">
        <f t="shared" si="20"/>
        <v>8.0842539159109647E-2</v>
      </c>
      <c r="I137">
        <f>'3. Normal Wthr'!F17</f>
        <v>0.70499999999999996</v>
      </c>
      <c r="J137">
        <f t="shared" si="24"/>
        <v>4692.4049999999997</v>
      </c>
      <c r="K137">
        <f t="shared" si="21"/>
        <v>348.69999999999993</v>
      </c>
      <c r="L137">
        <f t="shared" si="22"/>
        <v>2.0217952394608551E-3</v>
      </c>
    </row>
    <row r="138" spans="1:12" x14ac:dyDescent="0.35">
      <c r="A138">
        <f t="shared" si="16"/>
        <v>2026</v>
      </c>
      <c r="B138">
        <f t="shared" si="17"/>
        <v>5</v>
      </c>
      <c r="C138">
        <v>31</v>
      </c>
      <c r="D138" s="7">
        <f t="shared" si="18"/>
        <v>8.4931506849315067E-2</v>
      </c>
      <c r="E138">
        <f>'3. Normal Wthr'!D18</f>
        <v>79.727500000000006</v>
      </c>
      <c r="F138">
        <f t="shared" si="23"/>
        <v>32770.817500000012</v>
      </c>
      <c r="G138">
        <f t="shared" si="19"/>
        <v>3032.5</v>
      </c>
      <c r="H138">
        <f t="shared" si="20"/>
        <v>2.6291014014839242E-2</v>
      </c>
      <c r="I138">
        <f>'3. Normal Wthr'!F18</f>
        <v>21.53</v>
      </c>
      <c r="J138">
        <f t="shared" si="24"/>
        <v>4713.9349999999995</v>
      </c>
      <c r="K138">
        <f t="shared" si="21"/>
        <v>348.69999999999993</v>
      </c>
      <c r="L138">
        <f t="shared" si="22"/>
        <v>6.1743619156868386E-2</v>
      </c>
    </row>
    <row r="139" spans="1:12" x14ac:dyDescent="0.35">
      <c r="A139">
        <f t="shared" si="16"/>
        <v>2026</v>
      </c>
      <c r="B139">
        <f t="shared" si="17"/>
        <v>6</v>
      </c>
      <c r="C139">
        <v>30</v>
      </c>
      <c r="D139" s="7">
        <f t="shared" si="18"/>
        <v>8.2191780821917804E-2</v>
      </c>
      <c r="E139">
        <f>'3. Normal Wthr'!D19</f>
        <v>3.3450000000000002</v>
      </c>
      <c r="F139">
        <f t="shared" si="23"/>
        <v>32774.162500000013</v>
      </c>
      <c r="G139">
        <f t="shared" si="19"/>
        <v>3032.5</v>
      </c>
      <c r="H139">
        <f t="shared" si="20"/>
        <v>1.103050288540808E-3</v>
      </c>
      <c r="I139">
        <f>'3. Normal Wthr'!F19</f>
        <v>77.260000000000005</v>
      </c>
      <c r="J139">
        <f t="shared" si="24"/>
        <v>4791.1949999999997</v>
      </c>
      <c r="K139">
        <f t="shared" si="21"/>
        <v>348.69999999999993</v>
      </c>
      <c r="L139">
        <f t="shared" si="22"/>
        <v>0.22156581588758251</v>
      </c>
    </row>
    <row r="140" spans="1:12" x14ac:dyDescent="0.35">
      <c r="A140">
        <f t="shared" si="16"/>
        <v>2026</v>
      </c>
      <c r="B140">
        <f t="shared" si="17"/>
        <v>7</v>
      </c>
      <c r="C140">
        <v>31</v>
      </c>
      <c r="D140" s="7">
        <f t="shared" si="18"/>
        <v>8.4931506849315067E-2</v>
      </c>
      <c r="E140">
        <f>'3. Normal Wthr'!D20</f>
        <v>0</v>
      </c>
      <c r="F140">
        <f t="shared" si="23"/>
        <v>32774.162500000013</v>
      </c>
      <c r="G140">
        <f t="shared" si="19"/>
        <v>3032.5</v>
      </c>
      <c r="H140">
        <f t="shared" si="20"/>
        <v>0</v>
      </c>
      <c r="I140">
        <f>'3. Normal Wthr'!F20</f>
        <v>153.97</v>
      </c>
      <c r="J140">
        <f t="shared" si="24"/>
        <v>4945.165</v>
      </c>
      <c r="K140">
        <f t="shared" si="21"/>
        <v>348.69999999999993</v>
      </c>
      <c r="L140">
        <f t="shared" si="22"/>
        <v>0.44155434470891891</v>
      </c>
    </row>
    <row r="141" spans="1:12" x14ac:dyDescent="0.35">
      <c r="A141">
        <f t="shared" si="16"/>
        <v>2026</v>
      </c>
      <c r="B141">
        <f t="shared" si="17"/>
        <v>8</v>
      </c>
      <c r="C141">
        <v>31</v>
      </c>
      <c r="D141" s="7">
        <f t="shared" si="18"/>
        <v>8.4931506849315067E-2</v>
      </c>
      <c r="E141">
        <f>'3. Normal Wthr'!D21</f>
        <v>0.215</v>
      </c>
      <c r="F141">
        <f t="shared" si="23"/>
        <v>32774.37750000001</v>
      </c>
      <c r="G141">
        <f t="shared" si="19"/>
        <v>3032.5</v>
      </c>
      <c r="H141">
        <f t="shared" si="20"/>
        <v>7.089859851607585E-5</v>
      </c>
      <c r="I141">
        <f>'3. Normal Wthr'!F21</f>
        <v>126.72</v>
      </c>
      <c r="J141">
        <f t="shared" si="24"/>
        <v>5071.8850000000002</v>
      </c>
      <c r="K141">
        <f t="shared" si="21"/>
        <v>348.69999999999993</v>
      </c>
      <c r="L141">
        <f t="shared" si="22"/>
        <v>0.36340694006309154</v>
      </c>
    </row>
    <row r="142" spans="1:12" x14ac:dyDescent="0.35">
      <c r="A142">
        <f t="shared" si="16"/>
        <v>2026</v>
      </c>
      <c r="B142">
        <f t="shared" si="17"/>
        <v>9</v>
      </c>
      <c r="C142">
        <v>30</v>
      </c>
      <c r="D142" s="7">
        <f t="shared" si="18"/>
        <v>8.2191780821917804E-2</v>
      </c>
      <c r="E142">
        <f>'3. Normal Wthr'!D22</f>
        <v>10.775</v>
      </c>
      <c r="F142">
        <f t="shared" si="23"/>
        <v>32785.152500000011</v>
      </c>
      <c r="G142">
        <f t="shared" si="19"/>
        <v>3032.5</v>
      </c>
      <c r="H142">
        <f t="shared" si="20"/>
        <v>3.5531739488870568E-3</v>
      </c>
      <c r="I142">
        <f>'3. Normal Wthr'!F22</f>
        <v>47.34</v>
      </c>
      <c r="J142">
        <f t="shared" si="24"/>
        <v>5119.2250000000004</v>
      </c>
      <c r="K142">
        <f t="shared" si="21"/>
        <v>348.69999999999993</v>
      </c>
      <c r="L142">
        <f t="shared" si="22"/>
        <v>0.13576139948379701</v>
      </c>
    </row>
    <row r="143" spans="1:12" x14ac:dyDescent="0.35">
      <c r="A143">
        <f t="shared" ref="A143:A206" si="25">A131+1</f>
        <v>2026</v>
      </c>
      <c r="B143">
        <f t="shared" ref="B143:B206" si="26">B131</f>
        <v>10</v>
      </c>
      <c r="C143">
        <v>31</v>
      </c>
      <c r="D143" s="7">
        <f t="shared" si="18"/>
        <v>8.4931506849315067E-2</v>
      </c>
      <c r="E143">
        <f>'3. Normal Wthr'!D23</f>
        <v>134.64500000000001</v>
      </c>
      <c r="F143">
        <f t="shared" si="23"/>
        <v>32919.797500000008</v>
      </c>
      <c r="G143">
        <f t="shared" si="19"/>
        <v>3032.5</v>
      </c>
      <c r="H143">
        <f t="shared" si="20"/>
        <v>4.4400659521846665E-2</v>
      </c>
      <c r="I143">
        <f>'3. Normal Wthr'!F23</f>
        <v>6.5149999999999997</v>
      </c>
      <c r="J143">
        <f t="shared" si="24"/>
        <v>5125.7400000000007</v>
      </c>
      <c r="K143">
        <f t="shared" si="21"/>
        <v>348.69999999999993</v>
      </c>
      <c r="L143">
        <f t="shared" si="22"/>
        <v>1.868368224835102E-2</v>
      </c>
    </row>
    <row r="144" spans="1:12" x14ac:dyDescent="0.35">
      <c r="A144">
        <f t="shared" si="25"/>
        <v>2026</v>
      </c>
      <c r="B144">
        <f t="shared" si="26"/>
        <v>11</v>
      </c>
      <c r="C144">
        <v>30</v>
      </c>
      <c r="D144" s="7">
        <f t="shared" si="18"/>
        <v>8.2191780821917804E-2</v>
      </c>
      <c r="E144">
        <f>'3. Normal Wthr'!D24</f>
        <v>322.54000000000002</v>
      </c>
      <c r="F144">
        <f t="shared" si="23"/>
        <v>33242.337500000009</v>
      </c>
      <c r="G144">
        <f t="shared" si="19"/>
        <v>3032.5</v>
      </c>
      <c r="H144">
        <f t="shared" si="20"/>
        <v>0.10636108821104699</v>
      </c>
      <c r="I144">
        <f>'3. Normal Wthr'!F24</f>
        <v>0.26</v>
      </c>
      <c r="J144">
        <f t="shared" si="24"/>
        <v>5126.0000000000009</v>
      </c>
      <c r="K144">
        <f t="shared" si="21"/>
        <v>348.69999999999993</v>
      </c>
      <c r="L144">
        <f t="shared" si="22"/>
        <v>7.4562661313449976E-4</v>
      </c>
    </row>
    <row r="145" spans="1:12" x14ac:dyDescent="0.35">
      <c r="A145">
        <f t="shared" si="25"/>
        <v>2026</v>
      </c>
      <c r="B145">
        <f t="shared" si="26"/>
        <v>12</v>
      </c>
      <c r="C145">
        <v>31</v>
      </c>
      <c r="D145" s="7">
        <f t="shared" si="18"/>
        <v>8.4931506849315067E-2</v>
      </c>
      <c r="E145">
        <f>'3. Normal Wthr'!D25</f>
        <v>491.46499999999997</v>
      </c>
      <c r="F145">
        <f t="shared" si="23"/>
        <v>33733.802500000005</v>
      </c>
      <c r="G145">
        <f t="shared" si="19"/>
        <v>3032.5</v>
      </c>
      <c r="H145">
        <f t="shared" si="20"/>
        <v>0.1620659521846661</v>
      </c>
      <c r="I145">
        <f>'3. Normal Wthr'!F25</f>
        <v>0</v>
      </c>
      <c r="J145">
        <f t="shared" si="24"/>
        <v>5126.0000000000009</v>
      </c>
      <c r="K145">
        <f t="shared" si="21"/>
        <v>348.69999999999993</v>
      </c>
      <c r="L145">
        <f t="shared" si="22"/>
        <v>0</v>
      </c>
    </row>
    <row r="146" spans="1:12" x14ac:dyDescent="0.35">
      <c r="A146">
        <f t="shared" si="25"/>
        <v>2027</v>
      </c>
      <c r="B146">
        <f t="shared" si="26"/>
        <v>1</v>
      </c>
      <c r="C146">
        <v>31</v>
      </c>
      <c r="D146" s="7">
        <f t="shared" si="18"/>
        <v>8.4931506849315067E-2</v>
      </c>
      <c r="E146">
        <f>'3. Normal Wthr'!D26</f>
        <v>584.34500000000003</v>
      </c>
      <c r="F146">
        <f t="shared" si="23"/>
        <v>34318.147500000006</v>
      </c>
      <c r="G146">
        <f t="shared" si="19"/>
        <v>3032.5</v>
      </c>
      <c r="H146">
        <f t="shared" si="20"/>
        <v>0.19269414674361088</v>
      </c>
      <c r="I146">
        <f>'3. Normal Wthr'!F26</f>
        <v>0</v>
      </c>
      <c r="J146">
        <f t="shared" si="24"/>
        <v>5126.0000000000009</v>
      </c>
      <c r="K146">
        <f t="shared" si="21"/>
        <v>348.69999999999993</v>
      </c>
      <c r="L146">
        <f t="shared" si="22"/>
        <v>0</v>
      </c>
    </row>
    <row r="147" spans="1:12" x14ac:dyDescent="0.35">
      <c r="A147">
        <f t="shared" si="25"/>
        <v>2027</v>
      </c>
      <c r="B147">
        <f t="shared" si="26"/>
        <v>2</v>
      </c>
      <c r="C147">
        <v>28</v>
      </c>
      <c r="D147" s="7">
        <f t="shared" si="18"/>
        <v>7.6712328767123292E-2</v>
      </c>
      <c r="E147">
        <f>'3. Normal Wthr'!D27</f>
        <v>496.21499999999997</v>
      </c>
      <c r="F147">
        <f t="shared" si="23"/>
        <v>34814.362500000003</v>
      </c>
      <c r="G147">
        <f t="shared" si="19"/>
        <v>3032.5</v>
      </c>
      <c r="H147">
        <f t="shared" si="20"/>
        <v>0.16363231657048638</v>
      </c>
      <c r="I147">
        <f>'3. Normal Wthr'!F27</f>
        <v>0</v>
      </c>
      <c r="J147">
        <f t="shared" si="24"/>
        <v>5126.0000000000009</v>
      </c>
      <c r="K147">
        <f t="shared" si="21"/>
        <v>348.69999999999993</v>
      </c>
      <c r="L147">
        <f t="shared" si="22"/>
        <v>0</v>
      </c>
    </row>
    <row r="148" spans="1:12" x14ac:dyDescent="0.35">
      <c r="A148">
        <f t="shared" si="25"/>
        <v>2027</v>
      </c>
      <c r="B148">
        <f t="shared" si="26"/>
        <v>3</v>
      </c>
      <c r="C148">
        <v>31</v>
      </c>
      <c r="D148" s="7">
        <f t="shared" si="18"/>
        <v>8.4931506849315067E-2</v>
      </c>
      <c r="E148">
        <f>'3. Normal Wthr'!D28</f>
        <v>417.4</v>
      </c>
      <c r="F148">
        <f t="shared" si="23"/>
        <v>35231.762500000004</v>
      </c>
      <c r="G148">
        <f t="shared" si="19"/>
        <v>3032.5</v>
      </c>
      <c r="H148">
        <f t="shared" si="20"/>
        <v>0.1376422093981863</v>
      </c>
      <c r="I148">
        <f>'3. Normal Wthr'!F28</f>
        <v>0</v>
      </c>
      <c r="J148">
        <f t="shared" si="24"/>
        <v>5126.0000000000009</v>
      </c>
      <c r="K148">
        <f t="shared" si="21"/>
        <v>348.69999999999993</v>
      </c>
      <c r="L148">
        <f t="shared" si="22"/>
        <v>0</v>
      </c>
    </row>
    <row r="149" spans="1:12" x14ac:dyDescent="0.35">
      <c r="A149">
        <f t="shared" si="25"/>
        <v>2027</v>
      </c>
      <c r="B149">
        <f t="shared" si="26"/>
        <v>4</v>
      </c>
      <c r="C149">
        <v>30</v>
      </c>
      <c r="D149" s="7">
        <f t="shared" si="18"/>
        <v>8.2191780821917804E-2</v>
      </c>
      <c r="E149">
        <f>'3. Normal Wthr'!D29</f>
        <v>245.155</v>
      </c>
      <c r="F149">
        <f t="shared" si="23"/>
        <v>35476.917500000003</v>
      </c>
      <c r="G149">
        <f t="shared" si="19"/>
        <v>3032.5</v>
      </c>
      <c r="H149">
        <f t="shared" si="20"/>
        <v>8.0842539159109647E-2</v>
      </c>
      <c r="I149">
        <f>'3. Normal Wthr'!F29</f>
        <v>0.70499999999999996</v>
      </c>
      <c r="J149">
        <f t="shared" si="24"/>
        <v>5126.7050000000008</v>
      </c>
      <c r="K149">
        <f t="shared" si="21"/>
        <v>348.69999999999993</v>
      </c>
      <c r="L149">
        <f t="shared" si="22"/>
        <v>2.0217952394608551E-3</v>
      </c>
    </row>
    <row r="150" spans="1:12" x14ac:dyDescent="0.35">
      <c r="A150">
        <f t="shared" si="25"/>
        <v>2027</v>
      </c>
      <c r="B150">
        <f t="shared" si="26"/>
        <v>5</v>
      </c>
      <c r="C150">
        <v>31</v>
      </c>
      <c r="D150" s="7">
        <f t="shared" si="18"/>
        <v>8.4931506849315067E-2</v>
      </c>
      <c r="E150">
        <f>'3. Normal Wthr'!D30</f>
        <v>79.727500000000006</v>
      </c>
      <c r="F150">
        <f t="shared" si="23"/>
        <v>35556.645000000004</v>
      </c>
      <c r="G150">
        <f t="shared" si="19"/>
        <v>3032.5</v>
      </c>
      <c r="H150">
        <f t="shared" si="20"/>
        <v>2.6291014014839242E-2</v>
      </c>
      <c r="I150">
        <f>'3. Normal Wthr'!F30</f>
        <v>21.53</v>
      </c>
      <c r="J150">
        <f t="shared" si="24"/>
        <v>5148.2350000000006</v>
      </c>
      <c r="K150">
        <f t="shared" si="21"/>
        <v>348.69999999999993</v>
      </c>
      <c r="L150">
        <f t="shared" si="22"/>
        <v>6.1743619156868386E-2</v>
      </c>
    </row>
    <row r="151" spans="1:12" x14ac:dyDescent="0.35">
      <c r="A151">
        <f t="shared" si="25"/>
        <v>2027</v>
      </c>
      <c r="B151">
        <f t="shared" si="26"/>
        <v>6</v>
      </c>
      <c r="C151">
        <v>30</v>
      </c>
      <c r="D151" s="7">
        <f t="shared" si="18"/>
        <v>8.2191780821917804E-2</v>
      </c>
      <c r="E151">
        <f>'3. Normal Wthr'!D31</f>
        <v>3.3450000000000002</v>
      </c>
      <c r="F151">
        <f t="shared" si="23"/>
        <v>35559.990000000005</v>
      </c>
      <c r="G151">
        <f t="shared" si="19"/>
        <v>3032.5</v>
      </c>
      <c r="H151">
        <f t="shared" si="20"/>
        <v>1.103050288540808E-3</v>
      </c>
      <c r="I151">
        <f>'3. Normal Wthr'!F31</f>
        <v>77.260000000000005</v>
      </c>
      <c r="J151">
        <f t="shared" si="24"/>
        <v>5225.4950000000008</v>
      </c>
      <c r="K151">
        <f t="shared" si="21"/>
        <v>348.69999999999993</v>
      </c>
      <c r="L151">
        <f t="shared" si="22"/>
        <v>0.22156581588758251</v>
      </c>
    </row>
    <row r="152" spans="1:12" x14ac:dyDescent="0.35">
      <c r="A152">
        <f t="shared" si="25"/>
        <v>2027</v>
      </c>
      <c r="B152">
        <f t="shared" si="26"/>
        <v>7</v>
      </c>
      <c r="C152">
        <v>31</v>
      </c>
      <c r="D152" s="7">
        <f t="shared" si="18"/>
        <v>8.4931506849315067E-2</v>
      </c>
      <c r="E152">
        <f>'3. Normal Wthr'!D32</f>
        <v>0</v>
      </c>
      <c r="F152">
        <f t="shared" si="23"/>
        <v>35559.990000000005</v>
      </c>
      <c r="G152">
        <f t="shared" si="19"/>
        <v>3032.5</v>
      </c>
      <c r="H152">
        <f t="shared" si="20"/>
        <v>0</v>
      </c>
      <c r="I152">
        <f>'3. Normal Wthr'!F32</f>
        <v>153.97</v>
      </c>
      <c r="J152">
        <f t="shared" si="24"/>
        <v>5379.4650000000011</v>
      </c>
      <c r="K152">
        <f t="shared" si="21"/>
        <v>348.69999999999993</v>
      </c>
      <c r="L152">
        <f t="shared" si="22"/>
        <v>0.44155434470891891</v>
      </c>
    </row>
    <row r="153" spans="1:12" x14ac:dyDescent="0.35">
      <c r="A153">
        <f t="shared" si="25"/>
        <v>2027</v>
      </c>
      <c r="B153">
        <f t="shared" si="26"/>
        <v>8</v>
      </c>
      <c r="C153">
        <v>31</v>
      </c>
      <c r="D153" s="7">
        <f t="shared" si="18"/>
        <v>8.4931506849315067E-2</v>
      </c>
      <c r="E153">
        <f>'3. Normal Wthr'!D33</f>
        <v>0.215</v>
      </c>
      <c r="F153">
        <f t="shared" si="23"/>
        <v>35560.205000000002</v>
      </c>
      <c r="G153">
        <f t="shared" si="19"/>
        <v>3032.5</v>
      </c>
      <c r="H153">
        <f t="shared" si="20"/>
        <v>7.089859851607585E-5</v>
      </c>
      <c r="I153">
        <f>'3. Normal Wthr'!F33</f>
        <v>126.72</v>
      </c>
      <c r="J153">
        <f t="shared" si="24"/>
        <v>5506.1850000000013</v>
      </c>
      <c r="K153">
        <f t="shared" si="21"/>
        <v>348.69999999999993</v>
      </c>
      <c r="L153">
        <f t="shared" si="22"/>
        <v>0.36340694006309154</v>
      </c>
    </row>
    <row r="154" spans="1:12" x14ac:dyDescent="0.35">
      <c r="A154">
        <f t="shared" si="25"/>
        <v>2027</v>
      </c>
      <c r="B154">
        <f t="shared" si="26"/>
        <v>9</v>
      </c>
      <c r="C154">
        <v>30</v>
      </c>
      <c r="D154" s="7">
        <f t="shared" si="18"/>
        <v>8.2191780821917804E-2</v>
      </c>
      <c r="E154">
        <f>'3. Normal Wthr'!D34</f>
        <v>10.775</v>
      </c>
      <c r="F154">
        <f t="shared" si="23"/>
        <v>35570.980000000003</v>
      </c>
      <c r="G154">
        <f t="shared" si="19"/>
        <v>3032.5</v>
      </c>
      <c r="H154">
        <f t="shared" si="20"/>
        <v>3.5531739488870568E-3</v>
      </c>
      <c r="I154">
        <f>'3. Normal Wthr'!F34</f>
        <v>47.34</v>
      </c>
      <c r="J154">
        <f t="shared" si="24"/>
        <v>5553.5250000000015</v>
      </c>
      <c r="K154">
        <f t="shared" si="21"/>
        <v>348.69999999999993</v>
      </c>
      <c r="L154">
        <f t="shared" si="22"/>
        <v>0.13576139948379701</v>
      </c>
    </row>
    <row r="155" spans="1:12" x14ac:dyDescent="0.35">
      <c r="A155">
        <f t="shared" si="25"/>
        <v>2027</v>
      </c>
      <c r="B155">
        <f t="shared" si="26"/>
        <v>10</v>
      </c>
      <c r="C155">
        <v>31</v>
      </c>
      <c r="D155" s="7">
        <f t="shared" si="18"/>
        <v>8.4931506849315067E-2</v>
      </c>
      <c r="E155">
        <f>'3. Normal Wthr'!D35</f>
        <v>134.64500000000001</v>
      </c>
      <c r="F155">
        <f t="shared" si="23"/>
        <v>35705.625</v>
      </c>
      <c r="G155">
        <f t="shared" si="19"/>
        <v>3032.5</v>
      </c>
      <c r="H155">
        <f t="shared" si="20"/>
        <v>4.4400659521846665E-2</v>
      </c>
      <c r="I155">
        <f>'3. Normal Wthr'!F35</f>
        <v>6.5149999999999997</v>
      </c>
      <c r="J155">
        <f t="shared" si="24"/>
        <v>5560.0400000000018</v>
      </c>
      <c r="K155">
        <f t="shared" si="21"/>
        <v>348.69999999999993</v>
      </c>
      <c r="L155">
        <f t="shared" si="22"/>
        <v>1.868368224835102E-2</v>
      </c>
    </row>
    <row r="156" spans="1:12" x14ac:dyDescent="0.35">
      <c r="A156">
        <f t="shared" si="25"/>
        <v>2027</v>
      </c>
      <c r="B156">
        <f t="shared" si="26"/>
        <v>11</v>
      </c>
      <c r="C156">
        <v>30</v>
      </c>
      <c r="D156" s="7">
        <f t="shared" si="18"/>
        <v>8.2191780821917804E-2</v>
      </c>
      <c r="E156">
        <f>'3. Normal Wthr'!D36</f>
        <v>322.54000000000002</v>
      </c>
      <c r="F156">
        <f t="shared" si="23"/>
        <v>36028.165000000001</v>
      </c>
      <c r="G156">
        <f t="shared" si="19"/>
        <v>3032.5</v>
      </c>
      <c r="H156">
        <f t="shared" si="20"/>
        <v>0.10636108821104699</v>
      </c>
      <c r="I156">
        <f>'3. Normal Wthr'!F36</f>
        <v>0.26</v>
      </c>
      <c r="J156">
        <f t="shared" si="24"/>
        <v>5560.300000000002</v>
      </c>
      <c r="K156">
        <f t="shared" si="21"/>
        <v>348.69999999999993</v>
      </c>
      <c r="L156">
        <f t="shared" si="22"/>
        <v>7.4562661313449976E-4</v>
      </c>
    </row>
    <row r="157" spans="1:12" x14ac:dyDescent="0.35">
      <c r="A157">
        <f t="shared" si="25"/>
        <v>2027</v>
      </c>
      <c r="B157">
        <f t="shared" si="26"/>
        <v>12</v>
      </c>
      <c r="C157">
        <v>31</v>
      </c>
      <c r="D157" s="7">
        <f t="shared" si="18"/>
        <v>8.4931506849315067E-2</v>
      </c>
      <c r="E157">
        <f>'3. Normal Wthr'!D37</f>
        <v>491.46499999999997</v>
      </c>
      <c r="F157">
        <f t="shared" si="23"/>
        <v>36519.629999999997</v>
      </c>
      <c r="G157">
        <f t="shared" si="19"/>
        <v>3032.5</v>
      </c>
      <c r="H157">
        <f t="shared" si="20"/>
        <v>0.1620659521846661</v>
      </c>
      <c r="I157">
        <f>'3. Normal Wthr'!F37</f>
        <v>0</v>
      </c>
      <c r="J157">
        <f t="shared" si="24"/>
        <v>5560.300000000002</v>
      </c>
      <c r="K157">
        <f t="shared" si="21"/>
        <v>348.69999999999993</v>
      </c>
      <c r="L157">
        <f t="shared" si="22"/>
        <v>0</v>
      </c>
    </row>
    <row r="158" spans="1:12" x14ac:dyDescent="0.35">
      <c r="A158">
        <f t="shared" si="25"/>
        <v>2028</v>
      </c>
      <c r="B158">
        <f t="shared" si="26"/>
        <v>1</v>
      </c>
      <c r="C158">
        <v>31</v>
      </c>
      <c r="D158" s="7">
        <f t="shared" si="18"/>
        <v>8.4931506849315067E-2</v>
      </c>
      <c r="E158">
        <f>'3. Normal Wthr'!D38</f>
        <v>584.34500000000003</v>
      </c>
      <c r="F158">
        <f t="shared" si="23"/>
        <v>37103.974999999999</v>
      </c>
      <c r="G158">
        <f t="shared" si="19"/>
        <v>3032.5</v>
      </c>
      <c r="H158">
        <f t="shared" si="20"/>
        <v>0.19269414674361088</v>
      </c>
      <c r="I158">
        <f>'3. Normal Wthr'!F38</f>
        <v>0</v>
      </c>
      <c r="J158">
        <f t="shared" si="24"/>
        <v>5560.300000000002</v>
      </c>
      <c r="K158">
        <f t="shared" si="21"/>
        <v>348.69999999999993</v>
      </c>
      <c r="L158">
        <f t="shared" si="22"/>
        <v>0</v>
      </c>
    </row>
    <row r="159" spans="1:12" x14ac:dyDescent="0.35">
      <c r="A159">
        <f t="shared" si="25"/>
        <v>2028</v>
      </c>
      <c r="B159">
        <f t="shared" si="26"/>
        <v>2</v>
      </c>
      <c r="C159">
        <v>29</v>
      </c>
      <c r="D159" s="7">
        <f t="shared" si="18"/>
        <v>7.9452054794520555E-2</v>
      </c>
      <c r="E159">
        <f>'3. Normal Wthr'!D39</f>
        <v>515.28166666669995</v>
      </c>
      <c r="F159">
        <f t="shared" si="23"/>
        <v>37619.256666666697</v>
      </c>
      <c r="G159">
        <f t="shared" si="19"/>
        <v>3032.5</v>
      </c>
      <c r="H159">
        <f t="shared" si="20"/>
        <v>0.16991975817533386</v>
      </c>
      <c r="I159">
        <f>'3. Normal Wthr'!F39</f>
        <v>0</v>
      </c>
      <c r="J159">
        <f t="shared" si="24"/>
        <v>5560.300000000002</v>
      </c>
      <c r="K159">
        <f t="shared" si="21"/>
        <v>348.69999999999993</v>
      </c>
      <c r="L159">
        <f t="shared" si="22"/>
        <v>0</v>
      </c>
    </row>
    <row r="160" spans="1:12" x14ac:dyDescent="0.35">
      <c r="A160">
        <f t="shared" si="25"/>
        <v>2028</v>
      </c>
      <c r="B160">
        <f t="shared" si="26"/>
        <v>3</v>
      </c>
      <c r="C160">
        <v>31</v>
      </c>
      <c r="D160" s="7">
        <f t="shared" si="18"/>
        <v>8.4931506849315067E-2</v>
      </c>
      <c r="E160">
        <f>'3. Normal Wthr'!D40</f>
        <v>417.4</v>
      </c>
      <c r="F160">
        <f t="shared" si="23"/>
        <v>38036.656666666699</v>
      </c>
      <c r="G160">
        <f t="shared" si="19"/>
        <v>3032.5</v>
      </c>
      <c r="H160">
        <f t="shared" si="20"/>
        <v>0.1376422093981863</v>
      </c>
      <c r="I160">
        <f>'3. Normal Wthr'!F40</f>
        <v>0</v>
      </c>
      <c r="J160">
        <f t="shared" si="24"/>
        <v>5560.300000000002</v>
      </c>
      <c r="K160">
        <f t="shared" si="21"/>
        <v>348.69999999999993</v>
      </c>
      <c r="L160">
        <f t="shared" si="22"/>
        <v>0</v>
      </c>
    </row>
    <row r="161" spans="1:12" x14ac:dyDescent="0.35">
      <c r="A161">
        <f t="shared" si="25"/>
        <v>2028</v>
      </c>
      <c r="B161">
        <f t="shared" si="26"/>
        <v>4</v>
      </c>
      <c r="C161">
        <v>30</v>
      </c>
      <c r="D161" s="7">
        <f t="shared" si="18"/>
        <v>8.2191780821917804E-2</v>
      </c>
      <c r="E161">
        <f>'3. Normal Wthr'!D41</f>
        <v>245.155</v>
      </c>
      <c r="F161">
        <f t="shared" si="23"/>
        <v>38281.811666666697</v>
      </c>
      <c r="G161">
        <f t="shared" si="19"/>
        <v>3032.5</v>
      </c>
      <c r="H161">
        <f t="shared" si="20"/>
        <v>8.0842539159109647E-2</v>
      </c>
      <c r="I161">
        <f>'3. Normal Wthr'!F41</f>
        <v>0.70499999999999996</v>
      </c>
      <c r="J161">
        <f t="shared" si="24"/>
        <v>5561.0050000000019</v>
      </c>
      <c r="K161">
        <f t="shared" si="21"/>
        <v>348.69999999999993</v>
      </c>
      <c r="L161">
        <f t="shared" si="22"/>
        <v>2.0217952394608551E-3</v>
      </c>
    </row>
    <row r="162" spans="1:12" x14ac:dyDescent="0.35">
      <c r="A162">
        <f t="shared" si="25"/>
        <v>2028</v>
      </c>
      <c r="B162">
        <f t="shared" si="26"/>
        <v>5</v>
      </c>
      <c r="C162">
        <v>31</v>
      </c>
      <c r="D162" s="7">
        <f t="shared" si="18"/>
        <v>8.4931506849315067E-2</v>
      </c>
      <c r="E162">
        <f>'3. Normal Wthr'!D42</f>
        <v>79.727500000000006</v>
      </c>
      <c r="F162">
        <f t="shared" si="23"/>
        <v>38361.539166666698</v>
      </c>
      <c r="G162">
        <f t="shared" si="19"/>
        <v>3032.5</v>
      </c>
      <c r="H162">
        <f t="shared" si="20"/>
        <v>2.6291014014839242E-2</v>
      </c>
      <c r="I162">
        <f>'3. Normal Wthr'!F42</f>
        <v>21.53</v>
      </c>
      <c r="J162">
        <f t="shared" si="24"/>
        <v>5582.5350000000017</v>
      </c>
      <c r="K162">
        <f t="shared" si="21"/>
        <v>348.69999999999993</v>
      </c>
      <c r="L162">
        <f t="shared" si="22"/>
        <v>6.1743619156868386E-2</v>
      </c>
    </row>
    <row r="163" spans="1:12" x14ac:dyDescent="0.35">
      <c r="A163">
        <f t="shared" si="25"/>
        <v>2028</v>
      </c>
      <c r="B163">
        <f t="shared" si="26"/>
        <v>6</v>
      </c>
      <c r="C163">
        <v>30</v>
      </c>
      <c r="D163" s="7">
        <f t="shared" si="18"/>
        <v>8.2191780821917804E-2</v>
      </c>
      <c r="E163">
        <f>'3. Normal Wthr'!D43</f>
        <v>3.3450000000000002</v>
      </c>
      <c r="F163">
        <f t="shared" si="23"/>
        <v>38364.884166666699</v>
      </c>
      <c r="G163">
        <f t="shared" si="19"/>
        <v>3032.5</v>
      </c>
      <c r="H163">
        <f t="shared" si="20"/>
        <v>1.103050288540808E-3</v>
      </c>
      <c r="I163">
        <f>'3. Normal Wthr'!F43</f>
        <v>77.260000000000005</v>
      </c>
      <c r="J163">
        <f t="shared" si="24"/>
        <v>5659.7950000000019</v>
      </c>
      <c r="K163">
        <f t="shared" si="21"/>
        <v>348.69999999999993</v>
      </c>
      <c r="L163">
        <f t="shared" si="22"/>
        <v>0.22156581588758251</v>
      </c>
    </row>
    <row r="164" spans="1:12" x14ac:dyDescent="0.35">
      <c r="A164">
        <f t="shared" si="25"/>
        <v>2028</v>
      </c>
      <c r="B164">
        <f t="shared" si="26"/>
        <v>7</v>
      </c>
      <c r="C164">
        <v>31</v>
      </c>
      <c r="D164" s="7">
        <f t="shared" si="18"/>
        <v>8.4931506849315067E-2</v>
      </c>
      <c r="E164">
        <f>'3. Normal Wthr'!D44</f>
        <v>0</v>
      </c>
      <c r="F164">
        <f t="shared" si="23"/>
        <v>38364.884166666699</v>
      </c>
      <c r="G164">
        <f t="shared" si="19"/>
        <v>3032.5</v>
      </c>
      <c r="H164">
        <f t="shared" si="20"/>
        <v>0</v>
      </c>
      <c r="I164">
        <f>'3. Normal Wthr'!F44</f>
        <v>153.97</v>
      </c>
      <c r="J164">
        <f t="shared" si="24"/>
        <v>5813.7650000000021</v>
      </c>
      <c r="K164">
        <f t="shared" si="21"/>
        <v>348.69999999999993</v>
      </c>
      <c r="L164">
        <f t="shared" si="22"/>
        <v>0.44155434470891891</v>
      </c>
    </row>
    <row r="165" spans="1:12" x14ac:dyDescent="0.35">
      <c r="A165">
        <f t="shared" si="25"/>
        <v>2028</v>
      </c>
      <c r="B165">
        <f t="shared" si="26"/>
        <v>8</v>
      </c>
      <c r="C165">
        <v>31</v>
      </c>
      <c r="D165" s="7">
        <f t="shared" si="18"/>
        <v>8.4931506849315067E-2</v>
      </c>
      <c r="E165">
        <f>'3. Normal Wthr'!D45</f>
        <v>0.215</v>
      </c>
      <c r="F165">
        <f t="shared" si="23"/>
        <v>38365.099166666696</v>
      </c>
      <c r="G165">
        <f t="shared" si="19"/>
        <v>3032.5</v>
      </c>
      <c r="H165">
        <f t="shared" si="20"/>
        <v>7.089859851607585E-5</v>
      </c>
      <c r="I165">
        <f>'3. Normal Wthr'!F45</f>
        <v>126.72</v>
      </c>
      <c r="J165">
        <f t="shared" si="24"/>
        <v>5940.4850000000024</v>
      </c>
      <c r="K165">
        <f t="shared" si="21"/>
        <v>348.69999999999993</v>
      </c>
      <c r="L165">
        <f t="shared" si="22"/>
        <v>0.36340694006309154</v>
      </c>
    </row>
    <row r="166" spans="1:12" x14ac:dyDescent="0.35">
      <c r="A166">
        <f t="shared" si="25"/>
        <v>2028</v>
      </c>
      <c r="B166">
        <f t="shared" si="26"/>
        <v>9</v>
      </c>
      <c r="C166">
        <v>30</v>
      </c>
      <c r="D166" s="7">
        <f t="shared" si="18"/>
        <v>8.2191780821917804E-2</v>
      </c>
      <c r="E166">
        <f>'3. Normal Wthr'!D46</f>
        <v>10.775</v>
      </c>
      <c r="F166">
        <f t="shared" si="23"/>
        <v>38375.874166666697</v>
      </c>
      <c r="G166">
        <f t="shared" si="19"/>
        <v>3032.5</v>
      </c>
      <c r="H166">
        <f t="shared" si="20"/>
        <v>3.5531739488870568E-3</v>
      </c>
      <c r="I166">
        <f>'3. Normal Wthr'!F46</f>
        <v>47.34</v>
      </c>
      <c r="J166">
        <f t="shared" si="24"/>
        <v>5987.8250000000025</v>
      </c>
      <c r="K166">
        <f t="shared" si="21"/>
        <v>348.69999999999993</v>
      </c>
      <c r="L166">
        <f t="shared" si="22"/>
        <v>0.13576139948379701</v>
      </c>
    </row>
    <row r="167" spans="1:12" x14ac:dyDescent="0.35">
      <c r="A167">
        <f t="shared" si="25"/>
        <v>2028</v>
      </c>
      <c r="B167">
        <f t="shared" si="26"/>
        <v>10</v>
      </c>
      <c r="C167">
        <v>31</v>
      </c>
      <c r="D167" s="7">
        <f t="shared" si="18"/>
        <v>8.4931506849315067E-2</v>
      </c>
      <c r="E167">
        <f>'3. Normal Wthr'!D47</f>
        <v>134.64500000000001</v>
      </c>
      <c r="F167">
        <f t="shared" si="23"/>
        <v>38510.519166666694</v>
      </c>
      <c r="G167">
        <f t="shared" si="19"/>
        <v>3032.5</v>
      </c>
      <c r="H167">
        <f t="shared" si="20"/>
        <v>4.4400659521846665E-2</v>
      </c>
      <c r="I167">
        <f>'3. Normal Wthr'!F47</f>
        <v>6.5149999999999997</v>
      </c>
      <c r="J167">
        <f t="shared" si="24"/>
        <v>5994.3400000000029</v>
      </c>
      <c r="K167">
        <f t="shared" si="21"/>
        <v>348.69999999999993</v>
      </c>
      <c r="L167">
        <f t="shared" si="22"/>
        <v>1.868368224835102E-2</v>
      </c>
    </row>
    <row r="168" spans="1:12" x14ac:dyDescent="0.35">
      <c r="A168">
        <f t="shared" si="25"/>
        <v>2028</v>
      </c>
      <c r="B168">
        <f t="shared" si="26"/>
        <v>11</v>
      </c>
      <c r="C168">
        <v>30</v>
      </c>
      <c r="D168" s="7">
        <f t="shared" si="18"/>
        <v>8.2191780821917804E-2</v>
      </c>
      <c r="E168">
        <f>'3. Normal Wthr'!D48</f>
        <v>322.54000000000002</v>
      </c>
      <c r="F168">
        <f t="shared" si="23"/>
        <v>38833.059166666695</v>
      </c>
      <c r="G168">
        <f t="shared" si="19"/>
        <v>3032.5</v>
      </c>
      <c r="H168">
        <f t="shared" si="20"/>
        <v>0.10636108821104699</v>
      </c>
      <c r="I168">
        <f>'3. Normal Wthr'!F48</f>
        <v>0.26</v>
      </c>
      <c r="J168">
        <f t="shared" si="24"/>
        <v>5994.6000000000031</v>
      </c>
      <c r="K168">
        <f t="shared" si="21"/>
        <v>348.69999999999993</v>
      </c>
      <c r="L168">
        <f t="shared" si="22"/>
        <v>7.4562661313449976E-4</v>
      </c>
    </row>
    <row r="169" spans="1:12" x14ac:dyDescent="0.35">
      <c r="A169">
        <f t="shared" si="25"/>
        <v>2028</v>
      </c>
      <c r="B169">
        <f t="shared" si="26"/>
        <v>12</v>
      </c>
      <c r="C169">
        <v>31</v>
      </c>
      <c r="D169" s="7">
        <f t="shared" si="18"/>
        <v>8.4931506849315067E-2</v>
      </c>
      <c r="E169">
        <f>'3. Normal Wthr'!D49</f>
        <v>491.46499999999997</v>
      </c>
      <c r="F169">
        <f t="shared" si="23"/>
        <v>39324.524166666692</v>
      </c>
      <c r="G169">
        <f t="shared" si="19"/>
        <v>3032.5</v>
      </c>
      <c r="H169">
        <f t="shared" si="20"/>
        <v>0.1620659521846661</v>
      </c>
      <c r="I169">
        <f>'3. Normal Wthr'!F49</f>
        <v>0</v>
      </c>
      <c r="J169">
        <f t="shared" si="24"/>
        <v>5994.6000000000031</v>
      </c>
      <c r="K169">
        <f t="shared" si="21"/>
        <v>348.69999999999993</v>
      </c>
      <c r="L169">
        <f t="shared" si="22"/>
        <v>0</v>
      </c>
    </row>
    <row r="170" spans="1:12" x14ac:dyDescent="0.35">
      <c r="A170">
        <f t="shared" si="25"/>
        <v>2029</v>
      </c>
      <c r="B170">
        <f t="shared" si="26"/>
        <v>1</v>
      </c>
      <c r="C170">
        <v>31</v>
      </c>
      <c r="D170" s="7">
        <f t="shared" si="18"/>
        <v>8.4931506849315067E-2</v>
      </c>
      <c r="E170">
        <f>'3. Normal Wthr'!D50</f>
        <v>584.34500000000003</v>
      </c>
      <c r="F170">
        <f t="shared" si="23"/>
        <v>39908.869166666693</v>
      </c>
      <c r="G170">
        <f t="shared" si="19"/>
        <v>3032.5</v>
      </c>
      <c r="H170">
        <f t="shared" si="20"/>
        <v>0.19269414674361088</v>
      </c>
      <c r="I170">
        <f>'3. Normal Wthr'!F50</f>
        <v>0</v>
      </c>
      <c r="J170">
        <f t="shared" si="24"/>
        <v>5994.6000000000031</v>
      </c>
      <c r="K170">
        <f t="shared" si="21"/>
        <v>348.69999999999993</v>
      </c>
      <c r="L170">
        <f t="shared" si="22"/>
        <v>0</v>
      </c>
    </row>
    <row r="171" spans="1:12" x14ac:dyDescent="0.35">
      <c r="A171">
        <f t="shared" si="25"/>
        <v>2029</v>
      </c>
      <c r="B171">
        <f t="shared" si="26"/>
        <v>2</v>
      </c>
      <c r="C171">
        <v>28</v>
      </c>
      <c r="D171" s="7">
        <f t="shared" si="18"/>
        <v>7.6712328767123292E-2</v>
      </c>
      <c r="E171">
        <f>'3. Normal Wthr'!D51</f>
        <v>496.21499999999997</v>
      </c>
      <c r="F171">
        <f t="shared" si="23"/>
        <v>40405.084166666689</v>
      </c>
      <c r="G171">
        <f t="shared" si="19"/>
        <v>3032.5</v>
      </c>
      <c r="H171">
        <f t="shared" si="20"/>
        <v>0.16363231657048638</v>
      </c>
      <c r="I171">
        <f>'3. Normal Wthr'!F51</f>
        <v>0</v>
      </c>
      <c r="J171">
        <f t="shared" si="24"/>
        <v>5994.6000000000031</v>
      </c>
      <c r="K171">
        <f t="shared" si="21"/>
        <v>348.69999999999993</v>
      </c>
      <c r="L171">
        <f t="shared" si="22"/>
        <v>0</v>
      </c>
    </row>
    <row r="172" spans="1:12" x14ac:dyDescent="0.35">
      <c r="A172">
        <f t="shared" si="25"/>
        <v>2029</v>
      </c>
      <c r="B172">
        <f t="shared" si="26"/>
        <v>3</v>
      </c>
      <c r="C172">
        <v>31</v>
      </c>
      <c r="D172" s="7">
        <f t="shared" si="18"/>
        <v>8.4931506849315067E-2</v>
      </c>
      <c r="E172">
        <f>'3. Normal Wthr'!D52</f>
        <v>417.4</v>
      </c>
      <c r="F172">
        <f t="shared" si="23"/>
        <v>40822.484166666691</v>
      </c>
      <c r="G172">
        <f t="shared" si="19"/>
        <v>3032.5</v>
      </c>
      <c r="H172">
        <f t="shared" si="20"/>
        <v>0.1376422093981863</v>
      </c>
      <c r="I172">
        <f>'3. Normal Wthr'!F52</f>
        <v>0</v>
      </c>
      <c r="J172">
        <f t="shared" si="24"/>
        <v>5994.6000000000031</v>
      </c>
      <c r="K172">
        <f t="shared" si="21"/>
        <v>348.69999999999993</v>
      </c>
      <c r="L172">
        <f t="shared" si="22"/>
        <v>0</v>
      </c>
    </row>
    <row r="173" spans="1:12" x14ac:dyDescent="0.35">
      <c r="A173">
        <f t="shared" si="25"/>
        <v>2029</v>
      </c>
      <c r="B173">
        <f t="shared" si="26"/>
        <v>4</v>
      </c>
      <c r="C173">
        <v>30</v>
      </c>
      <c r="D173" s="7">
        <f t="shared" si="18"/>
        <v>8.2191780821917804E-2</v>
      </c>
      <c r="E173">
        <f>'3. Normal Wthr'!D53</f>
        <v>245.155</v>
      </c>
      <c r="F173">
        <f t="shared" si="23"/>
        <v>41067.63916666669</v>
      </c>
      <c r="G173">
        <f t="shared" si="19"/>
        <v>3032.5</v>
      </c>
      <c r="H173">
        <f t="shared" si="20"/>
        <v>8.0842539159109647E-2</v>
      </c>
      <c r="I173">
        <f>'3. Normal Wthr'!F53</f>
        <v>0.70499999999999996</v>
      </c>
      <c r="J173">
        <f t="shared" si="24"/>
        <v>5995.305000000003</v>
      </c>
      <c r="K173">
        <f t="shared" si="21"/>
        <v>348.69999999999993</v>
      </c>
      <c r="L173">
        <f t="shared" si="22"/>
        <v>2.0217952394608551E-3</v>
      </c>
    </row>
    <row r="174" spans="1:12" x14ac:dyDescent="0.35">
      <c r="A174">
        <f t="shared" si="25"/>
        <v>2029</v>
      </c>
      <c r="B174">
        <f t="shared" si="26"/>
        <v>5</v>
      </c>
      <c r="C174">
        <v>31</v>
      </c>
      <c r="D174" s="7">
        <f t="shared" si="18"/>
        <v>8.4931506849315067E-2</v>
      </c>
      <c r="E174">
        <f>'3. Normal Wthr'!D54</f>
        <v>79.727500000000006</v>
      </c>
      <c r="F174">
        <f t="shared" si="23"/>
        <v>41147.36666666669</v>
      </c>
      <c r="G174">
        <f t="shared" si="19"/>
        <v>3032.5</v>
      </c>
      <c r="H174">
        <f t="shared" si="20"/>
        <v>2.6291014014839242E-2</v>
      </c>
      <c r="I174">
        <f>'3. Normal Wthr'!F54</f>
        <v>21.53</v>
      </c>
      <c r="J174">
        <f t="shared" si="24"/>
        <v>6016.8350000000028</v>
      </c>
      <c r="K174">
        <f t="shared" si="21"/>
        <v>348.69999999999993</v>
      </c>
      <c r="L174">
        <f t="shared" si="22"/>
        <v>6.1743619156868386E-2</v>
      </c>
    </row>
    <row r="175" spans="1:12" x14ac:dyDescent="0.35">
      <c r="A175">
        <f t="shared" si="25"/>
        <v>2029</v>
      </c>
      <c r="B175">
        <f t="shared" si="26"/>
        <v>6</v>
      </c>
      <c r="C175">
        <v>30</v>
      </c>
      <c r="D175" s="7">
        <f t="shared" si="18"/>
        <v>8.2191780821917804E-2</v>
      </c>
      <c r="E175">
        <f>'3. Normal Wthr'!D55</f>
        <v>3.3450000000000002</v>
      </c>
      <c r="F175">
        <f t="shared" si="23"/>
        <v>41150.711666666692</v>
      </c>
      <c r="G175">
        <f t="shared" si="19"/>
        <v>3032.5</v>
      </c>
      <c r="H175">
        <f t="shared" si="20"/>
        <v>1.103050288540808E-3</v>
      </c>
      <c r="I175">
        <f>'3. Normal Wthr'!F55</f>
        <v>77.260000000000005</v>
      </c>
      <c r="J175">
        <f t="shared" si="24"/>
        <v>6094.095000000003</v>
      </c>
      <c r="K175">
        <f t="shared" si="21"/>
        <v>348.69999999999993</v>
      </c>
      <c r="L175">
        <f t="shared" si="22"/>
        <v>0.22156581588758251</v>
      </c>
    </row>
    <row r="176" spans="1:12" x14ac:dyDescent="0.35">
      <c r="A176">
        <f t="shared" si="25"/>
        <v>2029</v>
      </c>
      <c r="B176">
        <f t="shared" si="26"/>
        <v>7</v>
      </c>
      <c r="C176">
        <v>31</v>
      </c>
      <c r="D176" s="7">
        <f t="shared" si="18"/>
        <v>8.4931506849315067E-2</v>
      </c>
      <c r="E176">
        <f>'3. Normal Wthr'!D56</f>
        <v>0</v>
      </c>
      <c r="F176">
        <f t="shared" si="23"/>
        <v>41150.711666666692</v>
      </c>
      <c r="G176">
        <f t="shared" si="19"/>
        <v>3032.5</v>
      </c>
      <c r="H176">
        <f t="shared" si="20"/>
        <v>0</v>
      </c>
      <c r="I176">
        <f>'3. Normal Wthr'!F56</f>
        <v>153.97</v>
      </c>
      <c r="J176">
        <f t="shared" si="24"/>
        <v>6248.0650000000032</v>
      </c>
      <c r="K176">
        <f t="shared" si="21"/>
        <v>348.69999999999993</v>
      </c>
      <c r="L176">
        <f t="shared" si="22"/>
        <v>0.44155434470891891</v>
      </c>
    </row>
    <row r="177" spans="1:12" x14ac:dyDescent="0.35">
      <c r="A177">
        <f t="shared" si="25"/>
        <v>2029</v>
      </c>
      <c r="B177">
        <f t="shared" si="26"/>
        <v>8</v>
      </c>
      <c r="C177">
        <v>31</v>
      </c>
      <c r="D177" s="7">
        <f t="shared" si="18"/>
        <v>8.4931506849315067E-2</v>
      </c>
      <c r="E177">
        <f>'3. Normal Wthr'!D57</f>
        <v>0.215</v>
      </c>
      <c r="F177">
        <f t="shared" si="23"/>
        <v>41150.926666666688</v>
      </c>
      <c r="G177">
        <f t="shared" si="19"/>
        <v>3032.5</v>
      </c>
      <c r="H177">
        <f t="shared" si="20"/>
        <v>7.089859851607585E-5</v>
      </c>
      <c r="I177">
        <f>'3. Normal Wthr'!F57</f>
        <v>126.72</v>
      </c>
      <c r="J177">
        <f t="shared" si="24"/>
        <v>6374.7850000000035</v>
      </c>
      <c r="K177">
        <f t="shared" si="21"/>
        <v>348.69999999999993</v>
      </c>
      <c r="L177">
        <f t="shared" si="22"/>
        <v>0.36340694006309154</v>
      </c>
    </row>
    <row r="178" spans="1:12" x14ac:dyDescent="0.35">
      <c r="A178">
        <f t="shared" si="25"/>
        <v>2029</v>
      </c>
      <c r="B178">
        <f t="shared" si="26"/>
        <v>9</v>
      </c>
      <c r="C178">
        <v>30</v>
      </c>
      <c r="D178" s="7">
        <f t="shared" si="18"/>
        <v>8.2191780821917804E-2</v>
      </c>
      <c r="E178">
        <f>'3. Normal Wthr'!D58</f>
        <v>10.775</v>
      </c>
      <c r="F178">
        <f t="shared" si="23"/>
        <v>41161.70166666669</v>
      </c>
      <c r="G178">
        <f t="shared" si="19"/>
        <v>3032.5</v>
      </c>
      <c r="H178">
        <f t="shared" si="20"/>
        <v>3.5531739488870568E-3</v>
      </c>
      <c r="I178">
        <f>'3. Normal Wthr'!F58</f>
        <v>47.34</v>
      </c>
      <c r="J178">
        <f t="shared" si="24"/>
        <v>6422.1250000000036</v>
      </c>
      <c r="K178">
        <f t="shared" si="21"/>
        <v>348.69999999999993</v>
      </c>
      <c r="L178">
        <f t="shared" si="22"/>
        <v>0.13576139948379701</v>
      </c>
    </row>
    <row r="179" spans="1:12" x14ac:dyDescent="0.35">
      <c r="A179">
        <f t="shared" si="25"/>
        <v>2029</v>
      </c>
      <c r="B179">
        <f t="shared" si="26"/>
        <v>10</v>
      </c>
      <c r="C179">
        <v>31</v>
      </c>
      <c r="D179" s="7">
        <f t="shared" si="18"/>
        <v>8.4931506849315067E-2</v>
      </c>
      <c r="E179">
        <f>'3. Normal Wthr'!D59</f>
        <v>134.64500000000001</v>
      </c>
      <c r="F179">
        <f t="shared" si="23"/>
        <v>41296.346666666686</v>
      </c>
      <c r="G179">
        <f t="shared" si="19"/>
        <v>3032.5</v>
      </c>
      <c r="H179">
        <f t="shared" si="20"/>
        <v>4.4400659521846665E-2</v>
      </c>
      <c r="I179">
        <f>'3. Normal Wthr'!F59</f>
        <v>6.5149999999999997</v>
      </c>
      <c r="J179">
        <f t="shared" si="24"/>
        <v>6428.640000000004</v>
      </c>
      <c r="K179">
        <f t="shared" si="21"/>
        <v>348.69999999999993</v>
      </c>
      <c r="L179">
        <f t="shared" si="22"/>
        <v>1.868368224835102E-2</v>
      </c>
    </row>
    <row r="180" spans="1:12" x14ac:dyDescent="0.35">
      <c r="A180">
        <f t="shared" si="25"/>
        <v>2029</v>
      </c>
      <c r="B180">
        <f t="shared" si="26"/>
        <v>11</v>
      </c>
      <c r="C180">
        <v>30</v>
      </c>
      <c r="D180" s="7">
        <f t="shared" si="18"/>
        <v>8.2191780821917804E-2</v>
      </c>
      <c r="E180">
        <f>'3. Normal Wthr'!D60</f>
        <v>322.54000000000002</v>
      </c>
      <c r="F180">
        <f t="shared" si="23"/>
        <v>41618.886666666687</v>
      </c>
      <c r="G180">
        <f t="shared" si="19"/>
        <v>3032.5</v>
      </c>
      <c r="H180">
        <f t="shared" si="20"/>
        <v>0.10636108821104699</v>
      </c>
      <c r="I180">
        <f>'3. Normal Wthr'!F60</f>
        <v>0.26</v>
      </c>
      <c r="J180">
        <f t="shared" si="24"/>
        <v>6428.9000000000042</v>
      </c>
      <c r="K180">
        <f t="shared" si="21"/>
        <v>348.69999999999993</v>
      </c>
      <c r="L180">
        <f t="shared" si="22"/>
        <v>7.4562661313449976E-4</v>
      </c>
    </row>
    <row r="181" spans="1:12" x14ac:dyDescent="0.35">
      <c r="A181">
        <f t="shared" si="25"/>
        <v>2029</v>
      </c>
      <c r="B181">
        <f t="shared" si="26"/>
        <v>12</v>
      </c>
      <c r="C181">
        <v>31</v>
      </c>
      <c r="D181" s="7">
        <f t="shared" si="18"/>
        <v>8.4931506849315067E-2</v>
      </c>
      <c r="E181">
        <f>'3. Normal Wthr'!D61</f>
        <v>491.46499999999997</v>
      </c>
      <c r="F181">
        <f t="shared" si="23"/>
        <v>42110.351666666684</v>
      </c>
      <c r="G181">
        <f t="shared" si="19"/>
        <v>3032.5</v>
      </c>
      <c r="H181">
        <f t="shared" si="20"/>
        <v>0.1620659521846661</v>
      </c>
      <c r="I181">
        <f>'3. Normal Wthr'!F61</f>
        <v>0</v>
      </c>
      <c r="J181">
        <f t="shared" si="24"/>
        <v>6428.9000000000042</v>
      </c>
      <c r="K181">
        <f t="shared" si="21"/>
        <v>348.69999999999993</v>
      </c>
      <c r="L181">
        <f t="shared" si="22"/>
        <v>0</v>
      </c>
    </row>
    <row r="182" spans="1:12" x14ac:dyDescent="0.35">
      <c r="A182">
        <f t="shared" si="25"/>
        <v>2030</v>
      </c>
      <c r="B182">
        <f t="shared" si="26"/>
        <v>1</v>
      </c>
      <c r="C182">
        <v>31</v>
      </c>
      <c r="D182" s="7">
        <f t="shared" si="18"/>
        <v>8.4931506849315067E-2</v>
      </c>
      <c r="E182">
        <f>'3. Normal Wthr'!D62</f>
        <v>584.34500000000003</v>
      </c>
      <c r="F182">
        <f t="shared" si="23"/>
        <v>42694.696666666685</v>
      </c>
      <c r="G182">
        <f t="shared" si="19"/>
        <v>3032.5</v>
      </c>
      <c r="H182">
        <f t="shared" si="20"/>
        <v>0.19269414674361088</v>
      </c>
      <c r="I182">
        <f>'3. Normal Wthr'!F62</f>
        <v>0</v>
      </c>
      <c r="J182">
        <f t="shared" si="24"/>
        <v>6428.9000000000042</v>
      </c>
      <c r="K182">
        <f t="shared" si="21"/>
        <v>348.69999999999993</v>
      </c>
      <c r="L182">
        <f t="shared" si="22"/>
        <v>0</v>
      </c>
    </row>
    <row r="183" spans="1:12" x14ac:dyDescent="0.35">
      <c r="A183">
        <f t="shared" si="25"/>
        <v>2030</v>
      </c>
      <c r="B183">
        <f t="shared" si="26"/>
        <v>2</v>
      </c>
      <c r="C183">
        <v>28</v>
      </c>
      <c r="D183" s="7">
        <f t="shared" si="18"/>
        <v>7.6712328767123292E-2</v>
      </c>
      <c r="E183">
        <f>'3. Normal Wthr'!D63</f>
        <v>496.21499999999997</v>
      </c>
      <c r="F183">
        <f t="shared" si="23"/>
        <v>43190.911666666681</v>
      </c>
      <c r="G183">
        <f t="shared" si="19"/>
        <v>3032.5</v>
      </c>
      <c r="H183">
        <f t="shared" si="20"/>
        <v>0.16363231657048638</v>
      </c>
      <c r="I183">
        <f>'3. Normal Wthr'!F63</f>
        <v>0</v>
      </c>
      <c r="J183">
        <f t="shared" si="24"/>
        <v>6428.9000000000042</v>
      </c>
      <c r="K183">
        <f t="shared" si="21"/>
        <v>348.69999999999993</v>
      </c>
      <c r="L183">
        <f t="shared" si="22"/>
        <v>0</v>
      </c>
    </row>
    <row r="184" spans="1:12" x14ac:dyDescent="0.35">
      <c r="A184">
        <f t="shared" si="25"/>
        <v>2030</v>
      </c>
      <c r="B184">
        <f t="shared" si="26"/>
        <v>3</v>
      </c>
      <c r="C184">
        <v>31</v>
      </c>
      <c r="D184" s="7">
        <f t="shared" si="18"/>
        <v>8.4931506849315067E-2</v>
      </c>
      <c r="E184">
        <f>'3. Normal Wthr'!D64</f>
        <v>417.4</v>
      </c>
      <c r="F184">
        <f t="shared" si="23"/>
        <v>43608.311666666683</v>
      </c>
      <c r="G184">
        <f t="shared" si="19"/>
        <v>3032.5</v>
      </c>
      <c r="H184">
        <f t="shared" si="20"/>
        <v>0.1376422093981863</v>
      </c>
      <c r="I184">
        <f>'3. Normal Wthr'!F64</f>
        <v>0</v>
      </c>
      <c r="J184">
        <f t="shared" si="24"/>
        <v>6428.9000000000042</v>
      </c>
      <c r="K184">
        <f t="shared" si="21"/>
        <v>348.69999999999993</v>
      </c>
      <c r="L184">
        <f t="shared" si="22"/>
        <v>0</v>
      </c>
    </row>
    <row r="185" spans="1:12" x14ac:dyDescent="0.35">
      <c r="A185">
        <f t="shared" si="25"/>
        <v>2030</v>
      </c>
      <c r="B185">
        <f t="shared" si="26"/>
        <v>4</v>
      </c>
      <c r="C185">
        <v>30</v>
      </c>
      <c r="D185" s="7">
        <f t="shared" si="18"/>
        <v>8.2191780821917804E-2</v>
      </c>
      <c r="E185">
        <f>'3. Normal Wthr'!D65</f>
        <v>245.155</v>
      </c>
      <c r="F185">
        <f t="shared" si="23"/>
        <v>43853.466666666682</v>
      </c>
      <c r="G185">
        <f t="shared" si="19"/>
        <v>3032.5</v>
      </c>
      <c r="H185">
        <f t="shared" si="20"/>
        <v>8.0842539159109647E-2</v>
      </c>
      <c r="I185">
        <f>'3. Normal Wthr'!F65</f>
        <v>0.70499999999999996</v>
      </c>
      <c r="J185">
        <f t="shared" si="24"/>
        <v>6429.6050000000041</v>
      </c>
      <c r="K185">
        <f t="shared" si="21"/>
        <v>348.69999999999993</v>
      </c>
      <c r="L185">
        <f t="shared" si="22"/>
        <v>2.0217952394608551E-3</v>
      </c>
    </row>
    <row r="186" spans="1:12" x14ac:dyDescent="0.35">
      <c r="A186">
        <f t="shared" si="25"/>
        <v>2030</v>
      </c>
      <c r="B186">
        <f t="shared" si="26"/>
        <v>5</v>
      </c>
      <c r="C186">
        <v>31</v>
      </c>
      <c r="D186" s="7">
        <f t="shared" si="18"/>
        <v>8.4931506849315067E-2</v>
      </c>
      <c r="E186">
        <f>'3. Normal Wthr'!D66</f>
        <v>79.727500000000006</v>
      </c>
      <c r="F186">
        <f t="shared" si="23"/>
        <v>43933.194166666683</v>
      </c>
      <c r="G186">
        <f t="shared" si="19"/>
        <v>3032.5</v>
      </c>
      <c r="H186">
        <f t="shared" si="20"/>
        <v>2.6291014014839242E-2</v>
      </c>
      <c r="I186">
        <f>'3. Normal Wthr'!F66</f>
        <v>21.53</v>
      </c>
      <c r="J186">
        <f t="shared" si="24"/>
        <v>6451.1350000000039</v>
      </c>
      <c r="K186">
        <f t="shared" si="21"/>
        <v>348.69999999999993</v>
      </c>
      <c r="L186">
        <f t="shared" si="22"/>
        <v>6.1743619156868386E-2</v>
      </c>
    </row>
    <row r="187" spans="1:12" x14ac:dyDescent="0.35">
      <c r="A187">
        <f t="shared" si="25"/>
        <v>2030</v>
      </c>
      <c r="B187">
        <f t="shared" si="26"/>
        <v>6</v>
      </c>
      <c r="C187">
        <v>30</v>
      </c>
      <c r="D187" s="7">
        <f t="shared" si="18"/>
        <v>8.2191780821917804E-2</v>
      </c>
      <c r="E187">
        <f>'3. Normal Wthr'!D67</f>
        <v>3.3450000000000002</v>
      </c>
      <c r="F187">
        <f t="shared" si="23"/>
        <v>43936.539166666684</v>
      </c>
      <c r="G187">
        <f t="shared" si="19"/>
        <v>3032.5</v>
      </c>
      <c r="H187">
        <f t="shared" si="20"/>
        <v>1.103050288540808E-3</v>
      </c>
      <c r="I187">
        <f>'3. Normal Wthr'!F67</f>
        <v>77.260000000000005</v>
      </c>
      <c r="J187">
        <f t="shared" si="24"/>
        <v>6528.3950000000041</v>
      </c>
      <c r="K187">
        <f t="shared" si="21"/>
        <v>348.69999999999993</v>
      </c>
      <c r="L187">
        <f t="shared" si="22"/>
        <v>0.22156581588758251</v>
      </c>
    </row>
    <row r="188" spans="1:12" x14ac:dyDescent="0.35">
      <c r="A188">
        <f t="shared" si="25"/>
        <v>2030</v>
      </c>
      <c r="B188">
        <f t="shared" si="26"/>
        <v>7</v>
      </c>
      <c r="C188">
        <v>31</v>
      </c>
      <c r="D188" s="7">
        <f t="shared" si="18"/>
        <v>8.4931506849315067E-2</v>
      </c>
      <c r="E188">
        <f>'3. Normal Wthr'!D68</f>
        <v>0</v>
      </c>
      <c r="F188">
        <f t="shared" si="23"/>
        <v>43936.539166666684</v>
      </c>
      <c r="G188">
        <f t="shared" si="19"/>
        <v>3032.5</v>
      </c>
      <c r="H188">
        <f t="shared" si="20"/>
        <v>0</v>
      </c>
      <c r="I188">
        <f>'3. Normal Wthr'!F68</f>
        <v>153.97</v>
      </c>
      <c r="J188">
        <f t="shared" si="24"/>
        <v>6682.3650000000043</v>
      </c>
      <c r="K188">
        <f t="shared" si="21"/>
        <v>348.69999999999993</v>
      </c>
      <c r="L188">
        <f t="shared" si="22"/>
        <v>0.44155434470891891</v>
      </c>
    </row>
    <row r="189" spans="1:12" x14ac:dyDescent="0.35">
      <c r="A189">
        <f t="shared" si="25"/>
        <v>2030</v>
      </c>
      <c r="B189">
        <f t="shared" si="26"/>
        <v>8</v>
      </c>
      <c r="C189">
        <v>31</v>
      </c>
      <c r="D189" s="7">
        <f t="shared" si="18"/>
        <v>8.4931506849315067E-2</v>
      </c>
      <c r="E189">
        <f>'3. Normal Wthr'!D69</f>
        <v>0.215</v>
      </c>
      <c r="F189">
        <f t="shared" si="23"/>
        <v>43936.75416666668</v>
      </c>
      <c r="G189">
        <f t="shared" si="19"/>
        <v>3032.5</v>
      </c>
      <c r="H189">
        <f t="shared" si="20"/>
        <v>7.089859851607585E-5</v>
      </c>
      <c r="I189">
        <f>'3. Normal Wthr'!F69</f>
        <v>126.72</v>
      </c>
      <c r="J189">
        <f t="shared" si="24"/>
        <v>6809.0850000000046</v>
      </c>
      <c r="K189">
        <f t="shared" si="21"/>
        <v>348.69999999999993</v>
      </c>
      <c r="L189">
        <f t="shared" si="22"/>
        <v>0.36340694006309154</v>
      </c>
    </row>
    <row r="190" spans="1:12" x14ac:dyDescent="0.35">
      <c r="A190">
        <f t="shared" si="25"/>
        <v>2030</v>
      </c>
      <c r="B190">
        <f t="shared" si="26"/>
        <v>9</v>
      </c>
      <c r="C190">
        <v>30</v>
      </c>
      <c r="D190" s="7">
        <f t="shared" si="18"/>
        <v>8.2191780821917804E-2</v>
      </c>
      <c r="E190">
        <f>'3. Normal Wthr'!D70</f>
        <v>10.775</v>
      </c>
      <c r="F190">
        <f t="shared" si="23"/>
        <v>43947.529166666682</v>
      </c>
      <c r="G190">
        <f t="shared" si="19"/>
        <v>3032.5</v>
      </c>
      <c r="H190">
        <f t="shared" si="20"/>
        <v>3.5531739488870568E-3</v>
      </c>
      <c r="I190">
        <f>'3. Normal Wthr'!F70</f>
        <v>47.34</v>
      </c>
      <c r="J190">
        <f t="shared" si="24"/>
        <v>6856.4250000000047</v>
      </c>
      <c r="K190">
        <f t="shared" si="21"/>
        <v>348.69999999999993</v>
      </c>
      <c r="L190">
        <f t="shared" si="22"/>
        <v>0.13576139948379701</v>
      </c>
    </row>
    <row r="191" spans="1:12" x14ac:dyDescent="0.35">
      <c r="A191">
        <f t="shared" si="25"/>
        <v>2030</v>
      </c>
      <c r="B191">
        <f t="shared" si="26"/>
        <v>10</v>
      </c>
      <c r="C191">
        <v>31</v>
      </c>
      <c r="D191" s="7">
        <f t="shared" si="18"/>
        <v>8.4931506849315067E-2</v>
      </c>
      <c r="E191">
        <f>'3. Normal Wthr'!D71</f>
        <v>134.64500000000001</v>
      </c>
      <c r="F191">
        <f t="shared" si="23"/>
        <v>44082.174166666679</v>
      </c>
      <c r="G191">
        <f t="shared" si="19"/>
        <v>3032.5</v>
      </c>
      <c r="H191">
        <f t="shared" si="20"/>
        <v>4.4400659521846665E-2</v>
      </c>
      <c r="I191">
        <f>'3. Normal Wthr'!F71</f>
        <v>6.5149999999999997</v>
      </c>
      <c r="J191">
        <f t="shared" si="24"/>
        <v>6862.9400000000051</v>
      </c>
      <c r="K191">
        <f t="shared" si="21"/>
        <v>348.69999999999993</v>
      </c>
      <c r="L191">
        <f t="shared" si="22"/>
        <v>1.868368224835102E-2</v>
      </c>
    </row>
    <row r="192" spans="1:12" x14ac:dyDescent="0.35">
      <c r="A192">
        <f t="shared" si="25"/>
        <v>2030</v>
      </c>
      <c r="B192">
        <f t="shared" si="26"/>
        <v>11</v>
      </c>
      <c r="C192">
        <v>30</v>
      </c>
      <c r="D192" s="7">
        <f t="shared" si="18"/>
        <v>8.2191780821917804E-2</v>
      </c>
      <c r="E192">
        <f>'3. Normal Wthr'!D72</f>
        <v>322.54000000000002</v>
      </c>
      <c r="F192">
        <f t="shared" si="23"/>
        <v>44404.714166666679</v>
      </c>
      <c r="G192">
        <f t="shared" si="19"/>
        <v>3032.5</v>
      </c>
      <c r="H192">
        <f t="shared" si="20"/>
        <v>0.10636108821104699</v>
      </c>
      <c r="I192">
        <f>'3. Normal Wthr'!F72</f>
        <v>0.26</v>
      </c>
      <c r="J192">
        <f t="shared" si="24"/>
        <v>6863.2000000000053</v>
      </c>
      <c r="K192">
        <f t="shared" si="21"/>
        <v>348.69999999999993</v>
      </c>
      <c r="L192">
        <f t="shared" si="22"/>
        <v>7.4562661313449976E-4</v>
      </c>
    </row>
    <row r="193" spans="1:12" x14ac:dyDescent="0.35">
      <c r="A193">
        <f t="shared" si="25"/>
        <v>2030</v>
      </c>
      <c r="B193">
        <f t="shared" si="26"/>
        <v>12</v>
      </c>
      <c r="C193">
        <v>31</v>
      </c>
      <c r="D193" s="7">
        <f t="shared" si="18"/>
        <v>8.4931506849315067E-2</v>
      </c>
      <c r="E193">
        <f>'3. Normal Wthr'!D73</f>
        <v>491.46499999999997</v>
      </c>
      <c r="F193">
        <f t="shared" si="23"/>
        <v>44896.179166666676</v>
      </c>
      <c r="G193">
        <f t="shared" si="19"/>
        <v>3032.5</v>
      </c>
      <c r="H193">
        <f t="shared" si="20"/>
        <v>0.1620659521846661</v>
      </c>
      <c r="I193">
        <f>'3. Normal Wthr'!F73</f>
        <v>0</v>
      </c>
      <c r="J193">
        <f t="shared" si="24"/>
        <v>6863.2000000000053</v>
      </c>
      <c r="K193">
        <f t="shared" si="21"/>
        <v>348.69999999999993</v>
      </c>
      <c r="L193">
        <f t="shared" si="22"/>
        <v>0</v>
      </c>
    </row>
    <row r="194" spans="1:12" x14ac:dyDescent="0.35">
      <c r="A194">
        <f t="shared" si="25"/>
        <v>2031</v>
      </c>
      <c r="B194">
        <f t="shared" si="26"/>
        <v>1</v>
      </c>
      <c r="C194">
        <v>31</v>
      </c>
      <c r="D194" s="7">
        <f t="shared" si="18"/>
        <v>8.4931506849315067E-2</v>
      </c>
      <c r="E194">
        <f>'3. Normal Wthr'!D74</f>
        <v>584.34500000000003</v>
      </c>
      <c r="F194">
        <f t="shared" si="23"/>
        <v>45480.524166666677</v>
      </c>
      <c r="G194">
        <f t="shared" si="19"/>
        <v>3032.5</v>
      </c>
      <c r="H194">
        <f t="shared" si="20"/>
        <v>0.19269414674361088</v>
      </c>
      <c r="I194">
        <f>'3. Normal Wthr'!F74</f>
        <v>0</v>
      </c>
      <c r="J194">
        <f t="shared" si="24"/>
        <v>6863.2000000000053</v>
      </c>
      <c r="K194">
        <f t="shared" si="21"/>
        <v>348.69999999999993</v>
      </c>
      <c r="L194">
        <f t="shared" si="22"/>
        <v>0</v>
      </c>
    </row>
    <row r="195" spans="1:12" x14ac:dyDescent="0.35">
      <c r="A195">
        <f t="shared" si="25"/>
        <v>2031</v>
      </c>
      <c r="B195">
        <f t="shared" si="26"/>
        <v>2</v>
      </c>
      <c r="C195">
        <v>28</v>
      </c>
      <c r="D195" s="7">
        <f t="shared" ref="D195:D258" si="27">C195/365</f>
        <v>7.6712328767123292E-2</v>
      </c>
      <c r="E195">
        <f>'3. Normal Wthr'!D75</f>
        <v>496.21499999999997</v>
      </c>
      <c r="F195">
        <f t="shared" si="23"/>
        <v>45976.739166666674</v>
      </c>
      <c r="G195">
        <f t="shared" ref="G195:G258" si="28">$F$13</f>
        <v>3032.5</v>
      </c>
      <c r="H195">
        <f t="shared" ref="H195:H258" si="29">E195/G195</f>
        <v>0.16363231657048638</v>
      </c>
      <c r="I195">
        <f>'3. Normal Wthr'!F75</f>
        <v>0</v>
      </c>
      <c r="J195">
        <f t="shared" si="24"/>
        <v>6863.2000000000053</v>
      </c>
      <c r="K195">
        <f t="shared" ref="K195:K258" si="30">$J$13</f>
        <v>348.69999999999993</v>
      </c>
      <c r="L195">
        <f t="shared" ref="L195:L258" si="31">I195/K195</f>
        <v>0</v>
      </c>
    </row>
    <row r="196" spans="1:12" x14ac:dyDescent="0.35">
      <c r="A196">
        <f t="shared" si="25"/>
        <v>2031</v>
      </c>
      <c r="B196">
        <f t="shared" si="26"/>
        <v>3</v>
      </c>
      <c r="C196">
        <v>31</v>
      </c>
      <c r="D196" s="7">
        <f t="shared" si="27"/>
        <v>8.4931506849315067E-2</v>
      </c>
      <c r="E196">
        <f>'3. Normal Wthr'!D76</f>
        <v>417.4</v>
      </c>
      <c r="F196">
        <f t="shared" ref="F196:F259" si="32">F195+E196</f>
        <v>46394.139166666675</v>
      </c>
      <c r="G196">
        <f t="shared" si="28"/>
        <v>3032.5</v>
      </c>
      <c r="H196">
        <f t="shared" si="29"/>
        <v>0.1376422093981863</v>
      </c>
      <c r="I196">
        <f>'3. Normal Wthr'!F76</f>
        <v>0</v>
      </c>
      <c r="J196">
        <f t="shared" ref="J196:J259" si="33">J195+I196</f>
        <v>6863.2000000000053</v>
      </c>
      <c r="K196">
        <f t="shared" si="30"/>
        <v>348.69999999999993</v>
      </c>
      <c r="L196">
        <f t="shared" si="31"/>
        <v>0</v>
      </c>
    </row>
    <row r="197" spans="1:12" x14ac:dyDescent="0.35">
      <c r="A197">
        <f t="shared" si="25"/>
        <v>2031</v>
      </c>
      <c r="B197">
        <f t="shared" si="26"/>
        <v>4</v>
      </c>
      <c r="C197">
        <v>30</v>
      </c>
      <c r="D197" s="7">
        <f t="shared" si="27"/>
        <v>8.2191780821917804E-2</v>
      </c>
      <c r="E197">
        <f>'3. Normal Wthr'!D77</f>
        <v>245.155</v>
      </c>
      <c r="F197">
        <f t="shared" si="32"/>
        <v>46639.294166666674</v>
      </c>
      <c r="G197">
        <f t="shared" si="28"/>
        <v>3032.5</v>
      </c>
      <c r="H197">
        <f t="shared" si="29"/>
        <v>8.0842539159109647E-2</v>
      </c>
      <c r="I197">
        <f>'3. Normal Wthr'!F77</f>
        <v>0.70499999999999996</v>
      </c>
      <c r="J197">
        <f t="shared" si="33"/>
        <v>6863.9050000000052</v>
      </c>
      <c r="K197">
        <f t="shared" si="30"/>
        <v>348.69999999999993</v>
      </c>
      <c r="L197">
        <f t="shared" si="31"/>
        <v>2.0217952394608551E-3</v>
      </c>
    </row>
    <row r="198" spans="1:12" x14ac:dyDescent="0.35">
      <c r="A198">
        <f t="shared" si="25"/>
        <v>2031</v>
      </c>
      <c r="B198">
        <f t="shared" si="26"/>
        <v>5</v>
      </c>
      <c r="C198">
        <v>31</v>
      </c>
      <c r="D198" s="7">
        <f t="shared" si="27"/>
        <v>8.4931506849315067E-2</v>
      </c>
      <c r="E198">
        <f>'3. Normal Wthr'!D78</f>
        <v>79.727500000000006</v>
      </c>
      <c r="F198">
        <f t="shared" si="32"/>
        <v>46719.021666666675</v>
      </c>
      <c r="G198">
        <f t="shared" si="28"/>
        <v>3032.5</v>
      </c>
      <c r="H198">
        <f t="shared" si="29"/>
        <v>2.6291014014839242E-2</v>
      </c>
      <c r="I198">
        <f>'3. Normal Wthr'!F78</f>
        <v>21.53</v>
      </c>
      <c r="J198">
        <f t="shared" si="33"/>
        <v>6885.4350000000049</v>
      </c>
      <c r="K198">
        <f t="shared" si="30"/>
        <v>348.69999999999993</v>
      </c>
      <c r="L198">
        <f t="shared" si="31"/>
        <v>6.1743619156868386E-2</v>
      </c>
    </row>
    <row r="199" spans="1:12" x14ac:dyDescent="0.35">
      <c r="A199">
        <f t="shared" si="25"/>
        <v>2031</v>
      </c>
      <c r="B199">
        <f t="shared" si="26"/>
        <v>6</v>
      </c>
      <c r="C199">
        <v>30</v>
      </c>
      <c r="D199" s="7">
        <f t="shared" si="27"/>
        <v>8.2191780821917804E-2</v>
      </c>
      <c r="E199">
        <f>'3. Normal Wthr'!D79</f>
        <v>3.3450000000000002</v>
      </c>
      <c r="F199">
        <f t="shared" si="32"/>
        <v>46722.366666666676</v>
      </c>
      <c r="G199">
        <f t="shared" si="28"/>
        <v>3032.5</v>
      </c>
      <c r="H199">
        <f t="shared" si="29"/>
        <v>1.103050288540808E-3</v>
      </c>
      <c r="I199">
        <f>'3. Normal Wthr'!F79</f>
        <v>77.260000000000005</v>
      </c>
      <c r="J199">
        <f t="shared" si="33"/>
        <v>6962.6950000000052</v>
      </c>
      <c r="K199">
        <f t="shared" si="30"/>
        <v>348.69999999999993</v>
      </c>
      <c r="L199">
        <f t="shared" si="31"/>
        <v>0.22156581588758251</v>
      </c>
    </row>
    <row r="200" spans="1:12" x14ac:dyDescent="0.35">
      <c r="A200">
        <f t="shared" si="25"/>
        <v>2031</v>
      </c>
      <c r="B200">
        <f t="shared" si="26"/>
        <v>7</v>
      </c>
      <c r="C200">
        <v>31</v>
      </c>
      <c r="D200" s="7">
        <f t="shared" si="27"/>
        <v>8.4931506849315067E-2</v>
      </c>
      <c r="E200">
        <f>'3. Normal Wthr'!D80</f>
        <v>0</v>
      </c>
      <c r="F200">
        <f t="shared" si="32"/>
        <v>46722.366666666676</v>
      </c>
      <c r="G200">
        <f t="shared" si="28"/>
        <v>3032.5</v>
      </c>
      <c r="H200">
        <f t="shared" si="29"/>
        <v>0</v>
      </c>
      <c r="I200">
        <f>'3. Normal Wthr'!F80</f>
        <v>153.97</v>
      </c>
      <c r="J200">
        <f t="shared" si="33"/>
        <v>7116.6650000000054</v>
      </c>
      <c r="K200">
        <f t="shared" si="30"/>
        <v>348.69999999999993</v>
      </c>
      <c r="L200">
        <f t="shared" si="31"/>
        <v>0.44155434470891891</v>
      </c>
    </row>
    <row r="201" spans="1:12" x14ac:dyDescent="0.35">
      <c r="A201">
        <f t="shared" si="25"/>
        <v>2031</v>
      </c>
      <c r="B201">
        <f t="shared" si="26"/>
        <v>8</v>
      </c>
      <c r="C201">
        <v>31</v>
      </c>
      <c r="D201" s="7">
        <f t="shared" si="27"/>
        <v>8.4931506849315067E-2</v>
      </c>
      <c r="E201">
        <f>'3. Normal Wthr'!D81</f>
        <v>0.215</v>
      </c>
      <c r="F201">
        <f t="shared" si="32"/>
        <v>46722.581666666672</v>
      </c>
      <c r="G201">
        <f t="shared" si="28"/>
        <v>3032.5</v>
      </c>
      <c r="H201">
        <f t="shared" si="29"/>
        <v>7.089859851607585E-5</v>
      </c>
      <c r="I201">
        <f>'3. Normal Wthr'!F81</f>
        <v>126.72</v>
      </c>
      <c r="J201">
        <f t="shared" si="33"/>
        <v>7243.3850000000057</v>
      </c>
      <c r="K201">
        <f t="shared" si="30"/>
        <v>348.69999999999993</v>
      </c>
      <c r="L201">
        <f t="shared" si="31"/>
        <v>0.36340694006309154</v>
      </c>
    </row>
    <row r="202" spans="1:12" x14ac:dyDescent="0.35">
      <c r="A202">
        <f t="shared" si="25"/>
        <v>2031</v>
      </c>
      <c r="B202">
        <f t="shared" si="26"/>
        <v>9</v>
      </c>
      <c r="C202">
        <v>30</v>
      </c>
      <c r="D202" s="7">
        <f t="shared" si="27"/>
        <v>8.2191780821917804E-2</v>
      </c>
      <c r="E202">
        <f>'3. Normal Wthr'!D82</f>
        <v>10.775</v>
      </c>
      <c r="F202">
        <f t="shared" si="32"/>
        <v>46733.356666666674</v>
      </c>
      <c r="G202">
        <f t="shared" si="28"/>
        <v>3032.5</v>
      </c>
      <c r="H202">
        <f t="shared" si="29"/>
        <v>3.5531739488870568E-3</v>
      </c>
      <c r="I202">
        <f>'3. Normal Wthr'!F82</f>
        <v>47.34</v>
      </c>
      <c r="J202">
        <f t="shared" si="33"/>
        <v>7290.7250000000058</v>
      </c>
      <c r="K202">
        <f t="shared" si="30"/>
        <v>348.69999999999993</v>
      </c>
      <c r="L202">
        <f t="shared" si="31"/>
        <v>0.13576139948379701</v>
      </c>
    </row>
    <row r="203" spans="1:12" x14ac:dyDescent="0.35">
      <c r="A203">
        <f t="shared" si="25"/>
        <v>2031</v>
      </c>
      <c r="B203">
        <f t="shared" si="26"/>
        <v>10</v>
      </c>
      <c r="C203">
        <v>31</v>
      </c>
      <c r="D203" s="7">
        <f t="shared" si="27"/>
        <v>8.4931506849315067E-2</v>
      </c>
      <c r="E203">
        <f>'3. Normal Wthr'!D83</f>
        <v>134.64500000000001</v>
      </c>
      <c r="F203">
        <f t="shared" si="32"/>
        <v>46868.001666666671</v>
      </c>
      <c r="G203">
        <f t="shared" si="28"/>
        <v>3032.5</v>
      </c>
      <c r="H203">
        <f t="shared" si="29"/>
        <v>4.4400659521846665E-2</v>
      </c>
      <c r="I203">
        <f>'3. Normal Wthr'!F83</f>
        <v>6.5149999999999997</v>
      </c>
      <c r="J203">
        <f t="shared" si="33"/>
        <v>7297.2400000000061</v>
      </c>
      <c r="K203">
        <f t="shared" si="30"/>
        <v>348.69999999999993</v>
      </c>
      <c r="L203">
        <f t="shared" si="31"/>
        <v>1.868368224835102E-2</v>
      </c>
    </row>
    <row r="204" spans="1:12" x14ac:dyDescent="0.35">
      <c r="A204">
        <f t="shared" si="25"/>
        <v>2031</v>
      </c>
      <c r="B204">
        <f t="shared" si="26"/>
        <v>11</v>
      </c>
      <c r="C204">
        <v>30</v>
      </c>
      <c r="D204" s="7">
        <f t="shared" si="27"/>
        <v>8.2191780821917804E-2</v>
      </c>
      <c r="E204">
        <f>'3. Normal Wthr'!D84</f>
        <v>322.54000000000002</v>
      </c>
      <c r="F204">
        <f t="shared" si="32"/>
        <v>47190.541666666672</v>
      </c>
      <c r="G204">
        <f t="shared" si="28"/>
        <v>3032.5</v>
      </c>
      <c r="H204">
        <f t="shared" si="29"/>
        <v>0.10636108821104699</v>
      </c>
      <c r="I204">
        <f>'3. Normal Wthr'!F84</f>
        <v>0.26</v>
      </c>
      <c r="J204">
        <f t="shared" si="33"/>
        <v>7297.5000000000064</v>
      </c>
      <c r="K204">
        <f t="shared" si="30"/>
        <v>348.69999999999993</v>
      </c>
      <c r="L204">
        <f t="shared" si="31"/>
        <v>7.4562661313449976E-4</v>
      </c>
    </row>
    <row r="205" spans="1:12" x14ac:dyDescent="0.35">
      <c r="A205">
        <f t="shared" si="25"/>
        <v>2031</v>
      </c>
      <c r="B205">
        <f t="shared" si="26"/>
        <v>12</v>
      </c>
      <c r="C205">
        <v>31</v>
      </c>
      <c r="D205" s="7">
        <f t="shared" si="27"/>
        <v>8.4931506849315067E-2</v>
      </c>
      <c r="E205">
        <f>'3. Normal Wthr'!D85</f>
        <v>491.46499999999997</v>
      </c>
      <c r="F205">
        <f t="shared" si="32"/>
        <v>47682.006666666668</v>
      </c>
      <c r="G205">
        <f t="shared" si="28"/>
        <v>3032.5</v>
      </c>
      <c r="H205">
        <f t="shared" si="29"/>
        <v>0.1620659521846661</v>
      </c>
      <c r="I205">
        <f>'3. Normal Wthr'!F85</f>
        <v>0</v>
      </c>
      <c r="J205">
        <f t="shared" si="33"/>
        <v>7297.5000000000064</v>
      </c>
      <c r="K205">
        <f t="shared" si="30"/>
        <v>348.69999999999993</v>
      </c>
      <c r="L205">
        <f t="shared" si="31"/>
        <v>0</v>
      </c>
    </row>
    <row r="206" spans="1:12" x14ac:dyDescent="0.35">
      <c r="A206">
        <f t="shared" si="25"/>
        <v>2032</v>
      </c>
      <c r="B206">
        <f t="shared" si="26"/>
        <v>1</v>
      </c>
      <c r="C206">
        <v>31</v>
      </c>
      <c r="D206" s="7">
        <f t="shared" si="27"/>
        <v>8.4931506849315067E-2</v>
      </c>
      <c r="E206">
        <f>'3. Normal Wthr'!D86</f>
        <v>584.34500000000003</v>
      </c>
      <c r="F206">
        <f t="shared" si="32"/>
        <v>48266.351666666669</v>
      </c>
      <c r="G206">
        <f t="shared" si="28"/>
        <v>3032.5</v>
      </c>
      <c r="H206">
        <f t="shared" si="29"/>
        <v>0.19269414674361088</v>
      </c>
      <c r="I206">
        <f>'3. Normal Wthr'!F86</f>
        <v>0</v>
      </c>
      <c r="J206">
        <f t="shared" si="33"/>
        <v>7297.5000000000064</v>
      </c>
      <c r="K206">
        <f t="shared" si="30"/>
        <v>348.69999999999993</v>
      </c>
      <c r="L206">
        <f t="shared" si="31"/>
        <v>0</v>
      </c>
    </row>
    <row r="207" spans="1:12" x14ac:dyDescent="0.35">
      <c r="A207">
        <f t="shared" ref="A207:A270" si="34">A195+1</f>
        <v>2032</v>
      </c>
      <c r="B207">
        <f t="shared" ref="B207:B270" si="35">B195</f>
        <v>2</v>
      </c>
      <c r="C207">
        <v>29</v>
      </c>
      <c r="D207" s="7">
        <f t="shared" si="27"/>
        <v>7.9452054794520555E-2</v>
      </c>
      <c r="E207">
        <f>'3. Normal Wthr'!D87</f>
        <v>515.28166666669995</v>
      </c>
      <c r="F207">
        <f t="shared" si="32"/>
        <v>48781.633333333368</v>
      </c>
      <c r="G207">
        <f t="shared" si="28"/>
        <v>3032.5</v>
      </c>
      <c r="H207">
        <f t="shared" si="29"/>
        <v>0.16991975817533386</v>
      </c>
      <c r="I207">
        <f>'3. Normal Wthr'!F87</f>
        <v>0</v>
      </c>
      <c r="J207">
        <f t="shared" si="33"/>
        <v>7297.5000000000064</v>
      </c>
      <c r="K207">
        <f t="shared" si="30"/>
        <v>348.69999999999993</v>
      </c>
      <c r="L207">
        <f t="shared" si="31"/>
        <v>0</v>
      </c>
    </row>
    <row r="208" spans="1:12" x14ac:dyDescent="0.35">
      <c r="A208">
        <f t="shared" si="34"/>
        <v>2032</v>
      </c>
      <c r="B208">
        <f t="shared" si="35"/>
        <v>3</v>
      </c>
      <c r="C208">
        <v>31</v>
      </c>
      <c r="D208" s="7">
        <f t="shared" si="27"/>
        <v>8.4931506849315067E-2</v>
      </c>
      <c r="E208">
        <f>'3. Normal Wthr'!D88</f>
        <v>417.4</v>
      </c>
      <c r="F208">
        <f t="shared" si="32"/>
        <v>49199.033333333369</v>
      </c>
      <c r="G208">
        <f t="shared" si="28"/>
        <v>3032.5</v>
      </c>
      <c r="H208">
        <f t="shared" si="29"/>
        <v>0.1376422093981863</v>
      </c>
      <c r="I208">
        <f>'3. Normal Wthr'!F88</f>
        <v>0</v>
      </c>
      <c r="J208">
        <f t="shared" si="33"/>
        <v>7297.5000000000064</v>
      </c>
      <c r="K208">
        <f t="shared" si="30"/>
        <v>348.69999999999993</v>
      </c>
      <c r="L208">
        <f t="shared" si="31"/>
        <v>0</v>
      </c>
    </row>
    <row r="209" spans="1:12" x14ac:dyDescent="0.35">
      <c r="A209">
        <f t="shared" si="34"/>
        <v>2032</v>
      </c>
      <c r="B209">
        <f t="shared" si="35"/>
        <v>4</v>
      </c>
      <c r="C209">
        <v>30</v>
      </c>
      <c r="D209" s="7">
        <f t="shared" si="27"/>
        <v>8.2191780821917804E-2</v>
      </c>
      <c r="E209">
        <f>'3. Normal Wthr'!D89</f>
        <v>245.155</v>
      </c>
      <c r="F209">
        <f t="shared" si="32"/>
        <v>49444.188333333368</v>
      </c>
      <c r="G209">
        <f t="shared" si="28"/>
        <v>3032.5</v>
      </c>
      <c r="H209">
        <f t="shared" si="29"/>
        <v>8.0842539159109647E-2</v>
      </c>
      <c r="I209">
        <f>'3. Normal Wthr'!F89</f>
        <v>0.70499999999999996</v>
      </c>
      <c r="J209">
        <f t="shared" si="33"/>
        <v>7298.2050000000063</v>
      </c>
      <c r="K209">
        <f t="shared" si="30"/>
        <v>348.69999999999993</v>
      </c>
      <c r="L209">
        <f t="shared" si="31"/>
        <v>2.0217952394608551E-3</v>
      </c>
    </row>
    <row r="210" spans="1:12" x14ac:dyDescent="0.35">
      <c r="A210">
        <f t="shared" si="34"/>
        <v>2032</v>
      </c>
      <c r="B210">
        <f t="shared" si="35"/>
        <v>5</v>
      </c>
      <c r="C210">
        <v>31</v>
      </c>
      <c r="D210" s="7">
        <f t="shared" si="27"/>
        <v>8.4931506849315067E-2</v>
      </c>
      <c r="E210">
        <f>'3. Normal Wthr'!D90</f>
        <v>79.727500000000006</v>
      </c>
      <c r="F210">
        <f t="shared" si="32"/>
        <v>49523.915833333369</v>
      </c>
      <c r="G210">
        <f t="shared" si="28"/>
        <v>3032.5</v>
      </c>
      <c r="H210">
        <f t="shared" si="29"/>
        <v>2.6291014014839242E-2</v>
      </c>
      <c r="I210">
        <f>'3. Normal Wthr'!F90</f>
        <v>21.53</v>
      </c>
      <c r="J210">
        <f t="shared" si="33"/>
        <v>7319.735000000006</v>
      </c>
      <c r="K210">
        <f t="shared" si="30"/>
        <v>348.69999999999993</v>
      </c>
      <c r="L210">
        <f t="shared" si="31"/>
        <v>6.1743619156868386E-2</v>
      </c>
    </row>
    <row r="211" spans="1:12" x14ac:dyDescent="0.35">
      <c r="A211">
        <f t="shared" si="34"/>
        <v>2032</v>
      </c>
      <c r="B211">
        <f t="shared" si="35"/>
        <v>6</v>
      </c>
      <c r="C211">
        <v>30</v>
      </c>
      <c r="D211" s="7">
        <f t="shared" si="27"/>
        <v>8.2191780821917804E-2</v>
      </c>
      <c r="E211">
        <f>'3. Normal Wthr'!D91</f>
        <v>3.3450000000000002</v>
      </c>
      <c r="F211">
        <f t="shared" si="32"/>
        <v>49527.26083333337</v>
      </c>
      <c r="G211">
        <f t="shared" si="28"/>
        <v>3032.5</v>
      </c>
      <c r="H211">
        <f t="shared" si="29"/>
        <v>1.103050288540808E-3</v>
      </c>
      <c r="I211">
        <f>'3. Normal Wthr'!F91</f>
        <v>77.260000000000005</v>
      </c>
      <c r="J211">
        <f t="shared" si="33"/>
        <v>7396.9950000000063</v>
      </c>
      <c r="K211">
        <f t="shared" si="30"/>
        <v>348.69999999999993</v>
      </c>
      <c r="L211">
        <f t="shared" si="31"/>
        <v>0.22156581588758251</v>
      </c>
    </row>
    <row r="212" spans="1:12" x14ac:dyDescent="0.35">
      <c r="A212">
        <f t="shared" si="34"/>
        <v>2032</v>
      </c>
      <c r="B212">
        <f t="shared" si="35"/>
        <v>7</v>
      </c>
      <c r="C212">
        <v>31</v>
      </c>
      <c r="D212" s="7">
        <f t="shared" si="27"/>
        <v>8.4931506849315067E-2</v>
      </c>
      <c r="E212">
        <f>'3. Normal Wthr'!D92</f>
        <v>0</v>
      </c>
      <c r="F212">
        <f t="shared" si="32"/>
        <v>49527.26083333337</v>
      </c>
      <c r="G212">
        <f t="shared" si="28"/>
        <v>3032.5</v>
      </c>
      <c r="H212">
        <f t="shared" si="29"/>
        <v>0</v>
      </c>
      <c r="I212">
        <f>'3. Normal Wthr'!F92</f>
        <v>153.97</v>
      </c>
      <c r="J212">
        <f t="shared" si="33"/>
        <v>7550.9650000000065</v>
      </c>
      <c r="K212">
        <f t="shared" si="30"/>
        <v>348.69999999999993</v>
      </c>
      <c r="L212">
        <f t="shared" si="31"/>
        <v>0.44155434470891891</v>
      </c>
    </row>
    <row r="213" spans="1:12" x14ac:dyDescent="0.35">
      <c r="A213">
        <f t="shared" si="34"/>
        <v>2032</v>
      </c>
      <c r="B213">
        <f t="shared" si="35"/>
        <v>8</v>
      </c>
      <c r="C213">
        <v>31</v>
      </c>
      <c r="D213" s="7">
        <f t="shared" si="27"/>
        <v>8.4931506849315067E-2</v>
      </c>
      <c r="E213">
        <f>'3. Normal Wthr'!D93</f>
        <v>0.215</v>
      </c>
      <c r="F213">
        <f t="shared" si="32"/>
        <v>49527.475833333367</v>
      </c>
      <c r="G213">
        <f t="shared" si="28"/>
        <v>3032.5</v>
      </c>
      <c r="H213">
        <f t="shared" si="29"/>
        <v>7.089859851607585E-5</v>
      </c>
      <c r="I213">
        <f>'3. Normal Wthr'!F93</f>
        <v>126.72</v>
      </c>
      <c r="J213">
        <f t="shared" si="33"/>
        <v>7677.6850000000068</v>
      </c>
      <c r="K213">
        <f t="shared" si="30"/>
        <v>348.69999999999993</v>
      </c>
      <c r="L213">
        <f t="shared" si="31"/>
        <v>0.36340694006309154</v>
      </c>
    </row>
    <row r="214" spans="1:12" x14ac:dyDescent="0.35">
      <c r="A214">
        <f t="shared" si="34"/>
        <v>2032</v>
      </c>
      <c r="B214">
        <f t="shared" si="35"/>
        <v>9</v>
      </c>
      <c r="C214">
        <v>30</v>
      </c>
      <c r="D214" s="7">
        <f t="shared" si="27"/>
        <v>8.2191780821917804E-2</v>
      </c>
      <c r="E214">
        <f>'3. Normal Wthr'!D94</f>
        <v>10.775</v>
      </c>
      <c r="F214">
        <f t="shared" si="32"/>
        <v>49538.250833333368</v>
      </c>
      <c r="G214">
        <f t="shared" si="28"/>
        <v>3032.5</v>
      </c>
      <c r="H214">
        <f t="shared" si="29"/>
        <v>3.5531739488870568E-3</v>
      </c>
      <c r="I214">
        <f>'3. Normal Wthr'!F94</f>
        <v>47.34</v>
      </c>
      <c r="J214">
        <f t="shared" si="33"/>
        <v>7725.0250000000069</v>
      </c>
      <c r="K214">
        <f t="shared" si="30"/>
        <v>348.69999999999993</v>
      </c>
      <c r="L214">
        <f t="shared" si="31"/>
        <v>0.13576139948379701</v>
      </c>
    </row>
    <row r="215" spans="1:12" x14ac:dyDescent="0.35">
      <c r="A215">
        <f t="shared" si="34"/>
        <v>2032</v>
      </c>
      <c r="B215">
        <f t="shared" si="35"/>
        <v>10</v>
      </c>
      <c r="C215">
        <v>31</v>
      </c>
      <c r="D215" s="7">
        <f t="shared" si="27"/>
        <v>8.4931506849315067E-2</v>
      </c>
      <c r="E215">
        <f>'3. Normal Wthr'!D95</f>
        <v>134.64500000000001</v>
      </c>
      <c r="F215">
        <f t="shared" si="32"/>
        <v>49672.895833333365</v>
      </c>
      <c r="G215">
        <f t="shared" si="28"/>
        <v>3032.5</v>
      </c>
      <c r="H215">
        <f t="shared" si="29"/>
        <v>4.4400659521846665E-2</v>
      </c>
      <c r="I215">
        <f>'3. Normal Wthr'!F95</f>
        <v>6.5149999999999997</v>
      </c>
      <c r="J215">
        <f t="shared" si="33"/>
        <v>7731.5400000000072</v>
      </c>
      <c r="K215">
        <f t="shared" si="30"/>
        <v>348.69999999999993</v>
      </c>
      <c r="L215">
        <f t="shared" si="31"/>
        <v>1.868368224835102E-2</v>
      </c>
    </row>
    <row r="216" spans="1:12" x14ac:dyDescent="0.35">
      <c r="A216">
        <f t="shared" si="34"/>
        <v>2032</v>
      </c>
      <c r="B216">
        <f t="shared" si="35"/>
        <v>11</v>
      </c>
      <c r="C216">
        <v>30</v>
      </c>
      <c r="D216" s="7">
        <f t="shared" si="27"/>
        <v>8.2191780821917804E-2</v>
      </c>
      <c r="E216">
        <f>'3. Normal Wthr'!D96</f>
        <v>322.54000000000002</v>
      </c>
      <c r="F216">
        <f t="shared" si="32"/>
        <v>49995.435833333366</v>
      </c>
      <c r="G216">
        <f t="shared" si="28"/>
        <v>3032.5</v>
      </c>
      <c r="H216">
        <f t="shared" si="29"/>
        <v>0.10636108821104699</v>
      </c>
      <c r="I216">
        <f>'3. Normal Wthr'!F96</f>
        <v>0.26</v>
      </c>
      <c r="J216">
        <f t="shared" si="33"/>
        <v>7731.8000000000075</v>
      </c>
      <c r="K216">
        <f t="shared" si="30"/>
        <v>348.69999999999993</v>
      </c>
      <c r="L216">
        <f t="shared" si="31"/>
        <v>7.4562661313449976E-4</v>
      </c>
    </row>
    <row r="217" spans="1:12" x14ac:dyDescent="0.35">
      <c r="A217">
        <f t="shared" si="34"/>
        <v>2032</v>
      </c>
      <c r="B217">
        <f t="shared" si="35"/>
        <v>12</v>
      </c>
      <c r="C217">
        <v>31</v>
      </c>
      <c r="D217" s="7">
        <f t="shared" si="27"/>
        <v>8.4931506849315067E-2</v>
      </c>
      <c r="E217">
        <f>'3. Normal Wthr'!D97</f>
        <v>491.46499999999997</v>
      </c>
      <c r="F217">
        <f t="shared" si="32"/>
        <v>50486.900833333362</v>
      </c>
      <c r="G217">
        <f t="shared" si="28"/>
        <v>3032.5</v>
      </c>
      <c r="H217">
        <f t="shared" si="29"/>
        <v>0.1620659521846661</v>
      </c>
      <c r="I217">
        <f>'3. Normal Wthr'!F97</f>
        <v>0</v>
      </c>
      <c r="J217">
        <f t="shared" si="33"/>
        <v>7731.8000000000075</v>
      </c>
      <c r="K217">
        <f t="shared" si="30"/>
        <v>348.69999999999993</v>
      </c>
      <c r="L217">
        <f t="shared" si="31"/>
        <v>0</v>
      </c>
    </row>
    <row r="218" spans="1:12" x14ac:dyDescent="0.35">
      <c r="A218">
        <f t="shared" si="34"/>
        <v>2033</v>
      </c>
      <c r="B218">
        <f t="shared" si="35"/>
        <v>1</v>
      </c>
      <c r="C218">
        <v>31</v>
      </c>
      <c r="D218" s="7">
        <f t="shared" si="27"/>
        <v>8.4931506849315067E-2</v>
      </c>
      <c r="E218">
        <f>'3. Normal Wthr'!D98</f>
        <v>584.35</v>
      </c>
      <c r="F218">
        <f t="shared" si="32"/>
        <v>51071.250833333361</v>
      </c>
      <c r="G218">
        <f t="shared" si="28"/>
        <v>3032.5</v>
      </c>
      <c r="H218">
        <f t="shared" si="29"/>
        <v>0.19269579554822755</v>
      </c>
      <c r="I218">
        <f>'3. Normal Wthr'!F98</f>
        <v>0</v>
      </c>
      <c r="J218">
        <f t="shared" si="33"/>
        <v>7731.8000000000075</v>
      </c>
      <c r="K218">
        <f t="shared" si="30"/>
        <v>348.69999999999993</v>
      </c>
      <c r="L218">
        <f t="shared" si="31"/>
        <v>0</v>
      </c>
    </row>
    <row r="219" spans="1:12" x14ac:dyDescent="0.35">
      <c r="A219">
        <f t="shared" si="34"/>
        <v>2033</v>
      </c>
      <c r="B219">
        <f t="shared" si="35"/>
        <v>2</v>
      </c>
      <c r="C219">
        <v>28</v>
      </c>
      <c r="D219" s="7">
        <f t="shared" si="27"/>
        <v>7.6712328767123292E-2</v>
      </c>
      <c r="E219">
        <f>'3. Normal Wthr'!D99</f>
        <v>496.22</v>
      </c>
      <c r="F219">
        <f t="shared" si="32"/>
        <v>51567.470833333362</v>
      </c>
      <c r="G219">
        <f t="shared" si="28"/>
        <v>3032.5</v>
      </c>
      <c r="H219">
        <f t="shared" si="29"/>
        <v>0.16363396537510305</v>
      </c>
      <c r="I219">
        <f>'3. Normal Wthr'!F99</f>
        <v>0</v>
      </c>
      <c r="J219">
        <f t="shared" si="33"/>
        <v>7731.8000000000075</v>
      </c>
      <c r="K219">
        <f t="shared" si="30"/>
        <v>348.69999999999993</v>
      </c>
      <c r="L219">
        <f t="shared" si="31"/>
        <v>0</v>
      </c>
    </row>
    <row r="220" spans="1:12" x14ac:dyDescent="0.35">
      <c r="A220">
        <f t="shared" si="34"/>
        <v>2033</v>
      </c>
      <c r="B220">
        <f t="shared" si="35"/>
        <v>3</v>
      </c>
      <c r="C220">
        <v>31</v>
      </c>
      <c r="D220" s="7">
        <f t="shared" si="27"/>
        <v>8.4931506849315067E-2</v>
      </c>
      <c r="E220">
        <f>'3. Normal Wthr'!D100</f>
        <v>417.4</v>
      </c>
      <c r="F220">
        <f t="shared" si="32"/>
        <v>51984.870833333363</v>
      </c>
      <c r="G220">
        <f t="shared" si="28"/>
        <v>3032.5</v>
      </c>
      <c r="H220">
        <f t="shared" si="29"/>
        <v>0.1376422093981863</v>
      </c>
      <c r="I220">
        <f>'3. Normal Wthr'!F100</f>
        <v>0</v>
      </c>
      <c r="J220">
        <f t="shared" si="33"/>
        <v>7731.8000000000075</v>
      </c>
      <c r="K220">
        <f t="shared" si="30"/>
        <v>348.69999999999993</v>
      </c>
      <c r="L220">
        <f t="shared" si="31"/>
        <v>0</v>
      </c>
    </row>
    <row r="221" spans="1:12" x14ac:dyDescent="0.35">
      <c r="A221">
        <f t="shared" si="34"/>
        <v>2033</v>
      </c>
      <c r="B221">
        <f t="shared" si="35"/>
        <v>4</v>
      </c>
      <c r="C221">
        <v>30</v>
      </c>
      <c r="D221" s="7">
        <f t="shared" si="27"/>
        <v>8.2191780821917804E-2</v>
      </c>
      <c r="E221">
        <f>'3. Normal Wthr'!D101</f>
        <v>245.16</v>
      </c>
      <c r="F221">
        <f t="shared" si="32"/>
        <v>52230.030833333367</v>
      </c>
      <c r="G221">
        <f t="shared" si="28"/>
        <v>3032.5</v>
      </c>
      <c r="H221">
        <f t="shared" si="29"/>
        <v>8.0844187963726291E-2</v>
      </c>
      <c r="I221">
        <f>'3. Normal Wthr'!F101</f>
        <v>0.71</v>
      </c>
      <c r="J221">
        <f t="shared" si="33"/>
        <v>7732.5100000000075</v>
      </c>
      <c r="K221">
        <f t="shared" si="30"/>
        <v>348.69999999999993</v>
      </c>
      <c r="L221">
        <f t="shared" si="31"/>
        <v>2.0361342127903645E-3</v>
      </c>
    </row>
    <row r="222" spans="1:12" x14ac:dyDescent="0.35">
      <c r="A222">
        <f t="shared" si="34"/>
        <v>2033</v>
      </c>
      <c r="B222">
        <f t="shared" si="35"/>
        <v>5</v>
      </c>
      <c r="C222">
        <v>31</v>
      </c>
      <c r="D222" s="7">
        <f t="shared" si="27"/>
        <v>8.4931506849315067E-2</v>
      </c>
      <c r="E222">
        <f>'3. Normal Wthr'!D102</f>
        <v>76.010000000000005</v>
      </c>
      <c r="F222">
        <f t="shared" si="32"/>
        <v>52306.040833333369</v>
      </c>
      <c r="G222">
        <f t="shared" si="28"/>
        <v>3032.5</v>
      </c>
      <c r="H222">
        <f t="shared" si="29"/>
        <v>2.5065127782357793E-2</v>
      </c>
      <c r="I222">
        <f>'3. Normal Wthr'!F102</f>
        <v>24.42</v>
      </c>
      <c r="J222">
        <f t="shared" si="33"/>
        <v>7756.9300000000076</v>
      </c>
      <c r="K222">
        <f t="shared" si="30"/>
        <v>348.69999999999993</v>
      </c>
      <c r="L222">
        <f t="shared" si="31"/>
        <v>7.0031545741324946E-2</v>
      </c>
    </row>
    <row r="223" spans="1:12" x14ac:dyDescent="0.35">
      <c r="A223">
        <f t="shared" si="34"/>
        <v>2033</v>
      </c>
      <c r="B223">
        <f t="shared" si="35"/>
        <v>6</v>
      </c>
      <c r="C223">
        <v>30</v>
      </c>
      <c r="D223" s="7">
        <f t="shared" si="27"/>
        <v>8.2191780821917804E-2</v>
      </c>
      <c r="E223">
        <f>'3. Normal Wthr'!D103</f>
        <v>3.7</v>
      </c>
      <c r="F223">
        <f t="shared" si="32"/>
        <v>52309.740833333366</v>
      </c>
      <c r="G223">
        <f t="shared" si="28"/>
        <v>3032.5</v>
      </c>
      <c r="H223">
        <f t="shared" si="29"/>
        <v>1.2201154163231657E-3</v>
      </c>
      <c r="I223">
        <f>'3. Normal Wthr'!F103</f>
        <v>70.66</v>
      </c>
      <c r="J223">
        <f t="shared" si="33"/>
        <v>7827.5900000000074</v>
      </c>
      <c r="K223">
        <f t="shared" si="30"/>
        <v>348.69999999999993</v>
      </c>
      <c r="L223">
        <f t="shared" si="31"/>
        <v>0.2026383710926298</v>
      </c>
    </row>
    <row r="224" spans="1:12" x14ac:dyDescent="0.35">
      <c r="A224">
        <f t="shared" si="34"/>
        <v>2033</v>
      </c>
      <c r="B224">
        <f t="shared" si="35"/>
        <v>7</v>
      </c>
      <c r="C224">
        <v>31</v>
      </c>
      <c r="D224" s="7">
        <f t="shared" si="27"/>
        <v>8.4931506849315067E-2</v>
      </c>
      <c r="E224">
        <f>'3. Normal Wthr'!D104</f>
        <v>0</v>
      </c>
      <c r="F224">
        <f t="shared" si="32"/>
        <v>52309.740833333366</v>
      </c>
      <c r="G224">
        <f t="shared" si="28"/>
        <v>3032.5</v>
      </c>
      <c r="H224">
        <f t="shared" si="29"/>
        <v>0</v>
      </c>
      <c r="I224">
        <f>'3. Normal Wthr'!F104</f>
        <v>147.08000000000001</v>
      </c>
      <c r="J224">
        <f t="shared" si="33"/>
        <v>7974.6700000000073</v>
      </c>
      <c r="K224">
        <f t="shared" si="30"/>
        <v>348.69999999999993</v>
      </c>
      <c r="L224">
        <f t="shared" si="31"/>
        <v>0.42179523946085473</v>
      </c>
    </row>
    <row r="225" spans="1:12" x14ac:dyDescent="0.35">
      <c r="A225">
        <f t="shared" si="34"/>
        <v>2033</v>
      </c>
      <c r="B225">
        <f t="shared" si="35"/>
        <v>8</v>
      </c>
      <c r="C225">
        <v>31</v>
      </c>
      <c r="D225" s="7">
        <f t="shared" si="27"/>
        <v>8.4931506849315067E-2</v>
      </c>
      <c r="E225">
        <f>'3. Normal Wthr'!D105</f>
        <v>7.0000000000000007E-2</v>
      </c>
      <c r="F225">
        <f t="shared" si="32"/>
        <v>52309.810833333366</v>
      </c>
      <c r="G225">
        <f t="shared" si="28"/>
        <v>3032.5</v>
      </c>
      <c r="H225">
        <f t="shared" si="29"/>
        <v>2.3083264633140975E-5</v>
      </c>
      <c r="I225">
        <f>'3. Normal Wthr'!F105</f>
        <v>123.45</v>
      </c>
      <c r="J225">
        <f t="shared" si="33"/>
        <v>8098.1200000000072</v>
      </c>
      <c r="K225">
        <f t="shared" si="30"/>
        <v>348.69999999999993</v>
      </c>
      <c r="L225">
        <f t="shared" si="31"/>
        <v>0.35402925150559228</v>
      </c>
    </row>
    <row r="226" spans="1:12" x14ac:dyDescent="0.35">
      <c r="A226">
        <f t="shared" si="34"/>
        <v>2033</v>
      </c>
      <c r="B226">
        <f t="shared" si="35"/>
        <v>9</v>
      </c>
      <c r="C226">
        <v>30</v>
      </c>
      <c r="D226" s="7">
        <f t="shared" si="27"/>
        <v>8.2191780821917804E-2</v>
      </c>
      <c r="E226">
        <f>'3. Normal Wthr'!D106</f>
        <v>11.22</v>
      </c>
      <c r="F226">
        <f t="shared" si="32"/>
        <v>52321.030833333367</v>
      </c>
      <c r="G226">
        <f t="shared" si="28"/>
        <v>3032.5</v>
      </c>
      <c r="H226">
        <f t="shared" si="29"/>
        <v>3.6999175597691677E-3</v>
      </c>
      <c r="I226">
        <f>'3. Normal Wthr'!F106</f>
        <v>52.01</v>
      </c>
      <c r="J226">
        <f t="shared" si="33"/>
        <v>8150.1300000000074</v>
      </c>
      <c r="K226">
        <f t="shared" si="30"/>
        <v>348.69999999999993</v>
      </c>
      <c r="L226">
        <f t="shared" si="31"/>
        <v>0.14915400057355896</v>
      </c>
    </row>
    <row r="227" spans="1:12" x14ac:dyDescent="0.35">
      <c r="A227">
        <f t="shared" si="34"/>
        <v>2033</v>
      </c>
      <c r="B227">
        <f t="shared" si="35"/>
        <v>10</v>
      </c>
      <c r="C227">
        <v>31</v>
      </c>
      <c r="D227" s="7">
        <f t="shared" si="27"/>
        <v>8.4931506849315067E-2</v>
      </c>
      <c r="E227">
        <f>'3. Normal Wthr'!D107</f>
        <v>138.11000000000001</v>
      </c>
      <c r="F227">
        <f t="shared" si="32"/>
        <v>52459.140833333367</v>
      </c>
      <c r="G227">
        <f t="shared" si="28"/>
        <v>3032.5</v>
      </c>
      <c r="H227">
        <f t="shared" si="29"/>
        <v>4.5543281121187142E-2</v>
      </c>
      <c r="I227">
        <f>'3. Normal Wthr'!F107</f>
        <v>5.54</v>
      </c>
      <c r="J227">
        <f t="shared" si="33"/>
        <v>8155.6700000000073</v>
      </c>
      <c r="K227">
        <f t="shared" si="30"/>
        <v>348.69999999999993</v>
      </c>
      <c r="L227">
        <f t="shared" si="31"/>
        <v>1.588758244909665E-2</v>
      </c>
    </row>
    <row r="228" spans="1:12" x14ac:dyDescent="0.35">
      <c r="A228">
        <f t="shared" si="34"/>
        <v>2033</v>
      </c>
      <c r="B228">
        <f t="shared" si="35"/>
        <v>11</v>
      </c>
      <c r="C228">
        <v>30</v>
      </c>
      <c r="D228" s="7">
        <f t="shared" si="27"/>
        <v>8.2191780821917804E-2</v>
      </c>
      <c r="E228">
        <f>'3. Normal Wthr'!D108</f>
        <v>313.70999999999998</v>
      </c>
      <c r="F228">
        <f t="shared" si="32"/>
        <v>52772.850833333367</v>
      </c>
      <c r="G228">
        <f t="shared" si="28"/>
        <v>3032.5</v>
      </c>
      <c r="H228">
        <f t="shared" si="29"/>
        <v>0.10344929925803792</v>
      </c>
      <c r="I228">
        <f>'3. Normal Wthr'!F108</f>
        <v>0.26</v>
      </c>
      <c r="J228">
        <f t="shared" si="33"/>
        <v>8155.9300000000076</v>
      </c>
      <c r="K228">
        <f t="shared" si="30"/>
        <v>348.69999999999993</v>
      </c>
      <c r="L228">
        <f t="shared" si="31"/>
        <v>7.4562661313449976E-4</v>
      </c>
    </row>
    <row r="229" spans="1:12" x14ac:dyDescent="0.35">
      <c r="A229">
        <f t="shared" si="34"/>
        <v>2033</v>
      </c>
      <c r="B229">
        <f t="shared" si="35"/>
        <v>12</v>
      </c>
      <c r="C229">
        <v>31</v>
      </c>
      <c r="D229" s="7">
        <f t="shared" si="27"/>
        <v>8.4931506849315067E-2</v>
      </c>
      <c r="E229">
        <f>'3. Normal Wthr'!D109</f>
        <v>468.05</v>
      </c>
      <c r="F229">
        <f t="shared" si="32"/>
        <v>53240.90083333337</v>
      </c>
      <c r="G229">
        <f t="shared" si="28"/>
        <v>3032.5</v>
      </c>
      <c r="H229">
        <f t="shared" si="29"/>
        <v>0.15434460016488047</v>
      </c>
      <c r="I229">
        <f>'3. Normal Wthr'!F109</f>
        <v>0</v>
      </c>
      <c r="J229">
        <f t="shared" si="33"/>
        <v>8155.9300000000076</v>
      </c>
      <c r="K229">
        <f t="shared" si="30"/>
        <v>348.69999999999993</v>
      </c>
      <c r="L229">
        <f t="shared" si="31"/>
        <v>0</v>
      </c>
    </row>
    <row r="230" spans="1:12" x14ac:dyDescent="0.35">
      <c r="A230">
        <f t="shared" si="34"/>
        <v>2034</v>
      </c>
      <c r="B230">
        <f t="shared" si="35"/>
        <v>1</v>
      </c>
      <c r="C230">
        <v>31</v>
      </c>
      <c r="D230" s="7">
        <f t="shared" si="27"/>
        <v>8.4931506849315067E-2</v>
      </c>
      <c r="E230">
        <f>'3. Normal Wthr'!D110</f>
        <v>584.35</v>
      </c>
      <c r="F230">
        <f t="shared" si="32"/>
        <v>53825.250833333368</v>
      </c>
      <c r="G230">
        <f t="shared" si="28"/>
        <v>3032.5</v>
      </c>
      <c r="H230">
        <f t="shared" si="29"/>
        <v>0.19269579554822755</v>
      </c>
      <c r="I230">
        <f>'3. Normal Wthr'!F110</f>
        <v>0</v>
      </c>
      <c r="J230">
        <f t="shared" si="33"/>
        <v>8155.9300000000076</v>
      </c>
      <c r="K230">
        <f t="shared" si="30"/>
        <v>348.69999999999993</v>
      </c>
      <c r="L230">
        <f t="shared" si="31"/>
        <v>0</v>
      </c>
    </row>
    <row r="231" spans="1:12" x14ac:dyDescent="0.35">
      <c r="A231">
        <f t="shared" si="34"/>
        <v>2034</v>
      </c>
      <c r="B231">
        <f t="shared" si="35"/>
        <v>2</v>
      </c>
      <c r="C231">
        <v>28</v>
      </c>
      <c r="D231" s="7">
        <f t="shared" si="27"/>
        <v>7.6712328767123292E-2</v>
      </c>
      <c r="E231">
        <f>'3. Normal Wthr'!D111</f>
        <v>496.22</v>
      </c>
      <c r="F231">
        <f t="shared" si="32"/>
        <v>54321.470833333369</v>
      </c>
      <c r="G231">
        <f t="shared" si="28"/>
        <v>3032.5</v>
      </c>
      <c r="H231">
        <f t="shared" si="29"/>
        <v>0.16363396537510305</v>
      </c>
      <c r="I231">
        <f>'3. Normal Wthr'!F111</f>
        <v>0</v>
      </c>
      <c r="J231">
        <f t="shared" si="33"/>
        <v>8155.9300000000076</v>
      </c>
      <c r="K231">
        <f t="shared" si="30"/>
        <v>348.69999999999993</v>
      </c>
      <c r="L231">
        <f t="shared" si="31"/>
        <v>0</v>
      </c>
    </row>
    <row r="232" spans="1:12" x14ac:dyDescent="0.35">
      <c r="A232">
        <f t="shared" si="34"/>
        <v>2034</v>
      </c>
      <c r="B232">
        <f t="shared" si="35"/>
        <v>3</v>
      </c>
      <c r="C232">
        <v>31</v>
      </c>
      <c r="D232" s="7">
        <f t="shared" si="27"/>
        <v>8.4931506849315067E-2</v>
      </c>
      <c r="E232">
        <f>'3. Normal Wthr'!D112</f>
        <v>417.4</v>
      </c>
      <c r="F232">
        <f t="shared" si="32"/>
        <v>54738.870833333371</v>
      </c>
      <c r="G232">
        <f t="shared" si="28"/>
        <v>3032.5</v>
      </c>
      <c r="H232">
        <f t="shared" si="29"/>
        <v>0.1376422093981863</v>
      </c>
      <c r="I232">
        <f>'3. Normal Wthr'!F112</f>
        <v>0</v>
      </c>
      <c r="J232">
        <f t="shared" si="33"/>
        <v>8155.9300000000076</v>
      </c>
      <c r="K232">
        <f t="shared" si="30"/>
        <v>348.69999999999993</v>
      </c>
      <c r="L232">
        <f t="shared" si="31"/>
        <v>0</v>
      </c>
    </row>
    <row r="233" spans="1:12" x14ac:dyDescent="0.35">
      <c r="A233">
        <f t="shared" si="34"/>
        <v>2034</v>
      </c>
      <c r="B233">
        <f t="shared" si="35"/>
        <v>4</v>
      </c>
      <c r="C233">
        <v>30</v>
      </c>
      <c r="D233" s="7">
        <f t="shared" si="27"/>
        <v>8.2191780821917804E-2</v>
      </c>
      <c r="E233">
        <f>'3. Normal Wthr'!D113</f>
        <v>245.16</v>
      </c>
      <c r="F233">
        <f t="shared" si="32"/>
        <v>54984.030833333374</v>
      </c>
      <c r="G233">
        <f t="shared" si="28"/>
        <v>3032.5</v>
      </c>
      <c r="H233">
        <f t="shared" si="29"/>
        <v>8.0844187963726291E-2</v>
      </c>
      <c r="I233">
        <f>'3. Normal Wthr'!F113</f>
        <v>0.71</v>
      </c>
      <c r="J233">
        <f t="shared" si="33"/>
        <v>8156.6400000000076</v>
      </c>
      <c r="K233">
        <f t="shared" si="30"/>
        <v>348.69999999999993</v>
      </c>
      <c r="L233">
        <f t="shared" si="31"/>
        <v>2.0361342127903645E-3</v>
      </c>
    </row>
    <row r="234" spans="1:12" x14ac:dyDescent="0.35">
      <c r="A234">
        <f t="shared" si="34"/>
        <v>2034</v>
      </c>
      <c r="B234">
        <f t="shared" si="35"/>
        <v>5</v>
      </c>
      <c r="C234">
        <v>31</v>
      </c>
      <c r="D234" s="7">
        <f t="shared" si="27"/>
        <v>8.4931506849315067E-2</v>
      </c>
      <c r="E234">
        <f>'3. Normal Wthr'!D114</f>
        <v>76.010000000000005</v>
      </c>
      <c r="F234">
        <f t="shared" si="32"/>
        <v>55060.040833333376</v>
      </c>
      <c r="G234">
        <f t="shared" si="28"/>
        <v>3032.5</v>
      </c>
      <c r="H234">
        <f t="shared" si="29"/>
        <v>2.5065127782357793E-2</v>
      </c>
      <c r="I234">
        <f>'3. Normal Wthr'!F114</f>
        <v>24.42</v>
      </c>
      <c r="J234">
        <f t="shared" si="33"/>
        <v>8181.0600000000077</v>
      </c>
      <c r="K234">
        <f t="shared" si="30"/>
        <v>348.69999999999993</v>
      </c>
      <c r="L234">
        <f t="shared" si="31"/>
        <v>7.0031545741324946E-2</v>
      </c>
    </row>
    <row r="235" spans="1:12" x14ac:dyDescent="0.35">
      <c r="A235">
        <f t="shared" si="34"/>
        <v>2034</v>
      </c>
      <c r="B235">
        <f t="shared" si="35"/>
        <v>6</v>
      </c>
      <c r="C235">
        <v>30</v>
      </c>
      <c r="D235" s="7">
        <f t="shared" si="27"/>
        <v>8.2191780821917804E-2</v>
      </c>
      <c r="E235">
        <f>'3. Normal Wthr'!D115</f>
        <v>3.7</v>
      </c>
      <c r="F235">
        <f t="shared" si="32"/>
        <v>55063.740833333373</v>
      </c>
      <c r="G235">
        <f t="shared" si="28"/>
        <v>3032.5</v>
      </c>
      <c r="H235">
        <f t="shared" si="29"/>
        <v>1.2201154163231657E-3</v>
      </c>
      <c r="I235">
        <f>'3. Normal Wthr'!F115</f>
        <v>70.66</v>
      </c>
      <c r="J235">
        <f t="shared" si="33"/>
        <v>8251.7200000000084</v>
      </c>
      <c r="K235">
        <f t="shared" si="30"/>
        <v>348.69999999999993</v>
      </c>
      <c r="L235">
        <f t="shared" si="31"/>
        <v>0.2026383710926298</v>
      </c>
    </row>
    <row r="236" spans="1:12" x14ac:dyDescent="0.35">
      <c r="A236">
        <f t="shared" si="34"/>
        <v>2034</v>
      </c>
      <c r="B236">
        <f t="shared" si="35"/>
        <v>7</v>
      </c>
      <c r="C236">
        <v>31</v>
      </c>
      <c r="D236" s="7">
        <f t="shared" si="27"/>
        <v>8.4931506849315067E-2</v>
      </c>
      <c r="E236">
        <f>'3. Normal Wthr'!D116</f>
        <v>0</v>
      </c>
      <c r="F236">
        <f t="shared" si="32"/>
        <v>55063.740833333373</v>
      </c>
      <c r="G236">
        <f t="shared" si="28"/>
        <v>3032.5</v>
      </c>
      <c r="H236">
        <f t="shared" si="29"/>
        <v>0</v>
      </c>
      <c r="I236">
        <f>'3. Normal Wthr'!F116</f>
        <v>147.08000000000001</v>
      </c>
      <c r="J236">
        <f t="shared" si="33"/>
        <v>8398.8000000000084</v>
      </c>
      <c r="K236">
        <f t="shared" si="30"/>
        <v>348.69999999999993</v>
      </c>
      <c r="L236">
        <f t="shared" si="31"/>
        <v>0.42179523946085473</v>
      </c>
    </row>
    <row r="237" spans="1:12" x14ac:dyDescent="0.35">
      <c r="A237">
        <f t="shared" si="34"/>
        <v>2034</v>
      </c>
      <c r="B237">
        <f t="shared" si="35"/>
        <v>8</v>
      </c>
      <c r="C237">
        <v>31</v>
      </c>
      <c r="D237" s="7">
        <f t="shared" si="27"/>
        <v>8.4931506849315067E-2</v>
      </c>
      <c r="E237">
        <f>'3. Normal Wthr'!D117</f>
        <v>7.0000000000000007E-2</v>
      </c>
      <c r="F237">
        <f t="shared" si="32"/>
        <v>55063.810833333373</v>
      </c>
      <c r="G237">
        <f t="shared" si="28"/>
        <v>3032.5</v>
      </c>
      <c r="H237">
        <f t="shared" si="29"/>
        <v>2.3083264633140975E-5</v>
      </c>
      <c r="I237">
        <f>'3. Normal Wthr'!F117</f>
        <v>123.45</v>
      </c>
      <c r="J237">
        <f t="shared" si="33"/>
        <v>8522.2500000000091</v>
      </c>
      <c r="K237">
        <f t="shared" si="30"/>
        <v>348.69999999999993</v>
      </c>
      <c r="L237">
        <f t="shared" si="31"/>
        <v>0.35402925150559228</v>
      </c>
    </row>
    <row r="238" spans="1:12" x14ac:dyDescent="0.35">
      <c r="A238">
        <f t="shared" si="34"/>
        <v>2034</v>
      </c>
      <c r="B238">
        <f t="shared" si="35"/>
        <v>9</v>
      </c>
      <c r="C238">
        <v>30</v>
      </c>
      <c r="D238" s="7">
        <f t="shared" si="27"/>
        <v>8.2191780821917804E-2</v>
      </c>
      <c r="E238">
        <f>'3. Normal Wthr'!D118</f>
        <v>11.22</v>
      </c>
      <c r="F238">
        <f t="shared" si="32"/>
        <v>55075.030833333374</v>
      </c>
      <c r="G238">
        <f t="shared" si="28"/>
        <v>3032.5</v>
      </c>
      <c r="H238">
        <f t="shared" si="29"/>
        <v>3.6999175597691677E-3</v>
      </c>
      <c r="I238">
        <f>'3. Normal Wthr'!F118</f>
        <v>52.01</v>
      </c>
      <c r="J238">
        <f t="shared" si="33"/>
        <v>8574.2600000000093</v>
      </c>
      <c r="K238">
        <f t="shared" si="30"/>
        <v>348.69999999999993</v>
      </c>
      <c r="L238">
        <f t="shared" si="31"/>
        <v>0.14915400057355896</v>
      </c>
    </row>
    <row r="239" spans="1:12" x14ac:dyDescent="0.35">
      <c r="A239">
        <f t="shared" si="34"/>
        <v>2034</v>
      </c>
      <c r="B239">
        <f t="shared" si="35"/>
        <v>10</v>
      </c>
      <c r="C239">
        <v>31</v>
      </c>
      <c r="D239" s="7">
        <f t="shared" si="27"/>
        <v>8.4931506849315067E-2</v>
      </c>
      <c r="E239">
        <f>'3. Normal Wthr'!D119</f>
        <v>138.11000000000001</v>
      </c>
      <c r="F239">
        <f t="shared" si="32"/>
        <v>55213.140833333375</v>
      </c>
      <c r="G239">
        <f t="shared" si="28"/>
        <v>3032.5</v>
      </c>
      <c r="H239">
        <f t="shared" si="29"/>
        <v>4.5543281121187142E-2</v>
      </c>
      <c r="I239">
        <f>'3. Normal Wthr'!F119</f>
        <v>5.54</v>
      </c>
      <c r="J239">
        <f t="shared" si="33"/>
        <v>8579.8000000000102</v>
      </c>
      <c r="K239">
        <f t="shared" si="30"/>
        <v>348.69999999999993</v>
      </c>
      <c r="L239">
        <f t="shared" si="31"/>
        <v>1.588758244909665E-2</v>
      </c>
    </row>
    <row r="240" spans="1:12" x14ac:dyDescent="0.35">
      <c r="A240">
        <f t="shared" si="34"/>
        <v>2034</v>
      </c>
      <c r="B240">
        <f t="shared" si="35"/>
        <v>11</v>
      </c>
      <c r="C240">
        <v>30</v>
      </c>
      <c r="D240" s="7">
        <f t="shared" si="27"/>
        <v>8.2191780821917804E-2</v>
      </c>
      <c r="E240">
        <f>'3. Normal Wthr'!D120</f>
        <v>313.70999999999998</v>
      </c>
      <c r="F240">
        <f t="shared" si="32"/>
        <v>55526.850833333374</v>
      </c>
      <c r="G240">
        <f t="shared" si="28"/>
        <v>3032.5</v>
      </c>
      <c r="H240">
        <f t="shared" si="29"/>
        <v>0.10344929925803792</v>
      </c>
      <c r="I240">
        <f>'3. Normal Wthr'!F120</f>
        <v>0.26</v>
      </c>
      <c r="J240">
        <f t="shared" si="33"/>
        <v>8580.0600000000104</v>
      </c>
      <c r="K240">
        <f t="shared" si="30"/>
        <v>348.69999999999993</v>
      </c>
      <c r="L240">
        <f t="shared" si="31"/>
        <v>7.4562661313449976E-4</v>
      </c>
    </row>
    <row r="241" spans="1:12" x14ac:dyDescent="0.35">
      <c r="A241">
        <f t="shared" si="34"/>
        <v>2034</v>
      </c>
      <c r="B241">
        <f t="shared" si="35"/>
        <v>12</v>
      </c>
      <c r="C241">
        <v>31</v>
      </c>
      <c r="D241" s="7">
        <f t="shared" si="27"/>
        <v>8.4931506849315067E-2</v>
      </c>
      <c r="E241">
        <f>'3. Normal Wthr'!D121</f>
        <v>468.05</v>
      </c>
      <c r="F241">
        <f t="shared" si="32"/>
        <v>55994.900833333377</v>
      </c>
      <c r="G241">
        <f t="shared" si="28"/>
        <v>3032.5</v>
      </c>
      <c r="H241">
        <f t="shared" si="29"/>
        <v>0.15434460016488047</v>
      </c>
      <c r="I241">
        <f>'3. Normal Wthr'!F121</f>
        <v>0</v>
      </c>
      <c r="J241">
        <f t="shared" si="33"/>
        <v>8580.0600000000104</v>
      </c>
      <c r="K241">
        <f t="shared" si="30"/>
        <v>348.69999999999993</v>
      </c>
      <c r="L241">
        <f t="shared" si="31"/>
        <v>0</v>
      </c>
    </row>
    <row r="242" spans="1:12" x14ac:dyDescent="0.35">
      <c r="A242">
        <f t="shared" si="34"/>
        <v>2035</v>
      </c>
      <c r="B242">
        <f t="shared" si="35"/>
        <v>1</v>
      </c>
      <c r="C242">
        <v>31</v>
      </c>
      <c r="D242" s="7">
        <f t="shared" si="27"/>
        <v>8.4931506849315067E-2</v>
      </c>
      <c r="E242">
        <f>'3. Normal Wthr'!D122</f>
        <v>584.35</v>
      </c>
      <c r="F242">
        <f t="shared" si="32"/>
        <v>56579.250833333375</v>
      </c>
      <c r="G242">
        <f t="shared" si="28"/>
        <v>3032.5</v>
      </c>
      <c r="H242">
        <f t="shared" si="29"/>
        <v>0.19269579554822755</v>
      </c>
      <c r="I242">
        <f>'3. Normal Wthr'!F122</f>
        <v>0</v>
      </c>
      <c r="J242">
        <f t="shared" si="33"/>
        <v>8580.0600000000104</v>
      </c>
      <c r="K242">
        <f t="shared" si="30"/>
        <v>348.69999999999993</v>
      </c>
      <c r="L242">
        <f t="shared" si="31"/>
        <v>0</v>
      </c>
    </row>
    <row r="243" spans="1:12" x14ac:dyDescent="0.35">
      <c r="A243">
        <f t="shared" si="34"/>
        <v>2035</v>
      </c>
      <c r="B243">
        <f t="shared" si="35"/>
        <v>2</v>
      </c>
      <c r="C243">
        <v>28</v>
      </c>
      <c r="D243" s="7">
        <f t="shared" si="27"/>
        <v>7.6712328767123292E-2</v>
      </c>
      <c r="E243">
        <f>'3. Normal Wthr'!D123</f>
        <v>496.22</v>
      </c>
      <c r="F243">
        <f t="shared" si="32"/>
        <v>57075.470833333377</v>
      </c>
      <c r="G243">
        <f t="shared" si="28"/>
        <v>3032.5</v>
      </c>
      <c r="H243">
        <f t="shared" si="29"/>
        <v>0.16363396537510305</v>
      </c>
      <c r="I243">
        <f>'3. Normal Wthr'!F123</f>
        <v>0</v>
      </c>
      <c r="J243">
        <f t="shared" si="33"/>
        <v>8580.0600000000104</v>
      </c>
      <c r="K243">
        <f t="shared" si="30"/>
        <v>348.69999999999993</v>
      </c>
      <c r="L243">
        <f t="shared" si="31"/>
        <v>0</v>
      </c>
    </row>
    <row r="244" spans="1:12" x14ac:dyDescent="0.35">
      <c r="A244">
        <f t="shared" si="34"/>
        <v>2035</v>
      </c>
      <c r="B244">
        <f t="shared" si="35"/>
        <v>3</v>
      </c>
      <c r="C244">
        <v>31</v>
      </c>
      <c r="D244" s="7">
        <f t="shared" si="27"/>
        <v>8.4931506849315067E-2</v>
      </c>
      <c r="E244">
        <f>'3. Normal Wthr'!D124</f>
        <v>417.4</v>
      </c>
      <c r="F244">
        <f t="shared" si="32"/>
        <v>57492.870833333378</v>
      </c>
      <c r="G244">
        <f t="shared" si="28"/>
        <v>3032.5</v>
      </c>
      <c r="H244">
        <f t="shared" si="29"/>
        <v>0.1376422093981863</v>
      </c>
      <c r="I244">
        <f>'3. Normal Wthr'!F124</f>
        <v>0</v>
      </c>
      <c r="J244">
        <f t="shared" si="33"/>
        <v>8580.0600000000104</v>
      </c>
      <c r="K244">
        <f t="shared" si="30"/>
        <v>348.69999999999993</v>
      </c>
      <c r="L244">
        <f t="shared" si="31"/>
        <v>0</v>
      </c>
    </row>
    <row r="245" spans="1:12" x14ac:dyDescent="0.35">
      <c r="A245">
        <f t="shared" si="34"/>
        <v>2035</v>
      </c>
      <c r="B245">
        <f t="shared" si="35"/>
        <v>4</v>
      </c>
      <c r="C245">
        <v>30</v>
      </c>
      <c r="D245" s="7">
        <f t="shared" si="27"/>
        <v>8.2191780821917804E-2</v>
      </c>
      <c r="E245">
        <f>'3. Normal Wthr'!D125</f>
        <v>245.16</v>
      </c>
      <c r="F245">
        <f t="shared" si="32"/>
        <v>57738.030833333381</v>
      </c>
      <c r="G245">
        <f t="shared" si="28"/>
        <v>3032.5</v>
      </c>
      <c r="H245">
        <f t="shared" si="29"/>
        <v>8.0844187963726291E-2</v>
      </c>
      <c r="I245">
        <f>'3. Normal Wthr'!F125</f>
        <v>0.71</v>
      </c>
      <c r="J245">
        <f t="shared" si="33"/>
        <v>8580.7700000000095</v>
      </c>
      <c r="K245">
        <f t="shared" si="30"/>
        <v>348.69999999999993</v>
      </c>
      <c r="L245">
        <f t="shared" si="31"/>
        <v>2.0361342127903645E-3</v>
      </c>
    </row>
    <row r="246" spans="1:12" x14ac:dyDescent="0.35">
      <c r="A246">
        <f t="shared" si="34"/>
        <v>2035</v>
      </c>
      <c r="B246">
        <f t="shared" si="35"/>
        <v>5</v>
      </c>
      <c r="C246">
        <v>31</v>
      </c>
      <c r="D246" s="7">
        <f t="shared" si="27"/>
        <v>8.4931506849315067E-2</v>
      </c>
      <c r="E246">
        <f>'3. Normal Wthr'!D126</f>
        <v>76.010000000000005</v>
      </c>
      <c r="F246">
        <f t="shared" si="32"/>
        <v>57814.040833333383</v>
      </c>
      <c r="G246">
        <f t="shared" si="28"/>
        <v>3032.5</v>
      </c>
      <c r="H246">
        <f t="shared" si="29"/>
        <v>2.5065127782357793E-2</v>
      </c>
      <c r="I246">
        <f>'3. Normal Wthr'!F126</f>
        <v>24.42</v>
      </c>
      <c r="J246">
        <f t="shared" si="33"/>
        <v>8605.1900000000096</v>
      </c>
      <c r="K246">
        <f t="shared" si="30"/>
        <v>348.69999999999993</v>
      </c>
      <c r="L246">
        <f t="shared" si="31"/>
        <v>7.0031545741324946E-2</v>
      </c>
    </row>
    <row r="247" spans="1:12" x14ac:dyDescent="0.35">
      <c r="A247">
        <f t="shared" si="34"/>
        <v>2035</v>
      </c>
      <c r="B247">
        <f t="shared" si="35"/>
        <v>6</v>
      </c>
      <c r="C247">
        <v>30</v>
      </c>
      <c r="D247" s="7">
        <f t="shared" si="27"/>
        <v>8.2191780821917804E-2</v>
      </c>
      <c r="E247">
        <f>'3. Normal Wthr'!D127</f>
        <v>3.7</v>
      </c>
      <c r="F247">
        <f t="shared" si="32"/>
        <v>57817.740833333381</v>
      </c>
      <c r="G247">
        <f t="shared" si="28"/>
        <v>3032.5</v>
      </c>
      <c r="H247">
        <f t="shared" si="29"/>
        <v>1.2201154163231657E-3</v>
      </c>
      <c r="I247">
        <f>'3. Normal Wthr'!F127</f>
        <v>70.66</v>
      </c>
      <c r="J247">
        <f t="shared" si="33"/>
        <v>8675.8500000000095</v>
      </c>
      <c r="K247">
        <f t="shared" si="30"/>
        <v>348.69999999999993</v>
      </c>
      <c r="L247">
        <f t="shared" si="31"/>
        <v>0.2026383710926298</v>
      </c>
    </row>
    <row r="248" spans="1:12" x14ac:dyDescent="0.35">
      <c r="A248">
        <f t="shared" si="34"/>
        <v>2035</v>
      </c>
      <c r="B248">
        <f t="shared" si="35"/>
        <v>7</v>
      </c>
      <c r="C248">
        <v>31</v>
      </c>
      <c r="D248" s="7">
        <f t="shared" si="27"/>
        <v>8.4931506849315067E-2</v>
      </c>
      <c r="E248">
        <f>'3. Normal Wthr'!D128</f>
        <v>0</v>
      </c>
      <c r="F248">
        <f t="shared" si="32"/>
        <v>57817.740833333381</v>
      </c>
      <c r="G248">
        <f t="shared" si="28"/>
        <v>3032.5</v>
      </c>
      <c r="H248">
        <f t="shared" si="29"/>
        <v>0</v>
      </c>
      <c r="I248">
        <f>'3. Normal Wthr'!F128</f>
        <v>147.08000000000001</v>
      </c>
      <c r="J248">
        <f t="shared" si="33"/>
        <v>8822.9300000000094</v>
      </c>
      <c r="K248">
        <f t="shared" si="30"/>
        <v>348.69999999999993</v>
      </c>
      <c r="L248">
        <f t="shared" si="31"/>
        <v>0.42179523946085473</v>
      </c>
    </row>
    <row r="249" spans="1:12" x14ac:dyDescent="0.35">
      <c r="A249">
        <f t="shared" si="34"/>
        <v>2035</v>
      </c>
      <c r="B249">
        <f t="shared" si="35"/>
        <v>8</v>
      </c>
      <c r="C249">
        <v>31</v>
      </c>
      <c r="D249" s="7">
        <f t="shared" si="27"/>
        <v>8.4931506849315067E-2</v>
      </c>
      <c r="E249">
        <f>'3. Normal Wthr'!D129</f>
        <v>7.0000000000000007E-2</v>
      </c>
      <c r="F249">
        <f t="shared" si="32"/>
        <v>57817.81083333338</v>
      </c>
      <c r="G249">
        <f t="shared" si="28"/>
        <v>3032.5</v>
      </c>
      <c r="H249">
        <f t="shared" si="29"/>
        <v>2.3083264633140975E-5</v>
      </c>
      <c r="I249">
        <f>'3. Normal Wthr'!F129</f>
        <v>123.45</v>
      </c>
      <c r="J249">
        <f t="shared" si="33"/>
        <v>8946.3800000000101</v>
      </c>
      <c r="K249">
        <f t="shared" si="30"/>
        <v>348.69999999999993</v>
      </c>
      <c r="L249">
        <f t="shared" si="31"/>
        <v>0.35402925150559228</v>
      </c>
    </row>
    <row r="250" spans="1:12" x14ac:dyDescent="0.35">
      <c r="A250">
        <f t="shared" si="34"/>
        <v>2035</v>
      </c>
      <c r="B250">
        <f t="shared" si="35"/>
        <v>9</v>
      </c>
      <c r="C250">
        <v>30</v>
      </c>
      <c r="D250" s="7">
        <f t="shared" si="27"/>
        <v>8.2191780821917804E-2</v>
      </c>
      <c r="E250">
        <f>'3. Normal Wthr'!D130</f>
        <v>11.22</v>
      </c>
      <c r="F250">
        <f t="shared" si="32"/>
        <v>57829.030833333381</v>
      </c>
      <c r="G250">
        <f t="shared" si="28"/>
        <v>3032.5</v>
      </c>
      <c r="H250">
        <f t="shared" si="29"/>
        <v>3.6999175597691677E-3</v>
      </c>
      <c r="I250">
        <f>'3. Normal Wthr'!F130</f>
        <v>52.01</v>
      </c>
      <c r="J250">
        <f t="shared" si="33"/>
        <v>8998.3900000000103</v>
      </c>
      <c r="K250">
        <f t="shared" si="30"/>
        <v>348.69999999999993</v>
      </c>
      <c r="L250">
        <f t="shared" si="31"/>
        <v>0.14915400057355896</v>
      </c>
    </row>
    <row r="251" spans="1:12" x14ac:dyDescent="0.35">
      <c r="A251">
        <f t="shared" si="34"/>
        <v>2035</v>
      </c>
      <c r="B251">
        <f t="shared" si="35"/>
        <v>10</v>
      </c>
      <c r="C251">
        <v>31</v>
      </c>
      <c r="D251" s="7">
        <f t="shared" si="27"/>
        <v>8.4931506849315067E-2</v>
      </c>
      <c r="E251">
        <f>'3. Normal Wthr'!D131</f>
        <v>138.11000000000001</v>
      </c>
      <c r="F251">
        <f t="shared" si="32"/>
        <v>57967.140833333382</v>
      </c>
      <c r="G251">
        <f t="shared" si="28"/>
        <v>3032.5</v>
      </c>
      <c r="H251">
        <f t="shared" si="29"/>
        <v>4.5543281121187142E-2</v>
      </c>
      <c r="I251">
        <f>'3. Normal Wthr'!F131</f>
        <v>5.54</v>
      </c>
      <c r="J251">
        <f t="shared" si="33"/>
        <v>9003.9300000000112</v>
      </c>
      <c r="K251">
        <f t="shared" si="30"/>
        <v>348.69999999999993</v>
      </c>
      <c r="L251">
        <f t="shared" si="31"/>
        <v>1.588758244909665E-2</v>
      </c>
    </row>
    <row r="252" spans="1:12" x14ac:dyDescent="0.35">
      <c r="A252">
        <f t="shared" si="34"/>
        <v>2035</v>
      </c>
      <c r="B252">
        <f t="shared" si="35"/>
        <v>11</v>
      </c>
      <c r="C252">
        <v>30</v>
      </c>
      <c r="D252" s="7">
        <f t="shared" si="27"/>
        <v>8.2191780821917804E-2</v>
      </c>
      <c r="E252">
        <f>'3. Normal Wthr'!D132</f>
        <v>313.70999999999998</v>
      </c>
      <c r="F252">
        <f t="shared" si="32"/>
        <v>58280.850833333381</v>
      </c>
      <c r="G252">
        <f t="shared" si="28"/>
        <v>3032.5</v>
      </c>
      <c r="H252">
        <f t="shared" si="29"/>
        <v>0.10344929925803792</v>
      </c>
      <c r="I252">
        <f>'3. Normal Wthr'!F132</f>
        <v>0.26</v>
      </c>
      <c r="J252">
        <f t="shared" si="33"/>
        <v>9004.1900000000114</v>
      </c>
      <c r="K252">
        <f t="shared" si="30"/>
        <v>348.69999999999993</v>
      </c>
      <c r="L252">
        <f t="shared" si="31"/>
        <v>7.4562661313449976E-4</v>
      </c>
    </row>
    <row r="253" spans="1:12" x14ac:dyDescent="0.35">
      <c r="A253">
        <f t="shared" si="34"/>
        <v>2035</v>
      </c>
      <c r="B253">
        <f t="shared" si="35"/>
        <v>12</v>
      </c>
      <c r="C253">
        <v>31</v>
      </c>
      <c r="D253" s="7">
        <f t="shared" si="27"/>
        <v>8.4931506849315067E-2</v>
      </c>
      <c r="E253">
        <f>'3. Normal Wthr'!D133</f>
        <v>468.05</v>
      </c>
      <c r="F253">
        <f t="shared" si="32"/>
        <v>58748.900833333384</v>
      </c>
      <c r="G253">
        <f t="shared" si="28"/>
        <v>3032.5</v>
      </c>
      <c r="H253">
        <f t="shared" si="29"/>
        <v>0.15434460016488047</v>
      </c>
      <c r="I253">
        <f>'3. Normal Wthr'!F133</f>
        <v>0</v>
      </c>
      <c r="J253">
        <f t="shared" si="33"/>
        <v>9004.1900000000114</v>
      </c>
      <c r="K253">
        <f t="shared" si="30"/>
        <v>348.69999999999993</v>
      </c>
      <c r="L253">
        <f t="shared" si="31"/>
        <v>0</v>
      </c>
    </row>
    <row r="254" spans="1:12" x14ac:dyDescent="0.35">
      <c r="A254">
        <f t="shared" si="34"/>
        <v>2036</v>
      </c>
      <c r="B254">
        <f t="shared" si="35"/>
        <v>1</v>
      </c>
      <c r="C254">
        <v>31</v>
      </c>
      <c r="D254" s="7">
        <f t="shared" si="27"/>
        <v>8.4931506849315067E-2</v>
      </c>
      <c r="E254">
        <f>'3. Normal Wthr'!D134</f>
        <v>584.35</v>
      </c>
      <c r="F254">
        <f t="shared" si="32"/>
        <v>59333.250833333383</v>
      </c>
      <c r="G254">
        <f t="shared" si="28"/>
        <v>3032.5</v>
      </c>
      <c r="H254">
        <f t="shared" si="29"/>
        <v>0.19269579554822755</v>
      </c>
      <c r="I254">
        <f>'3. Normal Wthr'!F134</f>
        <v>0</v>
      </c>
      <c r="J254">
        <f t="shared" si="33"/>
        <v>9004.1900000000114</v>
      </c>
      <c r="K254">
        <f t="shared" si="30"/>
        <v>348.69999999999993</v>
      </c>
      <c r="L254">
        <f t="shared" si="31"/>
        <v>0</v>
      </c>
    </row>
    <row r="255" spans="1:12" x14ac:dyDescent="0.35">
      <c r="A255">
        <f t="shared" si="34"/>
        <v>2036</v>
      </c>
      <c r="B255">
        <f t="shared" si="35"/>
        <v>2</v>
      </c>
      <c r="C255">
        <v>29</v>
      </c>
      <c r="D255" s="7">
        <f t="shared" si="27"/>
        <v>7.9452054794520555E-2</v>
      </c>
      <c r="E255">
        <f>'3. Normal Wthr'!D135</f>
        <v>515.28</v>
      </c>
      <c r="F255">
        <f t="shared" si="32"/>
        <v>59848.530833333381</v>
      </c>
      <c r="G255">
        <f t="shared" si="28"/>
        <v>3032.5</v>
      </c>
      <c r="H255">
        <f t="shared" si="29"/>
        <v>0.16991920857378401</v>
      </c>
      <c r="I255">
        <f>'3. Normal Wthr'!F135</f>
        <v>0</v>
      </c>
      <c r="J255">
        <f t="shared" si="33"/>
        <v>9004.1900000000114</v>
      </c>
      <c r="K255">
        <f t="shared" si="30"/>
        <v>348.69999999999993</v>
      </c>
      <c r="L255">
        <f t="shared" si="31"/>
        <v>0</v>
      </c>
    </row>
    <row r="256" spans="1:12" x14ac:dyDescent="0.35">
      <c r="A256">
        <f t="shared" si="34"/>
        <v>2036</v>
      </c>
      <c r="B256">
        <f t="shared" si="35"/>
        <v>3</v>
      </c>
      <c r="C256">
        <v>31</v>
      </c>
      <c r="D256" s="7">
        <f t="shared" si="27"/>
        <v>8.4931506849315067E-2</v>
      </c>
      <c r="E256">
        <f>'3. Normal Wthr'!D136</f>
        <v>417.4</v>
      </c>
      <c r="F256">
        <f t="shared" si="32"/>
        <v>60265.930833333383</v>
      </c>
      <c r="G256">
        <f t="shared" si="28"/>
        <v>3032.5</v>
      </c>
      <c r="H256">
        <f t="shared" si="29"/>
        <v>0.1376422093981863</v>
      </c>
      <c r="I256">
        <f>'3. Normal Wthr'!F136</f>
        <v>0</v>
      </c>
      <c r="J256">
        <f t="shared" si="33"/>
        <v>9004.1900000000114</v>
      </c>
      <c r="K256">
        <f t="shared" si="30"/>
        <v>348.69999999999993</v>
      </c>
      <c r="L256">
        <f t="shared" si="31"/>
        <v>0</v>
      </c>
    </row>
    <row r="257" spans="1:12" x14ac:dyDescent="0.35">
      <c r="A257">
        <f t="shared" si="34"/>
        <v>2036</v>
      </c>
      <c r="B257">
        <f t="shared" si="35"/>
        <v>4</v>
      </c>
      <c r="C257">
        <v>30</v>
      </c>
      <c r="D257" s="7">
        <f t="shared" si="27"/>
        <v>8.2191780821917804E-2</v>
      </c>
      <c r="E257">
        <f>'3. Normal Wthr'!D137</f>
        <v>245.16</v>
      </c>
      <c r="F257">
        <f t="shared" si="32"/>
        <v>60511.090833333386</v>
      </c>
      <c r="G257">
        <f t="shared" si="28"/>
        <v>3032.5</v>
      </c>
      <c r="H257">
        <f t="shared" si="29"/>
        <v>8.0844187963726291E-2</v>
      </c>
      <c r="I257">
        <f>'3. Normal Wthr'!F137</f>
        <v>0.71</v>
      </c>
      <c r="J257">
        <f t="shared" si="33"/>
        <v>9004.9000000000106</v>
      </c>
      <c r="K257">
        <f t="shared" si="30"/>
        <v>348.69999999999993</v>
      </c>
      <c r="L257">
        <f t="shared" si="31"/>
        <v>2.0361342127903645E-3</v>
      </c>
    </row>
    <row r="258" spans="1:12" x14ac:dyDescent="0.35">
      <c r="A258">
        <f t="shared" si="34"/>
        <v>2036</v>
      </c>
      <c r="B258">
        <f t="shared" si="35"/>
        <v>5</v>
      </c>
      <c r="C258">
        <v>31</v>
      </c>
      <c r="D258" s="7">
        <f t="shared" si="27"/>
        <v>8.4931506849315067E-2</v>
      </c>
      <c r="E258">
        <f>'3. Normal Wthr'!D138</f>
        <v>76.010000000000005</v>
      </c>
      <c r="F258">
        <f t="shared" si="32"/>
        <v>60587.100833333388</v>
      </c>
      <c r="G258">
        <f t="shared" si="28"/>
        <v>3032.5</v>
      </c>
      <c r="H258">
        <f t="shared" si="29"/>
        <v>2.5065127782357793E-2</v>
      </c>
      <c r="I258">
        <f>'3. Normal Wthr'!F138</f>
        <v>24.42</v>
      </c>
      <c r="J258">
        <f t="shared" si="33"/>
        <v>9029.3200000000106</v>
      </c>
      <c r="K258">
        <f t="shared" si="30"/>
        <v>348.69999999999993</v>
      </c>
      <c r="L258">
        <f t="shared" si="31"/>
        <v>7.0031545741324946E-2</v>
      </c>
    </row>
    <row r="259" spans="1:12" x14ac:dyDescent="0.35">
      <c r="A259">
        <f t="shared" si="34"/>
        <v>2036</v>
      </c>
      <c r="B259">
        <f t="shared" si="35"/>
        <v>6</v>
      </c>
      <c r="C259">
        <v>30</v>
      </c>
      <c r="D259" s="7">
        <f t="shared" ref="D259:D313" si="36">C259/365</f>
        <v>8.2191780821917804E-2</v>
      </c>
      <c r="E259">
        <f>'3. Normal Wthr'!D139</f>
        <v>3.7</v>
      </c>
      <c r="F259">
        <f t="shared" si="32"/>
        <v>60590.800833333386</v>
      </c>
      <c r="G259">
        <f t="shared" ref="G259:G313" si="37">$F$13</f>
        <v>3032.5</v>
      </c>
      <c r="H259">
        <f t="shared" ref="H259:H313" si="38">E259/G259</f>
        <v>1.2201154163231657E-3</v>
      </c>
      <c r="I259">
        <f>'3. Normal Wthr'!F139</f>
        <v>70.66</v>
      </c>
      <c r="J259">
        <f t="shared" si="33"/>
        <v>9099.9800000000105</v>
      </c>
      <c r="K259">
        <f t="shared" ref="K259:K313" si="39">$J$13</f>
        <v>348.69999999999993</v>
      </c>
      <c r="L259">
        <f t="shared" ref="L259:L313" si="40">I259/K259</f>
        <v>0.2026383710926298</v>
      </c>
    </row>
    <row r="260" spans="1:12" x14ac:dyDescent="0.35">
      <c r="A260">
        <f t="shared" si="34"/>
        <v>2036</v>
      </c>
      <c r="B260">
        <f t="shared" si="35"/>
        <v>7</v>
      </c>
      <c r="C260">
        <v>31</v>
      </c>
      <c r="D260" s="7">
        <f t="shared" si="36"/>
        <v>8.4931506849315067E-2</v>
      </c>
      <c r="E260">
        <f>'3. Normal Wthr'!D140</f>
        <v>0</v>
      </c>
      <c r="F260">
        <f t="shared" ref="F260:F313" si="41">F259+E260</f>
        <v>60590.800833333386</v>
      </c>
      <c r="G260">
        <f t="shared" si="37"/>
        <v>3032.5</v>
      </c>
      <c r="H260">
        <f t="shared" si="38"/>
        <v>0</v>
      </c>
      <c r="I260">
        <f>'3. Normal Wthr'!F140</f>
        <v>147.08000000000001</v>
      </c>
      <c r="J260">
        <f t="shared" ref="J260:J313" si="42">J259+I260</f>
        <v>9247.0600000000104</v>
      </c>
      <c r="K260">
        <f t="shared" si="39"/>
        <v>348.69999999999993</v>
      </c>
      <c r="L260">
        <f t="shared" si="40"/>
        <v>0.42179523946085473</v>
      </c>
    </row>
    <row r="261" spans="1:12" x14ac:dyDescent="0.35">
      <c r="A261">
        <f t="shared" si="34"/>
        <v>2036</v>
      </c>
      <c r="B261">
        <f t="shared" si="35"/>
        <v>8</v>
      </c>
      <c r="C261">
        <v>31</v>
      </c>
      <c r="D261" s="7">
        <f t="shared" si="36"/>
        <v>8.4931506849315067E-2</v>
      </c>
      <c r="E261">
        <f>'3. Normal Wthr'!D141</f>
        <v>7.0000000000000007E-2</v>
      </c>
      <c r="F261">
        <f t="shared" si="41"/>
        <v>60590.870833333385</v>
      </c>
      <c r="G261">
        <f t="shared" si="37"/>
        <v>3032.5</v>
      </c>
      <c r="H261">
        <f t="shared" si="38"/>
        <v>2.3083264633140975E-5</v>
      </c>
      <c r="I261">
        <f>'3. Normal Wthr'!F141</f>
        <v>123.45</v>
      </c>
      <c r="J261">
        <f t="shared" si="42"/>
        <v>9370.5100000000111</v>
      </c>
      <c r="K261">
        <f t="shared" si="39"/>
        <v>348.69999999999993</v>
      </c>
      <c r="L261">
        <f t="shared" si="40"/>
        <v>0.35402925150559228</v>
      </c>
    </row>
    <row r="262" spans="1:12" x14ac:dyDescent="0.35">
      <c r="A262">
        <f t="shared" si="34"/>
        <v>2036</v>
      </c>
      <c r="B262">
        <f t="shared" si="35"/>
        <v>9</v>
      </c>
      <c r="C262">
        <v>30</v>
      </c>
      <c r="D262" s="7">
        <f t="shared" si="36"/>
        <v>8.2191780821917804E-2</v>
      </c>
      <c r="E262">
        <f>'3. Normal Wthr'!D142</f>
        <v>11.22</v>
      </c>
      <c r="F262">
        <f t="shared" si="41"/>
        <v>60602.090833333386</v>
      </c>
      <c r="G262">
        <f t="shared" si="37"/>
        <v>3032.5</v>
      </c>
      <c r="H262">
        <f t="shared" si="38"/>
        <v>3.6999175597691677E-3</v>
      </c>
      <c r="I262">
        <f>'3. Normal Wthr'!F142</f>
        <v>52.01</v>
      </c>
      <c r="J262">
        <f t="shared" si="42"/>
        <v>9422.5200000000114</v>
      </c>
      <c r="K262">
        <f t="shared" si="39"/>
        <v>348.69999999999993</v>
      </c>
      <c r="L262">
        <f t="shared" si="40"/>
        <v>0.14915400057355896</v>
      </c>
    </row>
    <row r="263" spans="1:12" x14ac:dyDescent="0.35">
      <c r="A263">
        <f t="shared" si="34"/>
        <v>2036</v>
      </c>
      <c r="B263">
        <f t="shared" si="35"/>
        <v>10</v>
      </c>
      <c r="C263">
        <v>31</v>
      </c>
      <c r="D263" s="7">
        <f t="shared" si="36"/>
        <v>8.4931506849315067E-2</v>
      </c>
      <c r="E263">
        <f>'3. Normal Wthr'!D143</f>
        <v>138.11000000000001</v>
      </c>
      <c r="F263">
        <f t="shared" si="41"/>
        <v>60740.200833333387</v>
      </c>
      <c r="G263">
        <f t="shared" si="37"/>
        <v>3032.5</v>
      </c>
      <c r="H263">
        <f t="shared" si="38"/>
        <v>4.5543281121187142E-2</v>
      </c>
      <c r="I263">
        <f>'3. Normal Wthr'!F143</f>
        <v>5.54</v>
      </c>
      <c r="J263">
        <f t="shared" si="42"/>
        <v>9428.0600000000122</v>
      </c>
      <c r="K263">
        <f t="shared" si="39"/>
        <v>348.69999999999993</v>
      </c>
      <c r="L263">
        <f t="shared" si="40"/>
        <v>1.588758244909665E-2</v>
      </c>
    </row>
    <row r="264" spans="1:12" x14ac:dyDescent="0.35">
      <c r="A264">
        <f t="shared" si="34"/>
        <v>2036</v>
      </c>
      <c r="B264">
        <f t="shared" si="35"/>
        <v>11</v>
      </c>
      <c r="C264">
        <v>30</v>
      </c>
      <c r="D264" s="7">
        <f t="shared" si="36"/>
        <v>8.2191780821917804E-2</v>
      </c>
      <c r="E264">
        <f>'3. Normal Wthr'!D144</f>
        <v>313.70999999999998</v>
      </c>
      <c r="F264">
        <f t="shared" si="41"/>
        <v>61053.910833333386</v>
      </c>
      <c r="G264">
        <f t="shared" si="37"/>
        <v>3032.5</v>
      </c>
      <c r="H264">
        <f t="shared" si="38"/>
        <v>0.10344929925803792</v>
      </c>
      <c r="I264">
        <f>'3. Normal Wthr'!F144</f>
        <v>0.26</v>
      </c>
      <c r="J264">
        <f t="shared" si="42"/>
        <v>9428.3200000000124</v>
      </c>
      <c r="K264">
        <f t="shared" si="39"/>
        <v>348.69999999999993</v>
      </c>
      <c r="L264">
        <f t="shared" si="40"/>
        <v>7.4562661313449976E-4</v>
      </c>
    </row>
    <row r="265" spans="1:12" x14ac:dyDescent="0.35">
      <c r="A265">
        <f t="shared" si="34"/>
        <v>2036</v>
      </c>
      <c r="B265">
        <f t="shared" si="35"/>
        <v>12</v>
      </c>
      <c r="C265">
        <v>31</v>
      </c>
      <c r="D265" s="7">
        <f t="shared" si="36"/>
        <v>8.4931506849315067E-2</v>
      </c>
      <c r="E265">
        <f>'3. Normal Wthr'!D145</f>
        <v>468.05</v>
      </c>
      <c r="F265">
        <f t="shared" si="41"/>
        <v>61521.960833333389</v>
      </c>
      <c r="G265">
        <f t="shared" si="37"/>
        <v>3032.5</v>
      </c>
      <c r="H265">
        <f t="shared" si="38"/>
        <v>0.15434460016488047</v>
      </c>
      <c r="I265">
        <f>'3. Normal Wthr'!F145</f>
        <v>0</v>
      </c>
      <c r="J265">
        <f t="shared" si="42"/>
        <v>9428.3200000000124</v>
      </c>
      <c r="K265">
        <f t="shared" si="39"/>
        <v>348.69999999999993</v>
      </c>
      <c r="L265">
        <f t="shared" si="40"/>
        <v>0</v>
      </c>
    </row>
    <row r="266" spans="1:12" x14ac:dyDescent="0.35">
      <c r="A266">
        <f t="shared" si="34"/>
        <v>2037</v>
      </c>
      <c r="B266">
        <f t="shared" si="35"/>
        <v>1</v>
      </c>
      <c r="C266">
        <v>31</v>
      </c>
      <c r="D266" s="7">
        <f t="shared" si="36"/>
        <v>8.4931506849315067E-2</v>
      </c>
      <c r="E266">
        <f>'3. Normal Wthr'!D146</f>
        <v>584.35</v>
      </c>
      <c r="F266">
        <f t="shared" si="41"/>
        <v>62106.310833333388</v>
      </c>
      <c r="G266">
        <f t="shared" si="37"/>
        <v>3032.5</v>
      </c>
      <c r="H266">
        <f t="shared" si="38"/>
        <v>0.19269579554822755</v>
      </c>
      <c r="I266">
        <f>'3. Normal Wthr'!F146</f>
        <v>0</v>
      </c>
      <c r="J266">
        <f t="shared" si="42"/>
        <v>9428.3200000000124</v>
      </c>
      <c r="K266">
        <f t="shared" si="39"/>
        <v>348.69999999999993</v>
      </c>
      <c r="L266">
        <f t="shared" si="40"/>
        <v>0</v>
      </c>
    </row>
    <row r="267" spans="1:12" x14ac:dyDescent="0.35">
      <c r="A267">
        <f t="shared" si="34"/>
        <v>2037</v>
      </c>
      <c r="B267">
        <f t="shared" si="35"/>
        <v>2</v>
      </c>
      <c r="C267">
        <v>28</v>
      </c>
      <c r="D267" s="7">
        <f t="shared" si="36"/>
        <v>7.6712328767123292E-2</v>
      </c>
      <c r="E267">
        <f>'3. Normal Wthr'!D147</f>
        <v>496.22</v>
      </c>
      <c r="F267">
        <f t="shared" si="41"/>
        <v>62602.530833333389</v>
      </c>
      <c r="G267">
        <f t="shared" si="37"/>
        <v>3032.5</v>
      </c>
      <c r="H267">
        <f t="shared" si="38"/>
        <v>0.16363396537510305</v>
      </c>
      <c r="I267">
        <f>'3. Normal Wthr'!F147</f>
        <v>0</v>
      </c>
      <c r="J267">
        <f t="shared" si="42"/>
        <v>9428.3200000000124</v>
      </c>
      <c r="K267">
        <f t="shared" si="39"/>
        <v>348.69999999999993</v>
      </c>
      <c r="L267">
        <f t="shared" si="40"/>
        <v>0</v>
      </c>
    </row>
    <row r="268" spans="1:12" x14ac:dyDescent="0.35">
      <c r="A268">
        <f t="shared" si="34"/>
        <v>2037</v>
      </c>
      <c r="B268">
        <f t="shared" si="35"/>
        <v>3</v>
      </c>
      <c r="C268">
        <v>31</v>
      </c>
      <c r="D268" s="7">
        <f t="shared" si="36"/>
        <v>8.4931506849315067E-2</v>
      </c>
      <c r="E268">
        <f>'3. Normal Wthr'!D148</f>
        <v>417.4</v>
      </c>
      <c r="F268">
        <f t="shared" si="41"/>
        <v>63019.93083333339</v>
      </c>
      <c r="G268">
        <f t="shared" si="37"/>
        <v>3032.5</v>
      </c>
      <c r="H268">
        <f t="shared" si="38"/>
        <v>0.1376422093981863</v>
      </c>
      <c r="I268">
        <f>'3. Normal Wthr'!F148</f>
        <v>0</v>
      </c>
      <c r="J268">
        <f t="shared" si="42"/>
        <v>9428.3200000000124</v>
      </c>
      <c r="K268">
        <f t="shared" si="39"/>
        <v>348.69999999999993</v>
      </c>
      <c r="L268">
        <f t="shared" si="40"/>
        <v>0</v>
      </c>
    </row>
    <row r="269" spans="1:12" x14ac:dyDescent="0.35">
      <c r="A269">
        <f t="shared" si="34"/>
        <v>2037</v>
      </c>
      <c r="B269">
        <f t="shared" si="35"/>
        <v>4</v>
      </c>
      <c r="C269">
        <v>30</v>
      </c>
      <c r="D269" s="7">
        <f t="shared" si="36"/>
        <v>8.2191780821917804E-2</v>
      </c>
      <c r="E269">
        <f>'3. Normal Wthr'!D149</f>
        <v>245.16</v>
      </c>
      <c r="F269">
        <f t="shared" si="41"/>
        <v>63265.090833333394</v>
      </c>
      <c r="G269">
        <f t="shared" si="37"/>
        <v>3032.5</v>
      </c>
      <c r="H269">
        <f t="shared" si="38"/>
        <v>8.0844187963726291E-2</v>
      </c>
      <c r="I269">
        <f>'3. Normal Wthr'!F149</f>
        <v>0.71</v>
      </c>
      <c r="J269">
        <f t="shared" si="42"/>
        <v>9429.0300000000116</v>
      </c>
      <c r="K269">
        <f t="shared" si="39"/>
        <v>348.69999999999993</v>
      </c>
      <c r="L269">
        <f t="shared" si="40"/>
        <v>2.0361342127903645E-3</v>
      </c>
    </row>
    <row r="270" spans="1:12" x14ac:dyDescent="0.35">
      <c r="A270">
        <f t="shared" si="34"/>
        <v>2037</v>
      </c>
      <c r="B270">
        <f t="shared" si="35"/>
        <v>5</v>
      </c>
      <c r="C270">
        <v>31</v>
      </c>
      <c r="D270" s="7">
        <f t="shared" si="36"/>
        <v>8.4931506849315067E-2</v>
      </c>
      <c r="E270">
        <f>'3. Normal Wthr'!D150</f>
        <v>76.010000000000005</v>
      </c>
      <c r="F270">
        <f t="shared" si="41"/>
        <v>63341.100833333396</v>
      </c>
      <c r="G270">
        <f t="shared" si="37"/>
        <v>3032.5</v>
      </c>
      <c r="H270">
        <f t="shared" si="38"/>
        <v>2.5065127782357793E-2</v>
      </c>
      <c r="I270">
        <f>'3. Normal Wthr'!F150</f>
        <v>24.42</v>
      </c>
      <c r="J270">
        <f t="shared" si="42"/>
        <v>9453.4500000000116</v>
      </c>
      <c r="K270">
        <f t="shared" si="39"/>
        <v>348.69999999999993</v>
      </c>
      <c r="L270">
        <f t="shared" si="40"/>
        <v>7.0031545741324946E-2</v>
      </c>
    </row>
    <row r="271" spans="1:12" x14ac:dyDescent="0.35">
      <c r="A271">
        <f t="shared" ref="A271:A313" si="43">A259+1</f>
        <v>2037</v>
      </c>
      <c r="B271">
        <f t="shared" ref="B271:B313" si="44">B259</f>
        <v>6</v>
      </c>
      <c r="C271">
        <v>30</v>
      </c>
      <c r="D271" s="7">
        <f t="shared" si="36"/>
        <v>8.2191780821917804E-2</v>
      </c>
      <c r="E271">
        <f>'3. Normal Wthr'!D151</f>
        <v>3.7</v>
      </c>
      <c r="F271">
        <f t="shared" si="41"/>
        <v>63344.800833333393</v>
      </c>
      <c r="G271">
        <f t="shared" si="37"/>
        <v>3032.5</v>
      </c>
      <c r="H271">
        <f t="shared" si="38"/>
        <v>1.2201154163231657E-3</v>
      </c>
      <c r="I271">
        <f>'3. Normal Wthr'!F151</f>
        <v>70.66</v>
      </c>
      <c r="J271">
        <f t="shared" si="42"/>
        <v>9524.1100000000115</v>
      </c>
      <c r="K271">
        <f t="shared" si="39"/>
        <v>348.69999999999993</v>
      </c>
      <c r="L271">
        <f t="shared" si="40"/>
        <v>0.2026383710926298</v>
      </c>
    </row>
    <row r="272" spans="1:12" x14ac:dyDescent="0.35">
      <c r="A272">
        <f t="shared" si="43"/>
        <v>2037</v>
      </c>
      <c r="B272">
        <f t="shared" si="44"/>
        <v>7</v>
      </c>
      <c r="C272">
        <v>31</v>
      </c>
      <c r="D272" s="7">
        <f t="shared" si="36"/>
        <v>8.4931506849315067E-2</v>
      </c>
      <c r="E272">
        <f>'3. Normal Wthr'!D152</f>
        <v>0</v>
      </c>
      <c r="F272">
        <f t="shared" si="41"/>
        <v>63344.800833333393</v>
      </c>
      <c r="G272">
        <f t="shared" si="37"/>
        <v>3032.5</v>
      </c>
      <c r="H272">
        <f t="shared" si="38"/>
        <v>0</v>
      </c>
      <c r="I272">
        <f>'3. Normal Wthr'!F152</f>
        <v>147.08000000000001</v>
      </c>
      <c r="J272">
        <f t="shared" si="42"/>
        <v>9671.1900000000114</v>
      </c>
      <c r="K272">
        <f t="shared" si="39"/>
        <v>348.69999999999993</v>
      </c>
      <c r="L272">
        <f t="shared" si="40"/>
        <v>0.42179523946085473</v>
      </c>
    </row>
    <row r="273" spans="1:12" x14ac:dyDescent="0.35">
      <c r="A273">
        <f t="shared" si="43"/>
        <v>2037</v>
      </c>
      <c r="B273">
        <f t="shared" si="44"/>
        <v>8</v>
      </c>
      <c r="C273">
        <v>31</v>
      </c>
      <c r="D273" s="7">
        <f t="shared" si="36"/>
        <v>8.4931506849315067E-2</v>
      </c>
      <c r="E273">
        <f>'3. Normal Wthr'!D153</f>
        <v>7.0000000000000007E-2</v>
      </c>
      <c r="F273">
        <f t="shared" si="41"/>
        <v>63344.870833333393</v>
      </c>
      <c r="G273">
        <f t="shared" si="37"/>
        <v>3032.5</v>
      </c>
      <c r="H273">
        <f t="shared" si="38"/>
        <v>2.3083264633140975E-5</v>
      </c>
      <c r="I273">
        <f>'3. Normal Wthr'!F153</f>
        <v>123.45</v>
      </c>
      <c r="J273">
        <f t="shared" si="42"/>
        <v>9794.6400000000122</v>
      </c>
      <c r="K273">
        <f t="shared" si="39"/>
        <v>348.69999999999993</v>
      </c>
      <c r="L273">
        <f t="shared" si="40"/>
        <v>0.35402925150559228</v>
      </c>
    </row>
    <row r="274" spans="1:12" x14ac:dyDescent="0.35">
      <c r="A274">
        <f t="shared" si="43"/>
        <v>2037</v>
      </c>
      <c r="B274">
        <f t="shared" si="44"/>
        <v>9</v>
      </c>
      <c r="C274">
        <v>30</v>
      </c>
      <c r="D274" s="7">
        <f t="shared" si="36"/>
        <v>8.2191780821917804E-2</v>
      </c>
      <c r="E274">
        <f>'3. Normal Wthr'!D154</f>
        <v>11.22</v>
      </c>
      <c r="F274">
        <f t="shared" si="41"/>
        <v>63356.090833333394</v>
      </c>
      <c r="G274">
        <f t="shared" si="37"/>
        <v>3032.5</v>
      </c>
      <c r="H274">
        <f t="shared" si="38"/>
        <v>3.6999175597691677E-3</v>
      </c>
      <c r="I274">
        <f>'3. Normal Wthr'!F154</f>
        <v>52.01</v>
      </c>
      <c r="J274">
        <f t="shared" si="42"/>
        <v>9846.6500000000124</v>
      </c>
      <c r="K274">
        <f t="shared" si="39"/>
        <v>348.69999999999993</v>
      </c>
      <c r="L274">
        <f t="shared" si="40"/>
        <v>0.14915400057355896</v>
      </c>
    </row>
    <row r="275" spans="1:12" x14ac:dyDescent="0.35">
      <c r="A275">
        <f t="shared" si="43"/>
        <v>2037</v>
      </c>
      <c r="B275">
        <f t="shared" si="44"/>
        <v>10</v>
      </c>
      <c r="C275">
        <v>31</v>
      </c>
      <c r="D275" s="7">
        <f t="shared" si="36"/>
        <v>8.4931506849315067E-2</v>
      </c>
      <c r="E275">
        <f>'3. Normal Wthr'!D155</f>
        <v>138.11000000000001</v>
      </c>
      <c r="F275">
        <f t="shared" si="41"/>
        <v>63494.200833333394</v>
      </c>
      <c r="G275">
        <f t="shared" si="37"/>
        <v>3032.5</v>
      </c>
      <c r="H275">
        <f t="shared" si="38"/>
        <v>4.5543281121187142E-2</v>
      </c>
      <c r="I275">
        <f>'3. Normal Wthr'!F155</f>
        <v>5.54</v>
      </c>
      <c r="J275">
        <f t="shared" si="42"/>
        <v>9852.1900000000132</v>
      </c>
      <c r="K275">
        <f t="shared" si="39"/>
        <v>348.69999999999993</v>
      </c>
      <c r="L275">
        <f t="shared" si="40"/>
        <v>1.588758244909665E-2</v>
      </c>
    </row>
    <row r="276" spans="1:12" x14ac:dyDescent="0.35">
      <c r="A276">
        <f t="shared" si="43"/>
        <v>2037</v>
      </c>
      <c r="B276">
        <f t="shared" si="44"/>
        <v>11</v>
      </c>
      <c r="C276">
        <v>30</v>
      </c>
      <c r="D276" s="7">
        <f t="shared" si="36"/>
        <v>8.2191780821917804E-2</v>
      </c>
      <c r="E276">
        <f>'3. Normal Wthr'!D156</f>
        <v>313.70999999999998</v>
      </c>
      <c r="F276">
        <f t="shared" si="41"/>
        <v>63807.910833333393</v>
      </c>
      <c r="G276">
        <f t="shared" si="37"/>
        <v>3032.5</v>
      </c>
      <c r="H276">
        <f t="shared" si="38"/>
        <v>0.10344929925803792</v>
      </c>
      <c r="I276">
        <f>'3. Normal Wthr'!F156</f>
        <v>0.26</v>
      </c>
      <c r="J276">
        <f t="shared" si="42"/>
        <v>9852.4500000000135</v>
      </c>
      <c r="K276">
        <f t="shared" si="39"/>
        <v>348.69999999999993</v>
      </c>
      <c r="L276">
        <f t="shared" si="40"/>
        <v>7.4562661313449976E-4</v>
      </c>
    </row>
    <row r="277" spans="1:12" x14ac:dyDescent="0.35">
      <c r="A277">
        <f t="shared" si="43"/>
        <v>2037</v>
      </c>
      <c r="B277">
        <f t="shared" si="44"/>
        <v>12</v>
      </c>
      <c r="C277">
        <v>31</v>
      </c>
      <c r="D277" s="7">
        <f t="shared" si="36"/>
        <v>8.4931506849315067E-2</v>
      </c>
      <c r="E277">
        <f>'3. Normal Wthr'!D157</f>
        <v>468.05</v>
      </c>
      <c r="F277">
        <f t="shared" si="41"/>
        <v>64275.960833333396</v>
      </c>
      <c r="G277">
        <f t="shared" si="37"/>
        <v>3032.5</v>
      </c>
      <c r="H277">
        <f t="shared" si="38"/>
        <v>0.15434460016488047</v>
      </c>
      <c r="I277">
        <f>'3. Normal Wthr'!F157</f>
        <v>0</v>
      </c>
      <c r="J277">
        <f t="shared" si="42"/>
        <v>9852.4500000000135</v>
      </c>
      <c r="K277">
        <f t="shared" si="39"/>
        <v>348.69999999999993</v>
      </c>
      <c r="L277">
        <f t="shared" si="40"/>
        <v>0</v>
      </c>
    </row>
    <row r="278" spans="1:12" x14ac:dyDescent="0.35">
      <c r="A278">
        <f t="shared" si="43"/>
        <v>2038</v>
      </c>
      <c r="B278">
        <f t="shared" si="44"/>
        <v>1</v>
      </c>
      <c r="C278">
        <v>31</v>
      </c>
      <c r="D278" s="7">
        <f t="shared" si="36"/>
        <v>8.4931506849315067E-2</v>
      </c>
      <c r="E278">
        <f>'3. Normal Wthr'!D158</f>
        <v>584.35</v>
      </c>
      <c r="F278">
        <f t="shared" si="41"/>
        <v>64860.310833333395</v>
      </c>
      <c r="G278">
        <f t="shared" si="37"/>
        <v>3032.5</v>
      </c>
      <c r="H278">
        <f t="shared" si="38"/>
        <v>0.19269579554822755</v>
      </c>
      <c r="I278">
        <f>'3. Normal Wthr'!F158</f>
        <v>0</v>
      </c>
      <c r="J278">
        <f t="shared" si="42"/>
        <v>9852.4500000000135</v>
      </c>
      <c r="K278">
        <f t="shared" si="39"/>
        <v>348.69999999999993</v>
      </c>
      <c r="L278">
        <f t="shared" si="40"/>
        <v>0</v>
      </c>
    </row>
    <row r="279" spans="1:12" x14ac:dyDescent="0.35">
      <c r="A279">
        <f t="shared" si="43"/>
        <v>2038</v>
      </c>
      <c r="B279">
        <f t="shared" si="44"/>
        <v>2</v>
      </c>
      <c r="C279">
        <v>28</v>
      </c>
      <c r="D279" s="7">
        <f t="shared" si="36"/>
        <v>7.6712328767123292E-2</v>
      </c>
      <c r="E279">
        <f>'3. Normal Wthr'!D159</f>
        <v>496.22</v>
      </c>
      <c r="F279">
        <f t="shared" si="41"/>
        <v>65356.530833333396</v>
      </c>
      <c r="G279">
        <f t="shared" si="37"/>
        <v>3032.5</v>
      </c>
      <c r="H279">
        <f t="shared" si="38"/>
        <v>0.16363396537510305</v>
      </c>
      <c r="I279">
        <f>'3. Normal Wthr'!F159</f>
        <v>0</v>
      </c>
      <c r="J279">
        <f t="shared" si="42"/>
        <v>9852.4500000000135</v>
      </c>
      <c r="K279">
        <f t="shared" si="39"/>
        <v>348.69999999999993</v>
      </c>
      <c r="L279">
        <f t="shared" si="40"/>
        <v>0</v>
      </c>
    </row>
    <row r="280" spans="1:12" x14ac:dyDescent="0.35">
      <c r="A280">
        <f t="shared" si="43"/>
        <v>2038</v>
      </c>
      <c r="B280">
        <f t="shared" si="44"/>
        <v>3</v>
      </c>
      <c r="C280">
        <v>31</v>
      </c>
      <c r="D280" s="7">
        <f t="shared" si="36"/>
        <v>8.4931506849315067E-2</v>
      </c>
      <c r="E280">
        <f>'3. Normal Wthr'!D160</f>
        <v>417.4</v>
      </c>
      <c r="F280">
        <f t="shared" si="41"/>
        <v>65773.93083333339</v>
      </c>
      <c r="G280">
        <f t="shared" si="37"/>
        <v>3032.5</v>
      </c>
      <c r="H280">
        <f t="shared" si="38"/>
        <v>0.1376422093981863</v>
      </c>
      <c r="I280">
        <f>'3. Normal Wthr'!F160</f>
        <v>0</v>
      </c>
      <c r="J280">
        <f t="shared" si="42"/>
        <v>9852.4500000000135</v>
      </c>
      <c r="K280">
        <f t="shared" si="39"/>
        <v>348.69999999999993</v>
      </c>
      <c r="L280">
        <f t="shared" si="40"/>
        <v>0</v>
      </c>
    </row>
    <row r="281" spans="1:12" x14ac:dyDescent="0.35">
      <c r="A281">
        <f t="shared" si="43"/>
        <v>2038</v>
      </c>
      <c r="B281">
        <f t="shared" si="44"/>
        <v>4</v>
      </c>
      <c r="C281">
        <v>30</v>
      </c>
      <c r="D281" s="7">
        <f t="shared" si="36"/>
        <v>8.2191780821917804E-2</v>
      </c>
      <c r="E281">
        <f>'3. Normal Wthr'!D161</f>
        <v>245.16</v>
      </c>
      <c r="F281">
        <f t="shared" si="41"/>
        <v>66019.090833333394</v>
      </c>
      <c r="G281">
        <f t="shared" si="37"/>
        <v>3032.5</v>
      </c>
      <c r="H281">
        <f t="shared" si="38"/>
        <v>8.0844187963726291E-2</v>
      </c>
      <c r="I281">
        <f>'3. Normal Wthr'!F161</f>
        <v>0.71</v>
      </c>
      <c r="J281">
        <f t="shared" si="42"/>
        <v>9853.1600000000126</v>
      </c>
      <c r="K281">
        <f t="shared" si="39"/>
        <v>348.69999999999993</v>
      </c>
      <c r="L281">
        <f t="shared" si="40"/>
        <v>2.0361342127903645E-3</v>
      </c>
    </row>
    <row r="282" spans="1:12" x14ac:dyDescent="0.35">
      <c r="A282">
        <f t="shared" si="43"/>
        <v>2038</v>
      </c>
      <c r="B282">
        <f t="shared" si="44"/>
        <v>5</v>
      </c>
      <c r="C282">
        <v>31</v>
      </c>
      <c r="D282" s="7">
        <f t="shared" si="36"/>
        <v>8.4931506849315067E-2</v>
      </c>
      <c r="E282">
        <f>'3. Normal Wthr'!D162</f>
        <v>76.010000000000005</v>
      </c>
      <c r="F282">
        <f t="shared" si="41"/>
        <v>66095.100833333388</v>
      </c>
      <c r="G282">
        <f t="shared" si="37"/>
        <v>3032.5</v>
      </c>
      <c r="H282">
        <f t="shared" si="38"/>
        <v>2.5065127782357793E-2</v>
      </c>
      <c r="I282">
        <f>'3. Normal Wthr'!F162</f>
        <v>24.42</v>
      </c>
      <c r="J282">
        <f t="shared" si="42"/>
        <v>9877.5800000000127</v>
      </c>
      <c r="K282">
        <f t="shared" si="39"/>
        <v>348.69999999999993</v>
      </c>
      <c r="L282">
        <f t="shared" si="40"/>
        <v>7.0031545741324946E-2</v>
      </c>
    </row>
    <row r="283" spans="1:12" x14ac:dyDescent="0.35">
      <c r="A283">
        <f t="shared" si="43"/>
        <v>2038</v>
      </c>
      <c r="B283">
        <f t="shared" si="44"/>
        <v>6</v>
      </c>
      <c r="C283">
        <v>30</v>
      </c>
      <c r="D283" s="7">
        <f t="shared" si="36"/>
        <v>8.2191780821917804E-2</v>
      </c>
      <c r="E283">
        <f>'3. Normal Wthr'!D163</f>
        <v>3.7</v>
      </c>
      <c r="F283">
        <f t="shared" si="41"/>
        <v>66098.800833333386</v>
      </c>
      <c r="G283">
        <f t="shared" si="37"/>
        <v>3032.5</v>
      </c>
      <c r="H283">
        <f t="shared" si="38"/>
        <v>1.2201154163231657E-3</v>
      </c>
      <c r="I283">
        <f>'3. Normal Wthr'!F163</f>
        <v>70.66</v>
      </c>
      <c r="J283">
        <f t="shared" si="42"/>
        <v>9948.2400000000125</v>
      </c>
      <c r="K283">
        <f t="shared" si="39"/>
        <v>348.69999999999993</v>
      </c>
      <c r="L283">
        <f t="shared" si="40"/>
        <v>0.2026383710926298</v>
      </c>
    </row>
    <row r="284" spans="1:12" x14ac:dyDescent="0.35">
      <c r="A284">
        <f t="shared" si="43"/>
        <v>2038</v>
      </c>
      <c r="B284">
        <f t="shared" si="44"/>
        <v>7</v>
      </c>
      <c r="C284">
        <v>31</v>
      </c>
      <c r="D284" s="7">
        <f t="shared" si="36"/>
        <v>8.4931506849315067E-2</v>
      </c>
      <c r="E284">
        <f>'3. Normal Wthr'!D164</f>
        <v>0</v>
      </c>
      <c r="F284">
        <f t="shared" si="41"/>
        <v>66098.800833333386</v>
      </c>
      <c r="G284">
        <f t="shared" si="37"/>
        <v>3032.5</v>
      </c>
      <c r="H284">
        <f t="shared" si="38"/>
        <v>0</v>
      </c>
      <c r="I284">
        <f>'3. Normal Wthr'!F164</f>
        <v>147.08000000000001</v>
      </c>
      <c r="J284">
        <f t="shared" si="42"/>
        <v>10095.320000000012</v>
      </c>
      <c r="K284">
        <f t="shared" si="39"/>
        <v>348.69999999999993</v>
      </c>
      <c r="L284">
        <f t="shared" si="40"/>
        <v>0.42179523946085473</v>
      </c>
    </row>
    <row r="285" spans="1:12" x14ac:dyDescent="0.35">
      <c r="A285">
        <f t="shared" si="43"/>
        <v>2038</v>
      </c>
      <c r="B285">
        <f t="shared" si="44"/>
        <v>8</v>
      </c>
      <c r="C285">
        <v>31</v>
      </c>
      <c r="D285" s="7">
        <f t="shared" si="36"/>
        <v>8.4931506849315067E-2</v>
      </c>
      <c r="E285">
        <f>'3. Normal Wthr'!D165</f>
        <v>7.0000000000000007E-2</v>
      </c>
      <c r="F285">
        <f t="shared" si="41"/>
        <v>66098.870833333393</v>
      </c>
      <c r="G285">
        <f t="shared" si="37"/>
        <v>3032.5</v>
      </c>
      <c r="H285">
        <f t="shared" si="38"/>
        <v>2.3083264633140975E-5</v>
      </c>
      <c r="I285">
        <f>'3. Normal Wthr'!F165</f>
        <v>123.45</v>
      </c>
      <c r="J285">
        <f t="shared" si="42"/>
        <v>10218.770000000013</v>
      </c>
      <c r="K285">
        <f t="shared" si="39"/>
        <v>348.69999999999993</v>
      </c>
      <c r="L285">
        <f t="shared" si="40"/>
        <v>0.35402925150559228</v>
      </c>
    </row>
    <row r="286" spans="1:12" x14ac:dyDescent="0.35">
      <c r="A286">
        <f t="shared" si="43"/>
        <v>2038</v>
      </c>
      <c r="B286">
        <f t="shared" si="44"/>
        <v>9</v>
      </c>
      <c r="C286">
        <v>30</v>
      </c>
      <c r="D286" s="7">
        <f t="shared" si="36"/>
        <v>8.2191780821917804E-2</v>
      </c>
      <c r="E286">
        <f>'3. Normal Wthr'!D166</f>
        <v>11.22</v>
      </c>
      <c r="F286">
        <f t="shared" si="41"/>
        <v>66110.090833333394</v>
      </c>
      <c r="G286">
        <f t="shared" si="37"/>
        <v>3032.5</v>
      </c>
      <c r="H286">
        <f t="shared" si="38"/>
        <v>3.6999175597691677E-3</v>
      </c>
      <c r="I286">
        <f>'3. Normal Wthr'!F166</f>
        <v>52.01</v>
      </c>
      <c r="J286">
        <f t="shared" si="42"/>
        <v>10270.780000000013</v>
      </c>
      <c r="K286">
        <f t="shared" si="39"/>
        <v>348.69999999999993</v>
      </c>
      <c r="L286">
        <f t="shared" si="40"/>
        <v>0.14915400057355896</v>
      </c>
    </row>
    <row r="287" spans="1:12" x14ac:dyDescent="0.35">
      <c r="A287">
        <f t="shared" si="43"/>
        <v>2038</v>
      </c>
      <c r="B287">
        <f t="shared" si="44"/>
        <v>10</v>
      </c>
      <c r="C287">
        <v>31</v>
      </c>
      <c r="D287" s="7">
        <f t="shared" si="36"/>
        <v>8.4931506849315067E-2</v>
      </c>
      <c r="E287">
        <f>'3. Normal Wthr'!D167</f>
        <v>138.11000000000001</v>
      </c>
      <c r="F287">
        <f t="shared" si="41"/>
        <v>66248.200833333394</v>
      </c>
      <c r="G287">
        <f t="shared" si="37"/>
        <v>3032.5</v>
      </c>
      <c r="H287">
        <f t="shared" si="38"/>
        <v>4.5543281121187142E-2</v>
      </c>
      <c r="I287">
        <f>'3. Normal Wthr'!F167</f>
        <v>5.54</v>
      </c>
      <c r="J287">
        <f t="shared" si="42"/>
        <v>10276.320000000014</v>
      </c>
      <c r="K287">
        <f t="shared" si="39"/>
        <v>348.69999999999993</v>
      </c>
      <c r="L287">
        <f t="shared" si="40"/>
        <v>1.588758244909665E-2</v>
      </c>
    </row>
    <row r="288" spans="1:12" x14ac:dyDescent="0.35">
      <c r="A288">
        <f t="shared" si="43"/>
        <v>2038</v>
      </c>
      <c r="B288">
        <f t="shared" si="44"/>
        <v>11</v>
      </c>
      <c r="C288">
        <v>30</v>
      </c>
      <c r="D288" s="7">
        <f t="shared" si="36"/>
        <v>8.2191780821917804E-2</v>
      </c>
      <c r="E288">
        <f>'3. Normal Wthr'!D168</f>
        <v>313.70999999999998</v>
      </c>
      <c r="F288">
        <f t="shared" si="41"/>
        <v>66561.910833333401</v>
      </c>
      <c r="G288">
        <f t="shared" si="37"/>
        <v>3032.5</v>
      </c>
      <c r="H288">
        <f t="shared" si="38"/>
        <v>0.10344929925803792</v>
      </c>
      <c r="I288">
        <f>'3. Normal Wthr'!F168</f>
        <v>0.26</v>
      </c>
      <c r="J288">
        <f t="shared" si="42"/>
        <v>10276.580000000014</v>
      </c>
      <c r="K288">
        <f t="shared" si="39"/>
        <v>348.69999999999993</v>
      </c>
      <c r="L288">
        <f t="shared" si="40"/>
        <v>7.4562661313449976E-4</v>
      </c>
    </row>
    <row r="289" spans="1:12" x14ac:dyDescent="0.35">
      <c r="A289">
        <f t="shared" si="43"/>
        <v>2038</v>
      </c>
      <c r="B289">
        <f t="shared" si="44"/>
        <v>12</v>
      </c>
      <c r="C289">
        <v>31</v>
      </c>
      <c r="D289" s="7">
        <f t="shared" si="36"/>
        <v>8.4931506849315067E-2</v>
      </c>
      <c r="E289">
        <f>'3. Normal Wthr'!D169</f>
        <v>468.05</v>
      </c>
      <c r="F289">
        <f t="shared" si="41"/>
        <v>67029.960833333404</v>
      </c>
      <c r="G289">
        <f t="shared" si="37"/>
        <v>3032.5</v>
      </c>
      <c r="H289">
        <f t="shared" si="38"/>
        <v>0.15434460016488047</v>
      </c>
      <c r="I289">
        <f>'3. Normal Wthr'!F169</f>
        <v>0</v>
      </c>
      <c r="J289">
        <f t="shared" si="42"/>
        <v>10276.580000000014</v>
      </c>
      <c r="K289">
        <f t="shared" si="39"/>
        <v>348.69999999999993</v>
      </c>
      <c r="L289">
        <f t="shared" si="40"/>
        <v>0</v>
      </c>
    </row>
    <row r="290" spans="1:12" x14ac:dyDescent="0.35">
      <c r="A290">
        <f t="shared" si="43"/>
        <v>2039</v>
      </c>
      <c r="B290">
        <f t="shared" si="44"/>
        <v>1</v>
      </c>
      <c r="C290">
        <v>31</v>
      </c>
      <c r="D290" s="7">
        <f t="shared" si="36"/>
        <v>8.4931506849315067E-2</v>
      </c>
      <c r="E290">
        <f>'3. Normal Wthr'!D170</f>
        <v>584.35</v>
      </c>
      <c r="F290">
        <f t="shared" si="41"/>
        <v>67614.310833333409</v>
      </c>
      <c r="G290">
        <f t="shared" si="37"/>
        <v>3032.5</v>
      </c>
      <c r="H290">
        <f t="shared" si="38"/>
        <v>0.19269579554822755</v>
      </c>
      <c r="I290">
        <f>'3. Normal Wthr'!F170</f>
        <v>0</v>
      </c>
      <c r="J290">
        <f t="shared" si="42"/>
        <v>10276.580000000014</v>
      </c>
      <c r="K290">
        <f t="shared" si="39"/>
        <v>348.69999999999993</v>
      </c>
      <c r="L290">
        <f t="shared" si="40"/>
        <v>0</v>
      </c>
    </row>
    <row r="291" spans="1:12" x14ac:dyDescent="0.35">
      <c r="A291">
        <f t="shared" si="43"/>
        <v>2039</v>
      </c>
      <c r="B291">
        <f t="shared" si="44"/>
        <v>2</v>
      </c>
      <c r="C291">
        <v>28</v>
      </c>
      <c r="D291" s="7">
        <f t="shared" si="36"/>
        <v>7.6712328767123292E-2</v>
      </c>
      <c r="E291">
        <f>'3. Normal Wthr'!D171</f>
        <v>496.22</v>
      </c>
      <c r="F291">
        <f t="shared" si="41"/>
        <v>68110.530833333411</v>
      </c>
      <c r="G291">
        <f t="shared" si="37"/>
        <v>3032.5</v>
      </c>
      <c r="H291">
        <f t="shared" si="38"/>
        <v>0.16363396537510305</v>
      </c>
      <c r="I291">
        <f>'3. Normal Wthr'!F171</f>
        <v>0</v>
      </c>
      <c r="J291">
        <f t="shared" si="42"/>
        <v>10276.580000000014</v>
      </c>
      <c r="K291">
        <f t="shared" si="39"/>
        <v>348.69999999999993</v>
      </c>
      <c r="L291">
        <f t="shared" si="40"/>
        <v>0</v>
      </c>
    </row>
    <row r="292" spans="1:12" x14ac:dyDescent="0.35">
      <c r="A292">
        <f t="shared" si="43"/>
        <v>2039</v>
      </c>
      <c r="B292">
        <f t="shared" si="44"/>
        <v>3</v>
      </c>
      <c r="C292">
        <v>31</v>
      </c>
      <c r="D292" s="7">
        <f t="shared" si="36"/>
        <v>8.4931506849315067E-2</v>
      </c>
      <c r="E292">
        <f>'3. Normal Wthr'!D172</f>
        <v>417.4</v>
      </c>
      <c r="F292">
        <f t="shared" si="41"/>
        <v>68527.930833333405</v>
      </c>
      <c r="G292">
        <f t="shared" si="37"/>
        <v>3032.5</v>
      </c>
      <c r="H292">
        <f t="shared" si="38"/>
        <v>0.1376422093981863</v>
      </c>
      <c r="I292">
        <f>'3. Normal Wthr'!F172</f>
        <v>0</v>
      </c>
      <c r="J292">
        <f t="shared" si="42"/>
        <v>10276.580000000014</v>
      </c>
      <c r="K292">
        <f t="shared" si="39"/>
        <v>348.69999999999993</v>
      </c>
      <c r="L292">
        <f t="shared" si="40"/>
        <v>0</v>
      </c>
    </row>
    <row r="293" spans="1:12" x14ac:dyDescent="0.35">
      <c r="A293">
        <f t="shared" si="43"/>
        <v>2039</v>
      </c>
      <c r="B293">
        <f t="shared" si="44"/>
        <v>4</v>
      </c>
      <c r="C293">
        <v>30</v>
      </c>
      <c r="D293" s="7">
        <f t="shared" si="36"/>
        <v>8.2191780821917804E-2</v>
      </c>
      <c r="E293">
        <f>'3. Normal Wthr'!D173</f>
        <v>245.16</v>
      </c>
      <c r="F293">
        <f t="shared" si="41"/>
        <v>68773.090833333408</v>
      </c>
      <c r="G293">
        <f t="shared" si="37"/>
        <v>3032.5</v>
      </c>
      <c r="H293">
        <f t="shared" si="38"/>
        <v>8.0844187963726291E-2</v>
      </c>
      <c r="I293">
        <f>'3. Normal Wthr'!F173</f>
        <v>0.71</v>
      </c>
      <c r="J293">
        <f t="shared" si="42"/>
        <v>10277.290000000014</v>
      </c>
      <c r="K293">
        <f t="shared" si="39"/>
        <v>348.69999999999993</v>
      </c>
      <c r="L293">
        <f t="shared" si="40"/>
        <v>2.0361342127903645E-3</v>
      </c>
    </row>
    <row r="294" spans="1:12" x14ac:dyDescent="0.35">
      <c r="A294">
        <f t="shared" si="43"/>
        <v>2039</v>
      </c>
      <c r="B294">
        <f t="shared" si="44"/>
        <v>5</v>
      </c>
      <c r="C294">
        <v>31</v>
      </c>
      <c r="D294" s="7">
        <f t="shared" si="36"/>
        <v>8.4931506849315067E-2</v>
      </c>
      <c r="E294">
        <f>'3. Normal Wthr'!D174</f>
        <v>76.010000000000005</v>
      </c>
      <c r="F294">
        <f t="shared" si="41"/>
        <v>68849.100833333403</v>
      </c>
      <c r="G294">
        <f t="shared" si="37"/>
        <v>3032.5</v>
      </c>
      <c r="H294">
        <f t="shared" si="38"/>
        <v>2.5065127782357793E-2</v>
      </c>
      <c r="I294">
        <f>'3. Normal Wthr'!F174</f>
        <v>24.42</v>
      </c>
      <c r="J294">
        <f t="shared" si="42"/>
        <v>10301.710000000014</v>
      </c>
      <c r="K294">
        <f t="shared" si="39"/>
        <v>348.69999999999993</v>
      </c>
      <c r="L294">
        <f t="shared" si="40"/>
        <v>7.0031545741324946E-2</v>
      </c>
    </row>
    <row r="295" spans="1:12" x14ac:dyDescent="0.35">
      <c r="A295">
        <f t="shared" si="43"/>
        <v>2039</v>
      </c>
      <c r="B295">
        <f t="shared" si="44"/>
        <v>6</v>
      </c>
      <c r="C295">
        <v>30</v>
      </c>
      <c r="D295" s="7">
        <f t="shared" si="36"/>
        <v>8.2191780821917804E-2</v>
      </c>
      <c r="E295">
        <f>'3. Normal Wthr'!D175</f>
        <v>3.7</v>
      </c>
      <c r="F295">
        <f t="shared" si="41"/>
        <v>68852.8008333334</v>
      </c>
      <c r="G295">
        <f t="shared" si="37"/>
        <v>3032.5</v>
      </c>
      <c r="H295">
        <f t="shared" si="38"/>
        <v>1.2201154163231657E-3</v>
      </c>
      <c r="I295">
        <f>'3. Normal Wthr'!F175</f>
        <v>70.66</v>
      </c>
      <c r="J295">
        <f t="shared" si="42"/>
        <v>10372.370000000014</v>
      </c>
      <c r="K295">
        <f t="shared" si="39"/>
        <v>348.69999999999993</v>
      </c>
      <c r="L295">
        <f t="shared" si="40"/>
        <v>0.2026383710926298</v>
      </c>
    </row>
    <row r="296" spans="1:12" x14ac:dyDescent="0.35">
      <c r="A296">
        <f t="shared" si="43"/>
        <v>2039</v>
      </c>
      <c r="B296">
        <f t="shared" si="44"/>
        <v>7</v>
      </c>
      <c r="C296">
        <v>31</v>
      </c>
      <c r="D296" s="7">
        <f t="shared" si="36"/>
        <v>8.4931506849315067E-2</v>
      </c>
      <c r="E296">
        <f>'3. Normal Wthr'!D176</f>
        <v>0</v>
      </c>
      <c r="F296">
        <f t="shared" si="41"/>
        <v>68852.8008333334</v>
      </c>
      <c r="G296">
        <f t="shared" si="37"/>
        <v>3032.5</v>
      </c>
      <c r="H296">
        <f t="shared" si="38"/>
        <v>0</v>
      </c>
      <c r="I296">
        <f>'3. Normal Wthr'!F176</f>
        <v>147.08000000000001</v>
      </c>
      <c r="J296">
        <f t="shared" si="42"/>
        <v>10519.450000000013</v>
      </c>
      <c r="K296">
        <f t="shared" si="39"/>
        <v>348.69999999999993</v>
      </c>
      <c r="L296">
        <f t="shared" si="40"/>
        <v>0.42179523946085473</v>
      </c>
    </row>
    <row r="297" spans="1:12" x14ac:dyDescent="0.35">
      <c r="A297">
        <f t="shared" si="43"/>
        <v>2039</v>
      </c>
      <c r="B297">
        <f t="shared" si="44"/>
        <v>8</v>
      </c>
      <c r="C297">
        <v>31</v>
      </c>
      <c r="D297" s="7">
        <f t="shared" si="36"/>
        <v>8.4931506849315067E-2</v>
      </c>
      <c r="E297">
        <f>'3. Normal Wthr'!D177</f>
        <v>7.0000000000000007E-2</v>
      </c>
      <c r="F297">
        <f t="shared" si="41"/>
        <v>68852.870833333407</v>
      </c>
      <c r="G297">
        <f t="shared" si="37"/>
        <v>3032.5</v>
      </c>
      <c r="H297">
        <f t="shared" si="38"/>
        <v>2.3083264633140975E-5</v>
      </c>
      <c r="I297">
        <f>'3. Normal Wthr'!F177</f>
        <v>123.45</v>
      </c>
      <c r="J297">
        <f t="shared" si="42"/>
        <v>10642.900000000014</v>
      </c>
      <c r="K297">
        <f t="shared" si="39"/>
        <v>348.69999999999993</v>
      </c>
      <c r="L297">
        <f t="shared" si="40"/>
        <v>0.35402925150559228</v>
      </c>
    </row>
    <row r="298" spans="1:12" x14ac:dyDescent="0.35">
      <c r="A298">
        <f t="shared" si="43"/>
        <v>2039</v>
      </c>
      <c r="B298">
        <f t="shared" si="44"/>
        <v>9</v>
      </c>
      <c r="C298">
        <v>30</v>
      </c>
      <c r="D298" s="7">
        <f t="shared" si="36"/>
        <v>8.2191780821917804E-2</v>
      </c>
      <c r="E298">
        <f>'3. Normal Wthr'!D178</f>
        <v>11.22</v>
      </c>
      <c r="F298">
        <f t="shared" si="41"/>
        <v>68864.090833333408</v>
      </c>
      <c r="G298">
        <f t="shared" si="37"/>
        <v>3032.5</v>
      </c>
      <c r="H298">
        <f t="shared" si="38"/>
        <v>3.6999175597691677E-3</v>
      </c>
      <c r="I298">
        <f>'3. Normal Wthr'!F178</f>
        <v>52.01</v>
      </c>
      <c r="J298">
        <f t="shared" si="42"/>
        <v>10694.910000000014</v>
      </c>
      <c r="K298">
        <f t="shared" si="39"/>
        <v>348.69999999999993</v>
      </c>
      <c r="L298">
        <f t="shared" si="40"/>
        <v>0.14915400057355896</v>
      </c>
    </row>
    <row r="299" spans="1:12" x14ac:dyDescent="0.35">
      <c r="A299">
        <f t="shared" si="43"/>
        <v>2039</v>
      </c>
      <c r="B299">
        <f t="shared" si="44"/>
        <v>10</v>
      </c>
      <c r="C299">
        <v>31</v>
      </c>
      <c r="D299" s="7">
        <f t="shared" si="36"/>
        <v>8.4931506849315067E-2</v>
      </c>
      <c r="E299">
        <f>'3. Normal Wthr'!D179</f>
        <v>138.11000000000001</v>
      </c>
      <c r="F299">
        <f t="shared" si="41"/>
        <v>69002.200833333409</v>
      </c>
      <c r="G299">
        <f t="shared" si="37"/>
        <v>3032.5</v>
      </c>
      <c r="H299">
        <f t="shared" si="38"/>
        <v>4.5543281121187142E-2</v>
      </c>
      <c r="I299">
        <f>'3. Normal Wthr'!F179</f>
        <v>5.54</v>
      </c>
      <c r="J299">
        <f t="shared" si="42"/>
        <v>10700.450000000015</v>
      </c>
      <c r="K299">
        <f t="shared" si="39"/>
        <v>348.69999999999993</v>
      </c>
      <c r="L299">
        <f t="shared" si="40"/>
        <v>1.588758244909665E-2</v>
      </c>
    </row>
    <row r="300" spans="1:12" x14ac:dyDescent="0.35">
      <c r="A300">
        <f t="shared" si="43"/>
        <v>2039</v>
      </c>
      <c r="B300">
        <f t="shared" si="44"/>
        <v>11</v>
      </c>
      <c r="C300">
        <v>30</v>
      </c>
      <c r="D300" s="7">
        <f t="shared" si="36"/>
        <v>8.2191780821917804E-2</v>
      </c>
      <c r="E300">
        <f>'3. Normal Wthr'!D180</f>
        <v>313.70999999999998</v>
      </c>
      <c r="F300">
        <f t="shared" si="41"/>
        <v>69315.910833333415</v>
      </c>
      <c r="G300">
        <f t="shared" si="37"/>
        <v>3032.5</v>
      </c>
      <c r="H300">
        <f t="shared" si="38"/>
        <v>0.10344929925803792</v>
      </c>
      <c r="I300">
        <f>'3. Normal Wthr'!F180</f>
        <v>0.26</v>
      </c>
      <c r="J300">
        <f t="shared" si="42"/>
        <v>10700.710000000015</v>
      </c>
      <c r="K300">
        <f t="shared" si="39"/>
        <v>348.69999999999993</v>
      </c>
      <c r="L300">
        <f t="shared" si="40"/>
        <v>7.4562661313449976E-4</v>
      </c>
    </row>
    <row r="301" spans="1:12" x14ac:dyDescent="0.35">
      <c r="A301">
        <f t="shared" si="43"/>
        <v>2039</v>
      </c>
      <c r="B301">
        <f t="shared" si="44"/>
        <v>12</v>
      </c>
      <c r="C301">
        <v>31</v>
      </c>
      <c r="D301" s="7">
        <f t="shared" si="36"/>
        <v>8.4931506849315067E-2</v>
      </c>
      <c r="E301">
        <f>'3. Normal Wthr'!D181</f>
        <v>468.05</v>
      </c>
      <c r="F301">
        <f t="shared" si="41"/>
        <v>69783.960833333418</v>
      </c>
      <c r="G301">
        <f t="shared" si="37"/>
        <v>3032.5</v>
      </c>
      <c r="H301">
        <f t="shared" si="38"/>
        <v>0.15434460016488047</v>
      </c>
      <c r="I301">
        <f>'3. Normal Wthr'!F181</f>
        <v>0</v>
      </c>
      <c r="J301">
        <f t="shared" si="42"/>
        <v>10700.710000000015</v>
      </c>
      <c r="K301">
        <f t="shared" si="39"/>
        <v>348.69999999999993</v>
      </c>
      <c r="L301">
        <f t="shared" si="40"/>
        <v>0</v>
      </c>
    </row>
    <row r="302" spans="1:12" x14ac:dyDescent="0.35">
      <c r="A302">
        <f t="shared" si="43"/>
        <v>2040</v>
      </c>
      <c r="B302">
        <f t="shared" si="44"/>
        <v>1</v>
      </c>
      <c r="C302">
        <v>31</v>
      </c>
      <c r="D302" s="7">
        <f t="shared" si="36"/>
        <v>8.4931506849315067E-2</v>
      </c>
      <c r="E302">
        <f>'3. Normal Wthr'!D182</f>
        <v>584.35</v>
      </c>
      <c r="F302">
        <f t="shared" si="41"/>
        <v>70368.310833333424</v>
      </c>
      <c r="G302">
        <f t="shared" si="37"/>
        <v>3032.5</v>
      </c>
      <c r="H302">
        <f t="shared" si="38"/>
        <v>0.19269579554822755</v>
      </c>
      <c r="I302">
        <f>'3. Normal Wthr'!F182</f>
        <v>0</v>
      </c>
      <c r="J302">
        <f t="shared" si="42"/>
        <v>10700.710000000015</v>
      </c>
      <c r="K302">
        <f t="shared" si="39"/>
        <v>348.69999999999993</v>
      </c>
      <c r="L302">
        <f t="shared" si="40"/>
        <v>0</v>
      </c>
    </row>
    <row r="303" spans="1:12" x14ac:dyDescent="0.35">
      <c r="A303">
        <f t="shared" si="43"/>
        <v>2040</v>
      </c>
      <c r="B303">
        <f t="shared" si="44"/>
        <v>2</v>
      </c>
      <c r="C303">
        <v>29</v>
      </c>
      <c r="D303" s="7">
        <f t="shared" si="36"/>
        <v>7.9452054794520555E-2</v>
      </c>
      <c r="E303">
        <f>'3. Normal Wthr'!D183</f>
        <v>515.28</v>
      </c>
      <c r="F303">
        <f t="shared" si="41"/>
        <v>70883.590833333423</v>
      </c>
      <c r="G303">
        <f t="shared" si="37"/>
        <v>3032.5</v>
      </c>
      <c r="H303">
        <f t="shared" si="38"/>
        <v>0.16991920857378401</v>
      </c>
      <c r="I303">
        <f>'3. Normal Wthr'!F183</f>
        <v>0</v>
      </c>
      <c r="J303">
        <f t="shared" si="42"/>
        <v>10700.710000000015</v>
      </c>
      <c r="K303">
        <f t="shared" si="39"/>
        <v>348.69999999999993</v>
      </c>
      <c r="L303">
        <f t="shared" si="40"/>
        <v>0</v>
      </c>
    </row>
    <row r="304" spans="1:12" x14ac:dyDescent="0.35">
      <c r="A304">
        <f t="shared" si="43"/>
        <v>2040</v>
      </c>
      <c r="B304">
        <f t="shared" si="44"/>
        <v>3</v>
      </c>
      <c r="C304">
        <v>31</v>
      </c>
      <c r="D304" s="7">
        <f t="shared" si="36"/>
        <v>8.4931506849315067E-2</v>
      </c>
      <c r="E304">
        <f>'3. Normal Wthr'!D184</f>
        <v>417.4</v>
      </c>
      <c r="F304">
        <f t="shared" si="41"/>
        <v>71300.990833333417</v>
      </c>
      <c r="G304">
        <f t="shared" si="37"/>
        <v>3032.5</v>
      </c>
      <c r="H304">
        <f t="shared" si="38"/>
        <v>0.1376422093981863</v>
      </c>
      <c r="I304">
        <f>'3. Normal Wthr'!F184</f>
        <v>0</v>
      </c>
      <c r="J304">
        <f t="shared" si="42"/>
        <v>10700.710000000015</v>
      </c>
      <c r="K304">
        <f t="shared" si="39"/>
        <v>348.69999999999993</v>
      </c>
      <c r="L304">
        <f t="shared" si="40"/>
        <v>0</v>
      </c>
    </row>
    <row r="305" spans="1:12" x14ac:dyDescent="0.35">
      <c r="A305">
        <f t="shared" si="43"/>
        <v>2040</v>
      </c>
      <c r="B305">
        <f t="shared" si="44"/>
        <v>4</v>
      </c>
      <c r="C305">
        <v>30</v>
      </c>
      <c r="D305" s="7">
        <f t="shared" si="36"/>
        <v>8.2191780821917804E-2</v>
      </c>
      <c r="E305">
        <f>'3. Normal Wthr'!D185</f>
        <v>245.16</v>
      </c>
      <c r="F305">
        <f t="shared" si="41"/>
        <v>71546.15083333342</v>
      </c>
      <c r="G305">
        <f t="shared" si="37"/>
        <v>3032.5</v>
      </c>
      <c r="H305">
        <f t="shared" si="38"/>
        <v>8.0844187963726291E-2</v>
      </c>
      <c r="I305">
        <f>'3. Normal Wthr'!F185</f>
        <v>0.71</v>
      </c>
      <c r="J305">
        <f t="shared" si="42"/>
        <v>10701.420000000015</v>
      </c>
      <c r="K305">
        <f t="shared" si="39"/>
        <v>348.69999999999993</v>
      </c>
      <c r="L305">
        <f t="shared" si="40"/>
        <v>2.0361342127903645E-3</v>
      </c>
    </row>
    <row r="306" spans="1:12" x14ac:dyDescent="0.35">
      <c r="A306">
        <f t="shared" si="43"/>
        <v>2040</v>
      </c>
      <c r="B306">
        <f t="shared" si="44"/>
        <v>5</v>
      </c>
      <c r="C306">
        <v>31</v>
      </c>
      <c r="D306" s="7">
        <f t="shared" si="36"/>
        <v>8.4931506849315067E-2</v>
      </c>
      <c r="E306">
        <f>'3. Normal Wthr'!D186</f>
        <v>76.010000000000005</v>
      </c>
      <c r="F306">
        <f t="shared" si="41"/>
        <v>71622.160833333415</v>
      </c>
      <c r="G306">
        <f t="shared" si="37"/>
        <v>3032.5</v>
      </c>
      <c r="H306">
        <f t="shared" si="38"/>
        <v>2.5065127782357793E-2</v>
      </c>
      <c r="I306">
        <f>'3. Normal Wthr'!F186</f>
        <v>24.42</v>
      </c>
      <c r="J306">
        <f t="shared" si="42"/>
        <v>10725.840000000015</v>
      </c>
      <c r="K306">
        <f t="shared" si="39"/>
        <v>348.69999999999993</v>
      </c>
      <c r="L306">
        <f t="shared" si="40"/>
        <v>7.0031545741324946E-2</v>
      </c>
    </row>
    <row r="307" spans="1:12" x14ac:dyDescent="0.35">
      <c r="A307">
        <f t="shared" si="43"/>
        <v>2040</v>
      </c>
      <c r="B307">
        <f t="shared" si="44"/>
        <v>6</v>
      </c>
      <c r="C307">
        <v>30</v>
      </c>
      <c r="D307" s="7">
        <f t="shared" si="36"/>
        <v>8.2191780821917804E-2</v>
      </c>
      <c r="E307">
        <f>'3. Normal Wthr'!D187</f>
        <v>3.7</v>
      </c>
      <c r="F307">
        <f t="shared" si="41"/>
        <v>71625.860833333412</v>
      </c>
      <c r="G307">
        <f t="shared" si="37"/>
        <v>3032.5</v>
      </c>
      <c r="H307">
        <f t="shared" si="38"/>
        <v>1.2201154163231657E-3</v>
      </c>
      <c r="I307">
        <f>'3. Normal Wthr'!F187</f>
        <v>70.66</v>
      </c>
      <c r="J307">
        <f t="shared" si="42"/>
        <v>10796.500000000015</v>
      </c>
      <c r="K307">
        <f t="shared" si="39"/>
        <v>348.69999999999993</v>
      </c>
      <c r="L307">
        <f t="shared" si="40"/>
        <v>0.2026383710926298</v>
      </c>
    </row>
    <row r="308" spans="1:12" x14ac:dyDescent="0.35">
      <c r="A308">
        <f t="shared" si="43"/>
        <v>2040</v>
      </c>
      <c r="B308">
        <f t="shared" si="44"/>
        <v>7</v>
      </c>
      <c r="C308">
        <v>31</v>
      </c>
      <c r="D308" s="7">
        <f t="shared" si="36"/>
        <v>8.4931506849315067E-2</v>
      </c>
      <c r="E308">
        <f>'3. Normal Wthr'!D188</f>
        <v>0</v>
      </c>
      <c r="F308">
        <f t="shared" si="41"/>
        <v>71625.860833333412</v>
      </c>
      <c r="G308">
        <f t="shared" si="37"/>
        <v>3032.5</v>
      </c>
      <c r="H308">
        <f t="shared" si="38"/>
        <v>0</v>
      </c>
      <c r="I308">
        <f>'3. Normal Wthr'!F188</f>
        <v>147.08000000000001</v>
      </c>
      <c r="J308">
        <f t="shared" si="42"/>
        <v>10943.580000000014</v>
      </c>
      <c r="K308">
        <f t="shared" si="39"/>
        <v>348.69999999999993</v>
      </c>
      <c r="L308">
        <f t="shared" si="40"/>
        <v>0.42179523946085473</v>
      </c>
    </row>
    <row r="309" spans="1:12" x14ac:dyDescent="0.35">
      <c r="A309">
        <f t="shared" si="43"/>
        <v>2040</v>
      </c>
      <c r="B309">
        <f t="shared" si="44"/>
        <v>8</v>
      </c>
      <c r="C309">
        <v>31</v>
      </c>
      <c r="D309" s="7">
        <f t="shared" si="36"/>
        <v>8.4931506849315067E-2</v>
      </c>
      <c r="E309">
        <f>'3. Normal Wthr'!D189</f>
        <v>7.0000000000000007E-2</v>
      </c>
      <c r="F309">
        <f t="shared" si="41"/>
        <v>71625.930833333419</v>
      </c>
      <c r="G309">
        <f t="shared" si="37"/>
        <v>3032.5</v>
      </c>
      <c r="H309">
        <f t="shared" si="38"/>
        <v>2.3083264633140975E-5</v>
      </c>
      <c r="I309">
        <f>'3. Normal Wthr'!F189</f>
        <v>123.45</v>
      </c>
      <c r="J309">
        <f t="shared" si="42"/>
        <v>11067.030000000015</v>
      </c>
      <c r="K309">
        <f t="shared" si="39"/>
        <v>348.69999999999993</v>
      </c>
      <c r="L309">
        <f t="shared" si="40"/>
        <v>0.35402925150559228</v>
      </c>
    </row>
    <row r="310" spans="1:12" x14ac:dyDescent="0.35">
      <c r="A310">
        <f t="shared" si="43"/>
        <v>2040</v>
      </c>
      <c r="B310">
        <f t="shared" si="44"/>
        <v>9</v>
      </c>
      <c r="C310">
        <v>30</v>
      </c>
      <c r="D310" s="7">
        <f t="shared" si="36"/>
        <v>8.2191780821917804E-2</v>
      </c>
      <c r="E310">
        <f>'3. Normal Wthr'!D190</f>
        <v>11.22</v>
      </c>
      <c r="F310">
        <f t="shared" si="41"/>
        <v>71637.15083333342</v>
      </c>
      <c r="G310">
        <f t="shared" si="37"/>
        <v>3032.5</v>
      </c>
      <c r="H310">
        <f t="shared" si="38"/>
        <v>3.6999175597691677E-3</v>
      </c>
      <c r="I310">
        <f>'3. Normal Wthr'!F190</f>
        <v>52.01</v>
      </c>
      <c r="J310">
        <f t="shared" si="42"/>
        <v>11119.040000000015</v>
      </c>
      <c r="K310">
        <f t="shared" si="39"/>
        <v>348.69999999999993</v>
      </c>
      <c r="L310">
        <f t="shared" si="40"/>
        <v>0.14915400057355896</v>
      </c>
    </row>
    <row r="311" spans="1:12" x14ac:dyDescent="0.35">
      <c r="A311">
        <f t="shared" si="43"/>
        <v>2040</v>
      </c>
      <c r="B311">
        <f t="shared" si="44"/>
        <v>10</v>
      </c>
      <c r="C311">
        <v>31</v>
      </c>
      <c r="D311" s="7">
        <f t="shared" si="36"/>
        <v>8.4931506849315067E-2</v>
      </c>
      <c r="E311">
        <f>'3. Normal Wthr'!D191</f>
        <v>138.11000000000001</v>
      </c>
      <c r="F311">
        <f t="shared" si="41"/>
        <v>71775.260833333421</v>
      </c>
      <c r="G311">
        <f t="shared" si="37"/>
        <v>3032.5</v>
      </c>
      <c r="H311">
        <f t="shared" si="38"/>
        <v>4.5543281121187142E-2</v>
      </c>
      <c r="I311">
        <f>'3. Normal Wthr'!F191</f>
        <v>5.54</v>
      </c>
      <c r="J311">
        <f t="shared" si="42"/>
        <v>11124.580000000016</v>
      </c>
      <c r="K311">
        <f t="shared" si="39"/>
        <v>348.69999999999993</v>
      </c>
      <c r="L311">
        <f t="shared" si="40"/>
        <v>1.588758244909665E-2</v>
      </c>
    </row>
    <row r="312" spans="1:12" x14ac:dyDescent="0.35">
      <c r="A312">
        <f t="shared" si="43"/>
        <v>2040</v>
      </c>
      <c r="B312">
        <f t="shared" si="44"/>
        <v>11</v>
      </c>
      <c r="C312">
        <v>30</v>
      </c>
      <c r="D312" s="7">
        <f t="shared" si="36"/>
        <v>8.2191780821917804E-2</v>
      </c>
      <c r="E312">
        <f>'3. Normal Wthr'!D192</f>
        <v>313.70999999999998</v>
      </c>
      <c r="F312">
        <f t="shared" si="41"/>
        <v>72088.970833333427</v>
      </c>
      <c r="G312">
        <f t="shared" si="37"/>
        <v>3032.5</v>
      </c>
      <c r="H312">
        <f t="shared" si="38"/>
        <v>0.10344929925803792</v>
      </c>
      <c r="I312">
        <f>'3. Normal Wthr'!F192</f>
        <v>0.26</v>
      </c>
      <c r="J312">
        <f t="shared" si="42"/>
        <v>11124.840000000017</v>
      </c>
      <c r="K312">
        <f t="shared" si="39"/>
        <v>348.69999999999993</v>
      </c>
      <c r="L312">
        <f t="shared" si="40"/>
        <v>7.4562661313449976E-4</v>
      </c>
    </row>
    <row r="313" spans="1:12" x14ac:dyDescent="0.35">
      <c r="A313">
        <f t="shared" si="43"/>
        <v>2040</v>
      </c>
      <c r="B313">
        <f t="shared" si="44"/>
        <v>12</v>
      </c>
      <c r="C313">
        <v>31</v>
      </c>
      <c r="D313" s="7">
        <f t="shared" si="36"/>
        <v>8.4931506849315067E-2</v>
      </c>
      <c r="E313">
        <f>'3. Normal Wthr'!D193</f>
        <v>468.05</v>
      </c>
      <c r="F313">
        <f t="shared" si="41"/>
        <v>72557.02083333343</v>
      </c>
      <c r="G313">
        <f t="shared" si="37"/>
        <v>3032.5</v>
      </c>
      <c r="H313">
        <f t="shared" si="38"/>
        <v>0.15434460016488047</v>
      </c>
      <c r="I313">
        <f>'3. Normal Wthr'!F193</f>
        <v>0</v>
      </c>
      <c r="J313">
        <f t="shared" si="42"/>
        <v>11124.840000000017</v>
      </c>
      <c r="K313">
        <f t="shared" si="39"/>
        <v>348.69999999999993</v>
      </c>
      <c r="L313">
        <f t="shared" si="40"/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57224-E03D-4AA3-9670-3E7F62AD8C72}">
  <sheetPr>
    <tabColor rgb="FFFF0000"/>
  </sheetPr>
  <dimension ref="A1:F217"/>
  <sheetViews>
    <sheetView workbookViewId="0">
      <selection activeCell="H2" sqref="H2"/>
    </sheetView>
  </sheetViews>
  <sheetFormatPr defaultRowHeight="14.5" x14ac:dyDescent="0.35"/>
  <cols>
    <col min="3" max="3" width="8.81640625" customWidth="1"/>
    <col min="4" max="4" width="10" customWidth="1"/>
  </cols>
  <sheetData>
    <row r="1" spans="1:6" x14ac:dyDescent="0.35">
      <c r="A1" t="s">
        <v>0</v>
      </c>
      <c r="B1" t="s">
        <v>1</v>
      </c>
      <c r="C1" t="s">
        <v>2</v>
      </c>
      <c r="D1" t="s">
        <v>3</v>
      </c>
      <c r="E1" t="s">
        <v>43</v>
      </c>
      <c r="F1" t="s">
        <v>4</v>
      </c>
    </row>
    <row r="2" spans="1:6" x14ac:dyDescent="0.35">
      <c r="A2">
        <v>2017</v>
      </c>
      <c r="B2">
        <v>1</v>
      </c>
      <c r="C2" s="2">
        <f>('6.Econ Transform'!C2^0.2)*'7.Wthr Transform'!H26*_xlfn.XLOOKUP('8. Model Variables'!A2,'4.Annual SAE Indices'!$A$2:$A$23,'4.Annual SAE Indices'!$V$2:$V$23)</f>
        <v>269.73570002430148</v>
      </c>
      <c r="D2" s="2">
        <f>('6.Econ Transform'!C2^0.2)*'7.Wthr Transform'!L26*_xlfn.XLOOKUP('8. Model Variables'!$A2,'4.Annual SAE Indices'!$A$2:$A$23,'4.Annual SAE Indices'!$W$2:$W$23)</f>
        <v>0</v>
      </c>
      <c r="E2">
        <f>_xlfn.XLOOKUP('8. Model Variables'!$A2,'4.Annual SAE Indices'!$A$2:$A$23,'4.Annual SAE Indices'!$J$2:$J$23)*_xlfn.XLOOKUP('8. Model Variables'!$B2,'5.Monthly Multipliers'!$B$2:$B$13,'5.Monthly Multipliers'!$C$2:$C$13) + _xlfn.XLOOKUP('8. Model Variables'!$A2,'4.Annual SAE Indices'!$A$2:$A$23,'4.Annual SAE Indices'!$K$2:$K$23)*_xlfn.XLOOKUP('8. Model Variables'!$B2,'5.Monthly Multipliers'!$B$2:$B$13,'5.Monthly Multipliers'!$D$2:$D$13) + _xlfn.XLOOKUP('8. Model Variables'!$A2,'4.Annual SAE Indices'!$A$2:$A$23,'4.Annual SAE Indices'!$L$2:$L$23)*_xlfn.XLOOKUP('8. Model Variables'!$B2,'5.Monthly Multipliers'!$B$2:$B$13,'5.Monthly Multipliers'!$E$2:$E$13) + _xlfn.XLOOKUP('8. Model Variables'!$A2,'4.Annual SAE Indices'!$A$2:$A$23,'4.Annual SAE Indices'!$M$2:$M$23)*_xlfn.XLOOKUP('8. Model Variables'!$B2,'5.Monthly Multipliers'!$B$2:$B$13,'5.Monthly Multipliers'!$F$2:$F$13) + _xlfn.XLOOKUP('8. Model Variables'!$A2,'4.Annual SAE Indices'!$A$2:$A$23,'4.Annual SAE Indices'!$N$2:$N$23)*_xlfn.XLOOKUP('8. Model Variables'!$B2,'5.Monthly Multipliers'!$B$2:$B$13,'5.Monthly Multipliers'!$G$2:$G$13) + _xlfn.XLOOKUP('8. Model Variables'!$A2,'4.Annual SAE Indices'!$A$2:$A$23,'4.Annual SAE Indices'!$O$2:$O$23)*_xlfn.XLOOKUP('8. Model Variables'!$B2,'5.Monthly Multipliers'!$B$2:$B$13,'5.Monthly Multipliers'!$H$2:$H$13) + _xlfn.XLOOKUP('8. Model Variables'!$A2,'4.Annual SAE Indices'!$A$2:$A$23,'4.Annual SAE Indices'!$P$2:$P$23)*_xlfn.XLOOKUP('8. Model Variables'!$B2,'5.Monthly Multipliers'!$B$2:$B$13,'5.Monthly Multipliers'!$I$2:$I$13) + _xlfn.XLOOKUP('8. Model Variables'!$A2,'4.Annual SAE Indices'!$A$2:$A$23,'4.Annual SAE Indices'!$Q$2:$Q$23)*_xlfn.XLOOKUP('8. Model Variables'!$B2,'5.Monthly Multipliers'!$B$2:$B$13,'5.Monthly Multipliers'!$J$2:$J$13) + _xlfn.XLOOKUP('8. Model Variables'!$A2,'4.Annual SAE Indices'!$A$2:$A$23,'4.Annual SAE Indices'!$R$2:$R$23)*_xlfn.XLOOKUP('8. Model Variables'!$B2,'5.Monthly Multipliers'!$B$2:$B$13,'5.Monthly Multipliers'!$K$2:$K$13) + _xlfn.XLOOKUP('8. Model Variables'!$A2,'4.Annual SAE Indices'!$A$2:$A$23,'4.Annual SAE Indices'!$T$2:$T$23)*_xlfn.XLOOKUP('8. Model Variables'!$B2,'5.Monthly Multipliers'!$B$2:$B$13,'5.Monthly Multipliers'!$L$2:$L$13) + _xlfn.XLOOKUP('8. Model Variables'!$A2,'4.Annual SAE Indices'!$A$2:$A$23,'4.Annual SAE Indices'!$U$2:$U$23)*_xlfn.XLOOKUP('8. Model Variables'!$B2,'5.Monthly Multipliers'!$B$2:$B$13,'5.Monthly Multipliers'!$M$2:$M$13)</f>
        <v>513.81201616686701</v>
      </c>
      <c r="F2">
        <f>('6.Econ Transform'!C2^0.2)*'7.Wthr Transform'!D26*12*'8. Model Variables'!E2</f>
        <v>524.70748376557242</v>
      </c>
    </row>
    <row r="3" spans="1:6" x14ac:dyDescent="0.35">
      <c r="A3">
        <v>2017</v>
      </c>
      <c r="B3">
        <v>2</v>
      </c>
      <c r="C3" s="2">
        <f>('6.Econ Transform'!C3^0.2)*'7.Wthr Transform'!H27*_xlfn.XLOOKUP('8. Model Variables'!A3,'4.Annual SAE Indices'!$A$2:$A$23,'4.Annual SAE Indices'!$V$2:$V$23)</f>
        <v>222.91493643217862</v>
      </c>
      <c r="D3" s="2">
        <f>('6.Econ Transform'!C3^0.2)*'7.Wthr Transform'!L27*_xlfn.XLOOKUP('8. Model Variables'!$A3,'4.Annual SAE Indices'!$A$2:$A$23,'4.Annual SAE Indices'!$W$2:$W$23)</f>
        <v>0</v>
      </c>
      <c r="E3">
        <f>_xlfn.XLOOKUP('8. Model Variables'!$A3,'4.Annual SAE Indices'!$A$2:$A$23,'4.Annual SAE Indices'!$J$2:$J$23)*_xlfn.XLOOKUP('8. Model Variables'!$B3,'5.Monthly Multipliers'!$B$2:$B$13,'5.Monthly Multipliers'!$C$2:$C$13) + _xlfn.XLOOKUP('8. Model Variables'!$A3,'4.Annual SAE Indices'!$A$2:$A$23,'4.Annual SAE Indices'!$K$2:$K$23)*_xlfn.XLOOKUP('8. Model Variables'!$B3,'5.Monthly Multipliers'!$B$2:$B$13,'5.Monthly Multipliers'!$D$2:$D$13) + _xlfn.XLOOKUP('8. Model Variables'!$A3,'4.Annual SAE Indices'!$A$2:$A$23,'4.Annual SAE Indices'!$L$2:$L$23)*_xlfn.XLOOKUP('8. Model Variables'!$B3,'5.Monthly Multipliers'!$B$2:$B$13,'5.Monthly Multipliers'!$E$2:$E$13) + _xlfn.XLOOKUP('8. Model Variables'!$A3,'4.Annual SAE Indices'!$A$2:$A$23,'4.Annual SAE Indices'!$M$2:$M$23)*_xlfn.XLOOKUP('8. Model Variables'!$B3,'5.Monthly Multipliers'!$B$2:$B$13,'5.Monthly Multipliers'!$F$2:$F$13) + _xlfn.XLOOKUP('8. Model Variables'!$A3,'4.Annual SAE Indices'!$A$2:$A$23,'4.Annual SAE Indices'!$N$2:$N$23)*_xlfn.XLOOKUP('8. Model Variables'!$B3,'5.Monthly Multipliers'!$B$2:$B$13,'5.Monthly Multipliers'!$G$2:$G$13) + _xlfn.XLOOKUP('8. Model Variables'!$A3,'4.Annual SAE Indices'!$A$2:$A$23,'4.Annual SAE Indices'!$O$2:$O$23)*_xlfn.XLOOKUP('8. Model Variables'!$B3,'5.Monthly Multipliers'!$B$2:$B$13,'5.Monthly Multipliers'!$H$2:$H$13) + _xlfn.XLOOKUP('8. Model Variables'!$A3,'4.Annual SAE Indices'!$A$2:$A$23,'4.Annual SAE Indices'!$P$2:$P$23)*_xlfn.XLOOKUP('8. Model Variables'!$B3,'5.Monthly Multipliers'!$B$2:$B$13,'5.Monthly Multipliers'!$I$2:$I$13) + _xlfn.XLOOKUP('8. Model Variables'!$A3,'4.Annual SAE Indices'!$A$2:$A$23,'4.Annual SAE Indices'!$Q$2:$Q$23)*_xlfn.XLOOKUP('8. Model Variables'!$B3,'5.Monthly Multipliers'!$B$2:$B$13,'5.Monthly Multipliers'!$J$2:$J$13) + _xlfn.XLOOKUP('8. Model Variables'!$A3,'4.Annual SAE Indices'!$A$2:$A$23,'4.Annual SAE Indices'!$R$2:$R$23)*_xlfn.XLOOKUP('8. Model Variables'!$B3,'5.Monthly Multipliers'!$B$2:$B$13,'5.Monthly Multipliers'!$K$2:$K$13) + _xlfn.XLOOKUP('8. Model Variables'!$A3,'4.Annual SAE Indices'!$A$2:$A$23,'4.Annual SAE Indices'!$T$2:$T$23)*_xlfn.XLOOKUP('8. Model Variables'!$B3,'5.Monthly Multipliers'!$B$2:$B$13,'5.Monthly Multipliers'!$L$2:$L$13) + _xlfn.XLOOKUP('8. Model Variables'!$A3,'4.Annual SAE Indices'!$A$2:$A$23,'4.Annual SAE Indices'!$U$2:$U$23)*_xlfn.XLOOKUP('8. Model Variables'!$B3,'5.Monthly Multipliers'!$B$2:$B$13,'5.Monthly Multipliers'!$M$2:$M$13)</f>
        <v>510.09718527706298</v>
      </c>
      <c r="F3">
        <f>('6.Econ Transform'!C3^0.2)*'7.Wthr Transform'!D27*12*'8. Model Variables'!E3</f>
        <v>470.50285870533878</v>
      </c>
    </row>
    <row r="4" spans="1:6" x14ac:dyDescent="0.35">
      <c r="A4">
        <v>2017</v>
      </c>
      <c r="B4">
        <v>3</v>
      </c>
      <c r="C4" s="2">
        <f>('6.Econ Transform'!C4^0.2)*'7.Wthr Transform'!H28*_xlfn.XLOOKUP('8. Model Variables'!A4,'4.Annual SAE Indices'!$A$2:$A$23,'4.Annual SAE Indices'!$V$2:$V$23)</f>
        <v>251.51455417075056</v>
      </c>
      <c r="D4" s="2">
        <f>('6.Econ Transform'!C4^0.2)*'7.Wthr Transform'!L28*_xlfn.XLOOKUP('8. Model Variables'!$A4,'4.Annual SAE Indices'!$A$2:$A$23,'4.Annual SAE Indices'!$W$2:$W$23)</f>
        <v>0</v>
      </c>
      <c r="E4">
        <f>_xlfn.XLOOKUP('8. Model Variables'!$A4,'4.Annual SAE Indices'!$A$2:$A$23,'4.Annual SAE Indices'!$J$2:$J$23)*_xlfn.XLOOKUP('8. Model Variables'!$B4,'5.Monthly Multipliers'!$B$2:$B$13,'5.Monthly Multipliers'!$C$2:$C$13) + _xlfn.XLOOKUP('8. Model Variables'!$A4,'4.Annual SAE Indices'!$A$2:$A$23,'4.Annual SAE Indices'!$K$2:$K$23)*_xlfn.XLOOKUP('8. Model Variables'!$B4,'5.Monthly Multipliers'!$B$2:$B$13,'5.Monthly Multipliers'!$D$2:$D$13) + _xlfn.XLOOKUP('8. Model Variables'!$A4,'4.Annual SAE Indices'!$A$2:$A$23,'4.Annual SAE Indices'!$L$2:$L$23)*_xlfn.XLOOKUP('8. Model Variables'!$B4,'5.Monthly Multipliers'!$B$2:$B$13,'5.Monthly Multipliers'!$E$2:$E$13) + _xlfn.XLOOKUP('8. Model Variables'!$A4,'4.Annual SAE Indices'!$A$2:$A$23,'4.Annual SAE Indices'!$M$2:$M$23)*_xlfn.XLOOKUP('8. Model Variables'!$B4,'5.Monthly Multipliers'!$B$2:$B$13,'5.Monthly Multipliers'!$F$2:$F$13) + _xlfn.XLOOKUP('8. Model Variables'!$A4,'4.Annual SAE Indices'!$A$2:$A$23,'4.Annual SAE Indices'!$N$2:$N$23)*_xlfn.XLOOKUP('8. Model Variables'!$B4,'5.Monthly Multipliers'!$B$2:$B$13,'5.Monthly Multipliers'!$G$2:$G$13) + _xlfn.XLOOKUP('8. Model Variables'!$A4,'4.Annual SAE Indices'!$A$2:$A$23,'4.Annual SAE Indices'!$O$2:$O$23)*_xlfn.XLOOKUP('8. Model Variables'!$B4,'5.Monthly Multipliers'!$B$2:$B$13,'5.Monthly Multipliers'!$H$2:$H$13) + _xlfn.XLOOKUP('8. Model Variables'!$A4,'4.Annual SAE Indices'!$A$2:$A$23,'4.Annual SAE Indices'!$P$2:$P$23)*_xlfn.XLOOKUP('8. Model Variables'!$B4,'5.Monthly Multipliers'!$B$2:$B$13,'5.Monthly Multipliers'!$I$2:$I$13) + _xlfn.XLOOKUP('8. Model Variables'!$A4,'4.Annual SAE Indices'!$A$2:$A$23,'4.Annual SAE Indices'!$Q$2:$Q$23)*_xlfn.XLOOKUP('8. Model Variables'!$B4,'5.Monthly Multipliers'!$B$2:$B$13,'5.Monthly Multipliers'!$J$2:$J$13) + _xlfn.XLOOKUP('8. Model Variables'!$A4,'4.Annual SAE Indices'!$A$2:$A$23,'4.Annual SAE Indices'!$R$2:$R$23)*_xlfn.XLOOKUP('8. Model Variables'!$B4,'5.Monthly Multipliers'!$B$2:$B$13,'5.Monthly Multipliers'!$K$2:$K$13) + _xlfn.XLOOKUP('8. Model Variables'!$A4,'4.Annual SAE Indices'!$A$2:$A$23,'4.Annual SAE Indices'!$T$2:$T$23)*_xlfn.XLOOKUP('8. Model Variables'!$B4,'5.Monthly Multipliers'!$B$2:$B$13,'5.Monthly Multipliers'!$L$2:$L$13) + _xlfn.XLOOKUP('8. Model Variables'!$A4,'4.Annual SAE Indices'!$A$2:$A$23,'4.Annual SAE Indices'!$U$2:$U$23)*_xlfn.XLOOKUP('8. Model Variables'!$B4,'5.Monthly Multipliers'!$B$2:$B$13,'5.Monthly Multipliers'!$M$2:$M$13)</f>
        <v>506.12719419742598</v>
      </c>
      <c r="F4">
        <f>('6.Econ Transform'!C4^0.2)*'7.Wthr Transform'!D28*12*'8. Model Variables'!E4</f>
        <v>516.85970389297745</v>
      </c>
    </row>
    <row r="5" spans="1:6" x14ac:dyDescent="0.35">
      <c r="A5">
        <v>2017</v>
      </c>
      <c r="B5">
        <v>4</v>
      </c>
      <c r="C5" s="2">
        <f>('6.Econ Transform'!C5^0.2)*'7.Wthr Transform'!H29*_xlfn.XLOOKUP('8. Model Variables'!A5,'4.Annual SAE Indices'!$A$2:$A$23,'4.Annual SAE Indices'!$V$2:$V$23)</f>
        <v>90.65135377233095</v>
      </c>
      <c r="D5" s="2">
        <f>('6.Econ Transform'!C5^0.2)*'7.Wthr Transform'!L29*_xlfn.XLOOKUP('8. Model Variables'!$A5,'4.Annual SAE Indices'!$A$2:$A$23,'4.Annual SAE Indices'!$W$2:$W$23)</f>
        <v>0</v>
      </c>
      <c r="E5">
        <f>_xlfn.XLOOKUP('8. Model Variables'!$A5,'4.Annual SAE Indices'!$A$2:$A$23,'4.Annual SAE Indices'!$J$2:$J$23)*_xlfn.XLOOKUP('8. Model Variables'!$B5,'5.Monthly Multipliers'!$B$2:$B$13,'5.Monthly Multipliers'!$C$2:$C$13) + _xlfn.XLOOKUP('8. Model Variables'!$A5,'4.Annual SAE Indices'!$A$2:$A$23,'4.Annual SAE Indices'!$K$2:$K$23)*_xlfn.XLOOKUP('8. Model Variables'!$B5,'5.Monthly Multipliers'!$B$2:$B$13,'5.Monthly Multipliers'!$D$2:$D$13) + _xlfn.XLOOKUP('8. Model Variables'!$A5,'4.Annual SAE Indices'!$A$2:$A$23,'4.Annual SAE Indices'!$L$2:$L$23)*_xlfn.XLOOKUP('8. Model Variables'!$B5,'5.Monthly Multipliers'!$B$2:$B$13,'5.Monthly Multipliers'!$E$2:$E$13) + _xlfn.XLOOKUP('8. Model Variables'!$A5,'4.Annual SAE Indices'!$A$2:$A$23,'4.Annual SAE Indices'!$M$2:$M$23)*_xlfn.XLOOKUP('8. Model Variables'!$B5,'5.Monthly Multipliers'!$B$2:$B$13,'5.Monthly Multipliers'!$F$2:$F$13) + _xlfn.XLOOKUP('8. Model Variables'!$A5,'4.Annual SAE Indices'!$A$2:$A$23,'4.Annual SAE Indices'!$N$2:$N$23)*_xlfn.XLOOKUP('8. Model Variables'!$B5,'5.Monthly Multipliers'!$B$2:$B$13,'5.Monthly Multipliers'!$G$2:$G$13) + _xlfn.XLOOKUP('8. Model Variables'!$A5,'4.Annual SAE Indices'!$A$2:$A$23,'4.Annual SAE Indices'!$O$2:$O$23)*_xlfn.XLOOKUP('8. Model Variables'!$B5,'5.Monthly Multipliers'!$B$2:$B$13,'5.Monthly Multipliers'!$H$2:$H$13) + _xlfn.XLOOKUP('8. Model Variables'!$A5,'4.Annual SAE Indices'!$A$2:$A$23,'4.Annual SAE Indices'!$P$2:$P$23)*_xlfn.XLOOKUP('8. Model Variables'!$B5,'5.Monthly Multipliers'!$B$2:$B$13,'5.Monthly Multipliers'!$I$2:$I$13) + _xlfn.XLOOKUP('8. Model Variables'!$A5,'4.Annual SAE Indices'!$A$2:$A$23,'4.Annual SAE Indices'!$Q$2:$Q$23)*_xlfn.XLOOKUP('8. Model Variables'!$B5,'5.Monthly Multipliers'!$B$2:$B$13,'5.Monthly Multipliers'!$J$2:$J$13) + _xlfn.XLOOKUP('8. Model Variables'!$A5,'4.Annual SAE Indices'!$A$2:$A$23,'4.Annual SAE Indices'!$R$2:$R$23)*_xlfn.XLOOKUP('8. Model Variables'!$B5,'5.Monthly Multipliers'!$B$2:$B$13,'5.Monthly Multipliers'!$K$2:$K$13) + _xlfn.XLOOKUP('8. Model Variables'!$A5,'4.Annual SAE Indices'!$A$2:$A$23,'4.Annual SAE Indices'!$T$2:$T$23)*_xlfn.XLOOKUP('8. Model Variables'!$B5,'5.Monthly Multipliers'!$B$2:$B$13,'5.Monthly Multipliers'!$L$2:$L$13) + _xlfn.XLOOKUP('8. Model Variables'!$A5,'4.Annual SAE Indices'!$A$2:$A$23,'4.Annual SAE Indices'!$U$2:$U$23)*_xlfn.XLOOKUP('8. Model Variables'!$B5,'5.Monthly Multipliers'!$B$2:$B$13,'5.Monthly Multipliers'!$M$2:$M$13)</f>
        <v>499.44021958999303</v>
      </c>
      <c r="F5">
        <f>('6.Econ Transform'!C5^0.2)*'7.Wthr Transform'!D29*12*'8. Model Variables'!E5</f>
        <v>493.52411066939698</v>
      </c>
    </row>
    <row r="6" spans="1:6" x14ac:dyDescent="0.35">
      <c r="A6">
        <v>2017</v>
      </c>
      <c r="B6">
        <v>5</v>
      </c>
      <c r="C6" s="2">
        <f>('6.Econ Transform'!C6^0.2)*'7.Wthr Transform'!H30*_xlfn.XLOOKUP('8. Model Variables'!A6,'4.Annual SAE Indices'!$A$2:$A$23,'4.Annual SAE Indices'!$V$2:$V$23)</f>
        <v>54.396040138471939</v>
      </c>
      <c r="D6" s="2">
        <f>('6.Econ Transform'!C6^0.2)*'7.Wthr Transform'!L30*_xlfn.XLOOKUP('8. Model Variables'!$A6,'4.Annual SAE Indices'!$A$2:$A$23,'4.Annual SAE Indices'!$W$2:$W$23)</f>
        <v>25.474668484131726</v>
      </c>
      <c r="E6">
        <f>_xlfn.XLOOKUP('8. Model Variables'!$A6,'4.Annual SAE Indices'!$A$2:$A$23,'4.Annual SAE Indices'!$J$2:$J$23)*_xlfn.XLOOKUP('8. Model Variables'!$B6,'5.Monthly Multipliers'!$B$2:$B$13,'5.Monthly Multipliers'!$C$2:$C$13) + _xlfn.XLOOKUP('8. Model Variables'!$A6,'4.Annual SAE Indices'!$A$2:$A$23,'4.Annual SAE Indices'!$K$2:$K$23)*_xlfn.XLOOKUP('8. Model Variables'!$B6,'5.Monthly Multipliers'!$B$2:$B$13,'5.Monthly Multipliers'!$D$2:$D$13) + _xlfn.XLOOKUP('8. Model Variables'!$A6,'4.Annual SAE Indices'!$A$2:$A$23,'4.Annual SAE Indices'!$L$2:$L$23)*_xlfn.XLOOKUP('8. Model Variables'!$B6,'5.Monthly Multipliers'!$B$2:$B$13,'5.Monthly Multipliers'!$E$2:$E$13) + _xlfn.XLOOKUP('8. Model Variables'!$A6,'4.Annual SAE Indices'!$A$2:$A$23,'4.Annual SAE Indices'!$M$2:$M$23)*_xlfn.XLOOKUP('8. Model Variables'!$B6,'5.Monthly Multipliers'!$B$2:$B$13,'5.Monthly Multipliers'!$F$2:$F$13) + _xlfn.XLOOKUP('8. Model Variables'!$A6,'4.Annual SAE Indices'!$A$2:$A$23,'4.Annual SAE Indices'!$N$2:$N$23)*_xlfn.XLOOKUP('8. Model Variables'!$B6,'5.Monthly Multipliers'!$B$2:$B$13,'5.Monthly Multipliers'!$G$2:$G$13) + _xlfn.XLOOKUP('8. Model Variables'!$A6,'4.Annual SAE Indices'!$A$2:$A$23,'4.Annual SAE Indices'!$O$2:$O$23)*_xlfn.XLOOKUP('8. Model Variables'!$B6,'5.Monthly Multipliers'!$B$2:$B$13,'5.Monthly Multipliers'!$H$2:$H$13) + _xlfn.XLOOKUP('8. Model Variables'!$A6,'4.Annual SAE Indices'!$A$2:$A$23,'4.Annual SAE Indices'!$P$2:$P$23)*_xlfn.XLOOKUP('8. Model Variables'!$B6,'5.Monthly Multipliers'!$B$2:$B$13,'5.Monthly Multipliers'!$I$2:$I$13) + _xlfn.XLOOKUP('8. Model Variables'!$A6,'4.Annual SAE Indices'!$A$2:$A$23,'4.Annual SAE Indices'!$Q$2:$Q$23)*_xlfn.XLOOKUP('8. Model Variables'!$B6,'5.Monthly Multipliers'!$B$2:$B$13,'5.Monthly Multipliers'!$J$2:$J$13) + _xlfn.XLOOKUP('8. Model Variables'!$A6,'4.Annual SAE Indices'!$A$2:$A$23,'4.Annual SAE Indices'!$R$2:$R$23)*_xlfn.XLOOKUP('8. Model Variables'!$B6,'5.Monthly Multipliers'!$B$2:$B$13,'5.Monthly Multipliers'!$K$2:$K$13) + _xlfn.XLOOKUP('8. Model Variables'!$A6,'4.Annual SAE Indices'!$A$2:$A$23,'4.Annual SAE Indices'!$T$2:$T$23)*_xlfn.XLOOKUP('8. Model Variables'!$B6,'5.Monthly Multipliers'!$B$2:$B$13,'5.Monthly Multipliers'!$L$2:$L$13) + _xlfn.XLOOKUP('8. Model Variables'!$A6,'4.Annual SAE Indices'!$A$2:$A$23,'4.Annual SAE Indices'!$U$2:$U$23)*_xlfn.XLOOKUP('8. Model Variables'!$B6,'5.Monthly Multipliers'!$B$2:$B$13,'5.Monthly Multipliers'!$M$2:$M$13)</f>
        <v>494.54728133506001</v>
      </c>
      <c r="F6">
        <f>('6.Econ Transform'!C6^0.2)*'7.Wthr Transform'!D30*12*'8. Model Variables'!E6</f>
        <v>504.97876933511725</v>
      </c>
    </row>
    <row r="7" spans="1:6" x14ac:dyDescent="0.35">
      <c r="A7">
        <v>2017</v>
      </c>
      <c r="B7">
        <v>6</v>
      </c>
      <c r="C7" s="2">
        <f>('6.Econ Transform'!C7^0.2)*'7.Wthr Transform'!H31*_xlfn.XLOOKUP('8. Model Variables'!A7,'4.Annual SAE Indices'!$A$2:$A$23,'4.Annual SAE Indices'!$V$2:$V$23)</f>
        <v>2.03887127861644</v>
      </c>
      <c r="D7" s="2">
        <f>('6.Econ Transform'!C7^0.2)*'7.Wthr Transform'!L31*_xlfn.XLOOKUP('8. Model Variables'!$A7,'4.Annual SAE Indices'!$A$2:$A$23,'4.Annual SAE Indices'!$W$2:$W$23)</f>
        <v>193.7792198174964</v>
      </c>
      <c r="E7">
        <f>_xlfn.XLOOKUP('8. Model Variables'!$A7,'4.Annual SAE Indices'!$A$2:$A$23,'4.Annual SAE Indices'!$J$2:$J$23)*_xlfn.XLOOKUP('8. Model Variables'!$B7,'5.Monthly Multipliers'!$B$2:$B$13,'5.Monthly Multipliers'!$C$2:$C$13) + _xlfn.XLOOKUP('8. Model Variables'!$A7,'4.Annual SAE Indices'!$A$2:$A$23,'4.Annual SAE Indices'!$K$2:$K$23)*_xlfn.XLOOKUP('8. Model Variables'!$B7,'5.Monthly Multipliers'!$B$2:$B$13,'5.Monthly Multipliers'!$D$2:$D$13) + _xlfn.XLOOKUP('8. Model Variables'!$A7,'4.Annual SAE Indices'!$A$2:$A$23,'4.Annual SAE Indices'!$L$2:$L$23)*_xlfn.XLOOKUP('8. Model Variables'!$B7,'5.Monthly Multipliers'!$B$2:$B$13,'5.Monthly Multipliers'!$E$2:$E$13) + _xlfn.XLOOKUP('8. Model Variables'!$A7,'4.Annual SAE Indices'!$A$2:$A$23,'4.Annual SAE Indices'!$M$2:$M$23)*_xlfn.XLOOKUP('8. Model Variables'!$B7,'5.Monthly Multipliers'!$B$2:$B$13,'5.Monthly Multipliers'!$F$2:$F$13) + _xlfn.XLOOKUP('8. Model Variables'!$A7,'4.Annual SAE Indices'!$A$2:$A$23,'4.Annual SAE Indices'!$N$2:$N$23)*_xlfn.XLOOKUP('8. Model Variables'!$B7,'5.Monthly Multipliers'!$B$2:$B$13,'5.Monthly Multipliers'!$G$2:$G$13) + _xlfn.XLOOKUP('8. Model Variables'!$A7,'4.Annual SAE Indices'!$A$2:$A$23,'4.Annual SAE Indices'!$O$2:$O$23)*_xlfn.XLOOKUP('8. Model Variables'!$B7,'5.Monthly Multipliers'!$B$2:$B$13,'5.Monthly Multipliers'!$H$2:$H$13) + _xlfn.XLOOKUP('8. Model Variables'!$A7,'4.Annual SAE Indices'!$A$2:$A$23,'4.Annual SAE Indices'!$P$2:$P$23)*_xlfn.XLOOKUP('8. Model Variables'!$B7,'5.Monthly Multipliers'!$B$2:$B$13,'5.Monthly Multipliers'!$I$2:$I$13) + _xlfn.XLOOKUP('8. Model Variables'!$A7,'4.Annual SAE Indices'!$A$2:$A$23,'4.Annual SAE Indices'!$Q$2:$Q$23)*_xlfn.XLOOKUP('8. Model Variables'!$B7,'5.Monthly Multipliers'!$B$2:$B$13,'5.Monthly Multipliers'!$J$2:$J$13) + _xlfn.XLOOKUP('8. Model Variables'!$A7,'4.Annual SAE Indices'!$A$2:$A$23,'4.Annual SAE Indices'!$R$2:$R$23)*_xlfn.XLOOKUP('8. Model Variables'!$B7,'5.Monthly Multipliers'!$B$2:$B$13,'5.Monthly Multipliers'!$K$2:$K$13) + _xlfn.XLOOKUP('8. Model Variables'!$A7,'4.Annual SAE Indices'!$A$2:$A$23,'4.Annual SAE Indices'!$T$2:$T$23)*_xlfn.XLOOKUP('8. Model Variables'!$B7,'5.Monthly Multipliers'!$B$2:$B$13,'5.Monthly Multipliers'!$L$2:$L$13) + _xlfn.XLOOKUP('8. Model Variables'!$A7,'4.Annual SAE Indices'!$A$2:$A$23,'4.Annual SAE Indices'!$U$2:$U$23)*_xlfn.XLOOKUP('8. Model Variables'!$B7,'5.Monthly Multipliers'!$B$2:$B$13,'5.Monthly Multipliers'!$M$2:$M$13)</f>
        <v>489.98782507681597</v>
      </c>
      <c r="F7">
        <f>('6.Econ Transform'!C7^0.2)*'7.Wthr Transform'!D31*12*'8. Model Variables'!E7</f>
        <v>484.18368430237024</v>
      </c>
    </row>
    <row r="8" spans="1:6" x14ac:dyDescent="0.35">
      <c r="A8">
        <v>2017</v>
      </c>
      <c r="B8">
        <v>7</v>
      </c>
      <c r="C8" s="2">
        <f>('6.Econ Transform'!C8^0.2)*'7.Wthr Transform'!H32*_xlfn.XLOOKUP('8. Model Variables'!A8,'4.Annual SAE Indices'!$A$2:$A$23,'4.Annual SAE Indices'!$V$2:$V$23)</f>
        <v>0</v>
      </c>
      <c r="D8" s="2">
        <f>('6.Econ Transform'!C8^0.2)*'7.Wthr Transform'!L32*_xlfn.XLOOKUP('8. Model Variables'!$A8,'4.Annual SAE Indices'!$A$2:$A$23,'4.Annual SAE Indices'!$W$2:$W$23)</f>
        <v>332.107682320116</v>
      </c>
      <c r="E8">
        <f>_xlfn.XLOOKUP('8. Model Variables'!$A8,'4.Annual SAE Indices'!$A$2:$A$23,'4.Annual SAE Indices'!$J$2:$J$23)*_xlfn.XLOOKUP('8. Model Variables'!$B8,'5.Monthly Multipliers'!$B$2:$B$13,'5.Monthly Multipliers'!$C$2:$C$13) + _xlfn.XLOOKUP('8. Model Variables'!$A8,'4.Annual SAE Indices'!$A$2:$A$23,'4.Annual SAE Indices'!$K$2:$K$23)*_xlfn.XLOOKUP('8. Model Variables'!$B8,'5.Monthly Multipliers'!$B$2:$B$13,'5.Monthly Multipliers'!$D$2:$D$13) + _xlfn.XLOOKUP('8. Model Variables'!$A8,'4.Annual SAE Indices'!$A$2:$A$23,'4.Annual SAE Indices'!$L$2:$L$23)*_xlfn.XLOOKUP('8. Model Variables'!$B8,'5.Monthly Multipliers'!$B$2:$B$13,'5.Monthly Multipliers'!$E$2:$E$13) + _xlfn.XLOOKUP('8. Model Variables'!$A8,'4.Annual SAE Indices'!$A$2:$A$23,'4.Annual SAE Indices'!$M$2:$M$23)*_xlfn.XLOOKUP('8. Model Variables'!$B8,'5.Monthly Multipliers'!$B$2:$B$13,'5.Monthly Multipliers'!$F$2:$F$13) + _xlfn.XLOOKUP('8. Model Variables'!$A8,'4.Annual SAE Indices'!$A$2:$A$23,'4.Annual SAE Indices'!$N$2:$N$23)*_xlfn.XLOOKUP('8. Model Variables'!$B8,'5.Monthly Multipliers'!$B$2:$B$13,'5.Monthly Multipliers'!$G$2:$G$13) + _xlfn.XLOOKUP('8. Model Variables'!$A8,'4.Annual SAE Indices'!$A$2:$A$23,'4.Annual SAE Indices'!$O$2:$O$23)*_xlfn.XLOOKUP('8. Model Variables'!$B8,'5.Monthly Multipliers'!$B$2:$B$13,'5.Monthly Multipliers'!$H$2:$H$13) + _xlfn.XLOOKUP('8. Model Variables'!$A8,'4.Annual SAE Indices'!$A$2:$A$23,'4.Annual SAE Indices'!$P$2:$P$23)*_xlfn.XLOOKUP('8. Model Variables'!$B8,'5.Monthly Multipliers'!$B$2:$B$13,'5.Monthly Multipliers'!$I$2:$I$13) + _xlfn.XLOOKUP('8. Model Variables'!$A8,'4.Annual SAE Indices'!$A$2:$A$23,'4.Annual SAE Indices'!$Q$2:$Q$23)*_xlfn.XLOOKUP('8. Model Variables'!$B8,'5.Monthly Multipliers'!$B$2:$B$13,'5.Monthly Multipliers'!$J$2:$J$13) + _xlfn.XLOOKUP('8. Model Variables'!$A8,'4.Annual SAE Indices'!$A$2:$A$23,'4.Annual SAE Indices'!$R$2:$R$23)*_xlfn.XLOOKUP('8. Model Variables'!$B8,'5.Monthly Multipliers'!$B$2:$B$13,'5.Monthly Multipliers'!$K$2:$K$13) + _xlfn.XLOOKUP('8. Model Variables'!$A8,'4.Annual SAE Indices'!$A$2:$A$23,'4.Annual SAE Indices'!$T$2:$T$23)*_xlfn.XLOOKUP('8. Model Variables'!$B8,'5.Monthly Multipliers'!$B$2:$B$13,'5.Monthly Multipliers'!$L$2:$L$13) + _xlfn.XLOOKUP('8. Model Variables'!$A8,'4.Annual SAE Indices'!$A$2:$A$23,'4.Annual SAE Indices'!$U$2:$U$23)*_xlfn.XLOOKUP('8. Model Variables'!$B8,'5.Monthly Multipliers'!$B$2:$B$13,'5.Monthly Multipliers'!$M$2:$M$13)</f>
        <v>483.76853731070105</v>
      </c>
      <c r="F8">
        <f>('6.Econ Transform'!C8^0.2)*'7.Wthr Transform'!D32*12*'8. Model Variables'!E8</f>
        <v>494.94250128606558</v>
      </c>
    </row>
    <row r="9" spans="1:6" x14ac:dyDescent="0.35">
      <c r="A9">
        <v>2017</v>
      </c>
      <c r="B9">
        <v>8</v>
      </c>
      <c r="C9" s="2">
        <f>('6.Econ Transform'!C9^0.2)*'7.Wthr Transform'!H33*_xlfn.XLOOKUP('8. Model Variables'!A9,'4.Annual SAE Indices'!$A$2:$A$23,'4.Annual SAE Indices'!$V$2:$V$23)</f>
        <v>0.26190695624297888</v>
      </c>
      <c r="D9" s="2">
        <f>('6.Econ Transform'!C9^0.2)*'7.Wthr Transform'!L33*_xlfn.XLOOKUP('8. Model Variables'!$A9,'4.Annual SAE Indices'!$A$2:$A$23,'4.Annual SAE Indices'!$W$2:$W$23)</f>
        <v>213.94847237548058</v>
      </c>
      <c r="E9">
        <f>_xlfn.XLOOKUP('8. Model Variables'!$A9,'4.Annual SAE Indices'!$A$2:$A$23,'4.Annual SAE Indices'!$J$2:$J$23)*_xlfn.XLOOKUP('8. Model Variables'!$B9,'5.Monthly Multipliers'!$B$2:$B$13,'5.Monthly Multipliers'!$C$2:$C$13) + _xlfn.XLOOKUP('8. Model Variables'!$A9,'4.Annual SAE Indices'!$A$2:$A$23,'4.Annual SAE Indices'!$K$2:$K$23)*_xlfn.XLOOKUP('8. Model Variables'!$B9,'5.Monthly Multipliers'!$B$2:$B$13,'5.Monthly Multipliers'!$D$2:$D$13) + _xlfn.XLOOKUP('8. Model Variables'!$A9,'4.Annual SAE Indices'!$A$2:$A$23,'4.Annual SAE Indices'!$L$2:$L$23)*_xlfn.XLOOKUP('8. Model Variables'!$B9,'5.Monthly Multipliers'!$B$2:$B$13,'5.Monthly Multipliers'!$E$2:$E$13) + _xlfn.XLOOKUP('8. Model Variables'!$A9,'4.Annual SAE Indices'!$A$2:$A$23,'4.Annual SAE Indices'!$M$2:$M$23)*_xlfn.XLOOKUP('8. Model Variables'!$B9,'5.Monthly Multipliers'!$B$2:$B$13,'5.Monthly Multipliers'!$F$2:$F$13) + _xlfn.XLOOKUP('8. Model Variables'!$A9,'4.Annual SAE Indices'!$A$2:$A$23,'4.Annual SAE Indices'!$N$2:$N$23)*_xlfn.XLOOKUP('8. Model Variables'!$B9,'5.Monthly Multipliers'!$B$2:$B$13,'5.Monthly Multipliers'!$G$2:$G$13) + _xlfn.XLOOKUP('8. Model Variables'!$A9,'4.Annual SAE Indices'!$A$2:$A$23,'4.Annual SAE Indices'!$O$2:$O$23)*_xlfn.XLOOKUP('8. Model Variables'!$B9,'5.Monthly Multipliers'!$B$2:$B$13,'5.Monthly Multipliers'!$H$2:$H$13) + _xlfn.XLOOKUP('8. Model Variables'!$A9,'4.Annual SAE Indices'!$A$2:$A$23,'4.Annual SAE Indices'!$P$2:$P$23)*_xlfn.XLOOKUP('8. Model Variables'!$B9,'5.Monthly Multipliers'!$B$2:$B$13,'5.Monthly Multipliers'!$I$2:$I$13) + _xlfn.XLOOKUP('8. Model Variables'!$A9,'4.Annual SAE Indices'!$A$2:$A$23,'4.Annual SAE Indices'!$Q$2:$Q$23)*_xlfn.XLOOKUP('8. Model Variables'!$B9,'5.Monthly Multipliers'!$B$2:$B$13,'5.Monthly Multipliers'!$J$2:$J$13) + _xlfn.XLOOKUP('8. Model Variables'!$A9,'4.Annual SAE Indices'!$A$2:$A$23,'4.Annual SAE Indices'!$R$2:$R$23)*_xlfn.XLOOKUP('8. Model Variables'!$B9,'5.Monthly Multipliers'!$B$2:$B$13,'5.Monthly Multipliers'!$K$2:$K$13) + _xlfn.XLOOKUP('8. Model Variables'!$A9,'4.Annual SAE Indices'!$A$2:$A$23,'4.Annual SAE Indices'!$T$2:$T$23)*_xlfn.XLOOKUP('8. Model Variables'!$B9,'5.Monthly Multipliers'!$B$2:$B$13,'5.Monthly Multipliers'!$L$2:$L$13) + _xlfn.XLOOKUP('8. Model Variables'!$A9,'4.Annual SAE Indices'!$A$2:$A$23,'4.Annual SAE Indices'!$U$2:$U$23)*_xlfn.XLOOKUP('8. Model Variables'!$B9,'5.Monthly Multipliers'!$B$2:$B$13,'5.Monthly Multipliers'!$M$2:$M$13)</f>
        <v>483.44305123901302</v>
      </c>
      <c r="F9">
        <f>('6.Econ Transform'!C9^0.2)*'7.Wthr Transform'!D33*12*'8. Model Variables'!E9</f>
        <v>494.6094972189747</v>
      </c>
    </row>
    <row r="10" spans="1:6" x14ac:dyDescent="0.35">
      <c r="A10">
        <v>2017</v>
      </c>
      <c r="B10">
        <v>9</v>
      </c>
      <c r="C10" s="2">
        <f>('6.Econ Transform'!C10^0.2)*'7.Wthr Transform'!H34*_xlfn.XLOOKUP('8. Model Variables'!A10,'4.Annual SAE Indices'!$A$2:$A$23,'4.Annual SAE Indices'!$V$2:$V$23)</f>
        <v>8.3548319041510251</v>
      </c>
      <c r="D10" s="2">
        <f>('6.Econ Transform'!C10^0.2)*'7.Wthr Transform'!L34*_xlfn.XLOOKUP('8. Model Variables'!$A10,'4.Annual SAE Indices'!$A$2:$A$23,'4.Annual SAE Indices'!$W$2:$W$23)</f>
        <v>203.9106754141645</v>
      </c>
      <c r="E10">
        <f>_xlfn.XLOOKUP('8. Model Variables'!$A10,'4.Annual SAE Indices'!$A$2:$A$23,'4.Annual SAE Indices'!$J$2:$J$23)*_xlfn.XLOOKUP('8. Model Variables'!$B10,'5.Monthly Multipliers'!$B$2:$B$13,'5.Monthly Multipliers'!$C$2:$C$13) + _xlfn.XLOOKUP('8. Model Variables'!$A10,'4.Annual SAE Indices'!$A$2:$A$23,'4.Annual SAE Indices'!$K$2:$K$23)*_xlfn.XLOOKUP('8. Model Variables'!$B10,'5.Monthly Multipliers'!$B$2:$B$13,'5.Monthly Multipliers'!$D$2:$D$13) + _xlfn.XLOOKUP('8. Model Variables'!$A10,'4.Annual SAE Indices'!$A$2:$A$23,'4.Annual SAE Indices'!$L$2:$L$23)*_xlfn.XLOOKUP('8. Model Variables'!$B10,'5.Monthly Multipliers'!$B$2:$B$13,'5.Monthly Multipliers'!$E$2:$E$13) + _xlfn.XLOOKUP('8. Model Variables'!$A10,'4.Annual SAE Indices'!$A$2:$A$23,'4.Annual SAE Indices'!$M$2:$M$23)*_xlfn.XLOOKUP('8. Model Variables'!$B10,'5.Monthly Multipliers'!$B$2:$B$13,'5.Monthly Multipliers'!$F$2:$F$13) + _xlfn.XLOOKUP('8. Model Variables'!$A10,'4.Annual SAE Indices'!$A$2:$A$23,'4.Annual SAE Indices'!$N$2:$N$23)*_xlfn.XLOOKUP('8. Model Variables'!$B10,'5.Monthly Multipliers'!$B$2:$B$13,'5.Monthly Multipliers'!$G$2:$G$13) + _xlfn.XLOOKUP('8. Model Variables'!$A10,'4.Annual SAE Indices'!$A$2:$A$23,'4.Annual SAE Indices'!$O$2:$O$23)*_xlfn.XLOOKUP('8. Model Variables'!$B10,'5.Monthly Multipliers'!$B$2:$B$13,'5.Monthly Multipliers'!$H$2:$H$13) + _xlfn.XLOOKUP('8. Model Variables'!$A10,'4.Annual SAE Indices'!$A$2:$A$23,'4.Annual SAE Indices'!$P$2:$P$23)*_xlfn.XLOOKUP('8. Model Variables'!$B10,'5.Monthly Multipliers'!$B$2:$B$13,'5.Monthly Multipliers'!$I$2:$I$13) + _xlfn.XLOOKUP('8. Model Variables'!$A10,'4.Annual SAE Indices'!$A$2:$A$23,'4.Annual SAE Indices'!$Q$2:$Q$23)*_xlfn.XLOOKUP('8. Model Variables'!$B10,'5.Monthly Multipliers'!$B$2:$B$13,'5.Monthly Multipliers'!$J$2:$J$13) + _xlfn.XLOOKUP('8. Model Variables'!$A10,'4.Annual SAE Indices'!$A$2:$A$23,'4.Annual SAE Indices'!$R$2:$R$23)*_xlfn.XLOOKUP('8. Model Variables'!$B10,'5.Monthly Multipliers'!$B$2:$B$13,'5.Monthly Multipliers'!$K$2:$K$13) + _xlfn.XLOOKUP('8. Model Variables'!$A10,'4.Annual SAE Indices'!$A$2:$A$23,'4.Annual SAE Indices'!$T$2:$T$23)*_xlfn.XLOOKUP('8. Model Variables'!$B10,'5.Monthly Multipliers'!$B$2:$B$13,'5.Monthly Multipliers'!$L$2:$L$13) + _xlfn.XLOOKUP('8. Model Variables'!$A10,'4.Annual SAE Indices'!$A$2:$A$23,'4.Annual SAE Indices'!$U$2:$U$23)*_xlfn.XLOOKUP('8. Model Variables'!$B10,'5.Monthly Multipliers'!$B$2:$B$13,'5.Monthly Multipliers'!$M$2:$M$13)</f>
        <v>487.43886618019997</v>
      </c>
      <c r="F10">
        <f>('6.Econ Transform'!C10^0.2)*'7.Wthr Transform'!D34*12*'8. Model Variables'!E10</f>
        <v>482.61058692432022</v>
      </c>
    </row>
    <row r="11" spans="1:6" x14ac:dyDescent="0.35">
      <c r="A11">
        <v>2017</v>
      </c>
      <c r="B11">
        <v>10</v>
      </c>
      <c r="C11" s="2">
        <f>('6.Econ Transform'!C11^0.2)*'7.Wthr Transform'!H35*_xlfn.XLOOKUP('8. Model Variables'!A11,'4.Annual SAE Indices'!$A$2:$A$23,'4.Annual SAE Indices'!$V$2:$V$23)</f>
        <v>44.804953455902286</v>
      </c>
      <c r="D11" s="2">
        <f>('6.Econ Transform'!C11^0.2)*'7.Wthr Transform'!L35*_xlfn.XLOOKUP('8. Model Variables'!$A11,'4.Annual SAE Indices'!$A$2:$A$23,'4.Annual SAE Indices'!$W$2:$W$23)</f>
        <v>22.836451549722593</v>
      </c>
      <c r="E11">
        <f>_xlfn.XLOOKUP('8. Model Variables'!$A11,'4.Annual SAE Indices'!$A$2:$A$23,'4.Annual SAE Indices'!$J$2:$J$23)*_xlfn.XLOOKUP('8. Model Variables'!$B11,'5.Monthly Multipliers'!$B$2:$B$13,'5.Monthly Multipliers'!$C$2:$C$13) + _xlfn.XLOOKUP('8. Model Variables'!$A11,'4.Annual SAE Indices'!$A$2:$A$23,'4.Annual SAE Indices'!$K$2:$K$23)*_xlfn.XLOOKUP('8. Model Variables'!$B11,'5.Monthly Multipliers'!$B$2:$B$13,'5.Monthly Multipliers'!$D$2:$D$13) + _xlfn.XLOOKUP('8. Model Variables'!$A11,'4.Annual SAE Indices'!$A$2:$A$23,'4.Annual SAE Indices'!$L$2:$L$23)*_xlfn.XLOOKUP('8. Model Variables'!$B11,'5.Monthly Multipliers'!$B$2:$B$13,'5.Monthly Multipliers'!$E$2:$E$13) + _xlfn.XLOOKUP('8. Model Variables'!$A11,'4.Annual SAE Indices'!$A$2:$A$23,'4.Annual SAE Indices'!$M$2:$M$23)*_xlfn.XLOOKUP('8. Model Variables'!$B11,'5.Monthly Multipliers'!$B$2:$B$13,'5.Monthly Multipliers'!$F$2:$F$13) + _xlfn.XLOOKUP('8. Model Variables'!$A11,'4.Annual SAE Indices'!$A$2:$A$23,'4.Annual SAE Indices'!$N$2:$N$23)*_xlfn.XLOOKUP('8. Model Variables'!$B11,'5.Monthly Multipliers'!$B$2:$B$13,'5.Monthly Multipliers'!$G$2:$G$13) + _xlfn.XLOOKUP('8. Model Variables'!$A11,'4.Annual SAE Indices'!$A$2:$A$23,'4.Annual SAE Indices'!$O$2:$O$23)*_xlfn.XLOOKUP('8. Model Variables'!$B11,'5.Monthly Multipliers'!$B$2:$B$13,'5.Monthly Multipliers'!$H$2:$H$13) + _xlfn.XLOOKUP('8. Model Variables'!$A11,'4.Annual SAE Indices'!$A$2:$A$23,'4.Annual SAE Indices'!$P$2:$P$23)*_xlfn.XLOOKUP('8. Model Variables'!$B11,'5.Monthly Multipliers'!$B$2:$B$13,'5.Monthly Multipliers'!$I$2:$I$13) + _xlfn.XLOOKUP('8. Model Variables'!$A11,'4.Annual SAE Indices'!$A$2:$A$23,'4.Annual SAE Indices'!$Q$2:$Q$23)*_xlfn.XLOOKUP('8. Model Variables'!$B11,'5.Monthly Multipliers'!$B$2:$B$13,'5.Monthly Multipliers'!$J$2:$J$13) + _xlfn.XLOOKUP('8. Model Variables'!$A11,'4.Annual SAE Indices'!$A$2:$A$23,'4.Annual SAE Indices'!$R$2:$R$23)*_xlfn.XLOOKUP('8. Model Variables'!$B11,'5.Monthly Multipliers'!$B$2:$B$13,'5.Monthly Multipliers'!$K$2:$K$13) + _xlfn.XLOOKUP('8. Model Variables'!$A11,'4.Annual SAE Indices'!$A$2:$A$23,'4.Annual SAE Indices'!$T$2:$T$23)*_xlfn.XLOOKUP('8. Model Variables'!$B11,'5.Monthly Multipliers'!$B$2:$B$13,'5.Monthly Multipliers'!$L$2:$L$13) + _xlfn.XLOOKUP('8. Model Variables'!$A11,'4.Annual SAE Indices'!$A$2:$A$23,'4.Annual SAE Indices'!$U$2:$U$23)*_xlfn.XLOOKUP('8. Model Variables'!$B11,'5.Monthly Multipliers'!$B$2:$B$13,'5.Monthly Multipliers'!$M$2:$M$13)</f>
        <v>495.16757054017808</v>
      </c>
      <c r="F11">
        <f>('6.Econ Transform'!C11^0.2)*'7.Wthr Transform'!D35*12*'8. Model Variables'!E11</f>
        <v>507.41167283884442</v>
      </c>
    </row>
    <row r="12" spans="1:6" x14ac:dyDescent="0.35">
      <c r="A12">
        <v>2017</v>
      </c>
      <c r="B12">
        <v>11</v>
      </c>
      <c r="C12" s="2">
        <f>('6.Econ Transform'!C12^0.2)*'7.Wthr Transform'!H36*_xlfn.XLOOKUP('8. Model Variables'!A12,'4.Annual SAE Indices'!$A$2:$A$23,'4.Annual SAE Indices'!$V$2:$V$23)</f>
        <v>178.22298230644034</v>
      </c>
      <c r="D12" s="2">
        <f>('6.Econ Transform'!C12^0.2)*'7.Wthr Transform'!L36*_xlfn.XLOOKUP('8. Model Variables'!$A12,'4.Annual SAE Indices'!$A$2:$A$23,'4.Annual SAE Indices'!$W$2:$W$23)</f>
        <v>0</v>
      </c>
      <c r="E12">
        <f>_xlfn.XLOOKUP('8. Model Variables'!$A12,'4.Annual SAE Indices'!$A$2:$A$23,'4.Annual SAE Indices'!$J$2:$J$23)*_xlfn.XLOOKUP('8. Model Variables'!$B12,'5.Monthly Multipliers'!$B$2:$B$13,'5.Monthly Multipliers'!$C$2:$C$13) + _xlfn.XLOOKUP('8. Model Variables'!$A12,'4.Annual SAE Indices'!$A$2:$A$23,'4.Annual SAE Indices'!$K$2:$K$23)*_xlfn.XLOOKUP('8. Model Variables'!$B12,'5.Monthly Multipliers'!$B$2:$B$13,'5.Monthly Multipliers'!$D$2:$D$13) + _xlfn.XLOOKUP('8. Model Variables'!$A12,'4.Annual SAE Indices'!$A$2:$A$23,'4.Annual SAE Indices'!$L$2:$L$23)*_xlfn.XLOOKUP('8. Model Variables'!$B12,'5.Monthly Multipliers'!$B$2:$B$13,'5.Monthly Multipliers'!$E$2:$E$13) + _xlfn.XLOOKUP('8. Model Variables'!$A12,'4.Annual SAE Indices'!$A$2:$A$23,'4.Annual SAE Indices'!$M$2:$M$23)*_xlfn.XLOOKUP('8. Model Variables'!$B12,'5.Monthly Multipliers'!$B$2:$B$13,'5.Monthly Multipliers'!$F$2:$F$13) + _xlfn.XLOOKUP('8. Model Variables'!$A12,'4.Annual SAE Indices'!$A$2:$A$23,'4.Annual SAE Indices'!$N$2:$N$23)*_xlfn.XLOOKUP('8. Model Variables'!$B12,'5.Monthly Multipliers'!$B$2:$B$13,'5.Monthly Multipliers'!$G$2:$G$13) + _xlfn.XLOOKUP('8. Model Variables'!$A12,'4.Annual SAE Indices'!$A$2:$A$23,'4.Annual SAE Indices'!$O$2:$O$23)*_xlfn.XLOOKUP('8. Model Variables'!$B12,'5.Monthly Multipliers'!$B$2:$B$13,'5.Monthly Multipliers'!$H$2:$H$13) + _xlfn.XLOOKUP('8. Model Variables'!$A12,'4.Annual SAE Indices'!$A$2:$A$23,'4.Annual SAE Indices'!$P$2:$P$23)*_xlfn.XLOOKUP('8. Model Variables'!$B12,'5.Monthly Multipliers'!$B$2:$B$13,'5.Monthly Multipliers'!$I$2:$I$13) + _xlfn.XLOOKUP('8. Model Variables'!$A12,'4.Annual SAE Indices'!$A$2:$A$23,'4.Annual SAE Indices'!$Q$2:$Q$23)*_xlfn.XLOOKUP('8. Model Variables'!$B12,'5.Monthly Multipliers'!$B$2:$B$13,'5.Monthly Multipliers'!$J$2:$J$13) + _xlfn.XLOOKUP('8. Model Variables'!$A12,'4.Annual SAE Indices'!$A$2:$A$23,'4.Annual SAE Indices'!$R$2:$R$23)*_xlfn.XLOOKUP('8. Model Variables'!$B12,'5.Monthly Multipliers'!$B$2:$B$13,'5.Monthly Multipliers'!$K$2:$K$13) + _xlfn.XLOOKUP('8. Model Variables'!$A12,'4.Annual SAE Indices'!$A$2:$A$23,'4.Annual SAE Indices'!$T$2:$T$23)*_xlfn.XLOOKUP('8. Model Variables'!$B12,'5.Monthly Multipliers'!$B$2:$B$13,'5.Monthly Multipliers'!$L$2:$L$13) + _xlfn.XLOOKUP('8. Model Variables'!$A12,'4.Annual SAE Indices'!$A$2:$A$23,'4.Annual SAE Indices'!$U$2:$U$23)*_xlfn.XLOOKUP('8. Model Variables'!$B12,'5.Monthly Multipliers'!$B$2:$B$13,'5.Monthly Multipliers'!$M$2:$M$13)</f>
        <v>502.54623796287103</v>
      </c>
      <c r="F12">
        <f>('6.Econ Transform'!C12^0.2)*'7.Wthr Transform'!D36*12*'8. Model Variables'!E12</f>
        <v>498.36076835649283</v>
      </c>
    </row>
    <row r="13" spans="1:6" x14ac:dyDescent="0.35">
      <c r="A13">
        <v>2017</v>
      </c>
      <c r="B13">
        <v>12</v>
      </c>
      <c r="C13" s="2">
        <f>('6.Econ Transform'!C13^0.2)*'7.Wthr Transform'!H37*_xlfn.XLOOKUP('8. Model Variables'!A13,'4.Annual SAE Indices'!$A$2:$A$23,'4.Annual SAE Indices'!$V$2:$V$23)</f>
        <v>327.80017469845137</v>
      </c>
      <c r="D13" s="2">
        <f>('6.Econ Transform'!C13^0.2)*'7.Wthr Transform'!L37*_xlfn.XLOOKUP('8. Model Variables'!$A13,'4.Annual SAE Indices'!$A$2:$A$23,'4.Annual SAE Indices'!$W$2:$W$23)</f>
        <v>0</v>
      </c>
      <c r="E13">
        <f>_xlfn.XLOOKUP('8. Model Variables'!$A13,'4.Annual SAE Indices'!$A$2:$A$23,'4.Annual SAE Indices'!$J$2:$J$23)*_xlfn.XLOOKUP('8. Model Variables'!$B13,'5.Monthly Multipliers'!$B$2:$B$13,'5.Monthly Multipliers'!$C$2:$C$13) + _xlfn.XLOOKUP('8. Model Variables'!$A13,'4.Annual SAE Indices'!$A$2:$A$23,'4.Annual SAE Indices'!$K$2:$K$23)*_xlfn.XLOOKUP('8. Model Variables'!$B13,'5.Monthly Multipliers'!$B$2:$B$13,'5.Monthly Multipliers'!$D$2:$D$13) + _xlfn.XLOOKUP('8. Model Variables'!$A13,'4.Annual SAE Indices'!$A$2:$A$23,'4.Annual SAE Indices'!$L$2:$L$23)*_xlfn.XLOOKUP('8. Model Variables'!$B13,'5.Monthly Multipliers'!$B$2:$B$13,'5.Monthly Multipliers'!$E$2:$E$13) + _xlfn.XLOOKUP('8. Model Variables'!$A13,'4.Annual SAE Indices'!$A$2:$A$23,'4.Annual SAE Indices'!$M$2:$M$23)*_xlfn.XLOOKUP('8. Model Variables'!$B13,'5.Monthly Multipliers'!$B$2:$B$13,'5.Monthly Multipliers'!$F$2:$F$13) + _xlfn.XLOOKUP('8. Model Variables'!$A13,'4.Annual SAE Indices'!$A$2:$A$23,'4.Annual SAE Indices'!$N$2:$N$23)*_xlfn.XLOOKUP('8. Model Variables'!$B13,'5.Monthly Multipliers'!$B$2:$B$13,'5.Monthly Multipliers'!$G$2:$G$13) + _xlfn.XLOOKUP('8. Model Variables'!$A13,'4.Annual SAE Indices'!$A$2:$A$23,'4.Annual SAE Indices'!$O$2:$O$23)*_xlfn.XLOOKUP('8. Model Variables'!$B13,'5.Monthly Multipliers'!$B$2:$B$13,'5.Monthly Multipliers'!$H$2:$H$13) + _xlfn.XLOOKUP('8. Model Variables'!$A13,'4.Annual SAE Indices'!$A$2:$A$23,'4.Annual SAE Indices'!$P$2:$P$23)*_xlfn.XLOOKUP('8. Model Variables'!$B13,'5.Monthly Multipliers'!$B$2:$B$13,'5.Monthly Multipliers'!$I$2:$I$13) + _xlfn.XLOOKUP('8. Model Variables'!$A13,'4.Annual SAE Indices'!$A$2:$A$23,'4.Annual SAE Indices'!$Q$2:$Q$23)*_xlfn.XLOOKUP('8. Model Variables'!$B13,'5.Monthly Multipliers'!$B$2:$B$13,'5.Monthly Multipliers'!$J$2:$J$13) + _xlfn.XLOOKUP('8. Model Variables'!$A13,'4.Annual SAE Indices'!$A$2:$A$23,'4.Annual SAE Indices'!$R$2:$R$23)*_xlfn.XLOOKUP('8. Model Variables'!$B13,'5.Monthly Multipliers'!$B$2:$B$13,'5.Monthly Multipliers'!$K$2:$K$13) + _xlfn.XLOOKUP('8. Model Variables'!$A13,'4.Annual SAE Indices'!$A$2:$A$23,'4.Annual SAE Indices'!$T$2:$T$23)*_xlfn.XLOOKUP('8. Model Variables'!$B13,'5.Monthly Multipliers'!$B$2:$B$13,'5.Monthly Multipliers'!$L$2:$L$13) + _xlfn.XLOOKUP('8. Model Variables'!$A13,'4.Annual SAE Indices'!$A$2:$A$23,'4.Annual SAE Indices'!$U$2:$U$23)*_xlfn.XLOOKUP('8. Model Variables'!$B13,'5.Monthly Multipliers'!$B$2:$B$13,'5.Monthly Multipliers'!$M$2:$M$13)</f>
        <v>510.74401351124698</v>
      </c>
      <c r="F13">
        <f>('6.Econ Transform'!C13^0.2)*'7.Wthr Transform'!D37*12*'8. Model Variables'!E13</f>
        <v>523.37327746534856</v>
      </c>
    </row>
    <row r="14" spans="1:6" x14ac:dyDescent="0.35">
      <c r="A14">
        <f>A2+1</f>
        <v>2018</v>
      </c>
      <c r="B14">
        <f>B2</f>
        <v>1</v>
      </c>
      <c r="C14" s="2">
        <f>('6.Econ Transform'!C14^0.2)*'7.Wthr Transform'!H38*_xlfn.XLOOKUP('8. Model Variables'!A14,'4.Annual SAE Indices'!$A$2:$A$23,'4.Annual SAE Indices'!$V$2:$V$23)</f>
        <v>334.17491807273967</v>
      </c>
      <c r="D14" s="2">
        <f>('6.Econ Transform'!C14^0.2)*'7.Wthr Transform'!L38*_xlfn.XLOOKUP('8. Model Variables'!$A14,'4.Annual SAE Indices'!$A$2:$A$23,'4.Annual SAE Indices'!$W$2:$W$23)</f>
        <v>0</v>
      </c>
      <c r="E14">
        <f>_xlfn.XLOOKUP('8. Model Variables'!$A14,'4.Annual SAE Indices'!$A$2:$A$23,'4.Annual SAE Indices'!$J$2:$J$23)*_xlfn.XLOOKUP('8. Model Variables'!$B14,'5.Monthly Multipliers'!$B$2:$B$13,'5.Monthly Multipliers'!$C$2:$C$13) + _xlfn.XLOOKUP('8. Model Variables'!$A14,'4.Annual SAE Indices'!$A$2:$A$23,'4.Annual SAE Indices'!$K$2:$K$23)*_xlfn.XLOOKUP('8. Model Variables'!$B14,'5.Monthly Multipliers'!$B$2:$B$13,'5.Monthly Multipliers'!$D$2:$D$13) + _xlfn.XLOOKUP('8. Model Variables'!$A14,'4.Annual SAE Indices'!$A$2:$A$23,'4.Annual SAE Indices'!$L$2:$L$23)*_xlfn.XLOOKUP('8. Model Variables'!$B14,'5.Monthly Multipliers'!$B$2:$B$13,'5.Monthly Multipliers'!$E$2:$E$13) + _xlfn.XLOOKUP('8. Model Variables'!$A14,'4.Annual SAE Indices'!$A$2:$A$23,'4.Annual SAE Indices'!$M$2:$M$23)*_xlfn.XLOOKUP('8. Model Variables'!$B14,'5.Monthly Multipliers'!$B$2:$B$13,'5.Monthly Multipliers'!$F$2:$F$13) + _xlfn.XLOOKUP('8. Model Variables'!$A14,'4.Annual SAE Indices'!$A$2:$A$23,'4.Annual SAE Indices'!$N$2:$N$23)*_xlfn.XLOOKUP('8. Model Variables'!$B14,'5.Monthly Multipliers'!$B$2:$B$13,'5.Monthly Multipliers'!$G$2:$G$13) + _xlfn.XLOOKUP('8. Model Variables'!$A14,'4.Annual SAE Indices'!$A$2:$A$23,'4.Annual SAE Indices'!$O$2:$O$23)*_xlfn.XLOOKUP('8. Model Variables'!$B14,'5.Monthly Multipliers'!$B$2:$B$13,'5.Monthly Multipliers'!$H$2:$H$13) + _xlfn.XLOOKUP('8. Model Variables'!$A14,'4.Annual SAE Indices'!$A$2:$A$23,'4.Annual SAE Indices'!$P$2:$P$23)*_xlfn.XLOOKUP('8. Model Variables'!$B14,'5.Monthly Multipliers'!$B$2:$B$13,'5.Monthly Multipliers'!$I$2:$I$13) + _xlfn.XLOOKUP('8. Model Variables'!$A14,'4.Annual SAE Indices'!$A$2:$A$23,'4.Annual SAE Indices'!$Q$2:$Q$23)*_xlfn.XLOOKUP('8. Model Variables'!$B14,'5.Monthly Multipliers'!$B$2:$B$13,'5.Monthly Multipliers'!$J$2:$J$13) + _xlfn.XLOOKUP('8. Model Variables'!$A14,'4.Annual SAE Indices'!$A$2:$A$23,'4.Annual SAE Indices'!$R$2:$R$23)*_xlfn.XLOOKUP('8. Model Variables'!$B14,'5.Monthly Multipliers'!$B$2:$B$13,'5.Monthly Multipliers'!$K$2:$K$13) + _xlfn.XLOOKUP('8. Model Variables'!$A14,'4.Annual SAE Indices'!$A$2:$A$23,'4.Annual SAE Indices'!$T$2:$T$23)*_xlfn.XLOOKUP('8. Model Variables'!$B14,'5.Monthly Multipliers'!$B$2:$B$13,'5.Monthly Multipliers'!$L$2:$L$13) + _xlfn.XLOOKUP('8. Model Variables'!$A14,'4.Annual SAE Indices'!$A$2:$A$23,'4.Annual SAE Indices'!$U$2:$U$23)*_xlfn.XLOOKUP('8. Model Variables'!$B14,'5.Monthly Multipliers'!$B$2:$B$13,'5.Monthly Multipliers'!$M$2:$M$13)</f>
        <v>508.59907868170802</v>
      </c>
      <c r="F14">
        <f>('6.Econ Transform'!C14^0.2)*'7.Wthr Transform'!D38*12*'8. Model Variables'!E14</f>
        <v>520.31682040927637</v>
      </c>
    </row>
    <row r="15" spans="1:6" x14ac:dyDescent="0.35">
      <c r="A15">
        <f t="shared" ref="A15:A78" si="0">A3+1</f>
        <v>2018</v>
      </c>
      <c r="B15">
        <f t="shared" ref="B15:B78" si="1">B3</f>
        <v>2</v>
      </c>
      <c r="C15" s="2">
        <f>('6.Econ Transform'!C15^0.2)*'7.Wthr Transform'!H39*_xlfn.XLOOKUP('8. Model Variables'!A15,'4.Annual SAE Indices'!$A$2:$A$23,'4.Annual SAE Indices'!$V$2:$V$23)</f>
        <v>246.19974992106006</v>
      </c>
      <c r="D15" s="2">
        <f>('6.Econ Transform'!C15^0.2)*'7.Wthr Transform'!L39*_xlfn.XLOOKUP('8. Model Variables'!$A15,'4.Annual SAE Indices'!$A$2:$A$23,'4.Annual SAE Indices'!$W$2:$W$23)</f>
        <v>0</v>
      </c>
      <c r="E15">
        <f>_xlfn.XLOOKUP('8. Model Variables'!$A15,'4.Annual SAE Indices'!$A$2:$A$23,'4.Annual SAE Indices'!$J$2:$J$23)*_xlfn.XLOOKUP('8. Model Variables'!$B15,'5.Monthly Multipliers'!$B$2:$B$13,'5.Monthly Multipliers'!$C$2:$C$13) + _xlfn.XLOOKUP('8. Model Variables'!$A15,'4.Annual SAE Indices'!$A$2:$A$23,'4.Annual SAE Indices'!$K$2:$K$23)*_xlfn.XLOOKUP('8. Model Variables'!$B15,'5.Monthly Multipliers'!$B$2:$B$13,'5.Monthly Multipliers'!$D$2:$D$13) + _xlfn.XLOOKUP('8. Model Variables'!$A15,'4.Annual SAE Indices'!$A$2:$A$23,'4.Annual SAE Indices'!$L$2:$L$23)*_xlfn.XLOOKUP('8. Model Variables'!$B15,'5.Monthly Multipliers'!$B$2:$B$13,'5.Monthly Multipliers'!$E$2:$E$13) + _xlfn.XLOOKUP('8. Model Variables'!$A15,'4.Annual SAE Indices'!$A$2:$A$23,'4.Annual SAE Indices'!$M$2:$M$23)*_xlfn.XLOOKUP('8. Model Variables'!$B15,'5.Monthly Multipliers'!$B$2:$B$13,'5.Monthly Multipliers'!$F$2:$F$13) + _xlfn.XLOOKUP('8. Model Variables'!$A15,'4.Annual SAE Indices'!$A$2:$A$23,'4.Annual SAE Indices'!$N$2:$N$23)*_xlfn.XLOOKUP('8. Model Variables'!$B15,'5.Monthly Multipliers'!$B$2:$B$13,'5.Monthly Multipliers'!$G$2:$G$13) + _xlfn.XLOOKUP('8. Model Variables'!$A15,'4.Annual SAE Indices'!$A$2:$A$23,'4.Annual SAE Indices'!$O$2:$O$23)*_xlfn.XLOOKUP('8. Model Variables'!$B15,'5.Monthly Multipliers'!$B$2:$B$13,'5.Monthly Multipliers'!$H$2:$H$13) + _xlfn.XLOOKUP('8. Model Variables'!$A15,'4.Annual SAE Indices'!$A$2:$A$23,'4.Annual SAE Indices'!$P$2:$P$23)*_xlfn.XLOOKUP('8. Model Variables'!$B15,'5.Monthly Multipliers'!$B$2:$B$13,'5.Monthly Multipliers'!$I$2:$I$13) + _xlfn.XLOOKUP('8. Model Variables'!$A15,'4.Annual SAE Indices'!$A$2:$A$23,'4.Annual SAE Indices'!$Q$2:$Q$23)*_xlfn.XLOOKUP('8. Model Variables'!$B15,'5.Monthly Multipliers'!$B$2:$B$13,'5.Monthly Multipliers'!$J$2:$J$13) + _xlfn.XLOOKUP('8. Model Variables'!$A15,'4.Annual SAE Indices'!$A$2:$A$23,'4.Annual SAE Indices'!$R$2:$R$23)*_xlfn.XLOOKUP('8. Model Variables'!$B15,'5.Monthly Multipliers'!$B$2:$B$13,'5.Monthly Multipliers'!$K$2:$K$13) + _xlfn.XLOOKUP('8. Model Variables'!$A15,'4.Annual SAE Indices'!$A$2:$A$23,'4.Annual SAE Indices'!$T$2:$T$23)*_xlfn.XLOOKUP('8. Model Variables'!$B15,'5.Monthly Multipliers'!$B$2:$B$13,'5.Monthly Multipliers'!$L$2:$L$13) + _xlfn.XLOOKUP('8. Model Variables'!$A15,'4.Annual SAE Indices'!$A$2:$A$23,'4.Annual SAE Indices'!$U$2:$U$23)*_xlfn.XLOOKUP('8. Model Variables'!$B15,'5.Monthly Multipliers'!$B$2:$B$13,'5.Monthly Multipliers'!$M$2:$M$13)</f>
        <v>505.18542312255704</v>
      </c>
      <c r="F15">
        <f>('6.Econ Transform'!C15^0.2)*'7.Wthr Transform'!D39*12*'8. Model Variables'!E15</f>
        <v>466.80924096580736</v>
      </c>
    </row>
    <row r="16" spans="1:6" x14ac:dyDescent="0.35">
      <c r="A16">
        <f t="shared" si="0"/>
        <v>2018</v>
      </c>
      <c r="B16">
        <f t="shared" si="1"/>
        <v>3</v>
      </c>
      <c r="C16" s="2">
        <f>('6.Econ Transform'!C16^0.2)*'7.Wthr Transform'!H40*_xlfn.XLOOKUP('8. Model Variables'!A16,'4.Annual SAE Indices'!$A$2:$A$23,'4.Annual SAE Indices'!$V$2:$V$23)</f>
        <v>240.97091377534358</v>
      </c>
      <c r="D16" s="2">
        <f>('6.Econ Transform'!C16^0.2)*'7.Wthr Transform'!L40*_xlfn.XLOOKUP('8. Model Variables'!$A16,'4.Annual SAE Indices'!$A$2:$A$23,'4.Annual SAE Indices'!$W$2:$W$23)</f>
        <v>0</v>
      </c>
      <c r="E16">
        <f>_xlfn.XLOOKUP('8. Model Variables'!$A16,'4.Annual SAE Indices'!$A$2:$A$23,'4.Annual SAE Indices'!$J$2:$J$23)*_xlfn.XLOOKUP('8. Model Variables'!$B16,'5.Monthly Multipliers'!$B$2:$B$13,'5.Monthly Multipliers'!$C$2:$C$13) + _xlfn.XLOOKUP('8. Model Variables'!$A16,'4.Annual SAE Indices'!$A$2:$A$23,'4.Annual SAE Indices'!$K$2:$K$23)*_xlfn.XLOOKUP('8. Model Variables'!$B16,'5.Monthly Multipliers'!$B$2:$B$13,'5.Monthly Multipliers'!$D$2:$D$13) + _xlfn.XLOOKUP('8. Model Variables'!$A16,'4.Annual SAE Indices'!$A$2:$A$23,'4.Annual SAE Indices'!$L$2:$L$23)*_xlfn.XLOOKUP('8. Model Variables'!$B16,'5.Monthly Multipliers'!$B$2:$B$13,'5.Monthly Multipliers'!$E$2:$E$13) + _xlfn.XLOOKUP('8. Model Variables'!$A16,'4.Annual SAE Indices'!$A$2:$A$23,'4.Annual SAE Indices'!$M$2:$M$23)*_xlfn.XLOOKUP('8. Model Variables'!$B16,'5.Monthly Multipliers'!$B$2:$B$13,'5.Monthly Multipliers'!$F$2:$F$13) + _xlfn.XLOOKUP('8. Model Variables'!$A16,'4.Annual SAE Indices'!$A$2:$A$23,'4.Annual SAE Indices'!$N$2:$N$23)*_xlfn.XLOOKUP('8. Model Variables'!$B16,'5.Monthly Multipliers'!$B$2:$B$13,'5.Monthly Multipliers'!$G$2:$G$13) + _xlfn.XLOOKUP('8. Model Variables'!$A16,'4.Annual SAE Indices'!$A$2:$A$23,'4.Annual SAE Indices'!$O$2:$O$23)*_xlfn.XLOOKUP('8. Model Variables'!$B16,'5.Monthly Multipliers'!$B$2:$B$13,'5.Monthly Multipliers'!$H$2:$H$13) + _xlfn.XLOOKUP('8. Model Variables'!$A16,'4.Annual SAE Indices'!$A$2:$A$23,'4.Annual SAE Indices'!$P$2:$P$23)*_xlfn.XLOOKUP('8. Model Variables'!$B16,'5.Monthly Multipliers'!$B$2:$B$13,'5.Monthly Multipliers'!$I$2:$I$13) + _xlfn.XLOOKUP('8. Model Variables'!$A16,'4.Annual SAE Indices'!$A$2:$A$23,'4.Annual SAE Indices'!$Q$2:$Q$23)*_xlfn.XLOOKUP('8. Model Variables'!$B16,'5.Monthly Multipliers'!$B$2:$B$13,'5.Monthly Multipliers'!$J$2:$J$13) + _xlfn.XLOOKUP('8. Model Variables'!$A16,'4.Annual SAE Indices'!$A$2:$A$23,'4.Annual SAE Indices'!$R$2:$R$23)*_xlfn.XLOOKUP('8. Model Variables'!$B16,'5.Monthly Multipliers'!$B$2:$B$13,'5.Monthly Multipliers'!$K$2:$K$13) + _xlfn.XLOOKUP('8. Model Variables'!$A16,'4.Annual SAE Indices'!$A$2:$A$23,'4.Annual SAE Indices'!$T$2:$T$23)*_xlfn.XLOOKUP('8. Model Variables'!$B16,'5.Monthly Multipliers'!$B$2:$B$13,'5.Monthly Multipliers'!$L$2:$L$13) + _xlfn.XLOOKUP('8. Model Variables'!$A16,'4.Annual SAE Indices'!$A$2:$A$23,'4.Annual SAE Indices'!$U$2:$U$23)*_xlfn.XLOOKUP('8. Model Variables'!$B16,'5.Monthly Multipliers'!$B$2:$B$13,'5.Monthly Multipliers'!$M$2:$M$13)</f>
        <v>501.52355886736905</v>
      </c>
      <c r="F16">
        <f>('6.Econ Transform'!C16^0.2)*'7.Wthr Transform'!D40*12*'8. Model Variables'!E16</f>
        <v>513.07828591943382</v>
      </c>
    </row>
    <row r="17" spans="1:6" x14ac:dyDescent="0.35">
      <c r="A17">
        <f t="shared" si="0"/>
        <v>2018</v>
      </c>
      <c r="B17">
        <f t="shared" si="1"/>
        <v>4</v>
      </c>
      <c r="C17" s="2">
        <f>('6.Econ Transform'!C17^0.2)*'7.Wthr Transform'!H41*_xlfn.XLOOKUP('8. Model Variables'!A17,'4.Annual SAE Indices'!$A$2:$A$23,'4.Annual SAE Indices'!$V$2:$V$23)</f>
        <v>181.32151422972157</v>
      </c>
      <c r="D17" s="2">
        <f>('6.Econ Transform'!C17^0.2)*'7.Wthr Transform'!L41*_xlfn.XLOOKUP('8. Model Variables'!$A17,'4.Annual SAE Indices'!$A$2:$A$23,'4.Annual SAE Indices'!$W$2:$W$23)</f>
        <v>0</v>
      </c>
      <c r="E17">
        <f>_xlfn.XLOOKUP('8. Model Variables'!$A17,'4.Annual SAE Indices'!$A$2:$A$23,'4.Annual SAE Indices'!$J$2:$J$23)*_xlfn.XLOOKUP('8. Model Variables'!$B17,'5.Monthly Multipliers'!$B$2:$B$13,'5.Monthly Multipliers'!$C$2:$C$13) + _xlfn.XLOOKUP('8. Model Variables'!$A17,'4.Annual SAE Indices'!$A$2:$A$23,'4.Annual SAE Indices'!$K$2:$K$23)*_xlfn.XLOOKUP('8. Model Variables'!$B17,'5.Monthly Multipliers'!$B$2:$B$13,'5.Monthly Multipliers'!$D$2:$D$13) + _xlfn.XLOOKUP('8. Model Variables'!$A17,'4.Annual SAE Indices'!$A$2:$A$23,'4.Annual SAE Indices'!$L$2:$L$23)*_xlfn.XLOOKUP('8. Model Variables'!$B17,'5.Monthly Multipliers'!$B$2:$B$13,'5.Monthly Multipliers'!$E$2:$E$13) + _xlfn.XLOOKUP('8. Model Variables'!$A17,'4.Annual SAE Indices'!$A$2:$A$23,'4.Annual SAE Indices'!$M$2:$M$23)*_xlfn.XLOOKUP('8. Model Variables'!$B17,'5.Monthly Multipliers'!$B$2:$B$13,'5.Monthly Multipliers'!$F$2:$F$13) + _xlfn.XLOOKUP('8. Model Variables'!$A17,'4.Annual SAE Indices'!$A$2:$A$23,'4.Annual SAE Indices'!$N$2:$N$23)*_xlfn.XLOOKUP('8. Model Variables'!$B17,'5.Monthly Multipliers'!$B$2:$B$13,'5.Monthly Multipliers'!$G$2:$G$13) + _xlfn.XLOOKUP('8. Model Variables'!$A17,'4.Annual SAE Indices'!$A$2:$A$23,'4.Annual SAE Indices'!$O$2:$O$23)*_xlfn.XLOOKUP('8. Model Variables'!$B17,'5.Monthly Multipliers'!$B$2:$B$13,'5.Monthly Multipliers'!$H$2:$H$13) + _xlfn.XLOOKUP('8. Model Variables'!$A17,'4.Annual SAE Indices'!$A$2:$A$23,'4.Annual SAE Indices'!$P$2:$P$23)*_xlfn.XLOOKUP('8. Model Variables'!$B17,'5.Monthly Multipliers'!$B$2:$B$13,'5.Monthly Multipliers'!$I$2:$I$13) + _xlfn.XLOOKUP('8. Model Variables'!$A17,'4.Annual SAE Indices'!$A$2:$A$23,'4.Annual SAE Indices'!$Q$2:$Q$23)*_xlfn.XLOOKUP('8. Model Variables'!$B17,'5.Monthly Multipliers'!$B$2:$B$13,'5.Monthly Multipliers'!$J$2:$J$13) + _xlfn.XLOOKUP('8. Model Variables'!$A17,'4.Annual SAE Indices'!$A$2:$A$23,'4.Annual SAE Indices'!$R$2:$R$23)*_xlfn.XLOOKUP('8. Model Variables'!$B17,'5.Monthly Multipliers'!$B$2:$B$13,'5.Monthly Multipliers'!$K$2:$K$13) + _xlfn.XLOOKUP('8. Model Variables'!$A17,'4.Annual SAE Indices'!$A$2:$A$23,'4.Annual SAE Indices'!$T$2:$T$23)*_xlfn.XLOOKUP('8. Model Variables'!$B17,'5.Monthly Multipliers'!$B$2:$B$13,'5.Monthly Multipliers'!$L$2:$L$13) + _xlfn.XLOOKUP('8. Model Variables'!$A17,'4.Annual SAE Indices'!$A$2:$A$23,'4.Annual SAE Indices'!$U$2:$U$23)*_xlfn.XLOOKUP('8. Model Variables'!$B17,'5.Monthly Multipliers'!$B$2:$B$13,'5.Monthly Multipliers'!$M$2:$M$13)</f>
        <v>495.24160219889103</v>
      </c>
      <c r="F17">
        <f>('6.Econ Transform'!C17^0.2)*'7.Wthr Transform'!D41*12*'8. Model Variables'!E17</f>
        <v>489.21074699226853</v>
      </c>
    </row>
    <row r="18" spans="1:6" x14ac:dyDescent="0.35">
      <c r="A18">
        <f t="shared" si="0"/>
        <v>2018</v>
      </c>
      <c r="B18">
        <f t="shared" si="1"/>
        <v>5</v>
      </c>
      <c r="C18" s="2">
        <f>('6.Econ Transform'!C18^0.2)*'7.Wthr Transform'!H42*_xlfn.XLOOKUP('8. Model Variables'!A18,'4.Annual SAE Indices'!$A$2:$A$23,'4.Annual SAE Indices'!$V$2:$V$23)</f>
        <v>13.721064089315716</v>
      </c>
      <c r="D18" s="2">
        <f>('6.Econ Transform'!C18^0.2)*'7.Wthr Transform'!L42*_xlfn.XLOOKUP('8. Model Variables'!$A18,'4.Annual SAE Indices'!$A$2:$A$23,'4.Annual SAE Indices'!$W$2:$W$23)</f>
        <v>123.45778049334255</v>
      </c>
      <c r="E18">
        <f>_xlfn.XLOOKUP('8. Model Variables'!$A18,'4.Annual SAE Indices'!$A$2:$A$23,'4.Annual SAE Indices'!$J$2:$J$23)*_xlfn.XLOOKUP('8. Model Variables'!$B18,'5.Monthly Multipliers'!$B$2:$B$13,'5.Monthly Multipliers'!$C$2:$C$13) + _xlfn.XLOOKUP('8. Model Variables'!$A18,'4.Annual SAE Indices'!$A$2:$A$23,'4.Annual SAE Indices'!$K$2:$K$23)*_xlfn.XLOOKUP('8. Model Variables'!$B18,'5.Monthly Multipliers'!$B$2:$B$13,'5.Monthly Multipliers'!$D$2:$D$13) + _xlfn.XLOOKUP('8. Model Variables'!$A18,'4.Annual SAE Indices'!$A$2:$A$23,'4.Annual SAE Indices'!$L$2:$L$23)*_xlfn.XLOOKUP('8. Model Variables'!$B18,'5.Monthly Multipliers'!$B$2:$B$13,'5.Monthly Multipliers'!$E$2:$E$13) + _xlfn.XLOOKUP('8. Model Variables'!$A18,'4.Annual SAE Indices'!$A$2:$A$23,'4.Annual SAE Indices'!$M$2:$M$23)*_xlfn.XLOOKUP('8. Model Variables'!$B18,'5.Monthly Multipliers'!$B$2:$B$13,'5.Monthly Multipliers'!$F$2:$F$13) + _xlfn.XLOOKUP('8. Model Variables'!$A18,'4.Annual SAE Indices'!$A$2:$A$23,'4.Annual SAE Indices'!$N$2:$N$23)*_xlfn.XLOOKUP('8. Model Variables'!$B18,'5.Monthly Multipliers'!$B$2:$B$13,'5.Monthly Multipliers'!$G$2:$G$13) + _xlfn.XLOOKUP('8. Model Variables'!$A18,'4.Annual SAE Indices'!$A$2:$A$23,'4.Annual SAE Indices'!$O$2:$O$23)*_xlfn.XLOOKUP('8. Model Variables'!$B18,'5.Monthly Multipliers'!$B$2:$B$13,'5.Monthly Multipliers'!$H$2:$H$13) + _xlfn.XLOOKUP('8. Model Variables'!$A18,'4.Annual SAE Indices'!$A$2:$A$23,'4.Annual SAE Indices'!$P$2:$P$23)*_xlfn.XLOOKUP('8. Model Variables'!$B18,'5.Monthly Multipliers'!$B$2:$B$13,'5.Monthly Multipliers'!$I$2:$I$13) + _xlfn.XLOOKUP('8. Model Variables'!$A18,'4.Annual SAE Indices'!$A$2:$A$23,'4.Annual SAE Indices'!$Q$2:$Q$23)*_xlfn.XLOOKUP('8. Model Variables'!$B18,'5.Monthly Multipliers'!$B$2:$B$13,'5.Monthly Multipliers'!$J$2:$J$13) + _xlfn.XLOOKUP('8. Model Variables'!$A18,'4.Annual SAE Indices'!$A$2:$A$23,'4.Annual SAE Indices'!$R$2:$R$23)*_xlfn.XLOOKUP('8. Model Variables'!$B18,'5.Monthly Multipliers'!$B$2:$B$13,'5.Monthly Multipliers'!$K$2:$K$13) + _xlfn.XLOOKUP('8. Model Variables'!$A18,'4.Annual SAE Indices'!$A$2:$A$23,'4.Annual SAE Indices'!$T$2:$T$23)*_xlfn.XLOOKUP('8. Model Variables'!$B18,'5.Monthly Multipliers'!$B$2:$B$13,'5.Monthly Multipliers'!$L$2:$L$13) + _xlfn.XLOOKUP('8. Model Variables'!$A18,'4.Annual SAE Indices'!$A$2:$A$23,'4.Annual SAE Indices'!$U$2:$U$23)*_xlfn.XLOOKUP('8. Model Variables'!$B18,'5.Monthly Multipliers'!$B$2:$B$13,'5.Monthly Multipliers'!$M$2:$M$13)</f>
        <v>490.895601231</v>
      </c>
      <c r="F18">
        <f>('6.Econ Transform'!C18^0.2)*'7.Wthr Transform'!D42*12*'8. Model Variables'!E18</f>
        <v>501.08159222500774</v>
      </c>
    </row>
    <row r="19" spans="1:6" x14ac:dyDescent="0.35">
      <c r="A19">
        <f t="shared" si="0"/>
        <v>2018</v>
      </c>
      <c r="B19">
        <f t="shared" si="1"/>
        <v>6</v>
      </c>
      <c r="C19" s="2">
        <f>('6.Econ Transform'!C19^0.2)*'7.Wthr Transform'!H43*_xlfn.XLOOKUP('8. Model Variables'!A19,'4.Annual SAE Indices'!$A$2:$A$23,'4.Annual SAE Indices'!$V$2:$V$23)</f>
        <v>1.9303398148466979</v>
      </c>
      <c r="D19" s="2">
        <f>('6.Econ Transform'!C19^0.2)*'7.Wthr Transform'!L43*_xlfn.XLOOKUP('8. Model Variables'!$A19,'4.Annual SAE Indices'!$A$2:$A$23,'4.Annual SAE Indices'!$W$2:$W$23)</f>
        <v>171.66782919120632</v>
      </c>
      <c r="E19">
        <f>_xlfn.XLOOKUP('8. Model Variables'!$A19,'4.Annual SAE Indices'!$A$2:$A$23,'4.Annual SAE Indices'!$J$2:$J$23)*_xlfn.XLOOKUP('8. Model Variables'!$B19,'5.Monthly Multipliers'!$B$2:$B$13,'5.Monthly Multipliers'!$C$2:$C$13) + _xlfn.XLOOKUP('8. Model Variables'!$A19,'4.Annual SAE Indices'!$A$2:$A$23,'4.Annual SAE Indices'!$K$2:$K$23)*_xlfn.XLOOKUP('8. Model Variables'!$B19,'5.Monthly Multipliers'!$B$2:$B$13,'5.Monthly Multipliers'!$D$2:$D$13) + _xlfn.XLOOKUP('8. Model Variables'!$A19,'4.Annual SAE Indices'!$A$2:$A$23,'4.Annual SAE Indices'!$L$2:$L$23)*_xlfn.XLOOKUP('8. Model Variables'!$B19,'5.Monthly Multipliers'!$B$2:$B$13,'5.Monthly Multipliers'!$E$2:$E$13) + _xlfn.XLOOKUP('8. Model Variables'!$A19,'4.Annual SAE Indices'!$A$2:$A$23,'4.Annual SAE Indices'!$M$2:$M$23)*_xlfn.XLOOKUP('8. Model Variables'!$B19,'5.Monthly Multipliers'!$B$2:$B$13,'5.Monthly Multipliers'!$F$2:$F$13) + _xlfn.XLOOKUP('8. Model Variables'!$A19,'4.Annual SAE Indices'!$A$2:$A$23,'4.Annual SAE Indices'!$N$2:$N$23)*_xlfn.XLOOKUP('8. Model Variables'!$B19,'5.Monthly Multipliers'!$B$2:$B$13,'5.Monthly Multipliers'!$G$2:$G$13) + _xlfn.XLOOKUP('8. Model Variables'!$A19,'4.Annual SAE Indices'!$A$2:$A$23,'4.Annual SAE Indices'!$O$2:$O$23)*_xlfn.XLOOKUP('8. Model Variables'!$B19,'5.Monthly Multipliers'!$B$2:$B$13,'5.Monthly Multipliers'!$H$2:$H$13) + _xlfn.XLOOKUP('8. Model Variables'!$A19,'4.Annual SAE Indices'!$A$2:$A$23,'4.Annual SAE Indices'!$P$2:$P$23)*_xlfn.XLOOKUP('8. Model Variables'!$B19,'5.Monthly Multipliers'!$B$2:$B$13,'5.Monthly Multipliers'!$I$2:$I$13) + _xlfn.XLOOKUP('8. Model Variables'!$A19,'4.Annual SAE Indices'!$A$2:$A$23,'4.Annual SAE Indices'!$Q$2:$Q$23)*_xlfn.XLOOKUP('8. Model Variables'!$B19,'5.Monthly Multipliers'!$B$2:$B$13,'5.Monthly Multipliers'!$J$2:$J$13) + _xlfn.XLOOKUP('8. Model Variables'!$A19,'4.Annual SAE Indices'!$A$2:$A$23,'4.Annual SAE Indices'!$R$2:$R$23)*_xlfn.XLOOKUP('8. Model Variables'!$B19,'5.Monthly Multipliers'!$B$2:$B$13,'5.Monthly Multipliers'!$K$2:$K$13) + _xlfn.XLOOKUP('8. Model Variables'!$A19,'4.Annual SAE Indices'!$A$2:$A$23,'4.Annual SAE Indices'!$T$2:$T$23)*_xlfn.XLOOKUP('8. Model Variables'!$B19,'5.Monthly Multipliers'!$B$2:$B$13,'5.Monthly Multipliers'!$L$2:$L$13) + _xlfn.XLOOKUP('8. Model Variables'!$A19,'4.Annual SAE Indices'!$A$2:$A$23,'4.Annual SAE Indices'!$U$2:$U$23)*_xlfn.XLOOKUP('8. Model Variables'!$B19,'5.Monthly Multipliers'!$B$2:$B$13,'5.Monthly Multipliers'!$M$2:$M$13)</f>
        <v>486.97096485546706</v>
      </c>
      <c r="F19">
        <f>('6.Econ Transform'!C19^0.2)*'7.Wthr Transform'!D43*12*'8. Model Variables'!E19</f>
        <v>481.04082618005521</v>
      </c>
    </row>
    <row r="20" spans="1:6" x14ac:dyDescent="0.35">
      <c r="A20">
        <f t="shared" si="0"/>
        <v>2018</v>
      </c>
      <c r="B20">
        <f t="shared" si="1"/>
        <v>7</v>
      </c>
      <c r="C20" s="2">
        <f>('6.Econ Transform'!C20^0.2)*'7.Wthr Transform'!H44*_xlfn.XLOOKUP('8. Model Variables'!A20,'4.Annual SAE Indices'!$A$2:$A$23,'4.Annual SAE Indices'!$V$2:$V$23)</f>
        <v>0</v>
      </c>
      <c r="D20" s="2">
        <f>('6.Econ Transform'!C20^0.2)*'7.Wthr Transform'!L44*_xlfn.XLOOKUP('8. Model Variables'!$A20,'4.Annual SAE Indices'!$A$2:$A$23,'4.Annual SAE Indices'!$W$2:$W$23)</f>
        <v>476.57655005138253</v>
      </c>
      <c r="E20">
        <f>_xlfn.XLOOKUP('8. Model Variables'!$A20,'4.Annual SAE Indices'!$A$2:$A$23,'4.Annual SAE Indices'!$J$2:$J$23)*_xlfn.XLOOKUP('8. Model Variables'!$B20,'5.Monthly Multipliers'!$B$2:$B$13,'5.Monthly Multipliers'!$C$2:$C$13) + _xlfn.XLOOKUP('8. Model Variables'!$A20,'4.Annual SAE Indices'!$A$2:$A$23,'4.Annual SAE Indices'!$K$2:$K$23)*_xlfn.XLOOKUP('8. Model Variables'!$B20,'5.Monthly Multipliers'!$B$2:$B$13,'5.Monthly Multipliers'!$D$2:$D$13) + _xlfn.XLOOKUP('8. Model Variables'!$A20,'4.Annual SAE Indices'!$A$2:$A$23,'4.Annual SAE Indices'!$L$2:$L$23)*_xlfn.XLOOKUP('8. Model Variables'!$B20,'5.Monthly Multipliers'!$B$2:$B$13,'5.Monthly Multipliers'!$E$2:$E$13) + _xlfn.XLOOKUP('8. Model Variables'!$A20,'4.Annual SAE Indices'!$A$2:$A$23,'4.Annual SAE Indices'!$M$2:$M$23)*_xlfn.XLOOKUP('8. Model Variables'!$B20,'5.Monthly Multipliers'!$B$2:$B$13,'5.Monthly Multipliers'!$F$2:$F$13) + _xlfn.XLOOKUP('8. Model Variables'!$A20,'4.Annual SAE Indices'!$A$2:$A$23,'4.Annual SAE Indices'!$N$2:$N$23)*_xlfn.XLOOKUP('8. Model Variables'!$B20,'5.Monthly Multipliers'!$B$2:$B$13,'5.Monthly Multipliers'!$G$2:$G$13) + _xlfn.XLOOKUP('8. Model Variables'!$A20,'4.Annual SAE Indices'!$A$2:$A$23,'4.Annual SAE Indices'!$O$2:$O$23)*_xlfn.XLOOKUP('8. Model Variables'!$B20,'5.Monthly Multipliers'!$B$2:$B$13,'5.Monthly Multipliers'!$H$2:$H$13) + _xlfn.XLOOKUP('8. Model Variables'!$A20,'4.Annual SAE Indices'!$A$2:$A$23,'4.Annual SAE Indices'!$P$2:$P$23)*_xlfn.XLOOKUP('8. Model Variables'!$B20,'5.Monthly Multipliers'!$B$2:$B$13,'5.Monthly Multipliers'!$I$2:$I$13) + _xlfn.XLOOKUP('8. Model Variables'!$A20,'4.Annual SAE Indices'!$A$2:$A$23,'4.Annual SAE Indices'!$Q$2:$Q$23)*_xlfn.XLOOKUP('8. Model Variables'!$B20,'5.Monthly Multipliers'!$B$2:$B$13,'5.Monthly Multipliers'!$J$2:$J$13) + _xlfn.XLOOKUP('8. Model Variables'!$A20,'4.Annual SAE Indices'!$A$2:$A$23,'4.Annual SAE Indices'!$R$2:$R$23)*_xlfn.XLOOKUP('8. Model Variables'!$B20,'5.Monthly Multipliers'!$B$2:$B$13,'5.Monthly Multipliers'!$K$2:$K$13) + _xlfn.XLOOKUP('8. Model Variables'!$A20,'4.Annual SAE Indices'!$A$2:$A$23,'4.Annual SAE Indices'!$T$2:$T$23)*_xlfn.XLOOKUP('8. Model Variables'!$B20,'5.Monthly Multipliers'!$B$2:$B$13,'5.Monthly Multipliers'!$L$2:$L$13) + _xlfn.XLOOKUP('8. Model Variables'!$A20,'4.Annual SAE Indices'!$A$2:$A$23,'4.Annual SAE Indices'!$U$2:$U$23)*_xlfn.XLOOKUP('8. Model Variables'!$B20,'5.Monthly Multipliers'!$B$2:$B$13,'5.Monthly Multipliers'!$M$2:$M$13)</f>
        <v>481.00262429721204</v>
      </c>
      <c r="F20">
        <f>('6.Econ Transform'!C20^0.2)*'7.Wthr Transform'!D44*12*'8. Model Variables'!E20</f>
        <v>490.30431109020265</v>
      </c>
    </row>
    <row r="21" spans="1:6" x14ac:dyDescent="0.35">
      <c r="A21">
        <f t="shared" si="0"/>
        <v>2018</v>
      </c>
      <c r="B21">
        <f t="shared" si="1"/>
        <v>8</v>
      </c>
      <c r="C21" s="2">
        <f>('6.Econ Transform'!C21^0.2)*'7.Wthr Transform'!H45*_xlfn.XLOOKUP('8. Model Variables'!A21,'4.Annual SAE Indices'!$A$2:$A$23,'4.Annual SAE Indices'!$V$2:$V$23)</f>
        <v>0</v>
      </c>
      <c r="D21" s="2">
        <f>('6.Econ Transform'!C21^0.2)*'7.Wthr Transform'!L45*_xlfn.XLOOKUP('8. Model Variables'!$A21,'4.Annual SAE Indices'!$A$2:$A$23,'4.Annual SAE Indices'!$W$2:$W$23)</f>
        <v>461.71924753179502</v>
      </c>
      <c r="E21">
        <f>_xlfn.XLOOKUP('8. Model Variables'!$A21,'4.Annual SAE Indices'!$A$2:$A$23,'4.Annual SAE Indices'!$J$2:$J$23)*_xlfn.XLOOKUP('8. Model Variables'!$B21,'5.Monthly Multipliers'!$B$2:$B$13,'5.Monthly Multipliers'!$C$2:$C$13) + _xlfn.XLOOKUP('8. Model Variables'!$A21,'4.Annual SAE Indices'!$A$2:$A$23,'4.Annual SAE Indices'!$K$2:$K$23)*_xlfn.XLOOKUP('8. Model Variables'!$B21,'5.Monthly Multipliers'!$B$2:$B$13,'5.Monthly Multipliers'!$D$2:$D$13) + _xlfn.XLOOKUP('8. Model Variables'!$A21,'4.Annual SAE Indices'!$A$2:$A$23,'4.Annual SAE Indices'!$L$2:$L$23)*_xlfn.XLOOKUP('8. Model Variables'!$B21,'5.Monthly Multipliers'!$B$2:$B$13,'5.Monthly Multipliers'!$E$2:$E$13) + _xlfn.XLOOKUP('8. Model Variables'!$A21,'4.Annual SAE Indices'!$A$2:$A$23,'4.Annual SAE Indices'!$M$2:$M$23)*_xlfn.XLOOKUP('8. Model Variables'!$B21,'5.Monthly Multipliers'!$B$2:$B$13,'5.Monthly Multipliers'!$F$2:$F$13) + _xlfn.XLOOKUP('8. Model Variables'!$A21,'4.Annual SAE Indices'!$A$2:$A$23,'4.Annual SAE Indices'!$N$2:$N$23)*_xlfn.XLOOKUP('8. Model Variables'!$B21,'5.Monthly Multipliers'!$B$2:$B$13,'5.Monthly Multipliers'!$G$2:$G$13) + _xlfn.XLOOKUP('8. Model Variables'!$A21,'4.Annual SAE Indices'!$A$2:$A$23,'4.Annual SAE Indices'!$O$2:$O$23)*_xlfn.XLOOKUP('8. Model Variables'!$B21,'5.Monthly Multipliers'!$B$2:$B$13,'5.Monthly Multipliers'!$H$2:$H$13) + _xlfn.XLOOKUP('8. Model Variables'!$A21,'4.Annual SAE Indices'!$A$2:$A$23,'4.Annual SAE Indices'!$P$2:$P$23)*_xlfn.XLOOKUP('8. Model Variables'!$B21,'5.Monthly Multipliers'!$B$2:$B$13,'5.Monthly Multipliers'!$I$2:$I$13) + _xlfn.XLOOKUP('8. Model Variables'!$A21,'4.Annual SAE Indices'!$A$2:$A$23,'4.Annual SAE Indices'!$Q$2:$Q$23)*_xlfn.XLOOKUP('8. Model Variables'!$B21,'5.Monthly Multipliers'!$B$2:$B$13,'5.Monthly Multipliers'!$J$2:$J$13) + _xlfn.XLOOKUP('8. Model Variables'!$A21,'4.Annual SAE Indices'!$A$2:$A$23,'4.Annual SAE Indices'!$R$2:$R$23)*_xlfn.XLOOKUP('8. Model Variables'!$B21,'5.Monthly Multipliers'!$B$2:$B$13,'5.Monthly Multipliers'!$K$2:$K$13) + _xlfn.XLOOKUP('8. Model Variables'!$A21,'4.Annual SAE Indices'!$A$2:$A$23,'4.Annual SAE Indices'!$T$2:$T$23)*_xlfn.XLOOKUP('8. Model Variables'!$B21,'5.Monthly Multipliers'!$B$2:$B$13,'5.Monthly Multipliers'!$L$2:$L$13) + _xlfn.XLOOKUP('8. Model Variables'!$A21,'4.Annual SAE Indices'!$A$2:$A$23,'4.Annual SAE Indices'!$U$2:$U$23)*_xlfn.XLOOKUP('8. Model Variables'!$B21,'5.Monthly Multipliers'!$B$2:$B$13,'5.Monthly Multipliers'!$M$2:$M$13)</f>
        <v>480.49223003409202</v>
      </c>
      <c r="F21">
        <f>('6.Econ Transform'!C21^0.2)*'7.Wthr Transform'!D45*12*'8. Model Variables'!E21</f>
        <v>489.78404676123131</v>
      </c>
    </row>
    <row r="22" spans="1:6" x14ac:dyDescent="0.35">
      <c r="A22">
        <f t="shared" si="0"/>
        <v>2018</v>
      </c>
      <c r="B22">
        <f t="shared" si="1"/>
        <v>9</v>
      </c>
      <c r="C22" s="2">
        <f>('6.Econ Transform'!C22^0.2)*'7.Wthr Transform'!H46*_xlfn.XLOOKUP('8. Model Variables'!A22,'4.Annual SAE Indices'!$A$2:$A$23,'4.Annual SAE Indices'!$V$2:$V$23)</f>
        <v>7.7888294597585208</v>
      </c>
      <c r="D22" s="2">
        <f>('6.Econ Transform'!C22^0.2)*'7.Wthr Transform'!L46*_xlfn.XLOOKUP('8. Model Variables'!$A22,'4.Annual SAE Indices'!$A$2:$A$23,'4.Annual SAE Indices'!$W$2:$W$23)</f>
        <v>217.28804934896664</v>
      </c>
      <c r="E22">
        <f>_xlfn.XLOOKUP('8. Model Variables'!$A22,'4.Annual SAE Indices'!$A$2:$A$23,'4.Annual SAE Indices'!$J$2:$J$23)*_xlfn.XLOOKUP('8. Model Variables'!$B22,'5.Monthly Multipliers'!$B$2:$B$13,'5.Monthly Multipliers'!$C$2:$C$13) + _xlfn.XLOOKUP('8. Model Variables'!$A22,'4.Annual SAE Indices'!$A$2:$A$23,'4.Annual SAE Indices'!$K$2:$K$23)*_xlfn.XLOOKUP('8. Model Variables'!$B22,'5.Monthly Multipliers'!$B$2:$B$13,'5.Monthly Multipliers'!$D$2:$D$13) + _xlfn.XLOOKUP('8. Model Variables'!$A22,'4.Annual SAE Indices'!$A$2:$A$23,'4.Annual SAE Indices'!$L$2:$L$23)*_xlfn.XLOOKUP('8. Model Variables'!$B22,'5.Monthly Multipliers'!$B$2:$B$13,'5.Monthly Multipliers'!$E$2:$E$13) + _xlfn.XLOOKUP('8. Model Variables'!$A22,'4.Annual SAE Indices'!$A$2:$A$23,'4.Annual SAE Indices'!$M$2:$M$23)*_xlfn.XLOOKUP('8. Model Variables'!$B22,'5.Monthly Multipliers'!$B$2:$B$13,'5.Monthly Multipliers'!$F$2:$F$13) + _xlfn.XLOOKUP('8. Model Variables'!$A22,'4.Annual SAE Indices'!$A$2:$A$23,'4.Annual SAE Indices'!$N$2:$N$23)*_xlfn.XLOOKUP('8. Model Variables'!$B22,'5.Monthly Multipliers'!$B$2:$B$13,'5.Monthly Multipliers'!$G$2:$G$13) + _xlfn.XLOOKUP('8. Model Variables'!$A22,'4.Annual SAE Indices'!$A$2:$A$23,'4.Annual SAE Indices'!$O$2:$O$23)*_xlfn.XLOOKUP('8. Model Variables'!$B22,'5.Monthly Multipliers'!$B$2:$B$13,'5.Monthly Multipliers'!$H$2:$H$13) + _xlfn.XLOOKUP('8. Model Variables'!$A22,'4.Annual SAE Indices'!$A$2:$A$23,'4.Annual SAE Indices'!$P$2:$P$23)*_xlfn.XLOOKUP('8. Model Variables'!$B22,'5.Monthly Multipliers'!$B$2:$B$13,'5.Monthly Multipliers'!$I$2:$I$13) + _xlfn.XLOOKUP('8. Model Variables'!$A22,'4.Annual SAE Indices'!$A$2:$A$23,'4.Annual SAE Indices'!$Q$2:$Q$23)*_xlfn.XLOOKUP('8. Model Variables'!$B22,'5.Monthly Multipliers'!$B$2:$B$13,'5.Monthly Multipliers'!$J$2:$J$13) + _xlfn.XLOOKUP('8. Model Variables'!$A22,'4.Annual SAE Indices'!$A$2:$A$23,'4.Annual SAE Indices'!$R$2:$R$23)*_xlfn.XLOOKUP('8. Model Variables'!$B22,'5.Monthly Multipliers'!$B$2:$B$13,'5.Monthly Multipliers'!$K$2:$K$13) + _xlfn.XLOOKUP('8. Model Variables'!$A22,'4.Annual SAE Indices'!$A$2:$A$23,'4.Annual SAE Indices'!$T$2:$T$23)*_xlfn.XLOOKUP('8. Model Variables'!$B22,'5.Monthly Multipliers'!$B$2:$B$13,'5.Monthly Multipliers'!$L$2:$L$13) + _xlfn.XLOOKUP('8. Model Variables'!$A22,'4.Annual SAE Indices'!$A$2:$A$23,'4.Annual SAE Indices'!$U$2:$U$23)*_xlfn.XLOOKUP('8. Model Variables'!$B22,'5.Monthly Multipliers'!$B$2:$B$13,'5.Monthly Multipliers'!$M$2:$M$13)</f>
        <v>484.08219153615903</v>
      </c>
      <c r="F22">
        <f>('6.Econ Transform'!C22^0.2)*'7.Wthr Transform'!D46*12*'8. Model Variables'!E22</f>
        <v>477.52590132777971</v>
      </c>
    </row>
    <row r="23" spans="1:6" x14ac:dyDescent="0.35">
      <c r="A23">
        <f t="shared" si="0"/>
        <v>2018</v>
      </c>
      <c r="B23">
        <f t="shared" si="1"/>
        <v>10</v>
      </c>
      <c r="C23" s="2">
        <f>('6.Econ Transform'!C23^0.2)*'7.Wthr Transform'!H47*_xlfn.XLOOKUP('8. Model Variables'!A23,'4.Annual SAE Indices'!$A$2:$A$23,'4.Annual SAE Indices'!$V$2:$V$23)</f>
        <v>106.06157146419827</v>
      </c>
      <c r="D23" s="2">
        <f>('6.Econ Transform'!C23^0.2)*'7.Wthr Transform'!L47*_xlfn.XLOOKUP('8. Model Variables'!$A23,'4.Annual SAE Indices'!$A$2:$A$23,'4.Annual SAE Indices'!$W$2:$W$23)</f>
        <v>23.329078435672816</v>
      </c>
      <c r="E23">
        <f>_xlfn.XLOOKUP('8. Model Variables'!$A23,'4.Annual SAE Indices'!$A$2:$A$23,'4.Annual SAE Indices'!$J$2:$J$23)*_xlfn.XLOOKUP('8. Model Variables'!$B23,'5.Monthly Multipliers'!$B$2:$B$13,'5.Monthly Multipliers'!$C$2:$C$13) + _xlfn.XLOOKUP('8. Model Variables'!$A23,'4.Annual SAE Indices'!$A$2:$A$23,'4.Annual SAE Indices'!$K$2:$K$23)*_xlfn.XLOOKUP('8. Model Variables'!$B23,'5.Monthly Multipliers'!$B$2:$B$13,'5.Monthly Multipliers'!$D$2:$D$13) + _xlfn.XLOOKUP('8. Model Variables'!$A23,'4.Annual SAE Indices'!$A$2:$A$23,'4.Annual SAE Indices'!$L$2:$L$23)*_xlfn.XLOOKUP('8. Model Variables'!$B23,'5.Monthly Multipliers'!$B$2:$B$13,'5.Monthly Multipliers'!$E$2:$E$13) + _xlfn.XLOOKUP('8. Model Variables'!$A23,'4.Annual SAE Indices'!$A$2:$A$23,'4.Annual SAE Indices'!$M$2:$M$23)*_xlfn.XLOOKUP('8. Model Variables'!$B23,'5.Monthly Multipliers'!$B$2:$B$13,'5.Monthly Multipliers'!$F$2:$F$13) + _xlfn.XLOOKUP('8. Model Variables'!$A23,'4.Annual SAE Indices'!$A$2:$A$23,'4.Annual SAE Indices'!$N$2:$N$23)*_xlfn.XLOOKUP('8. Model Variables'!$B23,'5.Monthly Multipliers'!$B$2:$B$13,'5.Monthly Multipliers'!$G$2:$G$13) + _xlfn.XLOOKUP('8. Model Variables'!$A23,'4.Annual SAE Indices'!$A$2:$A$23,'4.Annual SAE Indices'!$O$2:$O$23)*_xlfn.XLOOKUP('8. Model Variables'!$B23,'5.Monthly Multipliers'!$B$2:$B$13,'5.Monthly Multipliers'!$H$2:$H$13) + _xlfn.XLOOKUP('8. Model Variables'!$A23,'4.Annual SAE Indices'!$A$2:$A$23,'4.Annual SAE Indices'!$P$2:$P$23)*_xlfn.XLOOKUP('8. Model Variables'!$B23,'5.Monthly Multipliers'!$B$2:$B$13,'5.Monthly Multipliers'!$I$2:$I$13) + _xlfn.XLOOKUP('8. Model Variables'!$A23,'4.Annual SAE Indices'!$A$2:$A$23,'4.Annual SAE Indices'!$Q$2:$Q$23)*_xlfn.XLOOKUP('8. Model Variables'!$B23,'5.Monthly Multipliers'!$B$2:$B$13,'5.Monthly Multipliers'!$J$2:$J$13) + _xlfn.XLOOKUP('8. Model Variables'!$A23,'4.Annual SAE Indices'!$A$2:$A$23,'4.Annual SAE Indices'!$R$2:$R$23)*_xlfn.XLOOKUP('8. Model Variables'!$B23,'5.Monthly Multipliers'!$B$2:$B$13,'5.Monthly Multipliers'!$K$2:$K$13) + _xlfn.XLOOKUP('8. Model Variables'!$A23,'4.Annual SAE Indices'!$A$2:$A$23,'4.Annual SAE Indices'!$T$2:$T$23)*_xlfn.XLOOKUP('8. Model Variables'!$B23,'5.Monthly Multipliers'!$B$2:$B$13,'5.Monthly Multipliers'!$L$2:$L$13) + _xlfn.XLOOKUP('8. Model Variables'!$A23,'4.Annual SAE Indices'!$A$2:$A$23,'4.Annual SAE Indices'!$U$2:$U$23)*_xlfn.XLOOKUP('8. Model Variables'!$B23,'5.Monthly Multipliers'!$B$2:$B$13,'5.Monthly Multipliers'!$M$2:$M$13)</f>
        <v>491.19930091154504</v>
      </c>
      <c r="F23">
        <f>('6.Econ Transform'!C23^0.2)*'7.Wthr Transform'!D47*12*'8. Model Variables'!E23</f>
        <v>501.62521378212841</v>
      </c>
    </row>
    <row r="24" spans="1:6" x14ac:dyDescent="0.35">
      <c r="A24">
        <f t="shared" si="0"/>
        <v>2018</v>
      </c>
      <c r="B24">
        <f t="shared" si="1"/>
        <v>11</v>
      </c>
      <c r="C24" s="2">
        <f>('6.Econ Transform'!C24^0.2)*'7.Wthr Transform'!H48*_xlfn.XLOOKUP('8. Model Variables'!A24,'4.Annual SAE Indices'!$A$2:$A$23,'4.Annual SAE Indices'!$V$2:$V$23)</f>
        <v>211.00093634056174</v>
      </c>
      <c r="D24" s="2">
        <f>('6.Econ Transform'!C24^0.2)*'7.Wthr Transform'!L48*_xlfn.XLOOKUP('8. Model Variables'!$A24,'4.Annual SAE Indices'!$A$2:$A$23,'4.Annual SAE Indices'!$W$2:$W$23)</f>
        <v>0</v>
      </c>
      <c r="E24">
        <f>_xlfn.XLOOKUP('8. Model Variables'!$A24,'4.Annual SAE Indices'!$A$2:$A$23,'4.Annual SAE Indices'!$J$2:$J$23)*_xlfn.XLOOKUP('8. Model Variables'!$B24,'5.Monthly Multipliers'!$B$2:$B$13,'5.Monthly Multipliers'!$C$2:$C$13) + _xlfn.XLOOKUP('8. Model Variables'!$A24,'4.Annual SAE Indices'!$A$2:$A$23,'4.Annual SAE Indices'!$K$2:$K$23)*_xlfn.XLOOKUP('8. Model Variables'!$B24,'5.Monthly Multipliers'!$B$2:$B$13,'5.Monthly Multipliers'!$D$2:$D$13) + _xlfn.XLOOKUP('8. Model Variables'!$A24,'4.Annual SAE Indices'!$A$2:$A$23,'4.Annual SAE Indices'!$L$2:$L$23)*_xlfn.XLOOKUP('8. Model Variables'!$B24,'5.Monthly Multipliers'!$B$2:$B$13,'5.Monthly Multipliers'!$E$2:$E$13) + _xlfn.XLOOKUP('8. Model Variables'!$A24,'4.Annual SAE Indices'!$A$2:$A$23,'4.Annual SAE Indices'!$M$2:$M$23)*_xlfn.XLOOKUP('8. Model Variables'!$B24,'5.Monthly Multipliers'!$B$2:$B$13,'5.Monthly Multipliers'!$F$2:$F$13) + _xlfn.XLOOKUP('8. Model Variables'!$A24,'4.Annual SAE Indices'!$A$2:$A$23,'4.Annual SAE Indices'!$N$2:$N$23)*_xlfn.XLOOKUP('8. Model Variables'!$B24,'5.Monthly Multipliers'!$B$2:$B$13,'5.Monthly Multipliers'!$G$2:$G$13) + _xlfn.XLOOKUP('8. Model Variables'!$A24,'4.Annual SAE Indices'!$A$2:$A$23,'4.Annual SAE Indices'!$O$2:$O$23)*_xlfn.XLOOKUP('8. Model Variables'!$B24,'5.Monthly Multipliers'!$B$2:$B$13,'5.Monthly Multipliers'!$H$2:$H$13) + _xlfn.XLOOKUP('8. Model Variables'!$A24,'4.Annual SAE Indices'!$A$2:$A$23,'4.Annual SAE Indices'!$P$2:$P$23)*_xlfn.XLOOKUP('8. Model Variables'!$B24,'5.Monthly Multipliers'!$B$2:$B$13,'5.Monthly Multipliers'!$I$2:$I$13) + _xlfn.XLOOKUP('8. Model Variables'!$A24,'4.Annual SAE Indices'!$A$2:$A$23,'4.Annual SAE Indices'!$Q$2:$Q$23)*_xlfn.XLOOKUP('8. Model Variables'!$B24,'5.Monthly Multipliers'!$B$2:$B$13,'5.Monthly Multipliers'!$J$2:$J$13) + _xlfn.XLOOKUP('8. Model Variables'!$A24,'4.Annual SAE Indices'!$A$2:$A$23,'4.Annual SAE Indices'!$R$2:$R$23)*_xlfn.XLOOKUP('8. Model Variables'!$B24,'5.Monthly Multipliers'!$B$2:$B$13,'5.Monthly Multipliers'!$K$2:$K$13) + _xlfn.XLOOKUP('8. Model Variables'!$A24,'4.Annual SAE Indices'!$A$2:$A$23,'4.Annual SAE Indices'!$T$2:$T$23)*_xlfn.XLOOKUP('8. Model Variables'!$B24,'5.Monthly Multipliers'!$B$2:$B$13,'5.Monthly Multipliers'!$L$2:$L$13) + _xlfn.XLOOKUP('8. Model Variables'!$A24,'4.Annual SAE Indices'!$A$2:$A$23,'4.Annual SAE Indices'!$U$2:$U$23)*_xlfn.XLOOKUP('8. Model Variables'!$B24,'5.Monthly Multipliers'!$B$2:$B$13,'5.Monthly Multipliers'!$M$2:$M$13)</f>
        <v>497.961389518386</v>
      </c>
      <c r="F24">
        <f>('6.Econ Transform'!C24^0.2)*'7.Wthr Transform'!D48*12*'8. Model Variables'!E24</f>
        <v>492.12661023780885</v>
      </c>
    </row>
    <row r="25" spans="1:6" x14ac:dyDescent="0.35">
      <c r="A25">
        <f t="shared" si="0"/>
        <v>2018</v>
      </c>
      <c r="B25">
        <f t="shared" si="1"/>
        <v>12</v>
      </c>
      <c r="C25" s="2">
        <f>('6.Econ Transform'!C25^0.2)*'7.Wthr Transform'!H49*_xlfn.XLOOKUP('8. Model Variables'!A25,'4.Annual SAE Indices'!$A$2:$A$23,'4.Annual SAE Indices'!$V$2:$V$23)</f>
        <v>245.65885142531945</v>
      </c>
      <c r="D25" s="2">
        <f>('6.Econ Transform'!C25^0.2)*'7.Wthr Transform'!L49*_xlfn.XLOOKUP('8. Model Variables'!$A25,'4.Annual SAE Indices'!$A$2:$A$23,'4.Annual SAE Indices'!$W$2:$W$23)</f>
        <v>0</v>
      </c>
      <c r="E25">
        <f>_xlfn.XLOOKUP('8. Model Variables'!$A25,'4.Annual SAE Indices'!$A$2:$A$23,'4.Annual SAE Indices'!$J$2:$J$23)*_xlfn.XLOOKUP('8. Model Variables'!$B25,'5.Monthly Multipliers'!$B$2:$B$13,'5.Monthly Multipliers'!$C$2:$C$13) + _xlfn.XLOOKUP('8. Model Variables'!$A25,'4.Annual SAE Indices'!$A$2:$A$23,'4.Annual SAE Indices'!$K$2:$K$23)*_xlfn.XLOOKUP('8. Model Variables'!$B25,'5.Monthly Multipliers'!$B$2:$B$13,'5.Monthly Multipliers'!$D$2:$D$13) + _xlfn.XLOOKUP('8. Model Variables'!$A25,'4.Annual SAE Indices'!$A$2:$A$23,'4.Annual SAE Indices'!$L$2:$L$23)*_xlfn.XLOOKUP('8. Model Variables'!$B25,'5.Monthly Multipliers'!$B$2:$B$13,'5.Monthly Multipliers'!$E$2:$E$13) + _xlfn.XLOOKUP('8. Model Variables'!$A25,'4.Annual SAE Indices'!$A$2:$A$23,'4.Annual SAE Indices'!$M$2:$M$23)*_xlfn.XLOOKUP('8. Model Variables'!$B25,'5.Monthly Multipliers'!$B$2:$B$13,'5.Monthly Multipliers'!$F$2:$F$13) + _xlfn.XLOOKUP('8. Model Variables'!$A25,'4.Annual SAE Indices'!$A$2:$A$23,'4.Annual SAE Indices'!$N$2:$N$23)*_xlfn.XLOOKUP('8. Model Variables'!$B25,'5.Monthly Multipliers'!$B$2:$B$13,'5.Monthly Multipliers'!$G$2:$G$13) + _xlfn.XLOOKUP('8. Model Variables'!$A25,'4.Annual SAE Indices'!$A$2:$A$23,'4.Annual SAE Indices'!$O$2:$O$23)*_xlfn.XLOOKUP('8. Model Variables'!$B25,'5.Monthly Multipliers'!$B$2:$B$13,'5.Monthly Multipliers'!$H$2:$H$13) + _xlfn.XLOOKUP('8. Model Variables'!$A25,'4.Annual SAE Indices'!$A$2:$A$23,'4.Annual SAE Indices'!$P$2:$P$23)*_xlfn.XLOOKUP('8. Model Variables'!$B25,'5.Monthly Multipliers'!$B$2:$B$13,'5.Monthly Multipliers'!$I$2:$I$13) + _xlfn.XLOOKUP('8. Model Variables'!$A25,'4.Annual SAE Indices'!$A$2:$A$23,'4.Annual SAE Indices'!$Q$2:$Q$23)*_xlfn.XLOOKUP('8. Model Variables'!$B25,'5.Monthly Multipliers'!$B$2:$B$13,'5.Monthly Multipliers'!$J$2:$J$13) + _xlfn.XLOOKUP('8. Model Variables'!$A25,'4.Annual SAE Indices'!$A$2:$A$23,'4.Annual SAE Indices'!$R$2:$R$23)*_xlfn.XLOOKUP('8. Model Variables'!$B25,'5.Monthly Multipliers'!$B$2:$B$13,'5.Monthly Multipliers'!$K$2:$K$13) + _xlfn.XLOOKUP('8. Model Variables'!$A25,'4.Annual SAE Indices'!$A$2:$A$23,'4.Annual SAE Indices'!$T$2:$T$23)*_xlfn.XLOOKUP('8. Model Variables'!$B25,'5.Monthly Multipliers'!$B$2:$B$13,'5.Monthly Multipliers'!$L$2:$L$13) + _xlfn.XLOOKUP('8. Model Variables'!$A25,'4.Annual SAE Indices'!$A$2:$A$23,'4.Annual SAE Indices'!$U$2:$U$23)*_xlfn.XLOOKUP('8. Model Variables'!$B25,'5.Monthly Multipliers'!$B$2:$B$13,'5.Monthly Multipliers'!$M$2:$M$13)</f>
        <v>505.75603310821703</v>
      </c>
      <c r="F25">
        <f>('6.Econ Transform'!C25^0.2)*'7.Wthr Transform'!D49*12*'8. Model Variables'!E25</f>
        <v>516.49091877514047</v>
      </c>
    </row>
    <row r="26" spans="1:6" x14ac:dyDescent="0.35">
      <c r="A26">
        <f t="shared" si="0"/>
        <v>2019</v>
      </c>
      <c r="B26">
        <f t="shared" si="1"/>
        <v>1</v>
      </c>
      <c r="C26" s="2">
        <f>('6.Econ Transform'!C26^0.2)*'7.Wthr Transform'!H50*_xlfn.XLOOKUP('8. Model Variables'!A26,'4.Annual SAE Indices'!$A$2:$A$23,'4.Annual SAE Indices'!$V$2:$V$23)</f>
        <v>349.36757223098135</v>
      </c>
      <c r="D26" s="2">
        <f>('6.Econ Transform'!C26^0.2)*'7.Wthr Transform'!L50*_xlfn.XLOOKUP('8. Model Variables'!$A26,'4.Annual SAE Indices'!$A$2:$A$23,'4.Annual SAE Indices'!$W$2:$W$23)</f>
        <v>0</v>
      </c>
      <c r="E26">
        <f>_xlfn.XLOOKUP('8. Model Variables'!$A26,'4.Annual SAE Indices'!$A$2:$A$23,'4.Annual SAE Indices'!$J$2:$J$23)*_xlfn.XLOOKUP('8. Model Variables'!$B26,'5.Monthly Multipliers'!$B$2:$B$13,'5.Monthly Multipliers'!$C$2:$C$13) + _xlfn.XLOOKUP('8. Model Variables'!$A26,'4.Annual SAE Indices'!$A$2:$A$23,'4.Annual SAE Indices'!$K$2:$K$23)*_xlfn.XLOOKUP('8. Model Variables'!$B26,'5.Monthly Multipliers'!$B$2:$B$13,'5.Monthly Multipliers'!$D$2:$D$13) + _xlfn.XLOOKUP('8. Model Variables'!$A26,'4.Annual SAE Indices'!$A$2:$A$23,'4.Annual SAE Indices'!$L$2:$L$23)*_xlfn.XLOOKUP('8. Model Variables'!$B26,'5.Monthly Multipliers'!$B$2:$B$13,'5.Monthly Multipliers'!$E$2:$E$13) + _xlfn.XLOOKUP('8. Model Variables'!$A26,'4.Annual SAE Indices'!$A$2:$A$23,'4.Annual SAE Indices'!$M$2:$M$23)*_xlfn.XLOOKUP('8. Model Variables'!$B26,'5.Monthly Multipliers'!$B$2:$B$13,'5.Monthly Multipliers'!$F$2:$F$13) + _xlfn.XLOOKUP('8. Model Variables'!$A26,'4.Annual SAE Indices'!$A$2:$A$23,'4.Annual SAE Indices'!$N$2:$N$23)*_xlfn.XLOOKUP('8. Model Variables'!$B26,'5.Monthly Multipliers'!$B$2:$B$13,'5.Monthly Multipliers'!$G$2:$G$13) + _xlfn.XLOOKUP('8. Model Variables'!$A26,'4.Annual SAE Indices'!$A$2:$A$23,'4.Annual SAE Indices'!$O$2:$O$23)*_xlfn.XLOOKUP('8. Model Variables'!$B26,'5.Monthly Multipliers'!$B$2:$B$13,'5.Monthly Multipliers'!$H$2:$H$13) + _xlfn.XLOOKUP('8. Model Variables'!$A26,'4.Annual SAE Indices'!$A$2:$A$23,'4.Annual SAE Indices'!$P$2:$P$23)*_xlfn.XLOOKUP('8. Model Variables'!$B26,'5.Monthly Multipliers'!$B$2:$B$13,'5.Monthly Multipliers'!$I$2:$I$13) + _xlfn.XLOOKUP('8. Model Variables'!$A26,'4.Annual SAE Indices'!$A$2:$A$23,'4.Annual SAE Indices'!$Q$2:$Q$23)*_xlfn.XLOOKUP('8. Model Variables'!$B26,'5.Monthly Multipliers'!$B$2:$B$13,'5.Monthly Multipliers'!$J$2:$J$13) + _xlfn.XLOOKUP('8. Model Variables'!$A26,'4.Annual SAE Indices'!$A$2:$A$23,'4.Annual SAE Indices'!$R$2:$R$23)*_xlfn.XLOOKUP('8. Model Variables'!$B26,'5.Monthly Multipliers'!$B$2:$B$13,'5.Monthly Multipliers'!$K$2:$K$13) + _xlfn.XLOOKUP('8. Model Variables'!$A26,'4.Annual SAE Indices'!$A$2:$A$23,'4.Annual SAE Indices'!$T$2:$T$23)*_xlfn.XLOOKUP('8. Model Variables'!$B26,'5.Monthly Multipliers'!$B$2:$B$13,'5.Monthly Multipliers'!$L$2:$L$13) + _xlfn.XLOOKUP('8. Model Variables'!$A26,'4.Annual SAE Indices'!$A$2:$A$23,'4.Annual SAE Indices'!$U$2:$U$23)*_xlfn.XLOOKUP('8. Model Variables'!$B26,'5.Monthly Multipliers'!$B$2:$B$13,'5.Monthly Multipliers'!$M$2:$M$13)</f>
        <v>506.11819420758502</v>
      </c>
      <c r="F26">
        <f>('6.Econ Transform'!C26^0.2)*'7.Wthr Transform'!D50*12*'8. Model Variables'!E26</f>
        <v>516.62383762287277</v>
      </c>
    </row>
    <row r="27" spans="1:6" x14ac:dyDescent="0.35">
      <c r="A27">
        <f t="shared" si="0"/>
        <v>2019</v>
      </c>
      <c r="B27">
        <f t="shared" si="1"/>
        <v>2</v>
      </c>
      <c r="C27" s="2">
        <f>('6.Econ Transform'!C27^0.2)*'7.Wthr Transform'!H51*_xlfn.XLOOKUP('8. Model Variables'!A27,'4.Annual SAE Indices'!$A$2:$A$23,'4.Annual SAE Indices'!$V$2:$V$23)</f>
        <v>279.80645799840443</v>
      </c>
      <c r="D27" s="2">
        <f>('6.Econ Transform'!C27^0.2)*'7.Wthr Transform'!L51*_xlfn.XLOOKUP('8. Model Variables'!$A27,'4.Annual SAE Indices'!$A$2:$A$23,'4.Annual SAE Indices'!$W$2:$W$23)</f>
        <v>0</v>
      </c>
      <c r="E27">
        <f>_xlfn.XLOOKUP('8. Model Variables'!$A27,'4.Annual SAE Indices'!$A$2:$A$23,'4.Annual SAE Indices'!$J$2:$J$23)*_xlfn.XLOOKUP('8. Model Variables'!$B27,'5.Monthly Multipliers'!$B$2:$B$13,'5.Monthly Multipliers'!$C$2:$C$13) + _xlfn.XLOOKUP('8. Model Variables'!$A27,'4.Annual SAE Indices'!$A$2:$A$23,'4.Annual SAE Indices'!$K$2:$K$23)*_xlfn.XLOOKUP('8. Model Variables'!$B27,'5.Monthly Multipliers'!$B$2:$B$13,'5.Monthly Multipliers'!$D$2:$D$13) + _xlfn.XLOOKUP('8. Model Variables'!$A27,'4.Annual SAE Indices'!$A$2:$A$23,'4.Annual SAE Indices'!$L$2:$L$23)*_xlfn.XLOOKUP('8. Model Variables'!$B27,'5.Monthly Multipliers'!$B$2:$B$13,'5.Monthly Multipliers'!$E$2:$E$13) + _xlfn.XLOOKUP('8. Model Variables'!$A27,'4.Annual SAE Indices'!$A$2:$A$23,'4.Annual SAE Indices'!$M$2:$M$23)*_xlfn.XLOOKUP('8. Model Variables'!$B27,'5.Monthly Multipliers'!$B$2:$B$13,'5.Monthly Multipliers'!$F$2:$F$13) + _xlfn.XLOOKUP('8. Model Variables'!$A27,'4.Annual SAE Indices'!$A$2:$A$23,'4.Annual SAE Indices'!$N$2:$N$23)*_xlfn.XLOOKUP('8. Model Variables'!$B27,'5.Monthly Multipliers'!$B$2:$B$13,'5.Monthly Multipliers'!$G$2:$G$13) + _xlfn.XLOOKUP('8. Model Variables'!$A27,'4.Annual SAE Indices'!$A$2:$A$23,'4.Annual SAE Indices'!$O$2:$O$23)*_xlfn.XLOOKUP('8. Model Variables'!$B27,'5.Monthly Multipliers'!$B$2:$B$13,'5.Monthly Multipliers'!$H$2:$H$13) + _xlfn.XLOOKUP('8. Model Variables'!$A27,'4.Annual SAE Indices'!$A$2:$A$23,'4.Annual SAE Indices'!$P$2:$P$23)*_xlfn.XLOOKUP('8. Model Variables'!$B27,'5.Monthly Multipliers'!$B$2:$B$13,'5.Monthly Multipliers'!$I$2:$I$13) + _xlfn.XLOOKUP('8. Model Variables'!$A27,'4.Annual SAE Indices'!$A$2:$A$23,'4.Annual SAE Indices'!$Q$2:$Q$23)*_xlfn.XLOOKUP('8. Model Variables'!$B27,'5.Monthly Multipliers'!$B$2:$B$13,'5.Monthly Multipliers'!$J$2:$J$13) + _xlfn.XLOOKUP('8. Model Variables'!$A27,'4.Annual SAE Indices'!$A$2:$A$23,'4.Annual SAE Indices'!$R$2:$R$23)*_xlfn.XLOOKUP('8. Model Variables'!$B27,'5.Monthly Multipliers'!$B$2:$B$13,'5.Monthly Multipliers'!$K$2:$K$13) + _xlfn.XLOOKUP('8. Model Variables'!$A27,'4.Annual SAE Indices'!$A$2:$A$23,'4.Annual SAE Indices'!$T$2:$T$23)*_xlfn.XLOOKUP('8. Model Variables'!$B27,'5.Monthly Multipliers'!$B$2:$B$13,'5.Monthly Multipliers'!$L$2:$L$13) + _xlfn.XLOOKUP('8. Model Variables'!$A27,'4.Annual SAE Indices'!$A$2:$A$23,'4.Annual SAE Indices'!$U$2:$U$23)*_xlfn.XLOOKUP('8. Model Variables'!$B27,'5.Monthly Multipliers'!$B$2:$B$13,'5.Monthly Multipliers'!$M$2:$M$13)</f>
        <v>502.90174973057799</v>
      </c>
      <c r="F27">
        <f>('6.Econ Transform'!C27^0.2)*'7.Wthr Transform'!D51*12*'8. Model Variables'!E27</f>
        <v>463.66250313141938</v>
      </c>
    </row>
    <row r="28" spans="1:6" x14ac:dyDescent="0.35">
      <c r="A28">
        <f t="shared" si="0"/>
        <v>2019</v>
      </c>
      <c r="B28">
        <f t="shared" si="1"/>
        <v>3</v>
      </c>
      <c r="C28" s="2">
        <f>('6.Econ Transform'!C28^0.2)*'7.Wthr Transform'!H52*_xlfn.XLOOKUP('8. Model Variables'!A28,'4.Annual SAE Indices'!$A$2:$A$23,'4.Annual SAE Indices'!$V$2:$V$23)</f>
        <v>260.64591156308387</v>
      </c>
      <c r="D28" s="2">
        <f>('6.Econ Transform'!C28^0.2)*'7.Wthr Transform'!L52*_xlfn.XLOOKUP('8. Model Variables'!$A28,'4.Annual SAE Indices'!$A$2:$A$23,'4.Annual SAE Indices'!$W$2:$W$23)</f>
        <v>0</v>
      </c>
      <c r="E28">
        <f>_xlfn.XLOOKUP('8. Model Variables'!$A28,'4.Annual SAE Indices'!$A$2:$A$23,'4.Annual SAE Indices'!$J$2:$J$23)*_xlfn.XLOOKUP('8. Model Variables'!$B28,'5.Monthly Multipliers'!$B$2:$B$13,'5.Monthly Multipliers'!$C$2:$C$13) + _xlfn.XLOOKUP('8. Model Variables'!$A28,'4.Annual SAE Indices'!$A$2:$A$23,'4.Annual SAE Indices'!$K$2:$K$23)*_xlfn.XLOOKUP('8. Model Variables'!$B28,'5.Monthly Multipliers'!$B$2:$B$13,'5.Monthly Multipliers'!$D$2:$D$13) + _xlfn.XLOOKUP('8. Model Variables'!$A28,'4.Annual SAE Indices'!$A$2:$A$23,'4.Annual SAE Indices'!$L$2:$L$23)*_xlfn.XLOOKUP('8. Model Variables'!$B28,'5.Monthly Multipliers'!$B$2:$B$13,'5.Monthly Multipliers'!$E$2:$E$13) + _xlfn.XLOOKUP('8. Model Variables'!$A28,'4.Annual SAE Indices'!$A$2:$A$23,'4.Annual SAE Indices'!$M$2:$M$23)*_xlfn.XLOOKUP('8. Model Variables'!$B28,'5.Monthly Multipliers'!$B$2:$B$13,'5.Monthly Multipliers'!$F$2:$F$13) + _xlfn.XLOOKUP('8. Model Variables'!$A28,'4.Annual SAE Indices'!$A$2:$A$23,'4.Annual SAE Indices'!$N$2:$N$23)*_xlfn.XLOOKUP('8. Model Variables'!$B28,'5.Monthly Multipliers'!$B$2:$B$13,'5.Monthly Multipliers'!$G$2:$G$13) + _xlfn.XLOOKUP('8. Model Variables'!$A28,'4.Annual SAE Indices'!$A$2:$A$23,'4.Annual SAE Indices'!$O$2:$O$23)*_xlfn.XLOOKUP('8. Model Variables'!$B28,'5.Monthly Multipliers'!$B$2:$B$13,'5.Monthly Multipliers'!$H$2:$H$13) + _xlfn.XLOOKUP('8. Model Variables'!$A28,'4.Annual SAE Indices'!$A$2:$A$23,'4.Annual SAE Indices'!$P$2:$P$23)*_xlfn.XLOOKUP('8. Model Variables'!$B28,'5.Monthly Multipliers'!$B$2:$B$13,'5.Monthly Multipliers'!$I$2:$I$13) + _xlfn.XLOOKUP('8. Model Variables'!$A28,'4.Annual SAE Indices'!$A$2:$A$23,'4.Annual SAE Indices'!$Q$2:$Q$23)*_xlfn.XLOOKUP('8. Model Variables'!$B28,'5.Monthly Multipliers'!$B$2:$B$13,'5.Monthly Multipliers'!$J$2:$J$13) + _xlfn.XLOOKUP('8. Model Variables'!$A28,'4.Annual SAE Indices'!$A$2:$A$23,'4.Annual SAE Indices'!$R$2:$R$23)*_xlfn.XLOOKUP('8. Model Variables'!$B28,'5.Monthly Multipliers'!$B$2:$B$13,'5.Monthly Multipliers'!$K$2:$K$13) + _xlfn.XLOOKUP('8. Model Variables'!$A28,'4.Annual SAE Indices'!$A$2:$A$23,'4.Annual SAE Indices'!$T$2:$T$23)*_xlfn.XLOOKUP('8. Model Variables'!$B28,'5.Monthly Multipliers'!$B$2:$B$13,'5.Monthly Multipliers'!$L$2:$L$13) + _xlfn.XLOOKUP('8. Model Variables'!$A28,'4.Annual SAE Indices'!$A$2:$A$23,'4.Annual SAE Indices'!$U$2:$U$23)*_xlfn.XLOOKUP('8. Model Variables'!$B28,'5.Monthly Multipliers'!$B$2:$B$13,'5.Monthly Multipliers'!$M$2:$M$13)</f>
        <v>499.44301717590901</v>
      </c>
      <c r="F28">
        <f>('6.Econ Transform'!C28^0.2)*'7.Wthr Transform'!D52*12*'8. Model Variables'!E28</f>
        <v>509.81010198881631</v>
      </c>
    </row>
    <row r="29" spans="1:6" x14ac:dyDescent="0.35">
      <c r="A29">
        <f t="shared" si="0"/>
        <v>2019</v>
      </c>
      <c r="B29">
        <f t="shared" si="1"/>
        <v>4</v>
      </c>
      <c r="C29" s="2">
        <f>('6.Econ Transform'!C29^0.2)*'7.Wthr Transform'!H53*_xlfn.XLOOKUP('8. Model Variables'!A29,'4.Annual SAE Indices'!$A$2:$A$23,'4.Annual SAE Indices'!$V$2:$V$23)</f>
        <v>134.00272933588334</v>
      </c>
      <c r="D29" s="2">
        <f>('6.Econ Transform'!C29^0.2)*'7.Wthr Transform'!L53*_xlfn.XLOOKUP('8. Model Variables'!$A29,'4.Annual SAE Indices'!$A$2:$A$23,'4.Annual SAE Indices'!$W$2:$W$23)</f>
        <v>0</v>
      </c>
      <c r="E29">
        <f>_xlfn.XLOOKUP('8. Model Variables'!$A29,'4.Annual SAE Indices'!$A$2:$A$23,'4.Annual SAE Indices'!$J$2:$J$23)*_xlfn.XLOOKUP('8. Model Variables'!$B29,'5.Monthly Multipliers'!$B$2:$B$13,'5.Monthly Multipliers'!$C$2:$C$13) + _xlfn.XLOOKUP('8. Model Variables'!$A29,'4.Annual SAE Indices'!$A$2:$A$23,'4.Annual SAE Indices'!$K$2:$K$23)*_xlfn.XLOOKUP('8. Model Variables'!$B29,'5.Monthly Multipliers'!$B$2:$B$13,'5.Monthly Multipliers'!$D$2:$D$13) + _xlfn.XLOOKUP('8. Model Variables'!$A29,'4.Annual SAE Indices'!$A$2:$A$23,'4.Annual SAE Indices'!$L$2:$L$23)*_xlfn.XLOOKUP('8. Model Variables'!$B29,'5.Monthly Multipliers'!$B$2:$B$13,'5.Monthly Multipliers'!$E$2:$E$13) + _xlfn.XLOOKUP('8. Model Variables'!$A29,'4.Annual SAE Indices'!$A$2:$A$23,'4.Annual SAE Indices'!$M$2:$M$23)*_xlfn.XLOOKUP('8. Model Variables'!$B29,'5.Monthly Multipliers'!$B$2:$B$13,'5.Monthly Multipliers'!$F$2:$F$13) + _xlfn.XLOOKUP('8. Model Variables'!$A29,'4.Annual SAE Indices'!$A$2:$A$23,'4.Annual SAE Indices'!$N$2:$N$23)*_xlfn.XLOOKUP('8. Model Variables'!$B29,'5.Monthly Multipliers'!$B$2:$B$13,'5.Monthly Multipliers'!$G$2:$G$13) + _xlfn.XLOOKUP('8. Model Variables'!$A29,'4.Annual SAE Indices'!$A$2:$A$23,'4.Annual SAE Indices'!$O$2:$O$23)*_xlfn.XLOOKUP('8. Model Variables'!$B29,'5.Monthly Multipliers'!$B$2:$B$13,'5.Monthly Multipliers'!$H$2:$H$13) + _xlfn.XLOOKUP('8. Model Variables'!$A29,'4.Annual SAE Indices'!$A$2:$A$23,'4.Annual SAE Indices'!$P$2:$P$23)*_xlfn.XLOOKUP('8. Model Variables'!$B29,'5.Monthly Multipliers'!$B$2:$B$13,'5.Monthly Multipliers'!$I$2:$I$13) + _xlfn.XLOOKUP('8. Model Variables'!$A29,'4.Annual SAE Indices'!$A$2:$A$23,'4.Annual SAE Indices'!$Q$2:$Q$23)*_xlfn.XLOOKUP('8. Model Variables'!$B29,'5.Monthly Multipliers'!$B$2:$B$13,'5.Monthly Multipliers'!$J$2:$J$13) + _xlfn.XLOOKUP('8. Model Variables'!$A29,'4.Annual SAE Indices'!$A$2:$A$23,'4.Annual SAE Indices'!$R$2:$R$23)*_xlfn.XLOOKUP('8. Model Variables'!$B29,'5.Monthly Multipliers'!$B$2:$B$13,'5.Monthly Multipliers'!$K$2:$K$13) + _xlfn.XLOOKUP('8. Model Variables'!$A29,'4.Annual SAE Indices'!$A$2:$A$23,'4.Annual SAE Indices'!$T$2:$T$23)*_xlfn.XLOOKUP('8. Model Variables'!$B29,'5.Monthly Multipliers'!$B$2:$B$13,'5.Monthly Multipliers'!$L$2:$L$13) + _xlfn.XLOOKUP('8. Model Variables'!$A29,'4.Annual SAE Indices'!$A$2:$A$23,'4.Annual SAE Indices'!$U$2:$U$23)*_xlfn.XLOOKUP('8. Model Variables'!$B29,'5.Monthly Multipliers'!$B$2:$B$13,'5.Monthly Multipliers'!$M$2:$M$13)</f>
        <v>493.433579805406</v>
      </c>
      <c r="F29">
        <f>('6.Econ Transform'!C29^0.2)*'7.Wthr Transform'!D53*12*'8. Model Variables'!E29</f>
        <v>487.650801529874</v>
      </c>
    </row>
    <row r="30" spans="1:6" x14ac:dyDescent="0.35">
      <c r="A30">
        <f t="shared" si="0"/>
        <v>2019</v>
      </c>
      <c r="B30">
        <f t="shared" si="1"/>
        <v>5</v>
      </c>
      <c r="C30" s="2">
        <f>('6.Econ Transform'!C30^0.2)*'7.Wthr Transform'!H54*_xlfn.XLOOKUP('8. Model Variables'!A30,'4.Annual SAE Indices'!$A$2:$A$23,'4.Annual SAE Indices'!$V$2:$V$23)</f>
        <v>56.270728227439449</v>
      </c>
      <c r="D30" s="2">
        <f>('6.Econ Transform'!C30^0.2)*'7.Wthr Transform'!L54*_xlfn.XLOOKUP('8. Model Variables'!$A30,'4.Annual SAE Indices'!$A$2:$A$23,'4.Annual SAE Indices'!$W$2:$W$23)</f>
        <v>0</v>
      </c>
      <c r="E30">
        <f>_xlfn.XLOOKUP('8. Model Variables'!$A30,'4.Annual SAE Indices'!$A$2:$A$23,'4.Annual SAE Indices'!$J$2:$J$23)*_xlfn.XLOOKUP('8. Model Variables'!$B30,'5.Monthly Multipliers'!$B$2:$B$13,'5.Monthly Multipliers'!$C$2:$C$13) + _xlfn.XLOOKUP('8. Model Variables'!$A30,'4.Annual SAE Indices'!$A$2:$A$23,'4.Annual SAE Indices'!$K$2:$K$23)*_xlfn.XLOOKUP('8. Model Variables'!$B30,'5.Monthly Multipliers'!$B$2:$B$13,'5.Monthly Multipliers'!$D$2:$D$13) + _xlfn.XLOOKUP('8. Model Variables'!$A30,'4.Annual SAE Indices'!$A$2:$A$23,'4.Annual SAE Indices'!$L$2:$L$23)*_xlfn.XLOOKUP('8. Model Variables'!$B30,'5.Monthly Multipliers'!$B$2:$B$13,'5.Monthly Multipliers'!$E$2:$E$13) + _xlfn.XLOOKUP('8. Model Variables'!$A30,'4.Annual SAE Indices'!$A$2:$A$23,'4.Annual SAE Indices'!$M$2:$M$23)*_xlfn.XLOOKUP('8. Model Variables'!$B30,'5.Monthly Multipliers'!$B$2:$B$13,'5.Monthly Multipliers'!$F$2:$F$13) + _xlfn.XLOOKUP('8. Model Variables'!$A30,'4.Annual SAE Indices'!$A$2:$A$23,'4.Annual SAE Indices'!$N$2:$N$23)*_xlfn.XLOOKUP('8. Model Variables'!$B30,'5.Monthly Multipliers'!$B$2:$B$13,'5.Monthly Multipliers'!$G$2:$G$13) + _xlfn.XLOOKUP('8. Model Variables'!$A30,'4.Annual SAE Indices'!$A$2:$A$23,'4.Annual SAE Indices'!$O$2:$O$23)*_xlfn.XLOOKUP('8. Model Variables'!$B30,'5.Monthly Multipliers'!$B$2:$B$13,'5.Monthly Multipliers'!$H$2:$H$13) + _xlfn.XLOOKUP('8. Model Variables'!$A30,'4.Annual SAE Indices'!$A$2:$A$23,'4.Annual SAE Indices'!$P$2:$P$23)*_xlfn.XLOOKUP('8. Model Variables'!$B30,'5.Monthly Multipliers'!$B$2:$B$13,'5.Monthly Multipliers'!$I$2:$I$13) + _xlfn.XLOOKUP('8. Model Variables'!$A30,'4.Annual SAE Indices'!$A$2:$A$23,'4.Annual SAE Indices'!$Q$2:$Q$23)*_xlfn.XLOOKUP('8. Model Variables'!$B30,'5.Monthly Multipliers'!$B$2:$B$13,'5.Monthly Multipliers'!$J$2:$J$13) + _xlfn.XLOOKUP('8. Model Variables'!$A30,'4.Annual SAE Indices'!$A$2:$A$23,'4.Annual SAE Indices'!$R$2:$R$23)*_xlfn.XLOOKUP('8. Model Variables'!$B30,'5.Monthly Multipliers'!$B$2:$B$13,'5.Monthly Multipliers'!$K$2:$K$13) + _xlfn.XLOOKUP('8. Model Variables'!$A30,'4.Annual SAE Indices'!$A$2:$A$23,'4.Annual SAE Indices'!$T$2:$T$23)*_xlfn.XLOOKUP('8. Model Variables'!$B30,'5.Monthly Multipliers'!$B$2:$B$13,'5.Monthly Multipliers'!$L$2:$L$13) + _xlfn.XLOOKUP('8. Model Variables'!$A30,'4.Annual SAE Indices'!$A$2:$A$23,'4.Annual SAE Indices'!$U$2:$U$23)*_xlfn.XLOOKUP('8. Model Variables'!$B30,'5.Monthly Multipliers'!$B$2:$B$13,'5.Monthly Multipliers'!$M$2:$M$13)</f>
        <v>489.438769596116</v>
      </c>
      <c r="F30">
        <f>('6.Econ Transform'!C30^0.2)*'7.Wthr Transform'!D54*12*'8. Model Variables'!E30</f>
        <v>499.82623531023</v>
      </c>
    </row>
    <row r="31" spans="1:6" x14ac:dyDescent="0.35">
      <c r="A31">
        <f t="shared" si="0"/>
        <v>2019</v>
      </c>
      <c r="B31">
        <f t="shared" si="1"/>
        <v>6</v>
      </c>
      <c r="C31" s="2">
        <f>('6.Econ Transform'!C31^0.2)*'7.Wthr Transform'!H55*_xlfn.XLOOKUP('8. Model Variables'!A31,'4.Annual SAE Indices'!$A$2:$A$23,'4.Annual SAE Indices'!$V$2:$V$23)</f>
        <v>4.2714183889377786</v>
      </c>
      <c r="D31" s="2">
        <f>('6.Econ Transform'!C31^0.2)*'7.Wthr Transform'!L55*_xlfn.XLOOKUP('8. Model Variables'!$A31,'4.Annual SAE Indices'!$A$2:$A$23,'4.Annual SAE Indices'!$W$2:$W$23)</f>
        <v>117.32471320458446</v>
      </c>
      <c r="E31">
        <f>_xlfn.XLOOKUP('8. Model Variables'!$A31,'4.Annual SAE Indices'!$A$2:$A$23,'4.Annual SAE Indices'!$J$2:$J$23)*_xlfn.XLOOKUP('8. Model Variables'!$B31,'5.Monthly Multipliers'!$B$2:$B$13,'5.Monthly Multipliers'!$C$2:$C$13) + _xlfn.XLOOKUP('8. Model Variables'!$A31,'4.Annual SAE Indices'!$A$2:$A$23,'4.Annual SAE Indices'!$K$2:$K$23)*_xlfn.XLOOKUP('8. Model Variables'!$B31,'5.Monthly Multipliers'!$B$2:$B$13,'5.Monthly Multipliers'!$D$2:$D$13) + _xlfn.XLOOKUP('8. Model Variables'!$A31,'4.Annual SAE Indices'!$A$2:$A$23,'4.Annual SAE Indices'!$L$2:$L$23)*_xlfn.XLOOKUP('8. Model Variables'!$B31,'5.Monthly Multipliers'!$B$2:$B$13,'5.Monthly Multipliers'!$E$2:$E$13) + _xlfn.XLOOKUP('8. Model Variables'!$A31,'4.Annual SAE Indices'!$A$2:$A$23,'4.Annual SAE Indices'!$M$2:$M$23)*_xlfn.XLOOKUP('8. Model Variables'!$B31,'5.Monthly Multipliers'!$B$2:$B$13,'5.Monthly Multipliers'!$F$2:$F$13) + _xlfn.XLOOKUP('8. Model Variables'!$A31,'4.Annual SAE Indices'!$A$2:$A$23,'4.Annual SAE Indices'!$N$2:$N$23)*_xlfn.XLOOKUP('8. Model Variables'!$B31,'5.Monthly Multipliers'!$B$2:$B$13,'5.Monthly Multipliers'!$G$2:$G$13) + _xlfn.XLOOKUP('8. Model Variables'!$A31,'4.Annual SAE Indices'!$A$2:$A$23,'4.Annual SAE Indices'!$O$2:$O$23)*_xlfn.XLOOKUP('8. Model Variables'!$B31,'5.Monthly Multipliers'!$B$2:$B$13,'5.Monthly Multipliers'!$H$2:$H$13) + _xlfn.XLOOKUP('8. Model Variables'!$A31,'4.Annual SAE Indices'!$A$2:$A$23,'4.Annual SAE Indices'!$P$2:$P$23)*_xlfn.XLOOKUP('8. Model Variables'!$B31,'5.Monthly Multipliers'!$B$2:$B$13,'5.Monthly Multipliers'!$I$2:$I$13) + _xlfn.XLOOKUP('8. Model Variables'!$A31,'4.Annual SAE Indices'!$A$2:$A$23,'4.Annual SAE Indices'!$Q$2:$Q$23)*_xlfn.XLOOKUP('8. Model Variables'!$B31,'5.Monthly Multipliers'!$B$2:$B$13,'5.Monthly Multipliers'!$J$2:$J$13) + _xlfn.XLOOKUP('8. Model Variables'!$A31,'4.Annual SAE Indices'!$A$2:$A$23,'4.Annual SAE Indices'!$R$2:$R$23)*_xlfn.XLOOKUP('8. Model Variables'!$B31,'5.Monthly Multipliers'!$B$2:$B$13,'5.Monthly Multipliers'!$K$2:$K$13) + _xlfn.XLOOKUP('8. Model Variables'!$A31,'4.Annual SAE Indices'!$A$2:$A$23,'4.Annual SAE Indices'!$T$2:$T$23)*_xlfn.XLOOKUP('8. Model Variables'!$B31,'5.Monthly Multipliers'!$B$2:$B$13,'5.Monthly Multipliers'!$L$2:$L$13) + _xlfn.XLOOKUP('8. Model Variables'!$A31,'4.Annual SAE Indices'!$A$2:$A$23,'4.Annual SAE Indices'!$U$2:$U$23)*_xlfn.XLOOKUP('8. Model Variables'!$B31,'5.Monthly Multipliers'!$B$2:$B$13,'5.Monthly Multipliers'!$M$2:$M$13)</f>
        <v>485.91668600427903</v>
      </c>
      <c r="F31">
        <f>('6.Econ Transform'!C31^0.2)*'7.Wthr Transform'!D55*12*'8. Model Variables'!E31</f>
        <v>480.22200171333111</v>
      </c>
    </row>
    <row r="32" spans="1:6" x14ac:dyDescent="0.35">
      <c r="A32">
        <f t="shared" si="0"/>
        <v>2019</v>
      </c>
      <c r="B32">
        <f t="shared" si="1"/>
        <v>7</v>
      </c>
      <c r="C32" s="2">
        <f>('6.Econ Transform'!C32^0.2)*'7.Wthr Transform'!H56*_xlfn.XLOOKUP('8. Model Variables'!A32,'4.Annual SAE Indices'!$A$2:$A$23,'4.Annual SAE Indices'!$V$2:$V$23)</f>
        <v>0</v>
      </c>
      <c r="D32" s="2">
        <f>('6.Econ Transform'!C32^0.2)*'7.Wthr Transform'!L56*_xlfn.XLOOKUP('8. Model Variables'!$A32,'4.Annual SAE Indices'!$A$2:$A$23,'4.Annual SAE Indices'!$W$2:$W$23)</f>
        <v>476.24733738048241</v>
      </c>
      <c r="E32">
        <f>_xlfn.XLOOKUP('8. Model Variables'!$A32,'4.Annual SAE Indices'!$A$2:$A$23,'4.Annual SAE Indices'!$J$2:$J$23)*_xlfn.XLOOKUP('8. Model Variables'!$B32,'5.Monthly Multipliers'!$B$2:$B$13,'5.Monthly Multipliers'!$C$2:$C$13) + _xlfn.XLOOKUP('8. Model Variables'!$A32,'4.Annual SAE Indices'!$A$2:$A$23,'4.Annual SAE Indices'!$K$2:$K$23)*_xlfn.XLOOKUP('8. Model Variables'!$B32,'5.Monthly Multipliers'!$B$2:$B$13,'5.Monthly Multipliers'!$D$2:$D$13) + _xlfn.XLOOKUP('8. Model Variables'!$A32,'4.Annual SAE Indices'!$A$2:$A$23,'4.Annual SAE Indices'!$L$2:$L$23)*_xlfn.XLOOKUP('8. Model Variables'!$B32,'5.Monthly Multipliers'!$B$2:$B$13,'5.Monthly Multipliers'!$E$2:$E$13) + _xlfn.XLOOKUP('8. Model Variables'!$A32,'4.Annual SAE Indices'!$A$2:$A$23,'4.Annual SAE Indices'!$M$2:$M$23)*_xlfn.XLOOKUP('8. Model Variables'!$B32,'5.Monthly Multipliers'!$B$2:$B$13,'5.Monthly Multipliers'!$F$2:$F$13) + _xlfn.XLOOKUP('8. Model Variables'!$A32,'4.Annual SAE Indices'!$A$2:$A$23,'4.Annual SAE Indices'!$N$2:$N$23)*_xlfn.XLOOKUP('8. Model Variables'!$B32,'5.Monthly Multipliers'!$B$2:$B$13,'5.Monthly Multipliers'!$G$2:$G$13) + _xlfn.XLOOKUP('8. Model Variables'!$A32,'4.Annual SAE Indices'!$A$2:$A$23,'4.Annual SAE Indices'!$O$2:$O$23)*_xlfn.XLOOKUP('8. Model Variables'!$B32,'5.Monthly Multipliers'!$B$2:$B$13,'5.Monthly Multipliers'!$H$2:$H$13) + _xlfn.XLOOKUP('8. Model Variables'!$A32,'4.Annual SAE Indices'!$A$2:$A$23,'4.Annual SAE Indices'!$P$2:$P$23)*_xlfn.XLOOKUP('8. Model Variables'!$B32,'5.Monthly Multipliers'!$B$2:$B$13,'5.Monthly Multipliers'!$I$2:$I$13) + _xlfn.XLOOKUP('8. Model Variables'!$A32,'4.Annual SAE Indices'!$A$2:$A$23,'4.Annual SAE Indices'!$Q$2:$Q$23)*_xlfn.XLOOKUP('8. Model Variables'!$B32,'5.Monthly Multipliers'!$B$2:$B$13,'5.Monthly Multipliers'!$J$2:$J$13) + _xlfn.XLOOKUP('8. Model Variables'!$A32,'4.Annual SAE Indices'!$A$2:$A$23,'4.Annual SAE Indices'!$R$2:$R$23)*_xlfn.XLOOKUP('8. Model Variables'!$B32,'5.Monthly Multipliers'!$B$2:$B$13,'5.Monthly Multipliers'!$K$2:$K$13) + _xlfn.XLOOKUP('8. Model Variables'!$A32,'4.Annual SAE Indices'!$A$2:$A$23,'4.Annual SAE Indices'!$T$2:$T$23)*_xlfn.XLOOKUP('8. Model Variables'!$B32,'5.Monthly Multipliers'!$B$2:$B$13,'5.Monthly Multipliers'!$L$2:$L$13) + _xlfn.XLOOKUP('8. Model Variables'!$A32,'4.Annual SAE Indices'!$A$2:$A$23,'4.Annual SAE Indices'!$U$2:$U$23)*_xlfn.XLOOKUP('8. Model Variables'!$B32,'5.Monthly Multipliers'!$B$2:$B$13,'5.Monthly Multipliers'!$M$2:$M$13)</f>
        <v>480.12353344722703</v>
      </c>
      <c r="F32">
        <f>('6.Econ Transform'!C32^0.2)*'7.Wthr Transform'!D56*12*'8. Model Variables'!E32</f>
        <v>490.68299423392318</v>
      </c>
    </row>
    <row r="33" spans="1:6" x14ac:dyDescent="0.35">
      <c r="A33">
        <f t="shared" si="0"/>
        <v>2019</v>
      </c>
      <c r="B33">
        <f t="shared" si="1"/>
        <v>8</v>
      </c>
      <c r="C33" s="2">
        <f>('6.Econ Transform'!C33^0.2)*'7.Wthr Transform'!H57*_xlfn.XLOOKUP('8. Model Variables'!A33,'4.Annual SAE Indices'!$A$2:$A$23,'4.Annual SAE Indices'!$V$2:$V$23)</f>
        <v>0</v>
      </c>
      <c r="D33" s="2">
        <f>('6.Econ Transform'!C33^0.2)*'7.Wthr Transform'!L57*_xlfn.XLOOKUP('8. Model Variables'!$A33,'4.Annual SAE Indices'!$A$2:$A$23,'4.Annual SAE Indices'!$W$2:$W$23)</f>
        <v>294.46478957841992</v>
      </c>
      <c r="E33">
        <f>_xlfn.XLOOKUP('8. Model Variables'!$A33,'4.Annual SAE Indices'!$A$2:$A$23,'4.Annual SAE Indices'!$J$2:$J$23)*_xlfn.XLOOKUP('8. Model Variables'!$B33,'5.Monthly Multipliers'!$B$2:$B$13,'5.Monthly Multipliers'!$C$2:$C$13) + _xlfn.XLOOKUP('8. Model Variables'!$A33,'4.Annual SAE Indices'!$A$2:$A$23,'4.Annual SAE Indices'!$K$2:$K$23)*_xlfn.XLOOKUP('8. Model Variables'!$B33,'5.Monthly Multipliers'!$B$2:$B$13,'5.Monthly Multipliers'!$D$2:$D$13) + _xlfn.XLOOKUP('8. Model Variables'!$A33,'4.Annual SAE Indices'!$A$2:$A$23,'4.Annual SAE Indices'!$L$2:$L$23)*_xlfn.XLOOKUP('8. Model Variables'!$B33,'5.Monthly Multipliers'!$B$2:$B$13,'5.Monthly Multipliers'!$E$2:$E$13) + _xlfn.XLOOKUP('8. Model Variables'!$A33,'4.Annual SAE Indices'!$A$2:$A$23,'4.Annual SAE Indices'!$M$2:$M$23)*_xlfn.XLOOKUP('8. Model Variables'!$B33,'5.Monthly Multipliers'!$B$2:$B$13,'5.Monthly Multipliers'!$F$2:$F$13) + _xlfn.XLOOKUP('8. Model Variables'!$A33,'4.Annual SAE Indices'!$A$2:$A$23,'4.Annual SAE Indices'!$N$2:$N$23)*_xlfn.XLOOKUP('8. Model Variables'!$B33,'5.Monthly Multipliers'!$B$2:$B$13,'5.Monthly Multipliers'!$G$2:$G$13) + _xlfn.XLOOKUP('8. Model Variables'!$A33,'4.Annual SAE Indices'!$A$2:$A$23,'4.Annual SAE Indices'!$O$2:$O$23)*_xlfn.XLOOKUP('8. Model Variables'!$B33,'5.Monthly Multipliers'!$B$2:$B$13,'5.Monthly Multipliers'!$H$2:$H$13) + _xlfn.XLOOKUP('8. Model Variables'!$A33,'4.Annual SAE Indices'!$A$2:$A$23,'4.Annual SAE Indices'!$P$2:$P$23)*_xlfn.XLOOKUP('8. Model Variables'!$B33,'5.Monthly Multipliers'!$B$2:$B$13,'5.Monthly Multipliers'!$I$2:$I$13) + _xlfn.XLOOKUP('8. Model Variables'!$A33,'4.Annual SAE Indices'!$A$2:$A$23,'4.Annual SAE Indices'!$Q$2:$Q$23)*_xlfn.XLOOKUP('8. Model Variables'!$B33,'5.Monthly Multipliers'!$B$2:$B$13,'5.Monthly Multipliers'!$J$2:$J$13) + _xlfn.XLOOKUP('8. Model Variables'!$A33,'4.Annual SAE Indices'!$A$2:$A$23,'4.Annual SAE Indices'!$R$2:$R$23)*_xlfn.XLOOKUP('8. Model Variables'!$B33,'5.Monthly Multipliers'!$B$2:$B$13,'5.Monthly Multipliers'!$K$2:$K$13) + _xlfn.XLOOKUP('8. Model Variables'!$A33,'4.Annual SAE Indices'!$A$2:$A$23,'4.Annual SAE Indices'!$T$2:$T$23)*_xlfn.XLOOKUP('8. Model Variables'!$B33,'5.Monthly Multipliers'!$B$2:$B$13,'5.Monthly Multipliers'!$L$2:$L$13) + _xlfn.XLOOKUP('8. Model Variables'!$A33,'4.Annual SAE Indices'!$A$2:$A$23,'4.Annual SAE Indices'!$U$2:$U$23)*_xlfn.XLOOKUP('8. Model Variables'!$B33,'5.Monthly Multipliers'!$B$2:$B$13,'5.Monthly Multipliers'!$M$2:$M$13)</f>
        <v>479.50049975777506</v>
      </c>
      <c r="F33">
        <f>('6.Econ Transform'!C33^0.2)*'7.Wthr Transform'!D57*12*'8. Model Variables'!E33</f>
        <v>490.04625802969269</v>
      </c>
    </row>
    <row r="34" spans="1:6" x14ac:dyDescent="0.35">
      <c r="A34">
        <f t="shared" si="0"/>
        <v>2019</v>
      </c>
      <c r="B34">
        <f t="shared" si="1"/>
        <v>9</v>
      </c>
      <c r="C34" s="2">
        <f>('6.Econ Transform'!C34^0.2)*'7.Wthr Transform'!H58*_xlfn.XLOOKUP('8. Model Variables'!A34,'4.Annual SAE Indices'!$A$2:$A$23,'4.Annual SAE Indices'!$V$2:$V$23)</f>
        <v>3.2320441386845506</v>
      </c>
      <c r="D34" s="2">
        <f>('6.Econ Transform'!C34^0.2)*'7.Wthr Transform'!L58*_xlfn.XLOOKUP('8. Model Variables'!$A34,'4.Annual SAE Indices'!$A$2:$A$23,'4.Annual SAE Indices'!$W$2:$W$23)</f>
        <v>72.254261902397076</v>
      </c>
      <c r="E34">
        <f>_xlfn.XLOOKUP('8. Model Variables'!$A34,'4.Annual SAE Indices'!$A$2:$A$23,'4.Annual SAE Indices'!$J$2:$J$23)*_xlfn.XLOOKUP('8. Model Variables'!$B34,'5.Monthly Multipliers'!$B$2:$B$13,'5.Monthly Multipliers'!$C$2:$C$13) + _xlfn.XLOOKUP('8. Model Variables'!$A34,'4.Annual SAE Indices'!$A$2:$A$23,'4.Annual SAE Indices'!$K$2:$K$23)*_xlfn.XLOOKUP('8. Model Variables'!$B34,'5.Monthly Multipliers'!$B$2:$B$13,'5.Monthly Multipliers'!$D$2:$D$13) + _xlfn.XLOOKUP('8. Model Variables'!$A34,'4.Annual SAE Indices'!$A$2:$A$23,'4.Annual SAE Indices'!$L$2:$L$23)*_xlfn.XLOOKUP('8. Model Variables'!$B34,'5.Monthly Multipliers'!$B$2:$B$13,'5.Monthly Multipliers'!$E$2:$E$13) + _xlfn.XLOOKUP('8. Model Variables'!$A34,'4.Annual SAE Indices'!$A$2:$A$23,'4.Annual SAE Indices'!$M$2:$M$23)*_xlfn.XLOOKUP('8. Model Variables'!$B34,'5.Monthly Multipliers'!$B$2:$B$13,'5.Monthly Multipliers'!$F$2:$F$13) + _xlfn.XLOOKUP('8. Model Variables'!$A34,'4.Annual SAE Indices'!$A$2:$A$23,'4.Annual SAE Indices'!$N$2:$N$23)*_xlfn.XLOOKUP('8. Model Variables'!$B34,'5.Monthly Multipliers'!$B$2:$B$13,'5.Monthly Multipliers'!$G$2:$G$13) + _xlfn.XLOOKUP('8. Model Variables'!$A34,'4.Annual SAE Indices'!$A$2:$A$23,'4.Annual SAE Indices'!$O$2:$O$23)*_xlfn.XLOOKUP('8. Model Variables'!$B34,'5.Monthly Multipliers'!$B$2:$B$13,'5.Monthly Multipliers'!$H$2:$H$13) + _xlfn.XLOOKUP('8. Model Variables'!$A34,'4.Annual SAE Indices'!$A$2:$A$23,'4.Annual SAE Indices'!$P$2:$P$23)*_xlfn.XLOOKUP('8. Model Variables'!$B34,'5.Monthly Multipliers'!$B$2:$B$13,'5.Monthly Multipliers'!$I$2:$I$13) + _xlfn.XLOOKUP('8. Model Variables'!$A34,'4.Annual SAE Indices'!$A$2:$A$23,'4.Annual SAE Indices'!$Q$2:$Q$23)*_xlfn.XLOOKUP('8. Model Variables'!$B34,'5.Monthly Multipliers'!$B$2:$B$13,'5.Monthly Multipliers'!$J$2:$J$13) + _xlfn.XLOOKUP('8. Model Variables'!$A34,'4.Annual SAE Indices'!$A$2:$A$23,'4.Annual SAE Indices'!$R$2:$R$23)*_xlfn.XLOOKUP('8. Model Variables'!$B34,'5.Monthly Multipliers'!$B$2:$B$13,'5.Monthly Multipliers'!$K$2:$K$13) + _xlfn.XLOOKUP('8. Model Variables'!$A34,'4.Annual SAE Indices'!$A$2:$A$23,'4.Annual SAE Indices'!$T$2:$T$23)*_xlfn.XLOOKUP('8. Model Variables'!$B34,'5.Monthly Multipliers'!$B$2:$B$13,'5.Monthly Multipliers'!$L$2:$L$13) + _xlfn.XLOOKUP('8. Model Variables'!$A34,'4.Annual SAE Indices'!$A$2:$A$23,'4.Annual SAE Indices'!$U$2:$U$23)*_xlfn.XLOOKUP('8. Model Variables'!$B34,'5.Monthly Multipliers'!$B$2:$B$13,'5.Monthly Multipliers'!$M$2:$M$13)</f>
        <v>482.83091565358507</v>
      </c>
      <c r="F34">
        <f>('6.Econ Transform'!C34^0.2)*'7.Wthr Transform'!D58*12*'8. Model Variables'!E34</f>
        <v>477.53218111269507</v>
      </c>
    </row>
    <row r="35" spans="1:6" x14ac:dyDescent="0.35">
      <c r="A35">
        <f t="shared" si="0"/>
        <v>2019</v>
      </c>
      <c r="B35">
        <f t="shared" si="1"/>
        <v>10</v>
      </c>
      <c r="C35" s="2">
        <f>('6.Econ Transform'!C35^0.2)*'7.Wthr Transform'!H59*_xlfn.XLOOKUP('8. Model Variables'!A35,'4.Annual SAE Indices'!$A$2:$A$23,'4.Annual SAE Indices'!$V$2:$V$23)</f>
        <v>77.74378005717881</v>
      </c>
      <c r="D35" s="2">
        <f>('6.Econ Transform'!C35^0.2)*'7.Wthr Transform'!L59*_xlfn.XLOOKUP('8. Model Variables'!$A35,'4.Annual SAE Indices'!$A$2:$A$23,'4.Annual SAE Indices'!$W$2:$W$23)</f>
        <v>14.665679682003914</v>
      </c>
      <c r="E35">
        <f>_xlfn.XLOOKUP('8. Model Variables'!$A35,'4.Annual SAE Indices'!$A$2:$A$23,'4.Annual SAE Indices'!$J$2:$J$23)*_xlfn.XLOOKUP('8. Model Variables'!$B35,'5.Monthly Multipliers'!$B$2:$B$13,'5.Monthly Multipliers'!$C$2:$C$13) + _xlfn.XLOOKUP('8. Model Variables'!$A35,'4.Annual SAE Indices'!$A$2:$A$23,'4.Annual SAE Indices'!$K$2:$K$23)*_xlfn.XLOOKUP('8. Model Variables'!$B35,'5.Monthly Multipliers'!$B$2:$B$13,'5.Monthly Multipliers'!$D$2:$D$13) + _xlfn.XLOOKUP('8. Model Variables'!$A35,'4.Annual SAE Indices'!$A$2:$A$23,'4.Annual SAE Indices'!$L$2:$L$23)*_xlfn.XLOOKUP('8. Model Variables'!$B35,'5.Monthly Multipliers'!$B$2:$B$13,'5.Monthly Multipliers'!$E$2:$E$13) + _xlfn.XLOOKUP('8. Model Variables'!$A35,'4.Annual SAE Indices'!$A$2:$A$23,'4.Annual SAE Indices'!$M$2:$M$23)*_xlfn.XLOOKUP('8. Model Variables'!$B35,'5.Monthly Multipliers'!$B$2:$B$13,'5.Monthly Multipliers'!$F$2:$F$13) + _xlfn.XLOOKUP('8. Model Variables'!$A35,'4.Annual SAE Indices'!$A$2:$A$23,'4.Annual SAE Indices'!$N$2:$N$23)*_xlfn.XLOOKUP('8. Model Variables'!$B35,'5.Monthly Multipliers'!$B$2:$B$13,'5.Monthly Multipliers'!$G$2:$G$13) + _xlfn.XLOOKUP('8. Model Variables'!$A35,'4.Annual SAE Indices'!$A$2:$A$23,'4.Annual SAE Indices'!$O$2:$O$23)*_xlfn.XLOOKUP('8. Model Variables'!$B35,'5.Monthly Multipliers'!$B$2:$B$13,'5.Monthly Multipliers'!$H$2:$H$13) + _xlfn.XLOOKUP('8. Model Variables'!$A35,'4.Annual SAE Indices'!$A$2:$A$23,'4.Annual SAE Indices'!$P$2:$P$23)*_xlfn.XLOOKUP('8. Model Variables'!$B35,'5.Monthly Multipliers'!$B$2:$B$13,'5.Monthly Multipliers'!$I$2:$I$13) + _xlfn.XLOOKUP('8. Model Variables'!$A35,'4.Annual SAE Indices'!$A$2:$A$23,'4.Annual SAE Indices'!$Q$2:$Q$23)*_xlfn.XLOOKUP('8. Model Variables'!$B35,'5.Monthly Multipliers'!$B$2:$B$13,'5.Monthly Multipliers'!$J$2:$J$13) + _xlfn.XLOOKUP('8. Model Variables'!$A35,'4.Annual SAE Indices'!$A$2:$A$23,'4.Annual SAE Indices'!$R$2:$R$23)*_xlfn.XLOOKUP('8. Model Variables'!$B35,'5.Monthly Multipliers'!$B$2:$B$13,'5.Monthly Multipliers'!$K$2:$K$13) + _xlfn.XLOOKUP('8. Model Variables'!$A35,'4.Annual SAE Indices'!$A$2:$A$23,'4.Annual SAE Indices'!$T$2:$T$23)*_xlfn.XLOOKUP('8. Model Variables'!$B35,'5.Monthly Multipliers'!$B$2:$B$13,'5.Monthly Multipliers'!$L$2:$L$13) + _xlfn.XLOOKUP('8. Model Variables'!$A35,'4.Annual SAE Indices'!$A$2:$A$23,'4.Annual SAE Indices'!$U$2:$U$23)*_xlfn.XLOOKUP('8. Model Variables'!$B35,'5.Monthly Multipliers'!$B$2:$B$13,'5.Monthly Multipliers'!$M$2:$M$13)</f>
        <v>489.54540704377507</v>
      </c>
      <c r="F35">
        <f>('6.Econ Transform'!C35^0.2)*'7.Wthr Transform'!D59*12*'8. Model Variables'!E35</f>
        <v>501.7762302422031</v>
      </c>
    </row>
    <row r="36" spans="1:6" x14ac:dyDescent="0.35">
      <c r="A36">
        <f t="shared" si="0"/>
        <v>2019</v>
      </c>
      <c r="B36">
        <f t="shared" si="1"/>
        <v>11</v>
      </c>
      <c r="C36" s="2">
        <f>('6.Econ Transform'!C36^0.2)*'7.Wthr Transform'!H60*_xlfn.XLOOKUP('8. Model Variables'!A36,'4.Annual SAE Indices'!$A$2:$A$23,'4.Annual SAE Indices'!$V$2:$V$23)</f>
        <v>221.41554037804457</v>
      </c>
      <c r="D36" s="2">
        <f>('6.Econ Transform'!C36^0.2)*'7.Wthr Transform'!L60*_xlfn.XLOOKUP('8. Model Variables'!$A36,'4.Annual SAE Indices'!$A$2:$A$23,'4.Annual SAE Indices'!$W$2:$W$23)</f>
        <v>0</v>
      </c>
      <c r="E36">
        <f>_xlfn.XLOOKUP('8. Model Variables'!$A36,'4.Annual SAE Indices'!$A$2:$A$23,'4.Annual SAE Indices'!$J$2:$J$23)*_xlfn.XLOOKUP('8. Model Variables'!$B36,'5.Monthly Multipliers'!$B$2:$B$13,'5.Monthly Multipliers'!$C$2:$C$13) + _xlfn.XLOOKUP('8. Model Variables'!$A36,'4.Annual SAE Indices'!$A$2:$A$23,'4.Annual SAE Indices'!$K$2:$K$23)*_xlfn.XLOOKUP('8. Model Variables'!$B36,'5.Monthly Multipliers'!$B$2:$B$13,'5.Monthly Multipliers'!$D$2:$D$13) + _xlfn.XLOOKUP('8. Model Variables'!$A36,'4.Annual SAE Indices'!$A$2:$A$23,'4.Annual SAE Indices'!$L$2:$L$23)*_xlfn.XLOOKUP('8. Model Variables'!$B36,'5.Monthly Multipliers'!$B$2:$B$13,'5.Monthly Multipliers'!$E$2:$E$13) + _xlfn.XLOOKUP('8. Model Variables'!$A36,'4.Annual SAE Indices'!$A$2:$A$23,'4.Annual SAE Indices'!$M$2:$M$23)*_xlfn.XLOOKUP('8. Model Variables'!$B36,'5.Monthly Multipliers'!$B$2:$B$13,'5.Monthly Multipliers'!$F$2:$F$13) + _xlfn.XLOOKUP('8. Model Variables'!$A36,'4.Annual SAE Indices'!$A$2:$A$23,'4.Annual SAE Indices'!$N$2:$N$23)*_xlfn.XLOOKUP('8. Model Variables'!$B36,'5.Monthly Multipliers'!$B$2:$B$13,'5.Monthly Multipliers'!$G$2:$G$13) + _xlfn.XLOOKUP('8. Model Variables'!$A36,'4.Annual SAE Indices'!$A$2:$A$23,'4.Annual SAE Indices'!$O$2:$O$23)*_xlfn.XLOOKUP('8. Model Variables'!$B36,'5.Monthly Multipliers'!$B$2:$B$13,'5.Monthly Multipliers'!$H$2:$H$13) + _xlfn.XLOOKUP('8. Model Variables'!$A36,'4.Annual SAE Indices'!$A$2:$A$23,'4.Annual SAE Indices'!$P$2:$P$23)*_xlfn.XLOOKUP('8. Model Variables'!$B36,'5.Monthly Multipliers'!$B$2:$B$13,'5.Monthly Multipliers'!$I$2:$I$13) + _xlfn.XLOOKUP('8. Model Variables'!$A36,'4.Annual SAE Indices'!$A$2:$A$23,'4.Annual SAE Indices'!$Q$2:$Q$23)*_xlfn.XLOOKUP('8. Model Variables'!$B36,'5.Monthly Multipliers'!$B$2:$B$13,'5.Monthly Multipliers'!$J$2:$J$13) + _xlfn.XLOOKUP('8. Model Variables'!$A36,'4.Annual SAE Indices'!$A$2:$A$23,'4.Annual SAE Indices'!$R$2:$R$23)*_xlfn.XLOOKUP('8. Model Variables'!$B36,'5.Monthly Multipliers'!$B$2:$B$13,'5.Monthly Multipliers'!$K$2:$K$13) + _xlfn.XLOOKUP('8. Model Variables'!$A36,'4.Annual SAE Indices'!$A$2:$A$23,'4.Annual SAE Indices'!$T$2:$T$23)*_xlfn.XLOOKUP('8. Model Variables'!$B36,'5.Monthly Multipliers'!$B$2:$B$13,'5.Monthly Multipliers'!$L$2:$L$13) + _xlfn.XLOOKUP('8. Model Variables'!$A36,'4.Annual SAE Indices'!$A$2:$A$23,'4.Annual SAE Indices'!$U$2:$U$23)*_xlfn.XLOOKUP('8. Model Variables'!$B36,'5.Monthly Multipliers'!$B$2:$B$13,'5.Monthly Multipliers'!$M$2:$M$13)</f>
        <v>495.90451904478107</v>
      </c>
      <c r="F36">
        <f>('6.Econ Transform'!C36^0.2)*'7.Wthr Transform'!D60*12*'8. Model Variables'!E36</f>
        <v>491.8976308712576</v>
      </c>
    </row>
    <row r="37" spans="1:6" x14ac:dyDescent="0.35">
      <c r="A37">
        <f t="shared" si="0"/>
        <v>2019</v>
      </c>
      <c r="B37">
        <f t="shared" si="1"/>
        <v>12</v>
      </c>
      <c r="C37" s="2">
        <f>('6.Econ Transform'!C37^0.2)*'7.Wthr Transform'!H61*_xlfn.XLOOKUP('8. Model Variables'!A37,'4.Annual SAE Indices'!$A$2:$A$23,'4.Annual SAE Indices'!$V$2:$V$23)</f>
        <v>255.84343490908171</v>
      </c>
      <c r="D37" s="2">
        <f>('6.Econ Transform'!C37^0.2)*'7.Wthr Transform'!L61*_xlfn.XLOOKUP('8. Model Variables'!$A37,'4.Annual SAE Indices'!$A$2:$A$23,'4.Annual SAE Indices'!$W$2:$W$23)</f>
        <v>0</v>
      </c>
      <c r="E37">
        <f>_xlfn.XLOOKUP('8. Model Variables'!$A37,'4.Annual SAE Indices'!$A$2:$A$23,'4.Annual SAE Indices'!$J$2:$J$23)*_xlfn.XLOOKUP('8. Model Variables'!$B37,'5.Monthly Multipliers'!$B$2:$B$13,'5.Monthly Multipliers'!$C$2:$C$13) + _xlfn.XLOOKUP('8. Model Variables'!$A37,'4.Annual SAE Indices'!$A$2:$A$23,'4.Annual SAE Indices'!$K$2:$K$23)*_xlfn.XLOOKUP('8. Model Variables'!$B37,'5.Monthly Multipliers'!$B$2:$B$13,'5.Monthly Multipliers'!$D$2:$D$13) + _xlfn.XLOOKUP('8. Model Variables'!$A37,'4.Annual SAE Indices'!$A$2:$A$23,'4.Annual SAE Indices'!$L$2:$L$23)*_xlfn.XLOOKUP('8. Model Variables'!$B37,'5.Monthly Multipliers'!$B$2:$B$13,'5.Monthly Multipliers'!$E$2:$E$13) + _xlfn.XLOOKUP('8. Model Variables'!$A37,'4.Annual SAE Indices'!$A$2:$A$23,'4.Annual SAE Indices'!$M$2:$M$23)*_xlfn.XLOOKUP('8. Model Variables'!$B37,'5.Monthly Multipliers'!$B$2:$B$13,'5.Monthly Multipliers'!$F$2:$F$13) + _xlfn.XLOOKUP('8. Model Variables'!$A37,'4.Annual SAE Indices'!$A$2:$A$23,'4.Annual SAE Indices'!$N$2:$N$23)*_xlfn.XLOOKUP('8. Model Variables'!$B37,'5.Monthly Multipliers'!$B$2:$B$13,'5.Monthly Multipliers'!$G$2:$G$13) + _xlfn.XLOOKUP('8. Model Variables'!$A37,'4.Annual SAE Indices'!$A$2:$A$23,'4.Annual SAE Indices'!$O$2:$O$23)*_xlfn.XLOOKUP('8. Model Variables'!$B37,'5.Monthly Multipliers'!$B$2:$B$13,'5.Monthly Multipliers'!$H$2:$H$13) + _xlfn.XLOOKUP('8. Model Variables'!$A37,'4.Annual SAE Indices'!$A$2:$A$23,'4.Annual SAE Indices'!$P$2:$P$23)*_xlfn.XLOOKUP('8. Model Variables'!$B37,'5.Monthly Multipliers'!$B$2:$B$13,'5.Monthly Multipliers'!$I$2:$I$13) + _xlfn.XLOOKUP('8. Model Variables'!$A37,'4.Annual SAE Indices'!$A$2:$A$23,'4.Annual SAE Indices'!$Q$2:$Q$23)*_xlfn.XLOOKUP('8. Model Variables'!$B37,'5.Monthly Multipliers'!$B$2:$B$13,'5.Monthly Multipliers'!$J$2:$J$13) + _xlfn.XLOOKUP('8. Model Variables'!$A37,'4.Annual SAE Indices'!$A$2:$A$23,'4.Annual SAE Indices'!$R$2:$R$23)*_xlfn.XLOOKUP('8. Model Variables'!$B37,'5.Monthly Multipliers'!$B$2:$B$13,'5.Monthly Multipliers'!$K$2:$K$13) + _xlfn.XLOOKUP('8. Model Variables'!$A37,'4.Annual SAE Indices'!$A$2:$A$23,'4.Annual SAE Indices'!$T$2:$T$23)*_xlfn.XLOOKUP('8. Model Variables'!$B37,'5.Monthly Multipliers'!$B$2:$B$13,'5.Monthly Multipliers'!$L$2:$L$13) + _xlfn.XLOOKUP('8. Model Variables'!$A37,'4.Annual SAE Indices'!$A$2:$A$23,'4.Annual SAE Indices'!$U$2:$U$23)*_xlfn.XLOOKUP('8. Model Variables'!$B37,'5.Monthly Multipliers'!$B$2:$B$13,'5.Monthly Multipliers'!$M$2:$M$13)</f>
        <v>503.42312687341399</v>
      </c>
      <c r="F37">
        <f>('6.Econ Transform'!C37^0.2)*'7.Wthr Transform'!D61*12*'8. Model Variables'!E37</f>
        <v>516.00067161225763</v>
      </c>
    </row>
    <row r="38" spans="1:6" x14ac:dyDescent="0.35">
      <c r="A38">
        <f t="shared" si="0"/>
        <v>2020</v>
      </c>
      <c r="B38">
        <f t="shared" si="1"/>
        <v>1</v>
      </c>
      <c r="C38" s="2">
        <f>('6.Econ Transform'!C38^0.2)*'7.Wthr Transform'!H62*_xlfn.XLOOKUP('8. Model Variables'!A38,'4.Annual SAE Indices'!$A$2:$A$23,'4.Annual SAE Indices'!$V$2:$V$23)</f>
        <v>267.35142538633767</v>
      </c>
      <c r="D38" s="2">
        <f>('6.Econ Transform'!C38^0.2)*'7.Wthr Transform'!L62*_xlfn.XLOOKUP('8. Model Variables'!$A38,'4.Annual SAE Indices'!$A$2:$A$23,'4.Annual SAE Indices'!$W$2:$W$23)</f>
        <v>0</v>
      </c>
      <c r="E38">
        <f>_xlfn.XLOOKUP('8. Model Variables'!$A38,'4.Annual SAE Indices'!$A$2:$A$23,'4.Annual SAE Indices'!$J$2:$J$23)*_xlfn.XLOOKUP('8. Model Variables'!$B38,'5.Monthly Multipliers'!$B$2:$B$13,'5.Monthly Multipliers'!$C$2:$C$13) + _xlfn.XLOOKUP('8. Model Variables'!$A38,'4.Annual SAE Indices'!$A$2:$A$23,'4.Annual SAE Indices'!$K$2:$K$23)*_xlfn.XLOOKUP('8. Model Variables'!$B38,'5.Monthly Multipliers'!$B$2:$B$13,'5.Monthly Multipliers'!$D$2:$D$13) + _xlfn.XLOOKUP('8. Model Variables'!$A38,'4.Annual SAE Indices'!$A$2:$A$23,'4.Annual SAE Indices'!$L$2:$L$23)*_xlfn.XLOOKUP('8. Model Variables'!$B38,'5.Monthly Multipliers'!$B$2:$B$13,'5.Monthly Multipliers'!$E$2:$E$13) + _xlfn.XLOOKUP('8. Model Variables'!$A38,'4.Annual SAE Indices'!$A$2:$A$23,'4.Annual SAE Indices'!$M$2:$M$23)*_xlfn.XLOOKUP('8. Model Variables'!$B38,'5.Monthly Multipliers'!$B$2:$B$13,'5.Monthly Multipliers'!$F$2:$F$13) + _xlfn.XLOOKUP('8. Model Variables'!$A38,'4.Annual SAE Indices'!$A$2:$A$23,'4.Annual SAE Indices'!$N$2:$N$23)*_xlfn.XLOOKUP('8. Model Variables'!$B38,'5.Monthly Multipliers'!$B$2:$B$13,'5.Monthly Multipliers'!$G$2:$G$13) + _xlfn.XLOOKUP('8. Model Variables'!$A38,'4.Annual SAE Indices'!$A$2:$A$23,'4.Annual SAE Indices'!$O$2:$O$23)*_xlfn.XLOOKUP('8. Model Variables'!$B38,'5.Monthly Multipliers'!$B$2:$B$13,'5.Monthly Multipliers'!$H$2:$H$13) + _xlfn.XLOOKUP('8. Model Variables'!$A38,'4.Annual SAE Indices'!$A$2:$A$23,'4.Annual SAE Indices'!$P$2:$P$23)*_xlfn.XLOOKUP('8. Model Variables'!$B38,'5.Monthly Multipliers'!$B$2:$B$13,'5.Monthly Multipliers'!$I$2:$I$13) + _xlfn.XLOOKUP('8. Model Variables'!$A38,'4.Annual SAE Indices'!$A$2:$A$23,'4.Annual SAE Indices'!$Q$2:$Q$23)*_xlfn.XLOOKUP('8. Model Variables'!$B38,'5.Monthly Multipliers'!$B$2:$B$13,'5.Monthly Multipliers'!$J$2:$J$13) + _xlfn.XLOOKUP('8. Model Variables'!$A38,'4.Annual SAE Indices'!$A$2:$A$23,'4.Annual SAE Indices'!$R$2:$R$23)*_xlfn.XLOOKUP('8. Model Variables'!$B38,'5.Monthly Multipliers'!$B$2:$B$13,'5.Monthly Multipliers'!$K$2:$K$13) + _xlfn.XLOOKUP('8. Model Variables'!$A38,'4.Annual SAE Indices'!$A$2:$A$23,'4.Annual SAE Indices'!$T$2:$T$23)*_xlfn.XLOOKUP('8. Model Variables'!$B38,'5.Monthly Multipliers'!$B$2:$B$13,'5.Monthly Multipliers'!$L$2:$L$13) + _xlfn.XLOOKUP('8. Model Variables'!$A38,'4.Annual SAE Indices'!$A$2:$A$23,'4.Annual SAE Indices'!$U$2:$U$23)*_xlfn.XLOOKUP('8. Model Variables'!$B38,'5.Monthly Multipliers'!$B$2:$B$13,'5.Monthly Multipliers'!$M$2:$M$13)</f>
        <v>506.51716238421</v>
      </c>
      <c r="F38">
        <f>('6.Econ Transform'!C38^0.2)*'7.Wthr Transform'!D62*12*'8. Model Variables'!E38</f>
        <v>518.67892257323717</v>
      </c>
    </row>
    <row r="39" spans="1:6" x14ac:dyDescent="0.35">
      <c r="A39">
        <f t="shared" si="0"/>
        <v>2020</v>
      </c>
      <c r="B39">
        <f t="shared" si="1"/>
        <v>2</v>
      </c>
      <c r="C39" s="2">
        <f>('6.Econ Transform'!C39^0.2)*'7.Wthr Transform'!H63*_xlfn.XLOOKUP('8. Model Variables'!A39,'4.Annual SAE Indices'!$A$2:$A$23,'4.Annual SAE Indices'!$V$2:$V$23)</f>
        <v>274.01235489034508</v>
      </c>
      <c r="D39" s="2">
        <f>('6.Econ Transform'!C39^0.2)*'7.Wthr Transform'!L63*_xlfn.XLOOKUP('8. Model Variables'!$A39,'4.Annual SAE Indices'!$A$2:$A$23,'4.Annual SAE Indices'!$W$2:$W$23)</f>
        <v>0</v>
      </c>
      <c r="E39">
        <f>_xlfn.XLOOKUP('8. Model Variables'!$A39,'4.Annual SAE Indices'!$A$2:$A$23,'4.Annual SAE Indices'!$J$2:$J$23)*_xlfn.XLOOKUP('8. Model Variables'!$B39,'5.Monthly Multipliers'!$B$2:$B$13,'5.Monthly Multipliers'!$C$2:$C$13) + _xlfn.XLOOKUP('8. Model Variables'!$A39,'4.Annual SAE Indices'!$A$2:$A$23,'4.Annual SAE Indices'!$K$2:$K$23)*_xlfn.XLOOKUP('8. Model Variables'!$B39,'5.Monthly Multipliers'!$B$2:$B$13,'5.Monthly Multipliers'!$D$2:$D$13) + _xlfn.XLOOKUP('8. Model Variables'!$A39,'4.Annual SAE Indices'!$A$2:$A$23,'4.Annual SAE Indices'!$L$2:$L$23)*_xlfn.XLOOKUP('8. Model Variables'!$B39,'5.Monthly Multipliers'!$B$2:$B$13,'5.Monthly Multipliers'!$E$2:$E$13) + _xlfn.XLOOKUP('8. Model Variables'!$A39,'4.Annual SAE Indices'!$A$2:$A$23,'4.Annual SAE Indices'!$M$2:$M$23)*_xlfn.XLOOKUP('8. Model Variables'!$B39,'5.Monthly Multipliers'!$B$2:$B$13,'5.Monthly Multipliers'!$F$2:$F$13) + _xlfn.XLOOKUP('8. Model Variables'!$A39,'4.Annual SAE Indices'!$A$2:$A$23,'4.Annual SAE Indices'!$N$2:$N$23)*_xlfn.XLOOKUP('8. Model Variables'!$B39,'5.Monthly Multipliers'!$B$2:$B$13,'5.Monthly Multipliers'!$G$2:$G$13) + _xlfn.XLOOKUP('8. Model Variables'!$A39,'4.Annual SAE Indices'!$A$2:$A$23,'4.Annual SAE Indices'!$O$2:$O$23)*_xlfn.XLOOKUP('8. Model Variables'!$B39,'5.Monthly Multipliers'!$B$2:$B$13,'5.Monthly Multipliers'!$H$2:$H$13) + _xlfn.XLOOKUP('8. Model Variables'!$A39,'4.Annual SAE Indices'!$A$2:$A$23,'4.Annual SAE Indices'!$P$2:$P$23)*_xlfn.XLOOKUP('8. Model Variables'!$B39,'5.Monthly Multipliers'!$B$2:$B$13,'5.Monthly Multipliers'!$I$2:$I$13) + _xlfn.XLOOKUP('8. Model Variables'!$A39,'4.Annual SAE Indices'!$A$2:$A$23,'4.Annual SAE Indices'!$Q$2:$Q$23)*_xlfn.XLOOKUP('8. Model Variables'!$B39,'5.Monthly Multipliers'!$B$2:$B$13,'5.Monthly Multipliers'!$J$2:$J$13) + _xlfn.XLOOKUP('8. Model Variables'!$A39,'4.Annual SAE Indices'!$A$2:$A$23,'4.Annual SAE Indices'!$R$2:$R$23)*_xlfn.XLOOKUP('8. Model Variables'!$B39,'5.Monthly Multipliers'!$B$2:$B$13,'5.Monthly Multipliers'!$K$2:$K$13) + _xlfn.XLOOKUP('8. Model Variables'!$A39,'4.Annual SAE Indices'!$A$2:$A$23,'4.Annual SAE Indices'!$T$2:$T$23)*_xlfn.XLOOKUP('8. Model Variables'!$B39,'5.Monthly Multipliers'!$B$2:$B$13,'5.Monthly Multipliers'!$L$2:$L$13) + _xlfn.XLOOKUP('8. Model Variables'!$A39,'4.Annual SAE Indices'!$A$2:$A$23,'4.Annual SAE Indices'!$U$2:$U$23)*_xlfn.XLOOKUP('8. Model Variables'!$B39,'5.Monthly Multipliers'!$B$2:$B$13,'5.Monthly Multipliers'!$M$2:$M$13)</f>
        <v>503.39642918372698</v>
      </c>
      <c r="F39">
        <f>('6.Econ Transform'!C39^0.2)*'7.Wthr Transform'!D63*12*'8. Model Variables'!E39</f>
        <v>482.22627438398689</v>
      </c>
    </row>
    <row r="40" spans="1:6" x14ac:dyDescent="0.35">
      <c r="A40">
        <f t="shared" si="0"/>
        <v>2020</v>
      </c>
      <c r="B40">
        <f t="shared" si="1"/>
        <v>3</v>
      </c>
      <c r="C40" s="2">
        <f>('6.Econ Transform'!C40^0.2)*'7.Wthr Transform'!H64*_xlfn.XLOOKUP('8. Model Variables'!A40,'4.Annual SAE Indices'!$A$2:$A$23,'4.Annual SAE Indices'!$V$2:$V$23)</f>
        <v>191.31234387196258</v>
      </c>
      <c r="D40" s="2">
        <f>('6.Econ Transform'!C40^0.2)*'7.Wthr Transform'!L64*_xlfn.XLOOKUP('8. Model Variables'!$A40,'4.Annual SAE Indices'!$A$2:$A$23,'4.Annual SAE Indices'!$W$2:$W$23)</f>
        <v>0</v>
      </c>
      <c r="E40">
        <f>_xlfn.XLOOKUP('8. Model Variables'!$A40,'4.Annual SAE Indices'!$A$2:$A$23,'4.Annual SAE Indices'!$J$2:$J$23)*_xlfn.XLOOKUP('8. Model Variables'!$B40,'5.Monthly Multipliers'!$B$2:$B$13,'5.Monthly Multipliers'!$C$2:$C$13) + _xlfn.XLOOKUP('8. Model Variables'!$A40,'4.Annual SAE Indices'!$A$2:$A$23,'4.Annual SAE Indices'!$K$2:$K$23)*_xlfn.XLOOKUP('8. Model Variables'!$B40,'5.Monthly Multipliers'!$B$2:$B$13,'5.Monthly Multipliers'!$D$2:$D$13) + _xlfn.XLOOKUP('8. Model Variables'!$A40,'4.Annual SAE Indices'!$A$2:$A$23,'4.Annual SAE Indices'!$L$2:$L$23)*_xlfn.XLOOKUP('8. Model Variables'!$B40,'5.Monthly Multipliers'!$B$2:$B$13,'5.Monthly Multipliers'!$E$2:$E$13) + _xlfn.XLOOKUP('8. Model Variables'!$A40,'4.Annual SAE Indices'!$A$2:$A$23,'4.Annual SAE Indices'!$M$2:$M$23)*_xlfn.XLOOKUP('8. Model Variables'!$B40,'5.Monthly Multipliers'!$B$2:$B$13,'5.Monthly Multipliers'!$F$2:$F$13) + _xlfn.XLOOKUP('8. Model Variables'!$A40,'4.Annual SAE Indices'!$A$2:$A$23,'4.Annual SAE Indices'!$N$2:$N$23)*_xlfn.XLOOKUP('8. Model Variables'!$B40,'5.Monthly Multipliers'!$B$2:$B$13,'5.Monthly Multipliers'!$G$2:$G$13) + _xlfn.XLOOKUP('8. Model Variables'!$A40,'4.Annual SAE Indices'!$A$2:$A$23,'4.Annual SAE Indices'!$O$2:$O$23)*_xlfn.XLOOKUP('8. Model Variables'!$B40,'5.Monthly Multipliers'!$B$2:$B$13,'5.Monthly Multipliers'!$H$2:$H$13) + _xlfn.XLOOKUP('8. Model Variables'!$A40,'4.Annual SAE Indices'!$A$2:$A$23,'4.Annual SAE Indices'!$P$2:$P$23)*_xlfn.XLOOKUP('8. Model Variables'!$B40,'5.Monthly Multipliers'!$B$2:$B$13,'5.Monthly Multipliers'!$I$2:$I$13) + _xlfn.XLOOKUP('8. Model Variables'!$A40,'4.Annual SAE Indices'!$A$2:$A$23,'4.Annual SAE Indices'!$Q$2:$Q$23)*_xlfn.XLOOKUP('8. Model Variables'!$B40,'5.Monthly Multipliers'!$B$2:$B$13,'5.Monthly Multipliers'!$J$2:$J$13) + _xlfn.XLOOKUP('8. Model Variables'!$A40,'4.Annual SAE Indices'!$A$2:$A$23,'4.Annual SAE Indices'!$R$2:$R$23)*_xlfn.XLOOKUP('8. Model Variables'!$B40,'5.Monthly Multipliers'!$B$2:$B$13,'5.Monthly Multipliers'!$K$2:$K$13) + _xlfn.XLOOKUP('8. Model Variables'!$A40,'4.Annual SAE Indices'!$A$2:$A$23,'4.Annual SAE Indices'!$T$2:$T$23)*_xlfn.XLOOKUP('8. Model Variables'!$B40,'5.Monthly Multipliers'!$B$2:$B$13,'5.Monthly Multipliers'!$L$2:$L$13) + _xlfn.XLOOKUP('8. Model Variables'!$A40,'4.Annual SAE Indices'!$A$2:$A$23,'4.Annual SAE Indices'!$U$2:$U$23)*_xlfn.XLOOKUP('8. Model Variables'!$B40,'5.Monthly Multipliers'!$B$2:$B$13,'5.Monthly Multipliers'!$M$2:$M$13)</f>
        <v>500.038451160286</v>
      </c>
      <c r="F40">
        <f>('6.Econ Transform'!C40^0.2)*'7.Wthr Transform'!D64*12*'8. Model Variables'!E40</f>
        <v>512.04465387152015</v>
      </c>
    </row>
    <row r="41" spans="1:6" x14ac:dyDescent="0.35">
      <c r="A41">
        <f t="shared" si="0"/>
        <v>2020</v>
      </c>
      <c r="B41">
        <f t="shared" si="1"/>
        <v>4</v>
      </c>
      <c r="C41" s="2">
        <f>('6.Econ Transform'!C41^0.2)*'7.Wthr Transform'!H65*_xlfn.XLOOKUP('8. Model Variables'!A41,'4.Annual SAE Indices'!$A$2:$A$23,'4.Annual SAE Indices'!$V$2:$V$23)</f>
        <v>144.22755415826745</v>
      </c>
      <c r="D41" s="2">
        <f>('6.Econ Transform'!C41^0.2)*'7.Wthr Transform'!L65*_xlfn.XLOOKUP('8. Model Variables'!$A41,'4.Annual SAE Indices'!$A$2:$A$23,'4.Annual SAE Indices'!$W$2:$W$23)</f>
        <v>0</v>
      </c>
      <c r="E41">
        <f>_xlfn.XLOOKUP('8. Model Variables'!$A41,'4.Annual SAE Indices'!$A$2:$A$23,'4.Annual SAE Indices'!$J$2:$J$23)*_xlfn.XLOOKUP('8. Model Variables'!$B41,'5.Monthly Multipliers'!$B$2:$B$13,'5.Monthly Multipliers'!$C$2:$C$13) + _xlfn.XLOOKUP('8. Model Variables'!$A41,'4.Annual SAE Indices'!$A$2:$A$23,'4.Annual SAE Indices'!$K$2:$K$23)*_xlfn.XLOOKUP('8. Model Variables'!$B41,'5.Monthly Multipliers'!$B$2:$B$13,'5.Monthly Multipliers'!$D$2:$D$13) + _xlfn.XLOOKUP('8. Model Variables'!$A41,'4.Annual SAE Indices'!$A$2:$A$23,'4.Annual SAE Indices'!$L$2:$L$23)*_xlfn.XLOOKUP('8. Model Variables'!$B41,'5.Monthly Multipliers'!$B$2:$B$13,'5.Monthly Multipliers'!$E$2:$E$13) + _xlfn.XLOOKUP('8. Model Variables'!$A41,'4.Annual SAE Indices'!$A$2:$A$23,'4.Annual SAE Indices'!$M$2:$M$23)*_xlfn.XLOOKUP('8. Model Variables'!$B41,'5.Monthly Multipliers'!$B$2:$B$13,'5.Monthly Multipliers'!$F$2:$F$13) + _xlfn.XLOOKUP('8. Model Variables'!$A41,'4.Annual SAE Indices'!$A$2:$A$23,'4.Annual SAE Indices'!$N$2:$N$23)*_xlfn.XLOOKUP('8. Model Variables'!$B41,'5.Monthly Multipliers'!$B$2:$B$13,'5.Monthly Multipliers'!$G$2:$G$13) + _xlfn.XLOOKUP('8. Model Variables'!$A41,'4.Annual SAE Indices'!$A$2:$A$23,'4.Annual SAE Indices'!$O$2:$O$23)*_xlfn.XLOOKUP('8. Model Variables'!$B41,'5.Monthly Multipliers'!$B$2:$B$13,'5.Monthly Multipliers'!$H$2:$H$13) + _xlfn.XLOOKUP('8. Model Variables'!$A41,'4.Annual SAE Indices'!$A$2:$A$23,'4.Annual SAE Indices'!$P$2:$P$23)*_xlfn.XLOOKUP('8. Model Variables'!$B41,'5.Monthly Multipliers'!$B$2:$B$13,'5.Monthly Multipliers'!$I$2:$I$13) + _xlfn.XLOOKUP('8. Model Variables'!$A41,'4.Annual SAE Indices'!$A$2:$A$23,'4.Annual SAE Indices'!$Q$2:$Q$23)*_xlfn.XLOOKUP('8. Model Variables'!$B41,'5.Monthly Multipliers'!$B$2:$B$13,'5.Monthly Multipliers'!$J$2:$J$13) + _xlfn.XLOOKUP('8. Model Variables'!$A41,'4.Annual SAE Indices'!$A$2:$A$23,'4.Annual SAE Indices'!$R$2:$R$23)*_xlfn.XLOOKUP('8. Model Variables'!$B41,'5.Monthly Multipliers'!$B$2:$B$13,'5.Monthly Multipliers'!$K$2:$K$13) + _xlfn.XLOOKUP('8. Model Variables'!$A41,'4.Annual SAE Indices'!$A$2:$A$23,'4.Annual SAE Indices'!$T$2:$T$23)*_xlfn.XLOOKUP('8. Model Variables'!$B41,'5.Monthly Multipliers'!$B$2:$B$13,'5.Monthly Multipliers'!$L$2:$L$13) + _xlfn.XLOOKUP('8. Model Variables'!$A41,'4.Annual SAE Indices'!$A$2:$A$23,'4.Annual SAE Indices'!$U$2:$U$23)*_xlfn.XLOOKUP('8. Model Variables'!$B41,'5.Monthly Multipliers'!$B$2:$B$13,'5.Monthly Multipliers'!$M$2:$M$13)</f>
        <v>494.16570105132706</v>
      </c>
      <c r="F41">
        <f>('6.Econ Transform'!C41^0.2)*'7.Wthr Transform'!D65*12*'8. Model Variables'!E41</f>
        <v>495.12858471981878</v>
      </c>
    </row>
    <row r="42" spans="1:6" x14ac:dyDescent="0.35">
      <c r="A42">
        <f t="shared" si="0"/>
        <v>2020</v>
      </c>
      <c r="B42">
        <f t="shared" si="1"/>
        <v>5</v>
      </c>
      <c r="C42" s="2">
        <f>('6.Econ Transform'!C42^0.2)*'7.Wthr Transform'!H66*_xlfn.XLOOKUP('8. Model Variables'!A42,'4.Annual SAE Indices'!$A$2:$A$23,'4.Annual SAE Indices'!$V$2:$V$23)</f>
        <v>73.104169549548487</v>
      </c>
      <c r="D42" s="2">
        <f>('6.Econ Transform'!C42^0.2)*'7.Wthr Transform'!L66*_xlfn.XLOOKUP('8. Model Variables'!$A42,'4.Annual SAE Indices'!$A$2:$A$23,'4.Annual SAE Indices'!$W$2:$W$23)</f>
        <v>69.939252476554657</v>
      </c>
      <c r="E42">
        <f>_xlfn.XLOOKUP('8. Model Variables'!$A42,'4.Annual SAE Indices'!$A$2:$A$23,'4.Annual SAE Indices'!$J$2:$J$23)*_xlfn.XLOOKUP('8. Model Variables'!$B42,'5.Monthly Multipliers'!$B$2:$B$13,'5.Monthly Multipliers'!$C$2:$C$13) + _xlfn.XLOOKUP('8. Model Variables'!$A42,'4.Annual SAE Indices'!$A$2:$A$23,'4.Annual SAE Indices'!$K$2:$K$23)*_xlfn.XLOOKUP('8. Model Variables'!$B42,'5.Monthly Multipliers'!$B$2:$B$13,'5.Monthly Multipliers'!$D$2:$D$13) + _xlfn.XLOOKUP('8. Model Variables'!$A42,'4.Annual SAE Indices'!$A$2:$A$23,'4.Annual SAE Indices'!$L$2:$L$23)*_xlfn.XLOOKUP('8. Model Variables'!$B42,'5.Monthly Multipliers'!$B$2:$B$13,'5.Monthly Multipliers'!$E$2:$E$13) + _xlfn.XLOOKUP('8. Model Variables'!$A42,'4.Annual SAE Indices'!$A$2:$A$23,'4.Annual SAE Indices'!$M$2:$M$23)*_xlfn.XLOOKUP('8. Model Variables'!$B42,'5.Monthly Multipliers'!$B$2:$B$13,'5.Monthly Multipliers'!$F$2:$F$13) + _xlfn.XLOOKUP('8. Model Variables'!$A42,'4.Annual SAE Indices'!$A$2:$A$23,'4.Annual SAE Indices'!$N$2:$N$23)*_xlfn.XLOOKUP('8. Model Variables'!$B42,'5.Monthly Multipliers'!$B$2:$B$13,'5.Monthly Multipliers'!$G$2:$G$13) + _xlfn.XLOOKUP('8. Model Variables'!$A42,'4.Annual SAE Indices'!$A$2:$A$23,'4.Annual SAE Indices'!$O$2:$O$23)*_xlfn.XLOOKUP('8. Model Variables'!$B42,'5.Monthly Multipliers'!$B$2:$B$13,'5.Monthly Multipliers'!$H$2:$H$13) + _xlfn.XLOOKUP('8. Model Variables'!$A42,'4.Annual SAE Indices'!$A$2:$A$23,'4.Annual SAE Indices'!$P$2:$P$23)*_xlfn.XLOOKUP('8. Model Variables'!$B42,'5.Monthly Multipliers'!$B$2:$B$13,'5.Monthly Multipliers'!$I$2:$I$13) + _xlfn.XLOOKUP('8. Model Variables'!$A42,'4.Annual SAE Indices'!$A$2:$A$23,'4.Annual SAE Indices'!$Q$2:$Q$23)*_xlfn.XLOOKUP('8. Model Variables'!$B42,'5.Monthly Multipliers'!$B$2:$B$13,'5.Monthly Multipliers'!$J$2:$J$13) + _xlfn.XLOOKUP('8. Model Variables'!$A42,'4.Annual SAE Indices'!$A$2:$A$23,'4.Annual SAE Indices'!$R$2:$R$23)*_xlfn.XLOOKUP('8. Model Variables'!$B42,'5.Monthly Multipliers'!$B$2:$B$13,'5.Monthly Multipliers'!$K$2:$K$13) + _xlfn.XLOOKUP('8. Model Variables'!$A42,'4.Annual SAE Indices'!$A$2:$A$23,'4.Annual SAE Indices'!$T$2:$T$23)*_xlfn.XLOOKUP('8. Model Variables'!$B42,'5.Monthly Multipliers'!$B$2:$B$13,'5.Monthly Multipliers'!$L$2:$L$13) + _xlfn.XLOOKUP('8. Model Variables'!$A42,'4.Annual SAE Indices'!$A$2:$A$23,'4.Annual SAE Indices'!$U$2:$U$23)*_xlfn.XLOOKUP('8. Model Variables'!$B42,'5.Monthly Multipliers'!$B$2:$B$13,'5.Monthly Multipliers'!$M$2:$M$13)</f>
        <v>490.33890733463903</v>
      </c>
      <c r="F42">
        <f>('6.Econ Transform'!C42^0.2)*'7.Wthr Transform'!D66*12*'8. Model Variables'!E42</f>
        <v>507.67081229768922</v>
      </c>
    </row>
    <row r="43" spans="1:6" x14ac:dyDescent="0.35">
      <c r="A43">
        <f t="shared" si="0"/>
        <v>2020</v>
      </c>
      <c r="B43">
        <f t="shared" si="1"/>
        <v>6</v>
      </c>
      <c r="C43" s="2">
        <f>('6.Econ Transform'!C43^0.2)*'7.Wthr Transform'!H67*_xlfn.XLOOKUP('8. Model Variables'!A43,'4.Annual SAE Indices'!$A$2:$A$23,'4.Annual SAE Indices'!$V$2:$V$23)</f>
        <v>2.7730989171613407</v>
      </c>
      <c r="D43" s="2">
        <f>('6.Econ Transform'!C43^0.2)*'7.Wthr Transform'!L67*_xlfn.XLOOKUP('8. Model Variables'!$A43,'4.Annual SAE Indices'!$A$2:$A$23,'4.Annual SAE Indices'!$W$2:$W$23)</f>
        <v>282.81685220206793</v>
      </c>
      <c r="E43">
        <f>_xlfn.XLOOKUP('8. Model Variables'!$A43,'4.Annual SAE Indices'!$A$2:$A$23,'4.Annual SAE Indices'!$J$2:$J$23)*_xlfn.XLOOKUP('8. Model Variables'!$B43,'5.Monthly Multipliers'!$B$2:$B$13,'5.Monthly Multipliers'!$C$2:$C$13) + _xlfn.XLOOKUP('8. Model Variables'!$A43,'4.Annual SAE Indices'!$A$2:$A$23,'4.Annual SAE Indices'!$K$2:$K$23)*_xlfn.XLOOKUP('8. Model Variables'!$B43,'5.Monthly Multipliers'!$B$2:$B$13,'5.Monthly Multipliers'!$D$2:$D$13) + _xlfn.XLOOKUP('8. Model Variables'!$A43,'4.Annual SAE Indices'!$A$2:$A$23,'4.Annual SAE Indices'!$L$2:$L$23)*_xlfn.XLOOKUP('8. Model Variables'!$B43,'5.Monthly Multipliers'!$B$2:$B$13,'5.Monthly Multipliers'!$E$2:$E$13) + _xlfn.XLOOKUP('8. Model Variables'!$A43,'4.Annual SAE Indices'!$A$2:$A$23,'4.Annual SAE Indices'!$M$2:$M$23)*_xlfn.XLOOKUP('8. Model Variables'!$B43,'5.Monthly Multipliers'!$B$2:$B$13,'5.Monthly Multipliers'!$F$2:$F$13) + _xlfn.XLOOKUP('8. Model Variables'!$A43,'4.Annual SAE Indices'!$A$2:$A$23,'4.Annual SAE Indices'!$N$2:$N$23)*_xlfn.XLOOKUP('8. Model Variables'!$B43,'5.Monthly Multipliers'!$B$2:$B$13,'5.Monthly Multipliers'!$G$2:$G$13) + _xlfn.XLOOKUP('8. Model Variables'!$A43,'4.Annual SAE Indices'!$A$2:$A$23,'4.Annual SAE Indices'!$O$2:$O$23)*_xlfn.XLOOKUP('8. Model Variables'!$B43,'5.Monthly Multipliers'!$B$2:$B$13,'5.Monthly Multipliers'!$H$2:$H$13) + _xlfn.XLOOKUP('8. Model Variables'!$A43,'4.Annual SAE Indices'!$A$2:$A$23,'4.Annual SAE Indices'!$P$2:$P$23)*_xlfn.XLOOKUP('8. Model Variables'!$B43,'5.Monthly Multipliers'!$B$2:$B$13,'5.Monthly Multipliers'!$I$2:$I$13) + _xlfn.XLOOKUP('8. Model Variables'!$A43,'4.Annual SAE Indices'!$A$2:$A$23,'4.Annual SAE Indices'!$Q$2:$Q$23)*_xlfn.XLOOKUP('8. Model Variables'!$B43,'5.Monthly Multipliers'!$B$2:$B$13,'5.Monthly Multipliers'!$J$2:$J$13) + _xlfn.XLOOKUP('8. Model Variables'!$A43,'4.Annual SAE Indices'!$A$2:$A$23,'4.Annual SAE Indices'!$R$2:$R$23)*_xlfn.XLOOKUP('8. Model Variables'!$B43,'5.Monthly Multipliers'!$B$2:$B$13,'5.Monthly Multipliers'!$K$2:$K$13) + _xlfn.XLOOKUP('8. Model Variables'!$A43,'4.Annual SAE Indices'!$A$2:$A$23,'4.Annual SAE Indices'!$T$2:$T$23)*_xlfn.XLOOKUP('8. Model Variables'!$B43,'5.Monthly Multipliers'!$B$2:$B$13,'5.Monthly Multipliers'!$L$2:$L$13) + _xlfn.XLOOKUP('8. Model Variables'!$A43,'4.Annual SAE Indices'!$A$2:$A$23,'4.Annual SAE Indices'!$U$2:$U$23)*_xlfn.XLOOKUP('8. Model Variables'!$B43,'5.Monthly Multipliers'!$B$2:$B$13,'5.Monthly Multipliers'!$M$2:$M$13)</f>
        <v>487.003611190502</v>
      </c>
      <c r="F43">
        <f>('6.Econ Transform'!C43^0.2)*'7.Wthr Transform'!D67*12*'8. Model Variables'!E43</f>
        <v>487.95253950081207</v>
      </c>
    </row>
    <row r="44" spans="1:6" x14ac:dyDescent="0.35">
      <c r="A44">
        <f t="shared" si="0"/>
        <v>2020</v>
      </c>
      <c r="B44">
        <f t="shared" si="1"/>
        <v>7</v>
      </c>
      <c r="C44" s="2">
        <f>('6.Econ Transform'!C44^0.2)*'7.Wthr Transform'!H68*_xlfn.XLOOKUP('8. Model Variables'!A44,'4.Annual SAE Indices'!$A$2:$A$23,'4.Annual SAE Indices'!$V$2:$V$23)</f>
        <v>0</v>
      </c>
      <c r="D44" s="2">
        <f>('6.Econ Transform'!C44^0.2)*'7.Wthr Transform'!L68*_xlfn.XLOOKUP('8. Model Variables'!$A44,'4.Annual SAE Indices'!$A$2:$A$23,'4.Annual SAE Indices'!$W$2:$W$23)</f>
        <v>624.09114909063078</v>
      </c>
      <c r="E44">
        <f>_xlfn.XLOOKUP('8. Model Variables'!$A44,'4.Annual SAE Indices'!$A$2:$A$23,'4.Annual SAE Indices'!$J$2:$J$23)*_xlfn.XLOOKUP('8. Model Variables'!$B44,'5.Monthly Multipliers'!$B$2:$B$13,'5.Monthly Multipliers'!$C$2:$C$13) + _xlfn.XLOOKUP('8. Model Variables'!$A44,'4.Annual SAE Indices'!$A$2:$A$23,'4.Annual SAE Indices'!$K$2:$K$23)*_xlfn.XLOOKUP('8. Model Variables'!$B44,'5.Monthly Multipliers'!$B$2:$B$13,'5.Monthly Multipliers'!$D$2:$D$13) + _xlfn.XLOOKUP('8. Model Variables'!$A44,'4.Annual SAE Indices'!$A$2:$A$23,'4.Annual SAE Indices'!$L$2:$L$23)*_xlfn.XLOOKUP('8. Model Variables'!$B44,'5.Monthly Multipliers'!$B$2:$B$13,'5.Monthly Multipliers'!$E$2:$E$13) + _xlfn.XLOOKUP('8. Model Variables'!$A44,'4.Annual SAE Indices'!$A$2:$A$23,'4.Annual SAE Indices'!$M$2:$M$23)*_xlfn.XLOOKUP('8. Model Variables'!$B44,'5.Monthly Multipliers'!$B$2:$B$13,'5.Monthly Multipliers'!$F$2:$F$13) + _xlfn.XLOOKUP('8. Model Variables'!$A44,'4.Annual SAE Indices'!$A$2:$A$23,'4.Annual SAE Indices'!$N$2:$N$23)*_xlfn.XLOOKUP('8. Model Variables'!$B44,'5.Monthly Multipliers'!$B$2:$B$13,'5.Monthly Multipliers'!$G$2:$G$13) + _xlfn.XLOOKUP('8. Model Variables'!$A44,'4.Annual SAE Indices'!$A$2:$A$23,'4.Annual SAE Indices'!$O$2:$O$23)*_xlfn.XLOOKUP('8. Model Variables'!$B44,'5.Monthly Multipliers'!$B$2:$B$13,'5.Monthly Multipliers'!$H$2:$H$13) + _xlfn.XLOOKUP('8. Model Variables'!$A44,'4.Annual SAE Indices'!$A$2:$A$23,'4.Annual SAE Indices'!$P$2:$P$23)*_xlfn.XLOOKUP('8. Model Variables'!$B44,'5.Monthly Multipliers'!$B$2:$B$13,'5.Monthly Multipliers'!$I$2:$I$13) + _xlfn.XLOOKUP('8. Model Variables'!$A44,'4.Annual SAE Indices'!$A$2:$A$23,'4.Annual SAE Indices'!$Q$2:$Q$23)*_xlfn.XLOOKUP('8. Model Variables'!$B44,'5.Monthly Multipliers'!$B$2:$B$13,'5.Monthly Multipliers'!$J$2:$J$13) + _xlfn.XLOOKUP('8. Model Variables'!$A44,'4.Annual SAE Indices'!$A$2:$A$23,'4.Annual SAE Indices'!$R$2:$R$23)*_xlfn.XLOOKUP('8. Model Variables'!$B44,'5.Monthly Multipliers'!$B$2:$B$13,'5.Monthly Multipliers'!$K$2:$K$13) + _xlfn.XLOOKUP('8. Model Variables'!$A44,'4.Annual SAE Indices'!$A$2:$A$23,'4.Annual SAE Indices'!$T$2:$T$23)*_xlfn.XLOOKUP('8. Model Variables'!$B44,'5.Monthly Multipliers'!$B$2:$B$13,'5.Monthly Multipliers'!$L$2:$L$13) + _xlfn.XLOOKUP('8. Model Variables'!$A44,'4.Annual SAE Indices'!$A$2:$A$23,'4.Annual SAE Indices'!$U$2:$U$23)*_xlfn.XLOOKUP('8. Model Variables'!$B44,'5.Monthly Multipliers'!$B$2:$B$13,'5.Monthly Multipliers'!$M$2:$M$13)</f>
        <v>481.29108868668408</v>
      </c>
      <c r="F44">
        <f>('6.Econ Transform'!C44^0.2)*'7.Wthr Transform'!D68*12*'8. Model Variables'!E44</f>
        <v>496.58720363634018</v>
      </c>
    </row>
    <row r="45" spans="1:6" x14ac:dyDescent="0.35">
      <c r="A45">
        <f t="shared" si="0"/>
        <v>2020</v>
      </c>
      <c r="B45">
        <f t="shared" si="1"/>
        <v>8</v>
      </c>
      <c r="C45" s="2">
        <f>('6.Econ Transform'!C45^0.2)*'7.Wthr Transform'!H69*_xlfn.XLOOKUP('8. Model Variables'!A45,'4.Annual SAE Indices'!$A$2:$A$23,'4.Annual SAE Indices'!$V$2:$V$23)</f>
        <v>0</v>
      </c>
      <c r="D45" s="2">
        <f>('6.Econ Transform'!C45^0.2)*'7.Wthr Transform'!L69*_xlfn.XLOOKUP('8. Model Variables'!$A45,'4.Annual SAE Indices'!$A$2:$A$23,'4.Annual SAE Indices'!$W$2:$W$23)</f>
        <v>365.62622461847576</v>
      </c>
      <c r="E45">
        <f>_xlfn.XLOOKUP('8. Model Variables'!$A45,'4.Annual SAE Indices'!$A$2:$A$23,'4.Annual SAE Indices'!$J$2:$J$23)*_xlfn.XLOOKUP('8. Model Variables'!$B45,'5.Monthly Multipliers'!$B$2:$B$13,'5.Monthly Multipliers'!$C$2:$C$13) + _xlfn.XLOOKUP('8. Model Variables'!$A45,'4.Annual SAE Indices'!$A$2:$A$23,'4.Annual SAE Indices'!$K$2:$K$23)*_xlfn.XLOOKUP('8. Model Variables'!$B45,'5.Monthly Multipliers'!$B$2:$B$13,'5.Monthly Multipliers'!$D$2:$D$13) + _xlfn.XLOOKUP('8. Model Variables'!$A45,'4.Annual SAE Indices'!$A$2:$A$23,'4.Annual SAE Indices'!$L$2:$L$23)*_xlfn.XLOOKUP('8. Model Variables'!$B45,'5.Monthly Multipliers'!$B$2:$B$13,'5.Monthly Multipliers'!$E$2:$E$13) + _xlfn.XLOOKUP('8. Model Variables'!$A45,'4.Annual SAE Indices'!$A$2:$A$23,'4.Annual SAE Indices'!$M$2:$M$23)*_xlfn.XLOOKUP('8. Model Variables'!$B45,'5.Monthly Multipliers'!$B$2:$B$13,'5.Monthly Multipliers'!$F$2:$F$13) + _xlfn.XLOOKUP('8. Model Variables'!$A45,'4.Annual SAE Indices'!$A$2:$A$23,'4.Annual SAE Indices'!$N$2:$N$23)*_xlfn.XLOOKUP('8. Model Variables'!$B45,'5.Monthly Multipliers'!$B$2:$B$13,'5.Monthly Multipliers'!$G$2:$G$13) + _xlfn.XLOOKUP('8. Model Variables'!$A45,'4.Annual SAE Indices'!$A$2:$A$23,'4.Annual SAE Indices'!$O$2:$O$23)*_xlfn.XLOOKUP('8. Model Variables'!$B45,'5.Monthly Multipliers'!$B$2:$B$13,'5.Monthly Multipliers'!$H$2:$H$13) + _xlfn.XLOOKUP('8. Model Variables'!$A45,'4.Annual SAE Indices'!$A$2:$A$23,'4.Annual SAE Indices'!$P$2:$P$23)*_xlfn.XLOOKUP('8. Model Variables'!$B45,'5.Monthly Multipliers'!$B$2:$B$13,'5.Monthly Multipliers'!$I$2:$I$13) + _xlfn.XLOOKUP('8. Model Variables'!$A45,'4.Annual SAE Indices'!$A$2:$A$23,'4.Annual SAE Indices'!$Q$2:$Q$23)*_xlfn.XLOOKUP('8. Model Variables'!$B45,'5.Monthly Multipliers'!$B$2:$B$13,'5.Monthly Multipliers'!$J$2:$J$13) + _xlfn.XLOOKUP('8. Model Variables'!$A45,'4.Annual SAE Indices'!$A$2:$A$23,'4.Annual SAE Indices'!$R$2:$R$23)*_xlfn.XLOOKUP('8. Model Variables'!$B45,'5.Monthly Multipliers'!$B$2:$B$13,'5.Monthly Multipliers'!$K$2:$K$13) + _xlfn.XLOOKUP('8. Model Variables'!$A45,'4.Annual SAE Indices'!$A$2:$A$23,'4.Annual SAE Indices'!$T$2:$T$23)*_xlfn.XLOOKUP('8. Model Variables'!$B45,'5.Monthly Multipliers'!$B$2:$B$13,'5.Monthly Multipliers'!$L$2:$L$13) + _xlfn.XLOOKUP('8. Model Variables'!$A45,'4.Annual SAE Indices'!$A$2:$A$23,'4.Annual SAE Indices'!$U$2:$U$23)*_xlfn.XLOOKUP('8. Model Variables'!$B45,'5.Monthly Multipliers'!$B$2:$B$13,'5.Monthly Multipliers'!$M$2:$M$13)</f>
        <v>480.61060793498007</v>
      </c>
      <c r="F45">
        <f>('6.Econ Transform'!C45^0.2)*'7.Wthr Transform'!D69*12*'8. Model Variables'!E45</f>
        <v>495.8850962390494</v>
      </c>
    </row>
    <row r="46" spans="1:6" x14ac:dyDescent="0.35">
      <c r="A46">
        <f t="shared" si="0"/>
        <v>2020</v>
      </c>
      <c r="B46">
        <f t="shared" si="1"/>
        <v>9</v>
      </c>
      <c r="C46" s="2">
        <f>('6.Econ Transform'!C46^0.2)*'7.Wthr Transform'!H70*_xlfn.XLOOKUP('8. Model Variables'!A46,'4.Annual SAE Indices'!$A$2:$A$23,'4.Annual SAE Indices'!$V$2:$V$23)</f>
        <v>13.05448074898535</v>
      </c>
      <c r="D46" s="2">
        <f>('6.Econ Transform'!C46^0.2)*'7.Wthr Transform'!L70*_xlfn.XLOOKUP('8. Model Variables'!$A46,'4.Annual SAE Indices'!$A$2:$A$23,'4.Annual SAE Indices'!$W$2:$W$23)</f>
        <v>95.544899046448364</v>
      </c>
      <c r="E46">
        <f>_xlfn.XLOOKUP('8. Model Variables'!$A46,'4.Annual SAE Indices'!$A$2:$A$23,'4.Annual SAE Indices'!$J$2:$J$23)*_xlfn.XLOOKUP('8. Model Variables'!$B46,'5.Monthly Multipliers'!$B$2:$B$13,'5.Monthly Multipliers'!$C$2:$C$13) + _xlfn.XLOOKUP('8. Model Variables'!$A46,'4.Annual SAE Indices'!$A$2:$A$23,'4.Annual SAE Indices'!$K$2:$K$23)*_xlfn.XLOOKUP('8. Model Variables'!$B46,'5.Monthly Multipliers'!$B$2:$B$13,'5.Monthly Multipliers'!$D$2:$D$13) + _xlfn.XLOOKUP('8. Model Variables'!$A46,'4.Annual SAE Indices'!$A$2:$A$23,'4.Annual SAE Indices'!$L$2:$L$23)*_xlfn.XLOOKUP('8. Model Variables'!$B46,'5.Monthly Multipliers'!$B$2:$B$13,'5.Monthly Multipliers'!$E$2:$E$13) + _xlfn.XLOOKUP('8. Model Variables'!$A46,'4.Annual SAE Indices'!$A$2:$A$23,'4.Annual SAE Indices'!$M$2:$M$23)*_xlfn.XLOOKUP('8. Model Variables'!$B46,'5.Monthly Multipliers'!$B$2:$B$13,'5.Monthly Multipliers'!$F$2:$F$13) + _xlfn.XLOOKUP('8. Model Variables'!$A46,'4.Annual SAE Indices'!$A$2:$A$23,'4.Annual SAE Indices'!$N$2:$N$23)*_xlfn.XLOOKUP('8. Model Variables'!$B46,'5.Monthly Multipliers'!$B$2:$B$13,'5.Monthly Multipliers'!$G$2:$G$13) + _xlfn.XLOOKUP('8. Model Variables'!$A46,'4.Annual SAE Indices'!$A$2:$A$23,'4.Annual SAE Indices'!$O$2:$O$23)*_xlfn.XLOOKUP('8. Model Variables'!$B46,'5.Monthly Multipliers'!$B$2:$B$13,'5.Monthly Multipliers'!$H$2:$H$13) + _xlfn.XLOOKUP('8. Model Variables'!$A46,'4.Annual SAE Indices'!$A$2:$A$23,'4.Annual SAE Indices'!$P$2:$P$23)*_xlfn.XLOOKUP('8. Model Variables'!$B46,'5.Monthly Multipliers'!$B$2:$B$13,'5.Monthly Multipliers'!$I$2:$I$13) + _xlfn.XLOOKUP('8. Model Variables'!$A46,'4.Annual SAE Indices'!$A$2:$A$23,'4.Annual SAE Indices'!$Q$2:$Q$23)*_xlfn.XLOOKUP('8. Model Variables'!$B46,'5.Monthly Multipliers'!$B$2:$B$13,'5.Monthly Multipliers'!$J$2:$J$13) + _xlfn.XLOOKUP('8. Model Variables'!$A46,'4.Annual SAE Indices'!$A$2:$A$23,'4.Annual SAE Indices'!$R$2:$R$23)*_xlfn.XLOOKUP('8. Model Variables'!$B46,'5.Monthly Multipliers'!$B$2:$B$13,'5.Monthly Multipliers'!$K$2:$K$13) + _xlfn.XLOOKUP('8. Model Variables'!$A46,'4.Annual SAE Indices'!$A$2:$A$23,'4.Annual SAE Indices'!$T$2:$T$23)*_xlfn.XLOOKUP('8. Model Variables'!$B46,'5.Monthly Multipliers'!$B$2:$B$13,'5.Monthly Multipliers'!$L$2:$L$13) + _xlfn.XLOOKUP('8. Model Variables'!$A46,'4.Annual SAE Indices'!$A$2:$A$23,'4.Annual SAE Indices'!$U$2:$U$23)*_xlfn.XLOOKUP('8. Model Variables'!$B46,'5.Monthly Multipliers'!$B$2:$B$13,'5.Monthly Multipliers'!$M$2:$M$13)</f>
        <v>483.82993642845804</v>
      </c>
      <c r="F46">
        <f>('6.Econ Transform'!C46^0.2)*'7.Wthr Transform'!D70*12*'8. Model Variables'!E46</f>
        <v>483.10329635641762</v>
      </c>
    </row>
    <row r="47" spans="1:6" x14ac:dyDescent="0.35">
      <c r="A47">
        <f t="shared" si="0"/>
        <v>2020</v>
      </c>
      <c r="B47">
        <f t="shared" si="1"/>
        <v>10</v>
      </c>
      <c r="C47" s="2">
        <f>('6.Econ Transform'!C47^0.2)*'7.Wthr Transform'!H71*_xlfn.XLOOKUP('8. Model Variables'!A47,'4.Annual SAE Indices'!$A$2:$A$23,'4.Annual SAE Indices'!$V$2:$V$23)</f>
        <v>94.477774450438304</v>
      </c>
      <c r="D47" s="2">
        <f>('6.Econ Transform'!C47^0.2)*'7.Wthr Transform'!L71*_xlfn.XLOOKUP('8. Model Variables'!$A47,'4.Annual SAE Indices'!$A$2:$A$23,'4.Annual SAE Indices'!$W$2:$W$23)</f>
        <v>0</v>
      </c>
      <c r="E47">
        <f>_xlfn.XLOOKUP('8. Model Variables'!$A47,'4.Annual SAE Indices'!$A$2:$A$23,'4.Annual SAE Indices'!$J$2:$J$23)*_xlfn.XLOOKUP('8. Model Variables'!$B47,'5.Monthly Multipliers'!$B$2:$B$13,'5.Monthly Multipliers'!$C$2:$C$13) + _xlfn.XLOOKUP('8. Model Variables'!$A47,'4.Annual SAE Indices'!$A$2:$A$23,'4.Annual SAE Indices'!$K$2:$K$23)*_xlfn.XLOOKUP('8. Model Variables'!$B47,'5.Monthly Multipliers'!$B$2:$B$13,'5.Monthly Multipliers'!$D$2:$D$13) + _xlfn.XLOOKUP('8. Model Variables'!$A47,'4.Annual SAE Indices'!$A$2:$A$23,'4.Annual SAE Indices'!$L$2:$L$23)*_xlfn.XLOOKUP('8. Model Variables'!$B47,'5.Monthly Multipliers'!$B$2:$B$13,'5.Monthly Multipliers'!$E$2:$E$13) + _xlfn.XLOOKUP('8. Model Variables'!$A47,'4.Annual SAE Indices'!$A$2:$A$23,'4.Annual SAE Indices'!$M$2:$M$23)*_xlfn.XLOOKUP('8. Model Variables'!$B47,'5.Monthly Multipliers'!$B$2:$B$13,'5.Monthly Multipliers'!$F$2:$F$13) + _xlfn.XLOOKUP('8. Model Variables'!$A47,'4.Annual SAE Indices'!$A$2:$A$23,'4.Annual SAE Indices'!$N$2:$N$23)*_xlfn.XLOOKUP('8. Model Variables'!$B47,'5.Monthly Multipliers'!$B$2:$B$13,'5.Monthly Multipliers'!$G$2:$G$13) + _xlfn.XLOOKUP('8. Model Variables'!$A47,'4.Annual SAE Indices'!$A$2:$A$23,'4.Annual SAE Indices'!$O$2:$O$23)*_xlfn.XLOOKUP('8. Model Variables'!$B47,'5.Monthly Multipliers'!$B$2:$B$13,'5.Monthly Multipliers'!$H$2:$H$13) + _xlfn.XLOOKUP('8. Model Variables'!$A47,'4.Annual SAE Indices'!$A$2:$A$23,'4.Annual SAE Indices'!$P$2:$P$23)*_xlfn.XLOOKUP('8. Model Variables'!$B47,'5.Monthly Multipliers'!$B$2:$B$13,'5.Monthly Multipliers'!$I$2:$I$13) + _xlfn.XLOOKUP('8. Model Variables'!$A47,'4.Annual SAE Indices'!$A$2:$A$23,'4.Annual SAE Indices'!$Q$2:$Q$23)*_xlfn.XLOOKUP('8. Model Variables'!$B47,'5.Monthly Multipliers'!$B$2:$B$13,'5.Monthly Multipliers'!$J$2:$J$13) + _xlfn.XLOOKUP('8. Model Variables'!$A47,'4.Annual SAE Indices'!$A$2:$A$23,'4.Annual SAE Indices'!$R$2:$R$23)*_xlfn.XLOOKUP('8. Model Variables'!$B47,'5.Monthly Multipliers'!$B$2:$B$13,'5.Monthly Multipliers'!$K$2:$K$13) + _xlfn.XLOOKUP('8. Model Variables'!$A47,'4.Annual SAE Indices'!$A$2:$A$23,'4.Annual SAE Indices'!$T$2:$T$23)*_xlfn.XLOOKUP('8. Model Variables'!$B47,'5.Monthly Multipliers'!$B$2:$B$13,'5.Monthly Multipliers'!$L$2:$L$13) + _xlfn.XLOOKUP('8. Model Variables'!$A47,'4.Annual SAE Indices'!$A$2:$A$23,'4.Annual SAE Indices'!$U$2:$U$23)*_xlfn.XLOOKUP('8. Model Variables'!$B47,'5.Monthly Multipliers'!$B$2:$B$13,'5.Monthly Multipliers'!$M$2:$M$13)</f>
        <v>490.345680299126</v>
      </c>
      <c r="F47">
        <f>('6.Econ Transform'!C47^0.2)*'7.Wthr Transform'!D71*12*'8. Model Variables'!E47</f>
        <v>505.31677209155862</v>
      </c>
    </row>
    <row r="48" spans="1:6" x14ac:dyDescent="0.35">
      <c r="A48">
        <f t="shared" si="0"/>
        <v>2020</v>
      </c>
      <c r="B48">
        <f t="shared" si="1"/>
        <v>11</v>
      </c>
      <c r="C48" s="2">
        <f>('6.Econ Transform'!C48^0.2)*'7.Wthr Transform'!H72*_xlfn.XLOOKUP('8. Model Variables'!A48,'4.Annual SAE Indices'!$A$2:$A$23,'4.Annual SAE Indices'!$V$2:$V$23)</f>
        <v>129.91351177909465</v>
      </c>
      <c r="D48" s="2">
        <f>('6.Econ Transform'!C48^0.2)*'7.Wthr Transform'!L72*_xlfn.XLOOKUP('8. Model Variables'!$A48,'4.Annual SAE Indices'!$A$2:$A$23,'4.Annual SAE Indices'!$W$2:$W$23)</f>
        <v>0</v>
      </c>
      <c r="E48">
        <f>_xlfn.XLOOKUP('8. Model Variables'!$A48,'4.Annual SAE Indices'!$A$2:$A$23,'4.Annual SAE Indices'!$J$2:$J$23)*_xlfn.XLOOKUP('8. Model Variables'!$B48,'5.Monthly Multipliers'!$B$2:$B$13,'5.Monthly Multipliers'!$C$2:$C$13) + _xlfn.XLOOKUP('8. Model Variables'!$A48,'4.Annual SAE Indices'!$A$2:$A$23,'4.Annual SAE Indices'!$K$2:$K$23)*_xlfn.XLOOKUP('8. Model Variables'!$B48,'5.Monthly Multipliers'!$B$2:$B$13,'5.Monthly Multipliers'!$D$2:$D$13) + _xlfn.XLOOKUP('8. Model Variables'!$A48,'4.Annual SAE Indices'!$A$2:$A$23,'4.Annual SAE Indices'!$L$2:$L$23)*_xlfn.XLOOKUP('8. Model Variables'!$B48,'5.Monthly Multipliers'!$B$2:$B$13,'5.Monthly Multipliers'!$E$2:$E$13) + _xlfn.XLOOKUP('8. Model Variables'!$A48,'4.Annual SAE Indices'!$A$2:$A$23,'4.Annual SAE Indices'!$M$2:$M$23)*_xlfn.XLOOKUP('8. Model Variables'!$B48,'5.Monthly Multipliers'!$B$2:$B$13,'5.Monthly Multipliers'!$F$2:$F$13) + _xlfn.XLOOKUP('8. Model Variables'!$A48,'4.Annual SAE Indices'!$A$2:$A$23,'4.Annual SAE Indices'!$N$2:$N$23)*_xlfn.XLOOKUP('8. Model Variables'!$B48,'5.Monthly Multipliers'!$B$2:$B$13,'5.Monthly Multipliers'!$G$2:$G$13) + _xlfn.XLOOKUP('8. Model Variables'!$A48,'4.Annual SAE Indices'!$A$2:$A$23,'4.Annual SAE Indices'!$O$2:$O$23)*_xlfn.XLOOKUP('8. Model Variables'!$B48,'5.Monthly Multipliers'!$B$2:$B$13,'5.Monthly Multipliers'!$H$2:$H$13) + _xlfn.XLOOKUP('8. Model Variables'!$A48,'4.Annual SAE Indices'!$A$2:$A$23,'4.Annual SAE Indices'!$P$2:$P$23)*_xlfn.XLOOKUP('8. Model Variables'!$B48,'5.Monthly Multipliers'!$B$2:$B$13,'5.Monthly Multipliers'!$I$2:$I$13) + _xlfn.XLOOKUP('8. Model Variables'!$A48,'4.Annual SAE Indices'!$A$2:$A$23,'4.Annual SAE Indices'!$Q$2:$Q$23)*_xlfn.XLOOKUP('8. Model Variables'!$B48,'5.Monthly Multipliers'!$B$2:$B$13,'5.Monthly Multipliers'!$J$2:$J$13) + _xlfn.XLOOKUP('8. Model Variables'!$A48,'4.Annual SAE Indices'!$A$2:$A$23,'4.Annual SAE Indices'!$R$2:$R$23)*_xlfn.XLOOKUP('8. Model Variables'!$B48,'5.Monthly Multipliers'!$B$2:$B$13,'5.Monthly Multipliers'!$K$2:$K$13) + _xlfn.XLOOKUP('8. Model Variables'!$A48,'4.Annual SAE Indices'!$A$2:$A$23,'4.Annual SAE Indices'!$T$2:$T$23)*_xlfn.XLOOKUP('8. Model Variables'!$B48,'5.Monthly Multipliers'!$B$2:$B$13,'5.Monthly Multipliers'!$L$2:$L$13) + _xlfn.XLOOKUP('8. Model Variables'!$A48,'4.Annual SAE Indices'!$A$2:$A$23,'4.Annual SAE Indices'!$U$2:$U$23)*_xlfn.XLOOKUP('8. Model Variables'!$B48,'5.Monthly Multipliers'!$B$2:$B$13,'5.Monthly Multipliers'!$M$2:$M$13)</f>
        <v>496.50987276830801</v>
      </c>
      <c r="F48">
        <f>('6.Econ Transform'!C48^0.2)*'7.Wthr Transform'!D72*12*'8. Model Variables'!E48</f>
        <v>495.16371086476801</v>
      </c>
    </row>
    <row r="49" spans="1:6" x14ac:dyDescent="0.35">
      <c r="A49">
        <f t="shared" si="0"/>
        <v>2020</v>
      </c>
      <c r="B49">
        <f t="shared" si="1"/>
        <v>12</v>
      </c>
      <c r="C49" s="2">
        <f>('6.Econ Transform'!C49^0.2)*'7.Wthr Transform'!H73*_xlfn.XLOOKUP('8. Model Variables'!A49,'4.Annual SAE Indices'!$A$2:$A$23,'4.Annual SAE Indices'!$V$2:$V$23)</f>
        <v>249.33825561001871</v>
      </c>
      <c r="D49" s="2">
        <f>('6.Econ Transform'!C49^0.2)*'7.Wthr Transform'!L73*_xlfn.XLOOKUP('8. Model Variables'!$A49,'4.Annual SAE Indices'!$A$2:$A$23,'4.Annual SAE Indices'!$W$2:$W$23)</f>
        <v>0</v>
      </c>
      <c r="E49">
        <f>_xlfn.XLOOKUP('8. Model Variables'!$A49,'4.Annual SAE Indices'!$A$2:$A$23,'4.Annual SAE Indices'!$J$2:$J$23)*_xlfn.XLOOKUP('8. Model Variables'!$B49,'5.Monthly Multipliers'!$B$2:$B$13,'5.Monthly Multipliers'!$C$2:$C$13) + _xlfn.XLOOKUP('8. Model Variables'!$A49,'4.Annual SAE Indices'!$A$2:$A$23,'4.Annual SAE Indices'!$K$2:$K$23)*_xlfn.XLOOKUP('8. Model Variables'!$B49,'5.Monthly Multipliers'!$B$2:$B$13,'5.Monthly Multipliers'!$D$2:$D$13) + _xlfn.XLOOKUP('8. Model Variables'!$A49,'4.Annual SAE Indices'!$A$2:$A$23,'4.Annual SAE Indices'!$L$2:$L$23)*_xlfn.XLOOKUP('8. Model Variables'!$B49,'5.Monthly Multipliers'!$B$2:$B$13,'5.Monthly Multipliers'!$E$2:$E$13) + _xlfn.XLOOKUP('8. Model Variables'!$A49,'4.Annual SAE Indices'!$A$2:$A$23,'4.Annual SAE Indices'!$M$2:$M$23)*_xlfn.XLOOKUP('8. Model Variables'!$B49,'5.Monthly Multipliers'!$B$2:$B$13,'5.Monthly Multipliers'!$F$2:$F$13) + _xlfn.XLOOKUP('8. Model Variables'!$A49,'4.Annual SAE Indices'!$A$2:$A$23,'4.Annual SAE Indices'!$N$2:$N$23)*_xlfn.XLOOKUP('8. Model Variables'!$B49,'5.Monthly Multipliers'!$B$2:$B$13,'5.Monthly Multipliers'!$G$2:$G$13) + _xlfn.XLOOKUP('8. Model Variables'!$A49,'4.Annual SAE Indices'!$A$2:$A$23,'4.Annual SAE Indices'!$O$2:$O$23)*_xlfn.XLOOKUP('8. Model Variables'!$B49,'5.Monthly Multipliers'!$B$2:$B$13,'5.Monthly Multipliers'!$H$2:$H$13) + _xlfn.XLOOKUP('8. Model Variables'!$A49,'4.Annual SAE Indices'!$A$2:$A$23,'4.Annual SAE Indices'!$P$2:$P$23)*_xlfn.XLOOKUP('8. Model Variables'!$B49,'5.Monthly Multipliers'!$B$2:$B$13,'5.Monthly Multipliers'!$I$2:$I$13) + _xlfn.XLOOKUP('8. Model Variables'!$A49,'4.Annual SAE Indices'!$A$2:$A$23,'4.Annual SAE Indices'!$Q$2:$Q$23)*_xlfn.XLOOKUP('8. Model Variables'!$B49,'5.Monthly Multipliers'!$B$2:$B$13,'5.Monthly Multipliers'!$J$2:$J$13) + _xlfn.XLOOKUP('8. Model Variables'!$A49,'4.Annual SAE Indices'!$A$2:$A$23,'4.Annual SAE Indices'!$R$2:$R$23)*_xlfn.XLOOKUP('8. Model Variables'!$B49,'5.Monthly Multipliers'!$B$2:$B$13,'5.Monthly Multipliers'!$K$2:$K$13) + _xlfn.XLOOKUP('8. Model Variables'!$A49,'4.Annual SAE Indices'!$A$2:$A$23,'4.Annual SAE Indices'!$T$2:$T$23)*_xlfn.XLOOKUP('8. Model Variables'!$B49,'5.Monthly Multipliers'!$B$2:$B$13,'5.Monthly Multipliers'!$L$2:$L$13) + _xlfn.XLOOKUP('8. Model Variables'!$A49,'4.Annual SAE Indices'!$A$2:$A$23,'4.Annual SAE Indices'!$U$2:$U$23)*_xlfn.XLOOKUP('8. Model Variables'!$B49,'5.Monthly Multipliers'!$B$2:$B$13,'5.Monthly Multipliers'!$M$2:$M$13)</f>
        <v>503.89254989729898</v>
      </c>
      <c r="F49">
        <f>('6.Econ Transform'!C49^0.2)*'7.Wthr Transform'!D73*12*'8. Model Variables'!E49</f>
        <v>519.27725077491948</v>
      </c>
    </row>
    <row r="50" spans="1:6" x14ac:dyDescent="0.35">
      <c r="A50">
        <f t="shared" si="0"/>
        <v>2021</v>
      </c>
      <c r="B50">
        <f t="shared" si="1"/>
        <v>1</v>
      </c>
      <c r="C50" s="2">
        <f>('6.Econ Transform'!C50^0.2)*'7.Wthr Transform'!H74*_xlfn.XLOOKUP('8. Model Variables'!A50,'4.Annual SAE Indices'!$A$2:$A$23,'4.Annual SAE Indices'!$V$2:$V$23)</f>
        <v>288.72994835896753</v>
      </c>
      <c r="D50" s="2">
        <f>('6.Econ Transform'!C50^0.2)*'7.Wthr Transform'!L74*_xlfn.XLOOKUP('8. Model Variables'!$A50,'4.Annual SAE Indices'!$A$2:$A$23,'4.Annual SAE Indices'!$W$2:$W$23)</f>
        <v>0</v>
      </c>
      <c r="E50">
        <f>_xlfn.XLOOKUP('8. Model Variables'!$A50,'4.Annual SAE Indices'!$A$2:$A$23,'4.Annual SAE Indices'!$J$2:$J$23)*_xlfn.XLOOKUP('8. Model Variables'!$B50,'5.Monthly Multipliers'!$B$2:$B$13,'5.Monthly Multipliers'!$C$2:$C$13) + _xlfn.XLOOKUP('8. Model Variables'!$A50,'4.Annual SAE Indices'!$A$2:$A$23,'4.Annual SAE Indices'!$K$2:$K$23)*_xlfn.XLOOKUP('8. Model Variables'!$B50,'5.Monthly Multipliers'!$B$2:$B$13,'5.Monthly Multipliers'!$D$2:$D$13) + _xlfn.XLOOKUP('8. Model Variables'!$A50,'4.Annual SAE Indices'!$A$2:$A$23,'4.Annual SAE Indices'!$L$2:$L$23)*_xlfn.XLOOKUP('8. Model Variables'!$B50,'5.Monthly Multipliers'!$B$2:$B$13,'5.Monthly Multipliers'!$E$2:$E$13) + _xlfn.XLOOKUP('8. Model Variables'!$A50,'4.Annual SAE Indices'!$A$2:$A$23,'4.Annual SAE Indices'!$M$2:$M$23)*_xlfn.XLOOKUP('8. Model Variables'!$B50,'5.Monthly Multipliers'!$B$2:$B$13,'5.Monthly Multipliers'!$F$2:$F$13) + _xlfn.XLOOKUP('8. Model Variables'!$A50,'4.Annual SAE Indices'!$A$2:$A$23,'4.Annual SAE Indices'!$N$2:$N$23)*_xlfn.XLOOKUP('8. Model Variables'!$B50,'5.Monthly Multipliers'!$B$2:$B$13,'5.Monthly Multipliers'!$G$2:$G$13) + _xlfn.XLOOKUP('8. Model Variables'!$A50,'4.Annual SAE Indices'!$A$2:$A$23,'4.Annual SAE Indices'!$O$2:$O$23)*_xlfn.XLOOKUP('8. Model Variables'!$B50,'5.Monthly Multipliers'!$B$2:$B$13,'5.Monthly Multipliers'!$H$2:$H$13) + _xlfn.XLOOKUP('8. Model Variables'!$A50,'4.Annual SAE Indices'!$A$2:$A$23,'4.Annual SAE Indices'!$P$2:$P$23)*_xlfn.XLOOKUP('8. Model Variables'!$B50,'5.Monthly Multipliers'!$B$2:$B$13,'5.Monthly Multipliers'!$I$2:$I$13) + _xlfn.XLOOKUP('8. Model Variables'!$A50,'4.Annual SAE Indices'!$A$2:$A$23,'4.Annual SAE Indices'!$Q$2:$Q$23)*_xlfn.XLOOKUP('8. Model Variables'!$B50,'5.Monthly Multipliers'!$B$2:$B$13,'5.Monthly Multipliers'!$J$2:$J$13) + _xlfn.XLOOKUP('8. Model Variables'!$A50,'4.Annual SAE Indices'!$A$2:$A$23,'4.Annual SAE Indices'!$R$2:$R$23)*_xlfn.XLOOKUP('8. Model Variables'!$B50,'5.Monthly Multipliers'!$B$2:$B$13,'5.Monthly Multipliers'!$K$2:$K$13) + _xlfn.XLOOKUP('8. Model Variables'!$A50,'4.Annual SAE Indices'!$A$2:$A$23,'4.Annual SAE Indices'!$T$2:$T$23)*_xlfn.XLOOKUP('8. Model Variables'!$B50,'5.Monthly Multipliers'!$B$2:$B$13,'5.Monthly Multipliers'!$L$2:$L$13) + _xlfn.XLOOKUP('8. Model Variables'!$A50,'4.Annual SAE Indices'!$A$2:$A$23,'4.Annual SAE Indices'!$U$2:$U$23)*_xlfn.XLOOKUP('8. Model Variables'!$B50,'5.Monthly Multipliers'!$B$2:$B$13,'5.Monthly Multipliers'!$M$2:$M$13)</f>
        <v>505.04777436655701</v>
      </c>
      <c r="F50">
        <f>('6.Econ Transform'!C50^0.2)*'7.Wthr Transform'!D74*12*'8. Model Variables'!E50</f>
        <v>522.1192485871253</v>
      </c>
    </row>
    <row r="51" spans="1:6" x14ac:dyDescent="0.35">
      <c r="A51">
        <f t="shared" si="0"/>
        <v>2021</v>
      </c>
      <c r="B51">
        <f t="shared" si="1"/>
        <v>2</v>
      </c>
      <c r="C51" s="2">
        <f>('6.Econ Transform'!C51^0.2)*'7.Wthr Transform'!H75*_xlfn.XLOOKUP('8. Model Variables'!A51,'4.Annual SAE Indices'!$A$2:$A$23,'4.Annual SAE Indices'!$V$2:$V$23)</f>
        <v>300.10885685441059</v>
      </c>
      <c r="D51" s="2">
        <f>('6.Econ Transform'!C51^0.2)*'7.Wthr Transform'!L75*_xlfn.XLOOKUP('8. Model Variables'!$A51,'4.Annual SAE Indices'!$A$2:$A$23,'4.Annual SAE Indices'!$W$2:$W$23)</f>
        <v>0</v>
      </c>
      <c r="E51">
        <f>_xlfn.XLOOKUP('8. Model Variables'!$A51,'4.Annual SAE Indices'!$A$2:$A$23,'4.Annual SAE Indices'!$J$2:$J$23)*_xlfn.XLOOKUP('8. Model Variables'!$B51,'5.Monthly Multipliers'!$B$2:$B$13,'5.Monthly Multipliers'!$C$2:$C$13) + _xlfn.XLOOKUP('8. Model Variables'!$A51,'4.Annual SAE Indices'!$A$2:$A$23,'4.Annual SAE Indices'!$K$2:$K$23)*_xlfn.XLOOKUP('8. Model Variables'!$B51,'5.Monthly Multipliers'!$B$2:$B$13,'5.Monthly Multipliers'!$D$2:$D$13) + _xlfn.XLOOKUP('8. Model Variables'!$A51,'4.Annual SAE Indices'!$A$2:$A$23,'4.Annual SAE Indices'!$L$2:$L$23)*_xlfn.XLOOKUP('8. Model Variables'!$B51,'5.Monthly Multipliers'!$B$2:$B$13,'5.Monthly Multipliers'!$E$2:$E$13) + _xlfn.XLOOKUP('8. Model Variables'!$A51,'4.Annual SAE Indices'!$A$2:$A$23,'4.Annual SAE Indices'!$M$2:$M$23)*_xlfn.XLOOKUP('8. Model Variables'!$B51,'5.Monthly Multipliers'!$B$2:$B$13,'5.Monthly Multipliers'!$F$2:$F$13) + _xlfn.XLOOKUP('8. Model Variables'!$A51,'4.Annual SAE Indices'!$A$2:$A$23,'4.Annual SAE Indices'!$N$2:$N$23)*_xlfn.XLOOKUP('8. Model Variables'!$B51,'5.Monthly Multipliers'!$B$2:$B$13,'5.Monthly Multipliers'!$G$2:$G$13) + _xlfn.XLOOKUP('8. Model Variables'!$A51,'4.Annual SAE Indices'!$A$2:$A$23,'4.Annual SAE Indices'!$O$2:$O$23)*_xlfn.XLOOKUP('8. Model Variables'!$B51,'5.Monthly Multipliers'!$B$2:$B$13,'5.Monthly Multipliers'!$H$2:$H$13) + _xlfn.XLOOKUP('8. Model Variables'!$A51,'4.Annual SAE Indices'!$A$2:$A$23,'4.Annual SAE Indices'!$P$2:$P$23)*_xlfn.XLOOKUP('8. Model Variables'!$B51,'5.Monthly Multipliers'!$B$2:$B$13,'5.Monthly Multipliers'!$I$2:$I$13) + _xlfn.XLOOKUP('8. Model Variables'!$A51,'4.Annual SAE Indices'!$A$2:$A$23,'4.Annual SAE Indices'!$Q$2:$Q$23)*_xlfn.XLOOKUP('8. Model Variables'!$B51,'5.Monthly Multipliers'!$B$2:$B$13,'5.Monthly Multipliers'!$J$2:$J$13) + _xlfn.XLOOKUP('8. Model Variables'!$A51,'4.Annual SAE Indices'!$A$2:$A$23,'4.Annual SAE Indices'!$R$2:$R$23)*_xlfn.XLOOKUP('8. Model Variables'!$B51,'5.Monthly Multipliers'!$B$2:$B$13,'5.Monthly Multipliers'!$K$2:$K$13) + _xlfn.XLOOKUP('8. Model Variables'!$A51,'4.Annual SAE Indices'!$A$2:$A$23,'4.Annual SAE Indices'!$T$2:$T$23)*_xlfn.XLOOKUP('8. Model Variables'!$B51,'5.Monthly Multipliers'!$B$2:$B$13,'5.Monthly Multipliers'!$L$2:$L$13) + _xlfn.XLOOKUP('8. Model Variables'!$A51,'4.Annual SAE Indices'!$A$2:$A$23,'4.Annual SAE Indices'!$U$2:$U$23)*_xlfn.XLOOKUP('8. Model Variables'!$B51,'5.Monthly Multipliers'!$B$2:$B$13,'5.Monthly Multipliers'!$M$2:$M$13)</f>
        <v>502.075541375905</v>
      </c>
      <c r="F51">
        <f>('6.Econ Transform'!C51^0.2)*'7.Wthr Transform'!D75*12*'8. Model Variables'!E51</f>
        <v>468.81623786380476</v>
      </c>
    </row>
    <row r="52" spans="1:6" x14ac:dyDescent="0.35">
      <c r="A52">
        <f t="shared" si="0"/>
        <v>2021</v>
      </c>
      <c r="B52">
        <f t="shared" si="1"/>
        <v>3</v>
      </c>
      <c r="C52" s="2">
        <f>('6.Econ Transform'!C52^0.2)*'7.Wthr Transform'!H76*_xlfn.XLOOKUP('8. Model Variables'!A52,'4.Annual SAE Indices'!$A$2:$A$23,'4.Annual SAE Indices'!$V$2:$V$23)</f>
        <v>193.41516518813148</v>
      </c>
      <c r="D52" s="2">
        <f>('6.Econ Transform'!C52^0.2)*'7.Wthr Transform'!L76*_xlfn.XLOOKUP('8. Model Variables'!$A52,'4.Annual SAE Indices'!$A$2:$A$23,'4.Annual SAE Indices'!$W$2:$W$23)</f>
        <v>0</v>
      </c>
      <c r="E52">
        <f>_xlfn.XLOOKUP('8. Model Variables'!$A52,'4.Annual SAE Indices'!$A$2:$A$23,'4.Annual SAE Indices'!$J$2:$J$23)*_xlfn.XLOOKUP('8. Model Variables'!$B52,'5.Monthly Multipliers'!$B$2:$B$13,'5.Monthly Multipliers'!$C$2:$C$13) + _xlfn.XLOOKUP('8. Model Variables'!$A52,'4.Annual SAE Indices'!$A$2:$A$23,'4.Annual SAE Indices'!$K$2:$K$23)*_xlfn.XLOOKUP('8. Model Variables'!$B52,'5.Monthly Multipliers'!$B$2:$B$13,'5.Monthly Multipliers'!$D$2:$D$13) + _xlfn.XLOOKUP('8. Model Variables'!$A52,'4.Annual SAE Indices'!$A$2:$A$23,'4.Annual SAE Indices'!$L$2:$L$23)*_xlfn.XLOOKUP('8. Model Variables'!$B52,'5.Monthly Multipliers'!$B$2:$B$13,'5.Monthly Multipliers'!$E$2:$E$13) + _xlfn.XLOOKUP('8. Model Variables'!$A52,'4.Annual SAE Indices'!$A$2:$A$23,'4.Annual SAE Indices'!$M$2:$M$23)*_xlfn.XLOOKUP('8. Model Variables'!$B52,'5.Monthly Multipliers'!$B$2:$B$13,'5.Monthly Multipliers'!$F$2:$F$13) + _xlfn.XLOOKUP('8. Model Variables'!$A52,'4.Annual SAE Indices'!$A$2:$A$23,'4.Annual SAE Indices'!$N$2:$N$23)*_xlfn.XLOOKUP('8. Model Variables'!$B52,'5.Monthly Multipliers'!$B$2:$B$13,'5.Monthly Multipliers'!$G$2:$G$13) + _xlfn.XLOOKUP('8. Model Variables'!$A52,'4.Annual SAE Indices'!$A$2:$A$23,'4.Annual SAE Indices'!$O$2:$O$23)*_xlfn.XLOOKUP('8. Model Variables'!$B52,'5.Monthly Multipliers'!$B$2:$B$13,'5.Monthly Multipliers'!$H$2:$H$13) + _xlfn.XLOOKUP('8. Model Variables'!$A52,'4.Annual SAE Indices'!$A$2:$A$23,'4.Annual SAE Indices'!$P$2:$P$23)*_xlfn.XLOOKUP('8. Model Variables'!$B52,'5.Monthly Multipliers'!$B$2:$B$13,'5.Monthly Multipliers'!$I$2:$I$13) + _xlfn.XLOOKUP('8. Model Variables'!$A52,'4.Annual SAE Indices'!$A$2:$A$23,'4.Annual SAE Indices'!$Q$2:$Q$23)*_xlfn.XLOOKUP('8. Model Variables'!$B52,'5.Monthly Multipliers'!$B$2:$B$13,'5.Monthly Multipliers'!$J$2:$J$13) + _xlfn.XLOOKUP('8. Model Variables'!$A52,'4.Annual SAE Indices'!$A$2:$A$23,'4.Annual SAE Indices'!$R$2:$R$23)*_xlfn.XLOOKUP('8. Model Variables'!$B52,'5.Monthly Multipliers'!$B$2:$B$13,'5.Monthly Multipliers'!$K$2:$K$13) + _xlfn.XLOOKUP('8. Model Variables'!$A52,'4.Annual SAE Indices'!$A$2:$A$23,'4.Annual SAE Indices'!$T$2:$T$23)*_xlfn.XLOOKUP('8. Model Variables'!$B52,'5.Monthly Multipliers'!$B$2:$B$13,'5.Monthly Multipliers'!$L$2:$L$13) + _xlfn.XLOOKUP('8. Model Variables'!$A52,'4.Annual SAE Indices'!$A$2:$A$23,'4.Annual SAE Indices'!$U$2:$U$23)*_xlfn.XLOOKUP('8. Model Variables'!$B52,'5.Monthly Multipliers'!$B$2:$B$13,'5.Monthly Multipliers'!$M$2:$M$13)</f>
        <v>498.87179618834898</v>
      </c>
      <c r="F52">
        <f>('6.Econ Transform'!C52^0.2)*'7.Wthr Transform'!D76*12*'8. Model Variables'!E52</f>
        <v>515.73451183674399</v>
      </c>
    </row>
    <row r="53" spans="1:6" x14ac:dyDescent="0.35">
      <c r="A53">
        <f t="shared" si="0"/>
        <v>2021</v>
      </c>
      <c r="B53">
        <f t="shared" si="1"/>
        <v>4</v>
      </c>
      <c r="C53" s="2">
        <f>('6.Econ Transform'!C53^0.2)*'7.Wthr Transform'!H77*_xlfn.XLOOKUP('8. Model Variables'!A53,'4.Annual SAE Indices'!$A$2:$A$23,'4.Annual SAE Indices'!$V$2:$V$23)</f>
        <v>112.25388034786273</v>
      </c>
      <c r="D53" s="2">
        <f>('6.Econ Transform'!C53^0.2)*'7.Wthr Transform'!L77*_xlfn.XLOOKUP('8. Model Variables'!$A53,'4.Annual SAE Indices'!$A$2:$A$23,'4.Annual SAE Indices'!$W$2:$W$23)</f>
        <v>0</v>
      </c>
      <c r="E53">
        <f>_xlfn.XLOOKUP('8. Model Variables'!$A53,'4.Annual SAE Indices'!$A$2:$A$23,'4.Annual SAE Indices'!$J$2:$J$23)*_xlfn.XLOOKUP('8. Model Variables'!$B53,'5.Monthly Multipliers'!$B$2:$B$13,'5.Monthly Multipliers'!$C$2:$C$13) + _xlfn.XLOOKUP('8. Model Variables'!$A53,'4.Annual SAE Indices'!$A$2:$A$23,'4.Annual SAE Indices'!$K$2:$K$23)*_xlfn.XLOOKUP('8. Model Variables'!$B53,'5.Monthly Multipliers'!$B$2:$B$13,'5.Monthly Multipliers'!$D$2:$D$13) + _xlfn.XLOOKUP('8. Model Variables'!$A53,'4.Annual SAE Indices'!$A$2:$A$23,'4.Annual SAE Indices'!$L$2:$L$23)*_xlfn.XLOOKUP('8. Model Variables'!$B53,'5.Monthly Multipliers'!$B$2:$B$13,'5.Monthly Multipliers'!$E$2:$E$13) + _xlfn.XLOOKUP('8. Model Variables'!$A53,'4.Annual SAE Indices'!$A$2:$A$23,'4.Annual SAE Indices'!$M$2:$M$23)*_xlfn.XLOOKUP('8. Model Variables'!$B53,'5.Monthly Multipliers'!$B$2:$B$13,'5.Monthly Multipliers'!$F$2:$F$13) + _xlfn.XLOOKUP('8. Model Variables'!$A53,'4.Annual SAE Indices'!$A$2:$A$23,'4.Annual SAE Indices'!$N$2:$N$23)*_xlfn.XLOOKUP('8. Model Variables'!$B53,'5.Monthly Multipliers'!$B$2:$B$13,'5.Monthly Multipliers'!$G$2:$G$13) + _xlfn.XLOOKUP('8. Model Variables'!$A53,'4.Annual SAE Indices'!$A$2:$A$23,'4.Annual SAE Indices'!$O$2:$O$23)*_xlfn.XLOOKUP('8. Model Variables'!$B53,'5.Monthly Multipliers'!$B$2:$B$13,'5.Monthly Multipliers'!$H$2:$H$13) + _xlfn.XLOOKUP('8. Model Variables'!$A53,'4.Annual SAE Indices'!$A$2:$A$23,'4.Annual SAE Indices'!$P$2:$P$23)*_xlfn.XLOOKUP('8. Model Variables'!$B53,'5.Monthly Multipliers'!$B$2:$B$13,'5.Monthly Multipliers'!$I$2:$I$13) + _xlfn.XLOOKUP('8. Model Variables'!$A53,'4.Annual SAE Indices'!$A$2:$A$23,'4.Annual SAE Indices'!$Q$2:$Q$23)*_xlfn.XLOOKUP('8. Model Variables'!$B53,'5.Monthly Multipliers'!$B$2:$B$13,'5.Monthly Multipliers'!$J$2:$J$13) + _xlfn.XLOOKUP('8. Model Variables'!$A53,'4.Annual SAE Indices'!$A$2:$A$23,'4.Annual SAE Indices'!$R$2:$R$23)*_xlfn.XLOOKUP('8. Model Variables'!$B53,'5.Monthly Multipliers'!$B$2:$B$13,'5.Monthly Multipliers'!$K$2:$K$13) + _xlfn.XLOOKUP('8. Model Variables'!$A53,'4.Annual SAE Indices'!$A$2:$A$23,'4.Annual SAE Indices'!$T$2:$T$23)*_xlfn.XLOOKUP('8. Model Variables'!$B53,'5.Monthly Multipliers'!$B$2:$B$13,'5.Monthly Multipliers'!$L$2:$L$13) + _xlfn.XLOOKUP('8. Model Variables'!$A53,'4.Annual SAE Indices'!$A$2:$A$23,'4.Annual SAE Indices'!$U$2:$U$23)*_xlfn.XLOOKUP('8. Model Variables'!$B53,'5.Monthly Multipliers'!$B$2:$B$13,'5.Monthly Multipliers'!$M$2:$M$13)</f>
        <v>493.20650845806904</v>
      </c>
      <c r="F53">
        <f>('6.Econ Transform'!C53^0.2)*'7.Wthr Transform'!D77*12*'8. Model Variables'!E53</f>
        <v>491.99965047186043</v>
      </c>
    </row>
    <row r="54" spans="1:6" x14ac:dyDescent="0.35">
      <c r="A54">
        <f t="shared" si="0"/>
        <v>2021</v>
      </c>
      <c r="B54">
        <f t="shared" si="1"/>
        <v>5</v>
      </c>
      <c r="C54" s="2">
        <f>('6.Econ Transform'!C54^0.2)*'7.Wthr Transform'!H78*_xlfn.XLOOKUP('8. Model Variables'!A54,'4.Annual SAE Indices'!$A$2:$A$23,'4.Annual SAE Indices'!$V$2:$V$23)</f>
        <v>52.222685231860503</v>
      </c>
      <c r="D54" s="2">
        <f>('6.Econ Transform'!C54^0.2)*'7.Wthr Transform'!L78*_xlfn.XLOOKUP('8. Model Variables'!$A54,'4.Annual SAE Indices'!$A$2:$A$23,'4.Annual SAE Indices'!$W$2:$W$23)</f>
        <v>80.627750017518792</v>
      </c>
      <c r="E54">
        <f>_xlfn.XLOOKUP('8. Model Variables'!$A54,'4.Annual SAE Indices'!$A$2:$A$23,'4.Annual SAE Indices'!$J$2:$J$23)*_xlfn.XLOOKUP('8. Model Variables'!$B54,'5.Monthly Multipliers'!$B$2:$B$13,'5.Monthly Multipliers'!$C$2:$C$13) + _xlfn.XLOOKUP('8. Model Variables'!$A54,'4.Annual SAE Indices'!$A$2:$A$23,'4.Annual SAE Indices'!$K$2:$K$23)*_xlfn.XLOOKUP('8. Model Variables'!$B54,'5.Monthly Multipliers'!$B$2:$B$13,'5.Monthly Multipliers'!$D$2:$D$13) + _xlfn.XLOOKUP('8. Model Variables'!$A54,'4.Annual SAE Indices'!$A$2:$A$23,'4.Annual SAE Indices'!$L$2:$L$23)*_xlfn.XLOOKUP('8. Model Variables'!$B54,'5.Monthly Multipliers'!$B$2:$B$13,'5.Monthly Multipliers'!$E$2:$E$13) + _xlfn.XLOOKUP('8. Model Variables'!$A54,'4.Annual SAE Indices'!$A$2:$A$23,'4.Annual SAE Indices'!$M$2:$M$23)*_xlfn.XLOOKUP('8. Model Variables'!$B54,'5.Monthly Multipliers'!$B$2:$B$13,'5.Monthly Multipliers'!$F$2:$F$13) + _xlfn.XLOOKUP('8. Model Variables'!$A54,'4.Annual SAE Indices'!$A$2:$A$23,'4.Annual SAE Indices'!$N$2:$N$23)*_xlfn.XLOOKUP('8. Model Variables'!$B54,'5.Monthly Multipliers'!$B$2:$B$13,'5.Monthly Multipliers'!$G$2:$G$13) + _xlfn.XLOOKUP('8. Model Variables'!$A54,'4.Annual SAE Indices'!$A$2:$A$23,'4.Annual SAE Indices'!$O$2:$O$23)*_xlfn.XLOOKUP('8. Model Variables'!$B54,'5.Monthly Multipliers'!$B$2:$B$13,'5.Monthly Multipliers'!$H$2:$H$13) + _xlfn.XLOOKUP('8. Model Variables'!$A54,'4.Annual SAE Indices'!$A$2:$A$23,'4.Annual SAE Indices'!$P$2:$P$23)*_xlfn.XLOOKUP('8. Model Variables'!$B54,'5.Monthly Multipliers'!$B$2:$B$13,'5.Monthly Multipliers'!$I$2:$I$13) + _xlfn.XLOOKUP('8. Model Variables'!$A54,'4.Annual SAE Indices'!$A$2:$A$23,'4.Annual SAE Indices'!$Q$2:$Q$23)*_xlfn.XLOOKUP('8. Model Variables'!$B54,'5.Monthly Multipliers'!$B$2:$B$13,'5.Monthly Multipliers'!$J$2:$J$13) + _xlfn.XLOOKUP('8. Model Variables'!$A54,'4.Annual SAE Indices'!$A$2:$A$23,'4.Annual SAE Indices'!$R$2:$R$23)*_xlfn.XLOOKUP('8. Model Variables'!$B54,'5.Monthly Multipliers'!$B$2:$B$13,'5.Monthly Multipliers'!$K$2:$K$13) + _xlfn.XLOOKUP('8. Model Variables'!$A54,'4.Annual SAE Indices'!$A$2:$A$23,'4.Annual SAE Indices'!$T$2:$T$23)*_xlfn.XLOOKUP('8. Model Variables'!$B54,'5.Monthly Multipliers'!$B$2:$B$13,'5.Monthly Multipliers'!$L$2:$L$13) + _xlfn.XLOOKUP('8. Model Variables'!$A54,'4.Annual SAE Indices'!$A$2:$A$23,'4.Annual SAE Indices'!$U$2:$U$23)*_xlfn.XLOOKUP('8. Model Variables'!$B54,'5.Monthly Multipliers'!$B$2:$B$13,'5.Monthly Multipliers'!$M$2:$M$13)</f>
        <v>489.64320241997598</v>
      </c>
      <c r="F54">
        <f>('6.Econ Transform'!C54^0.2)*'7.Wthr Transform'!D78*12*'8. Model Variables'!E54</f>
        <v>504.72656583484502</v>
      </c>
    </row>
    <row r="55" spans="1:6" x14ac:dyDescent="0.35">
      <c r="A55">
        <f t="shared" si="0"/>
        <v>2021</v>
      </c>
      <c r="B55">
        <f t="shared" si="1"/>
        <v>6</v>
      </c>
      <c r="C55" s="2">
        <f>('6.Econ Transform'!C55^0.2)*'7.Wthr Transform'!H79*_xlfn.XLOOKUP('8. Model Variables'!A55,'4.Annual SAE Indices'!$A$2:$A$23,'4.Annual SAE Indices'!$V$2:$V$23)</f>
        <v>0.13101526651244483</v>
      </c>
      <c r="D55" s="2">
        <f>('6.Econ Transform'!C55^0.2)*'7.Wthr Transform'!L79*_xlfn.XLOOKUP('8. Model Variables'!$A55,'4.Annual SAE Indices'!$A$2:$A$23,'4.Annual SAE Indices'!$W$2:$W$23)</f>
        <v>353.36494050999215</v>
      </c>
      <c r="E55">
        <f>_xlfn.XLOOKUP('8. Model Variables'!$A55,'4.Annual SAE Indices'!$A$2:$A$23,'4.Annual SAE Indices'!$J$2:$J$23)*_xlfn.XLOOKUP('8. Model Variables'!$B55,'5.Monthly Multipliers'!$B$2:$B$13,'5.Monthly Multipliers'!$C$2:$C$13) + _xlfn.XLOOKUP('8. Model Variables'!$A55,'4.Annual SAE Indices'!$A$2:$A$23,'4.Annual SAE Indices'!$K$2:$K$23)*_xlfn.XLOOKUP('8. Model Variables'!$B55,'5.Monthly Multipliers'!$B$2:$B$13,'5.Monthly Multipliers'!$D$2:$D$13) + _xlfn.XLOOKUP('8. Model Variables'!$A55,'4.Annual SAE Indices'!$A$2:$A$23,'4.Annual SAE Indices'!$L$2:$L$23)*_xlfn.XLOOKUP('8. Model Variables'!$B55,'5.Monthly Multipliers'!$B$2:$B$13,'5.Monthly Multipliers'!$E$2:$E$13) + _xlfn.XLOOKUP('8. Model Variables'!$A55,'4.Annual SAE Indices'!$A$2:$A$23,'4.Annual SAE Indices'!$M$2:$M$23)*_xlfn.XLOOKUP('8. Model Variables'!$B55,'5.Monthly Multipliers'!$B$2:$B$13,'5.Monthly Multipliers'!$F$2:$F$13) + _xlfn.XLOOKUP('8. Model Variables'!$A55,'4.Annual SAE Indices'!$A$2:$A$23,'4.Annual SAE Indices'!$N$2:$N$23)*_xlfn.XLOOKUP('8. Model Variables'!$B55,'5.Monthly Multipliers'!$B$2:$B$13,'5.Monthly Multipliers'!$G$2:$G$13) + _xlfn.XLOOKUP('8. Model Variables'!$A55,'4.Annual SAE Indices'!$A$2:$A$23,'4.Annual SAE Indices'!$O$2:$O$23)*_xlfn.XLOOKUP('8. Model Variables'!$B55,'5.Monthly Multipliers'!$B$2:$B$13,'5.Monthly Multipliers'!$H$2:$H$13) + _xlfn.XLOOKUP('8. Model Variables'!$A55,'4.Annual SAE Indices'!$A$2:$A$23,'4.Annual SAE Indices'!$P$2:$P$23)*_xlfn.XLOOKUP('8. Model Variables'!$B55,'5.Monthly Multipliers'!$B$2:$B$13,'5.Monthly Multipliers'!$I$2:$I$13) + _xlfn.XLOOKUP('8. Model Variables'!$A55,'4.Annual SAE Indices'!$A$2:$A$23,'4.Annual SAE Indices'!$Q$2:$Q$23)*_xlfn.XLOOKUP('8. Model Variables'!$B55,'5.Monthly Multipliers'!$B$2:$B$13,'5.Monthly Multipliers'!$J$2:$J$13) + _xlfn.XLOOKUP('8. Model Variables'!$A55,'4.Annual SAE Indices'!$A$2:$A$23,'4.Annual SAE Indices'!$R$2:$R$23)*_xlfn.XLOOKUP('8. Model Variables'!$B55,'5.Monthly Multipliers'!$B$2:$B$13,'5.Monthly Multipliers'!$K$2:$K$13) + _xlfn.XLOOKUP('8. Model Variables'!$A55,'4.Annual SAE Indices'!$A$2:$A$23,'4.Annual SAE Indices'!$T$2:$T$23)*_xlfn.XLOOKUP('8. Model Variables'!$B55,'5.Monthly Multipliers'!$B$2:$B$13,'5.Monthly Multipliers'!$L$2:$L$13) + _xlfn.XLOOKUP('8. Model Variables'!$A55,'4.Annual SAE Indices'!$A$2:$A$23,'4.Annual SAE Indices'!$U$2:$U$23)*_xlfn.XLOOKUP('8. Model Variables'!$B55,'5.Monthly Multipliers'!$B$2:$B$13,'5.Monthly Multipliers'!$M$2:$M$13)</f>
        <v>486.60688190187204</v>
      </c>
      <c r="F55">
        <f>('6.Econ Transform'!C55^0.2)*'7.Wthr Transform'!D79*12*'8. Model Variables'!E55</f>
        <v>485.41617295643795</v>
      </c>
    </row>
    <row r="56" spans="1:6" x14ac:dyDescent="0.35">
      <c r="A56">
        <f t="shared" si="0"/>
        <v>2021</v>
      </c>
      <c r="B56">
        <f t="shared" si="1"/>
        <v>7</v>
      </c>
      <c r="C56" s="2">
        <f>('6.Econ Transform'!C56^0.2)*'7.Wthr Transform'!H80*_xlfn.XLOOKUP('8. Model Variables'!A56,'4.Annual SAE Indices'!$A$2:$A$23,'4.Annual SAE Indices'!$V$2:$V$23)</f>
        <v>0</v>
      </c>
      <c r="D56" s="2">
        <f>('6.Econ Transform'!C56^0.2)*'7.Wthr Transform'!L80*_xlfn.XLOOKUP('8. Model Variables'!$A56,'4.Annual SAE Indices'!$A$2:$A$23,'4.Annual SAE Indices'!$W$2:$W$23)</f>
        <v>308.4017871502046</v>
      </c>
      <c r="E56">
        <f>_xlfn.XLOOKUP('8. Model Variables'!$A56,'4.Annual SAE Indices'!$A$2:$A$23,'4.Annual SAE Indices'!$J$2:$J$23)*_xlfn.XLOOKUP('8. Model Variables'!$B56,'5.Monthly Multipliers'!$B$2:$B$13,'5.Monthly Multipliers'!$C$2:$C$13) + _xlfn.XLOOKUP('8. Model Variables'!$A56,'4.Annual SAE Indices'!$A$2:$A$23,'4.Annual SAE Indices'!$K$2:$K$23)*_xlfn.XLOOKUP('8. Model Variables'!$B56,'5.Monthly Multipliers'!$B$2:$B$13,'5.Monthly Multipliers'!$D$2:$D$13) + _xlfn.XLOOKUP('8. Model Variables'!$A56,'4.Annual SAE Indices'!$A$2:$A$23,'4.Annual SAE Indices'!$L$2:$L$23)*_xlfn.XLOOKUP('8. Model Variables'!$B56,'5.Monthly Multipliers'!$B$2:$B$13,'5.Monthly Multipliers'!$E$2:$E$13) + _xlfn.XLOOKUP('8. Model Variables'!$A56,'4.Annual SAE Indices'!$A$2:$A$23,'4.Annual SAE Indices'!$M$2:$M$23)*_xlfn.XLOOKUP('8. Model Variables'!$B56,'5.Monthly Multipliers'!$B$2:$B$13,'5.Monthly Multipliers'!$F$2:$F$13) + _xlfn.XLOOKUP('8. Model Variables'!$A56,'4.Annual SAE Indices'!$A$2:$A$23,'4.Annual SAE Indices'!$N$2:$N$23)*_xlfn.XLOOKUP('8. Model Variables'!$B56,'5.Monthly Multipliers'!$B$2:$B$13,'5.Monthly Multipliers'!$G$2:$G$13) + _xlfn.XLOOKUP('8. Model Variables'!$A56,'4.Annual SAE Indices'!$A$2:$A$23,'4.Annual SAE Indices'!$O$2:$O$23)*_xlfn.XLOOKUP('8. Model Variables'!$B56,'5.Monthly Multipliers'!$B$2:$B$13,'5.Monthly Multipliers'!$H$2:$H$13) + _xlfn.XLOOKUP('8. Model Variables'!$A56,'4.Annual SAE Indices'!$A$2:$A$23,'4.Annual SAE Indices'!$P$2:$P$23)*_xlfn.XLOOKUP('8. Model Variables'!$B56,'5.Monthly Multipliers'!$B$2:$B$13,'5.Monthly Multipliers'!$I$2:$I$13) + _xlfn.XLOOKUP('8. Model Variables'!$A56,'4.Annual SAE Indices'!$A$2:$A$23,'4.Annual SAE Indices'!$Q$2:$Q$23)*_xlfn.XLOOKUP('8. Model Variables'!$B56,'5.Monthly Multipliers'!$B$2:$B$13,'5.Monthly Multipliers'!$J$2:$J$13) + _xlfn.XLOOKUP('8. Model Variables'!$A56,'4.Annual SAE Indices'!$A$2:$A$23,'4.Annual SAE Indices'!$R$2:$R$23)*_xlfn.XLOOKUP('8. Model Variables'!$B56,'5.Monthly Multipliers'!$B$2:$B$13,'5.Monthly Multipliers'!$K$2:$K$13) + _xlfn.XLOOKUP('8. Model Variables'!$A56,'4.Annual SAE Indices'!$A$2:$A$23,'4.Annual SAE Indices'!$T$2:$T$23)*_xlfn.XLOOKUP('8. Model Variables'!$B56,'5.Monthly Multipliers'!$B$2:$B$13,'5.Monthly Multipliers'!$L$2:$L$13) + _xlfn.XLOOKUP('8. Model Variables'!$A56,'4.Annual SAE Indices'!$A$2:$A$23,'4.Annual SAE Indices'!$U$2:$U$23)*_xlfn.XLOOKUP('8. Model Variables'!$B56,'5.Monthly Multipliers'!$B$2:$B$13,'5.Monthly Multipliers'!$M$2:$M$13)</f>
        <v>481.02324978434706</v>
      </c>
      <c r="F56">
        <f>('6.Econ Transform'!C56^0.2)*'7.Wthr Transform'!D80*12*'8. Model Variables'!E56</f>
        <v>495.3862454200567</v>
      </c>
    </row>
    <row r="57" spans="1:6" x14ac:dyDescent="0.35">
      <c r="A57">
        <f t="shared" si="0"/>
        <v>2021</v>
      </c>
      <c r="B57">
        <f t="shared" si="1"/>
        <v>8</v>
      </c>
      <c r="C57" s="2">
        <f>('6.Econ Transform'!C57^0.2)*'7.Wthr Transform'!H81*_xlfn.XLOOKUP('8. Model Variables'!A57,'4.Annual SAE Indices'!$A$2:$A$23,'4.Annual SAE Indices'!$V$2:$V$23)</f>
        <v>0</v>
      </c>
      <c r="D57" s="2">
        <f>('6.Econ Transform'!C57^0.2)*'7.Wthr Transform'!L81*_xlfn.XLOOKUP('8. Model Variables'!$A57,'4.Annual SAE Indices'!$A$2:$A$23,'4.Annual SAE Indices'!$W$2:$W$23)</f>
        <v>516.32944185307724</v>
      </c>
      <c r="E57">
        <f>_xlfn.XLOOKUP('8. Model Variables'!$A57,'4.Annual SAE Indices'!$A$2:$A$23,'4.Annual SAE Indices'!$J$2:$J$23)*_xlfn.XLOOKUP('8. Model Variables'!$B57,'5.Monthly Multipliers'!$B$2:$B$13,'5.Monthly Multipliers'!$C$2:$C$13) + _xlfn.XLOOKUP('8. Model Variables'!$A57,'4.Annual SAE Indices'!$A$2:$A$23,'4.Annual SAE Indices'!$K$2:$K$23)*_xlfn.XLOOKUP('8. Model Variables'!$B57,'5.Monthly Multipliers'!$B$2:$B$13,'5.Monthly Multipliers'!$D$2:$D$13) + _xlfn.XLOOKUP('8. Model Variables'!$A57,'4.Annual SAE Indices'!$A$2:$A$23,'4.Annual SAE Indices'!$L$2:$L$23)*_xlfn.XLOOKUP('8. Model Variables'!$B57,'5.Monthly Multipliers'!$B$2:$B$13,'5.Monthly Multipliers'!$E$2:$E$13) + _xlfn.XLOOKUP('8. Model Variables'!$A57,'4.Annual SAE Indices'!$A$2:$A$23,'4.Annual SAE Indices'!$M$2:$M$23)*_xlfn.XLOOKUP('8. Model Variables'!$B57,'5.Monthly Multipliers'!$B$2:$B$13,'5.Monthly Multipliers'!$F$2:$F$13) + _xlfn.XLOOKUP('8. Model Variables'!$A57,'4.Annual SAE Indices'!$A$2:$A$23,'4.Annual SAE Indices'!$N$2:$N$23)*_xlfn.XLOOKUP('8. Model Variables'!$B57,'5.Monthly Multipliers'!$B$2:$B$13,'5.Monthly Multipliers'!$G$2:$G$13) + _xlfn.XLOOKUP('8. Model Variables'!$A57,'4.Annual SAE Indices'!$A$2:$A$23,'4.Annual SAE Indices'!$O$2:$O$23)*_xlfn.XLOOKUP('8. Model Variables'!$B57,'5.Monthly Multipliers'!$B$2:$B$13,'5.Monthly Multipliers'!$H$2:$H$13) + _xlfn.XLOOKUP('8. Model Variables'!$A57,'4.Annual SAE Indices'!$A$2:$A$23,'4.Annual SAE Indices'!$P$2:$P$23)*_xlfn.XLOOKUP('8. Model Variables'!$B57,'5.Monthly Multipliers'!$B$2:$B$13,'5.Monthly Multipliers'!$I$2:$I$13) + _xlfn.XLOOKUP('8. Model Variables'!$A57,'4.Annual SAE Indices'!$A$2:$A$23,'4.Annual SAE Indices'!$Q$2:$Q$23)*_xlfn.XLOOKUP('8. Model Variables'!$B57,'5.Monthly Multipliers'!$B$2:$B$13,'5.Monthly Multipliers'!$J$2:$J$13) + _xlfn.XLOOKUP('8. Model Variables'!$A57,'4.Annual SAE Indices'!$A$2:$A$23,'4.Annual SAE Indices'!$R$2:$R$23)*_xlfn.XLOOKUP('8. Model Variables'!$B57,'5.Monthly Multipliers'!$B$2:$B$13,'5.Monthly Multipliers'!$K$2:$K$13) + _xlfn.XLOOKUP('8. Model Variables'!$A57,'4.Annual SAE Indices'!$A$2:$A$23,'4.Annual SAE Indices'!$T$2:$T$23)*_xlfn.XLOOKUP('8. Model Variables'!$B57,'5.Monthly Multipliers'!$B$2:$B$13,'5.Monthly Multipliers'!$L$2:$L$13) + _xlfn.XLOOKUP('8. Model Variables'!$A57,'4.Annual SAE Indices'!$A$2:$A$23,'4.Annual SAE Indices'!$U$2:$U$23)*_xlfn.XLOOKUP('8. Model Variables'!$B57,'5.Monthly Multipliers'!$B$2:$B$13,'5.Monthly Multipliers'!$M$2:$M$13)</f>
        <v>480.25575229847504</v>
      </c>
      <c r="F57">
        <f>('6.Econ Transform'!C57^0.2)*'7.Wthr Transform'!D81*12*'8. Model Variables'!E57</f>
        <v>494.59583103142597</v>
      </c>
    </row>
    <row r="58" spans="1:6" x14ac:dyDescent="0.35">
      <c r="A58">
        <f t="shared" si="0"/>
        <v>2021</v>
      </c>
      <c r="B58">
        <f t="shared" si="1"/>
        <v>9</v>
      </c>
      <c r="C58" s="2">
        <f>('6.Econ Transform'!C58^0.2)*'7.Wthr Transform'!H82*_xlfn.XLOOKUP('8. Model Variables'!A58,'4.Annual SAE Indices'!$A$2:$A$23,'4.Annual SAE Indices'!$V$2:$V$23)</f>
        <v>4.0315686812781975</v>
      </c>
      <c r="D58" s="2">
        <f>('6.Econ Transform'!C58^0.2)*'7.Wthr Transform'!L82*_xlfn.XLOOKUP('8. Model Variables'!$A58,'4.Annual SAE Indices'!$A$2:$A$23,'4.Annual SAE Indices'!$W$2:$W$23)</f>
        <v>71.393341579797493</v>
      </c>
      <c r="E58">
        <f>_xlfn.XLOOKUP('8. Model Variables'!$A58,'4.Annual SAE Indices'!$A$2:$A$23,'4.Annual SAE Indices'!$J$2:$J$23)*_xlfn.XLOOKUP('8. Model Variables'!$B58,'5.Monthly Multipliers'!$B$2:$B$13,'5.Monthly Multipliers'!$C$2:$C$13) + _xlfn.XLOOKUP('8. Model Variables'!$A58,'4.Annual SAE Indices'!$A$2:$A$23,'4.Annual SAE Indices'!$K$2:$K$23)*_xlfn.XLOOKUP('8. Model Variables'!$B58,'5.Monthly Multipliers'!$B$2:$B$13,'5.Monthly Multipliers'!$D$2:$D$13) + _xlfn.XLOOKUP('8. Model Variables'!$A58,'4.Annual SAE Indices'!$A$2:$A$23,'4.Annual SAE Indices'!$L$2:$L$23)*_xlfn.XLOOKUP('8. Model Variables'!$B58,'5.Monthly Multipliers'!$B$2:$B$13,'5.Monthly Multipliers'!$E$2:$E$13) + _xlfn.XLOOKUP('8. Model Variables'!$A58,'4.Annual SAE Indices'!$A$2:$A$23,'4.Annual SAE Indices'!$M$2:$M$23)*_xlfn.XLOOKUP('8. Model Variables'!$B58,'5.Monthly Multipliers'!$B$2:$B$13,'5.Monthly Multipliers'!$F$2:$F$13) + _xlfn.XLOOKUP('8. Model Variables'!$A58,'4.Annual SAE Indices'!$A$2:$A$23,'4.Annual SAE Indices'!$N$2:$N$23)*_xlfn.XLOOKUP('8. Model Variables'!$B58,'5.Monthly Multipliers'!$B$2:$B$13,'5.Monthly Multipliers'!$G$2:$G$13) + _xlfn.XLOOKUP('8. Model Variables'!$A58,'4.Annual SAE Indices'!$A$2:$A$23,'4.Annual SAE Indices'!$O$2:$O$23)*_xlfn.XLOOKUP('8. Model Variables'!$B58,'5.Monthly Multipliers'!$B$2:$B$13,'5.Monthly Multipliers'!$H$2:$H$13) + _xlfn.XLOOKUP('8. Model Variables'!$A58,'4.Annual SAE Indices'!$A$2:$A$23,'4.Annual SAE Indices'!$P$2:$P$23)*_xlfn.XLOOKUP('8. Model Variables'!$B58,'5.Monthly Multipliers'!$B$2:$B$13,'5.Monthly Multipliers'!$I$2:$I$13) + _xlfn.XLOOKUP('8. Model Variables'!$A58,'4.Annual SAE Indices'!$A$2:$A$23,'4.Annual SAE Indices'!$Q$2:$Q$23)*_xlfn.XLOOKUP('8. Model Variables'!$B58,'5.Monthly Multipliers'!$B$2:$B$13,'5.Monthly Multipliers'!$J$2:$J$13) + _xlfn.XLOOKUP('8. Model Variables'!$A58,'4.Annual SAE Indices'!$A$2:$A$23,'4.Annual SAE Indices'!$R$2:$R$23)*_xlfn.XLOOKUP('8. Model Variables'!$B58,'5.Monthly Multipliers'!$B$2:$B$13,'5.Monthly Multipliers'!$K$2:$K$13) + _xlfn.XLOOKUP('8. Model Variables'!$A58,'4.Annual SAE Indices'!$A$2:$A$23,'4.Annual SAE Indices'!$T$2:$T$23)*_xlfn.XLOOKUP('8. Model Variables'!$B58,'5.Monthly Multipliers'!$B$2:$B$13,'5.Monthly Multipliers'!$L$2:$L$13) + _xlfn.XLOOKUP('8. Model Variables'!$A58,'4.Annual SAE Indices'!$A$2:$A$23,'4.Annual SAE Indices'!$U$2:$U$23)*_xlfn.XLOOKUP('8. Model Variables'!$B58,'5.Monthly Multipliers'!$B$2:$B$13,'5.Monthly Multipliers'!$M$2:$M$13)</f>
        <v>483.28782656878502</v>
      </c>
      <c r="F58">
        <f>('6.Econ Transform'!C58^0.2)*'7.Wthr Transform'!D82*12*'8. Model Variables'!E58</f>
        <v>481.66300720551868</v>
      </c>
    </row>
    <row r="59" spans="1:6" x14ac:dyDescent="0.35">
      <c r="A59">
        <f t="shared" si="0"/>
        <v>2021</v>
      </c>
      <c r="B59">
        <f t="shared" si="1"/>
        <v>10</v>
      </c>
      <c r="C59" s="2">
        <f>('6.Econ Transform'!C59^0.2)*'7.Wthr Transform'!H83*_xlfn.XLOOKUP('8. Model Variables'!A59,'4.Annual SAE Indices'!$A$2:$A$23,'4.Annual SAE Indices'!$V$2:$V$23)</f>
        <v>44.482729745796519</v>
      </c>
      <c r="D59" s="2">
        <f>('6.Econ Transform'!C59^0.2)*'7.Wthr Transform'!L83*_xlfn.XLOOKUP('8. Model Variables'!$A59,'4.Annual SAE Indices'!$A$2:$A$23,'4.Annual SAE Indices'!$W$2:$W$23)</f>
        <v>15.949144794924145</v>
      </c>
      <c r="E59">
        <f>_xlfn.XLOOKUP('8. Model Variables'!$A59,'4.Annual SAE Indices'!$A$2:$A$23,'4.Annual SAE Indices'!$J$2:$J$23)*_xlfn.XLOOKUP('8. Model Variables'!$B59,'5.Monthly Multipliers'!$B$2:$B$13,'5.Monthly Multipliers'!$C$2:$C$13) + _xlfn.XLOOKUP('8. Model Variables'!$A59,'4.Annual SAE Indices'!$A$2:$A$23,'4.Annual SAE Indices'!$K$2:$K$23)*_xlfn.XLOOKUP('8. Model Variables'!$B59,'5.Monthly Multipliers'!$B$2:$B$13,'5.Monthly Multipliers'!$D$2:$D$13) + _xlfn.XLOOKUP('8. Model Variables'!$A59,'4.Annual SAE Indices'!$A$2:$A$23,'4.Annual SAE Indices'!$L$2:$L$23)*_xlfn.XLOOKUP('8. Model Variables'!$B59,'5.Monthly Multipliers'!$B$2:$B$13,'5.Monthly Multipliers'!$E$2:$E$13) + _xlfn.XLOOKUP('8. Model Variables'!$A59,'4.Annual SAE Indices'!$A$2:$A$23,'4.Annual SAE Indices'!$M$2:$M$23)*_xlfn.XLOOKUP('8. Model Variables'!$B59,'5.Monthly Multipliers'!$B$2:$B$13,'5.Monthly Multipliers'!$F$2:$F$13) + _xlfn.XLOOKUP('8. Model Variables'!$A59,'4.Annual SAE Indices'!$A$2:$A$23,'4.Annual SAE Indices'!$N$2:$N$23)*_xlfn.XLOOKUP('8. Model Variables'!$B59,'5.Monthly Multipliers'!$B$2:$B$13,'5.Monthly Multipliers'!$G$2:$G$13) + _xlfn.XLOOKUP('8. Model Variables'!$A59,'4.Annual SAE Indices'!$A$2:$A$23,'4.Annual SAE Indices'!$O$2:$O$23)*_xlfn.XLOOKUP('8. Model Variables'!$B59,'5.Monthly Multipliers'!$B$2:$B$13,'5.Monthly Multipliers'!$H$2:$H$13) + _xlfn.XLOOKUP('8. Model Variables'!$A59,'4.Annual SAE Indices'!$A$2:$A$23,'4.Annual SAE Indices'!$P$2:$P$23)*_xlfn.XLOOKUP('8. Model Variables'!$B59,'5.Monthly Multipliers'!$B$2:$B$13,'5.Monthly Multipliers'!$I$2:$I$13) + _xlfn.XLOOKUP('8. Model Variables'!$A59,'4.Annual SAE Indices'!$A$2:$A$23,'4.Annual SAE Indices'!$Q$2:$Q$23)*_xlfn.XLOOKUP('8. Model Variables'!$B59,'5.Monthly Multipliers'!$B$2:$B$13,'5.Monthly Multipliers'!$J$2:$J$13) + _xlfn.XLOOKUP('8. Model Variables'!$A59,'4.Annual SAE Indices'!$A$2:$A$23,'4.Annual SAE Indices'!$R$2:$R$23)*_xlfn.XLOOKUP('8. Model Variables'!$B59,'5.Monthly Multipliers'!$B$2:$B$13,'5.Monthly Multipliers'!$K$2:$K$13) + _xlfn.XLOOKUP('8. Model Variables'!$A59,'4.Annual SAE Indices'!$A$2:$A$23,'4.Annual SAE Indices'!$T$2:$T$23)*_xlfn.XLOOKUP('8. Model Variables'!$B59,'5.Monthly Multipliers'!$B$2:$B$13,'5.Monthly Multipliers'!$L$2:$L$13) + _xlfn.XLOOKUP('8. Model Variables'!$A59,'4.Annual SAE Indices'!$A$2:$A$23,'4.Annual SAE Indices'!$U$2:$U$23)*_xlfn.XLOOKUP('8. Model Variables'!$B59,'5.Monthly Multipliers'!$B$2:$B$13,'5.Monthly Multipliers'!$M$2:$M$13)</f>
        <v>489.49834919662806</v>
      </c>
      <c r="F59">
        <f>('6.Econ Transform'!C59^0.2)*'7.Wthr Transform'!D83*12*'8. Model Variables'!E59</f>
        <v>502.68694391292564</v>
      </c>
    </row>
    <row r="60" spans="1:6" x14ac:dyDescent="0.35">
      <c r="A60">
        <f t="shared" si="0"/>
        <v>2021</v>
      </c>
      <c r="B60">
        <f t="shared" si="1"/>
        <v>11</v>
      </c>
      <c r="C60" s="2">
        <f>('6.Econ Transform'!C60^0.2)*'7.Wthr Transform'!H84*_xlfn.XLOOKUP('8. Model Variables'!A60,'4.Annual SAE Indices'!$A$2:$A$23,'4.Annual SAE Indices'!$V$2:$V$23)</f>
        <v>169.1857813864479</v>
      </c>
      <c r="D60" s="2">
        <f>('6.Econ Transform'!C60^0.2)*'7.Wthr Transform'!L84*_xlfn.XLOOKUP('8. Model Variables'!$A60,'4.Annual SAE Indices'!$A$2:$A$23,'4.Annual SAE Indices'!$W$2:$W$23)</f>
        <v>0</v>
      </c>
      <c r="E60">
        <f>_xlfn.XLOOKUP('8. Model Variables'!$A60,'4.Annual SAE Indices'!$A$2:$A$23,'4.Annual SAE Indices'!$J$2:$J$23)*_xlfn.XLOOKUP('8. Model Variables'!$B60,'5.Monthly Multipliers'!$B$2:$B$13,'5.Monthly Multipliers'!$C$2:$C$13) + _xlfn.XLOOKUP('8. Model Variables'!$A60,'4.Annual SAE Indices'!$A$2:$A$23,'4.Annual SAE Indices'!$K$2:$K$23)*_xlfn.XLOOKUP('8. Model Variables'!$B60,'5.Monthly Multipliers'!$B$2:$B$13,'5.Monthly Multipliers'!$D$2:$D$13) + _xlfn.XLOOKUP('8. Model Variables'!$A60,'4.Annual SAE Indices'!$A$2:$A$23,'4.Annual SAE Indices'!$L$2:$L$23)*_xlfn.XLOOKUP('8. Model Variables'!$B60,'5.Monthly Multipliers'!$B$2:$B$13,'5.Monthly Multipliers'!$E$2:$E$13) + _xlfn.XLOOKUP('8. Model Variables'!$A60,'4.Annual SAE Indices'!$A$2:$A$23,'4.Annual SAE Indices'!$M$2:$M$23)*_xlfn.XLOOKUP('8. Model Variables'!$B60,'5.Monthly Multipliers'!$B$2:$B$13,'5.Monthly Multipliers'!$F$2:$F$13) + _xlfn.XLOOKUP('8. Model Variables'!$A60,'4.Annual SAE Indices'!$A$2:$A$23,'4.Annual SAE Indices'!$N$2:$N$23)*_xlfn.XLOOKUP('8. Model Variables'!$B60,'5.Monthly Multipliers'!$B$2:$B$13,'5.Monthly Multipliers'!$G$2:$G$13) + _xlfn.XLOOKUP('8. Model Variables'!$A60,'4.Annual SAE Indices'!$A$2:$A$23,'4.Annual SAE Indices'!$O$2:$O$23)*_xlfn.XLOOKUP('8. Model Variables'!$B60,'5.Monthly Multipliers'!$B$2:$B$13,'5.Monthly Multipliers'!$H$2:$H$13) + _xlfn.XLOOKUP('8. Model Variables'!$A60,'4.Annual SAE Indices'!$A$2:$A$23,'4.Annual SAE Indices'!$P$2:$P$23)*_xlfn.XLOOKUP('8. Model Variables'!$B60,'5.Monthly Multipliers'!$B$2:$B$13,'5.Monthly Multipliers'!$I$2:$I$13) + _xlfn.XLOOKUP('8. Model Variables'!$A60,'4.Annual SAE Indices'!$A$2:$A$23,'4.Annual SAE Indices'!$Q$2:$Q$23)*_xlfn.XLOOKUP('8. Model Variables'!$B60,'5.Monthly Multipliers'!$B$2:$B$13,'5.Monthly Multipliers'!$J$2:$J$13) + _xlfn.XLOOKUP('8. Model Variables'!$A60,'4.Annual SAE Indices'!$A$2:$A$23,'4.Annual SAE Indices'!$R$2:$R$23)*_xlfn.XLOOKUP('8. Model Variables'!$B60,'5.Monthly Multipliers'!$B$2:$B$13,'5.Monthly Multipliers'!$K$2:$K$13) + _xlfn.XLOOKUP('8. Model Variables'!$A60,'4.Annual SAE Indices'!$A$2:$A$23,'4.Annual SAE Indices'!$T$2:$T$23)*_xlfn.XLOOKUP('8. Model Variables'!$B60,'5.Monthly Multipliers'!$B$2:$B$13,'5.Monthly Multipliers'!$L$2:$L$13) + _xlfn.XLOOKUP('8. Model Variables'!$A60,'4.Annual SAE Indices'!$A$2:$A$23,'4.Annual SAE Indices'!$U$2:$U$23)*_xlfn.XLOOKUP('8. Model Variables'!$B60,'5.Monthly Multipliers'!$B$2:$B$13,'5.Monthly Multipliers'!$M$2:$M$13)</f>
        <v>495.35938605681599</v>
      </c>
      <c r="F60">
        <f>('6.Econ Transform'!C60^0.2)*'7.Wthr Transform'!D84*12*'8. Model Variables'!E60</f>
        <v>492.29602759014995</v>
      </c>
    </row>
    <row r="61" spans="1:6" x14ac:dyDescent="0.35">
      <c r="A61">
        <f t="shared" si="0"/>
        <v>2021</v>
      </c>
      <c r="B61">
        <f t="shared" si="1"/>
        <v>12</v>
      </c>
      <c r="C61" s="2">
        <f>('6.Econ Transform'!C61^0.2)*'7.Wthr Transform'!H85*_xlfn.XLOOKUP('8. Model Variables'!A61,'4.Annual SAE Indices'!$A$2:$A$23,'4.Annual SAE Indices'!$V$2:$V$23)</f>
        <v>220.19473321936246</v>
      </c>
      <c r="D61" s="2">
        <f>('6.Econ Transform'!C61^0.2)*'7.Wthr Transform'!L85*_xlfn.XLOOKUP('8. Model Variables'!$A61,'4.Annual SAE Indices'!$A$2:$A$23,'4.Annual SAE Indices'!$W$2:$W$23)</f>
        <v>0</v>
      </c>
      <c r="E61">
        <f>_xlfn.XLOOKUP('8. Model Variables'!$A61,'4.Annual SAE Indices'!$A$2:$A$23,'4.Annual SAE Indices'!$J$2:$J$23)*_xlfn.XLOOKUP('8. Model Variables'!$B61,'5.Monthly Multipliers'!$B$2:$B$13,'5.Monthly Multipliers'!$C$2:$C$13) + _xlfn.XLOOKUP('8. Model Variables'!$A61,'4.Annual SAE Indices'!$A$2:$A$23,'4.Annual SAE Indices'!$K$2:$K$23)*_xlfn.XLOOKUP('8. Model Variables'!$B61,'5.Monthly Multipliers'!$B$2:$B$13,'5.Monthly Multipliers'!$D$2:$D$13) + _xlfn.XLOOKUP('8. Model Variables'!$A61,'4.Annual SAE Indices'!$A$2:$A$23,'4.Annual SAE Indices'!$L$2:$L$23)*_xlfn.XLOOKUP('8. Model Variables'!$B61,'5.Monthly Multipliers'!$B$2:$B$13,'5.Monthly Multipliers'!$E$2:$E$13) + _xlfn.XLOOKUP('8. Model Variables'!$A61,'4.Annual SAE Indices'!$A$2:$A$23,'4.Annual SAE Indices'!$M$2:$M$23)*_xlfn.XLOOKUP('8. Model Variables'!$B61,'5.Monthly Multipliers'!$B$2:$B$13,'5.Monthly Multipliers'!$F$2:$F$13) + _xlfn.XLOOKUP('8. Model Variables'!$A61,'4.Annual SAE Indices'!$A$2:$A$23,'4.Annual SAE Indices'!$N$2:$N$23)*_xlfn.XLOOKUP('8. Model Variables'!$B61,'5.Monthly Multipliers'!$B$2:$B$13,'5.Monthly Multipliers'!$G$2:$G$13) + _xlfn.XLOOKUP('8. Model Variables'!$A61,'4.Annual SAE Indices'!$A$2:$A$23,'4.Annual SAE Indices'!$O$2:$O$23)*_xlfn.XLOOKUP('8. Model Variables'!$B61,'5.Monthly Multipliers'!$B$2:$B$13,'5.Monthly Multipliers'!$H$2:$H$13) + _xlfn.XLOOKUP('8. Model Variables'!$A61,'4.Annual SAE Indices'!$A$2:$A$23,'4.Annual SAE Indices'!$P$2:$P$23)*_xlfn.XLOOKUP('8. Model Variables'!$B61,'5.Monthly Multipliers'!$B$2:$B$13,'5.Monthly Multipliers'!$I$2:$I$13) + _xlfn.XLOOKUP('8. Model Variables'!$A61,'4.Annual SAE Indices'!$A$2:$A$23,'4.Annual SAE Indices'!$Q$2:$Q$23)*_xlfn.XLOOKUP('8. Model Variables'!$B61,'5.Monthly Multipliers'!$B$2:$B$13,'5.Monthly Multipliers'!$J$2:$J$13) + _xlfn.XLOOKUP('8. Model Variables'!$A61,'4.Annual SAE Indices'!$A$2:$A$23,'4.Annual SAE Indices'!$R$2:$R$23)*_xlfn.XLOOKUP('8. Model Variables'!$B61,'5.Monthly Multipliers'!$B$2:$B$13,'5.Monthly Multipliers'!$K$2:$K$13) + _xlfn.XLOOKUP('8. Model Variables'!$A61,'4.Annual SAE Indices'!$A$2:$A$23,'4.Annual SAE Indices'!$T$2:$T$23)*_xlfn.XLOOKUP('8. Model Variables'!$B61,'5.Monthly Multipliers'!$B$2:$B$13,'5.Monthly Multipliers'!$L$2:$L$13) + _xlfn.XLOOKUP('8. Model Variables'!$A61,'4.Annual SAE Indices'!$A$2:$A$23,'4.Annual SAE Indices'!$U$2:$U$23)*_xlfn.XLOOKUP('8. Model Variables'!$B61,'5.Monthly Multipliers'!$B$2:$B$13,'5.Monthly Multipliers'!$M$2:$M$13)</f>
        <v>502.53372968380097</v>
      </c>
      <c r="F61">
        <f>('6.Econ Transform'!C61^0.2)*'7.Wthr Transform'!D85*12*'8. Model Variables'!E61</f>
        <v>516.07353774024614</v>
      </c>
    </row>
    <row r="62" spans="1:6" x14ac:dyDescent="0.35">
      <c r="A62">
        <f t="shared" si="0"/>
        <v>2022</v>
      </c>
      <c r="B62">
        <f t="shared" si="1"/>
        <v>1</v>
      </c>
      <c r="C62" s="2">
        <f>('6.Econ Transform'!C62^0.2)*'7.Wthr Transform'!H86*_xlfn.XLOOKUP('8. Model Variables'!A62,'4.Annual SAE Indices'!$A$2:$A$23,'4.Annual SAE Indices'!$V$2:$V$23)</f>
        <v>376.81687308305914</v>
      </c>
      <c r="D62" s="2">
        <f>('6.Econ Transform'!C62^0.2)*'7.Wthr Transform'!L86*_xlfn.XLOOKUP('8. Model Variables'!$A62,'4.Annual SAE Indices'!$A$2:$A$23,'4.Annual SAE Indices'!$W$2:$W$23)</f>
        <v>0</v>
      </c>
      <c r="E62">
        <f>_xlfn.XLOOKUP('8. Model Variables'!$A62,'4.Annual SAE Indices'!$A$2:$A$23,'4.Annual SAE Indices'!$J$2:$J$23)*_xlfn.XLOOKUP('8. Model Variables'!$B62,'5.Monthly Multipliers'!$B$2:$B$13,'5.Monthly Multipliers'!$C$2:$C$13) + _xlfn.XLOOKUP('8. Model Variables'!$A62,'4.Annual SAE Indices'!$A$2:$A$23,'4.Annual SAE Indices'!$K$2:$K$23)*_xlfn.XLOOKUP('8. Model Variables'!$B62,'5.Monthly Multipliers'!$B$2:$B$13,'5.Monthly Multipliers'!$D$2:$D$13) + _xlfn.XLOOKUP('8. Model Variables'!$A62,'4.Annual SAE Indices'!$A$2:$A$23,'4.Annual SAE Indices'!$L$2:$L$23)*_xlfn.XLOOKUP('8. Model Variables'!$B62,'5.Monthly Multipliers'!$B$2:$B$13,'5.Monthly Multipliers'!$E$2:$E$13) + _xlfn.XLOOKUP('8. Model Variables'!$A62,'4.Annual SAE Indices'!$A$2:$A$23,'4.Annual SAE Indices'!$M$2:$M$23)*_xlfn.XLOOKUP('8. Model Variables'!$B62,'5.Monthly Multipliers'!$B$2:$B$13,'5.Monthly Multipliers'!$F$2:$F$13) + _xlfn.XLOOKUP('8. Model Variables'!$A62,'4.Annual SAE Indices'!$A$2:$A$23,'4.Annual SAE Indices'!$N$2:$N$23)*_xlfn.XLOOKUP('8. Model Variables'!$B62,'5.Monthly Multipliers'!$B$2:$B$13,'5.Monthly Multipliers'!$G$2:$G$13) + _xlfn.XLOOKUP('8. Model Variables'!$A62,'4.Annual SAE Indices'!$A$2:$A$23,'4.Annual SAE Indices'!$O$2:$O$23)*_xlfn.XLOOKUP('8. Model Variables'!$B62,'5.Monthly Multipliers'!$B$2:$B$13,'5.Monthly Multipliers'!$H$2:$H$13) + _xlfn.XLOOKUP('8. Model Variables'!$A62,'4.Annual SAE Indices'!$A$2:$A$23,'4.Annual SAE Indices'!$P$2:$P$23)*_xlfn.XLOOKUP('8. Model Variables'!$B62,'5.Monthly Multipliers'!$B$2:$B$13,'5.Monthly Multipliers'!$I$2:$I$13) + _xlfn.XLOOKUP('8. Model Variables'!$A62,'4.Annual SAE Indices'!$A$2:$A$23,'4.Annual SAE Indices'!$Q$2:$Q$23)*_xlfn.XLOOKUP('8. Model Variables'!$B62,'5.Monthly Multipliers'!$B$2:$B$13,'5.Monthly Multipliers'!$J$2:$J$13) + _xlfn.XLOOKUP('8. Model Variables'!$A62,'4.Annual SAE Indices'!$A$2:$A$23,'4.Annual SAE Indices'!$R$2:$R$23)*_xlfn.XLOOKUP('8. Model Variables'!$B62,'5.Monthly Multipliers'!$B$2:$B$13,'5.Monthly Multipliers'!$K$2:$K$13) + _xlfn.XLOOKUP('8. Model Variables'!$A62,'4.Annual SAE Indices'!$A$2:$A$23,'4.Annual SAE Indices'!$T$2:$T$23)*_xlfn.XLOOKUP('8. Model Variables'!$B62,'5.Monthly Multipliers'!$B$2:$B$13,'5.Monthly Multipliers'!$L$2:$L$13) + _xlfn.XLOOKUP('8. Model Variables'!$A62,'4.Annual SAE Indices'!$A$2:$A$23,'4.Annual SAE Indices'!$U$2:$U$23)*_xlfn.XLOOKUP('8. Model Variables'!$B62,'5.Monthly Multipliers'!$B$2:$B$13,'5.Monthly Multipliers'!$M$2:$M$13)</f>
        <v>504.52385912722696</v>
      </c>
      <c r="F62">
        <f>('6.Econ Transform'!C62^0.2)*'7.Wthr Transform'!D86*12*'8. Model Variables'!E62</f>
        <v>519.33357658184104</v>
      </c>
    </row>
    <row r="63" spans="1:6" x14ac:dyDescent="0.35">
      <c r="A63">
        <f t="shared" si="0"/>
        <v>2022</v>
      </c>
      <c r="B63">
        <f t="shared" si="1"/>
        <v>2</v>
      </c>
      <c r="C63" s="2">
        <f>('6.Econ Transform'!C63^0.2)*'7.Wthr Transform'!H87*_xlfn.XLOOKUP('8. Model Variables'!A63,'4.Annual SAE Indices'!$A$2:$A$23,'4.Annual SAE Indices'!$V$2:$V$23)</f>
        <v>280.64925426586433</v>
      </c>
      <c r="D63" s="2">
        <f>('6.Econ Transform'!C63^0.2)*'7.Wthr Transform'!L87*_xlfn.XLOOKUP('8. Model Variables'!$A63,'4.Annual SAE Indices'!$A$2:$A$23,'4.Annual SAE Indices'!$W$2:$W$23)</f>
        <v>0</v>
      </c>
      <c r="E63">
        <f>_xlfn.XLOOKUP('8. Model Variables'!$A63,'4.Annual SAE Indices'!$A$2:$A$23,'4.Annual SAE Indices'!$J$2:$J$23)*_xlfn.XLOOKUP('8. Model Variables'!$B63,'5.Monthly Multipliers'!$B$2:$B$13,'5.Monthly Multipliers'!$C$2:$C$13) + _xlfn.XLOOKUP('8. Model Variables'!$A63,'4.Annual SAE Indices'!$A$2:$A$23,'4.Annual SAE Indices'!$K$2:$K$23)*_xlfn.XLOOKUP('8. Model Variables'!$B63,'5.Monthly Multipliers'!$B$2:$B$13,'5.Monthly Multipliers'!$D$2:$D$13) + _xlfn.XLOOKUP('8. Model Variables'!$A63,'4.Annual SAE Indices'!$A$2:$A$23,'4.Annual SAE Indices'!$L$2:$L$23)*_xlfn.XLOOKUP('8. Model Variables'!$B63,'5.Monthly Multipliers'!$B$2:$B$13,'5.Monthly Multipliers'!$E$2:$E$13) + _xlfn.XLOOKUP('8. Model Variables'!$A63,'4.Annual SAE Indices'!$A$2:$A$23,'4.Annual SAE Indices'!$M$2:$M$23)*_xlfn.XLOOKUP('8. Model Variables'!$B63,'5.Monthly Multipliers'!$B$2:$B$13,'5.Monthly Multipliers'!$F$2:$F$13) + _xlfn.XLOOKUP('8. Model Variables'!$A63,'4.Annual SAE Indices'!$A$2:$A$23,'4.Annual SAE Indices'!$N$2:$N$23)*_xlfn.XLOOKUP('8. Model Variables'!$B63,'5.Monthly Multipliers'!$B$2:$B$13,'5.Monthly Multipliers'!$G$2:$G$13) + _xlfn.XLOOKUP('8. Model Variables'!$A63,'4.Annual SAE Indices'!$A$2:$A$23,'4.Annual SAE Indices'!$O$2:$O$23)*_xlfn.XLOOKUP('8. Model Variables'!$B63,'5.Monthly Multipliers'!$B$2:$B$13,'5.Monthly Multipliers'!$H$2:$H$13) + _xlfn.XLOOKUP('8. Model Variables'!$A63,'4.Annual SAE Indices'!$A$2:$A$23,'4.Annual SAE Indices'!$P$2:$P$23)*_xlfn.XLOOKUP('8. Model Variables'!$B63,'5.Monthly Multipliers'!$B$2:$B$13,'5.Monthly Multipliers'!$I$2:$I$13) + _xlfn.XLOOKUP('8. Model Variables'!$A63,'4.Annual SAE Indices'!$A$2:$A$23,'4.Annual SAE Indices'!$Q$2:$Q$23)*_xlfn.XLOOKUP('8. Model Variables'!$B63,'5.Monthly Multipliers'!$B$2:$B$13,'5.Monthly Multipliers'!$J$2:$J$13) + _xlfn.XLOOKUP('8. Model Variables'!$A63,'4.Annual SAE Indices'!$A$2:$A$23,'4.Annual SAE Indices'!$R$2:$R$23)*_xlfn.XLOOKUP('8. Model Variables'!$B63,'5.Monthly Multipliers'!$B$2:$B$13,'5.Monthly Multipliers'!$K$2:$K$13) + _xlfn.XLOOKUP('8. Model Variables'!$A63,'4.Annual SAE Indices'!$A$2:$A$23,'4.Annual SAE Indices'!$T$2:$T$23)*_xlfn.XLOOKUP('8. Model Variables'!$B63,'5.Monthly Multipliers'!$B$2:$B$13,'5.Monthly Multipliers'!$L$2:$L$13) + _xlfn.XLOOKUP('8. Model Variables'!$A63,'4.Annual SAE Indices'!$A$2:$A$23,'4.Annual SAE Indices'!$U$2:$U$23)*_xlfn.XLOOKUP('8. Model Variables'!$B63,'5.Monthly Multipliers'!$B$2:$B$13,'5.Monthly Multipliers'!$M$2:$M$13)</f>
        <v>501.67444609237498</v>
      </c>
      <c r="F63">
        <f>('6.Econ Transform'!C63^0.2)*'7.Wthr Transform'!D87*12*'8. Model Variables'!E63</f>
        <v>466.42627821138473</v>
      </c>
    </row>
    <row r="64" spans="1:6" x14ac:dyDescent="0.35">
      <c r="A64">
        <f t="shared" si="0"/>
        <v>2022</v>
      </c>
      <c r="B64">
        <f t="shared" si="1"/>
        <v>3</v>
      </c>
      <c r="C64" s="2">
        <f>('6.Econ Transform'!C64^0.2)*'7.Wthr Transform'!H88*_xlfn.XLOOKUP('8. Model Variables'!A64,'4.Annual SAE Indices'!$A$2:$A$23,'4.Annual SAE Indices'!$V$2:$V$23)</f>
        <v>224.21774187178303</v>
      </c>
      <c r="D64" s="2">
        <f>('6.Econ Transform'!C64^0.2)*'7.Wthr Transform'!L88*_xlfn.XLOOKUP('8. Model Variables'!$A64,'4.Annual SAE Indices'!$A$2:$A$23,'4.Annual SAE Indices'!$W$2:$W$23)</f>
        <v>0</v>
      </c>
      <c r="E64">
        <f>_xlfn.XLOOKUP('8. Model Variables'!$A64,'4.Annual SAE Indices'!$A$2:$A$23,'4.Annual SAE Indices'!$J$2:$J$23)*_xlfn.XLOOKUP('8. Model Variables'!$B64,'5.Monthly Multipliers'!$B$2:$B$13,'5.Monthly Multipliers'!$C$2:$C$13) + _xlfn.XLOOKUP('8. Model Variables'!$A64,'4.Annual SAE Indices'!$A$2:$A$23,'4.Annual SAE Indices'!$K$2:$K$23)*_xlfn.XLOOKUP('8. Model Variables'!$B64,'5.Monthly Multipliers'!$B$2:$B$13,'5.Monthly Multipliers'!$D$2:$D$13) + _xlfn.XLOOKUP('8. Model Variables'!$A64,'4.Annual SAE Indices'!$A$2:$A$23,'4.Annual SAE Indices'!$L$2:$L$23)*_xlfn.XLOOKUP('8. Model Variables'!$B64,'5.Monthly Multipliers'!$B$2:$B$13,'5.Monthly Multipliers'!$E$2:$E$13) + _xlfn.XLOOKUP('8. Model Variables'!$A64,'4.Annual SAE Indices'!$A$2:$A$23,'4.Annual SAE Indices'!$M$2:$M$23)*_xlfn.XLOOKUP('8. Model Variables'!$B64,'5.Monthly Multipliers'!$B$2:$B$13,'5.Monthly Multipliers'!$F$2:$F$13) + _xlfn.XLOOKUP('8. Model Variables'!$A64,'4.Annual SAE Indices'!$A$2:$A$23,'4.Annual SAE Indices'!$N$2:$N$23)*_xlfn.XLOOKUP('8. Model Variables'!$B64,'5.Monthly Multipliers'!$B$2:$B$13,'5.Monthly Multipliers'!$G$2:$G$13) + _xlfn.XLOOKUP('8. Model Variables'!$A64,'4.Annual SAE Indices'!$A$2:$A$23,'4.Annual SAE Indices'!$O$2:$O$23)*_xlfn.XLOOKUP('8. Model Variables'!$B64,'5.Monthly Multipliers'!$B$2:$B$13,'5.Monthly Multipliers'!$H$2:$H$13) + _xlfn.XLOOKUP('8. Model Variables'!$A64,'4.Annual SAE Indices'!$A$2:$A$23,'4.Annual SAE Indices'!$P$2:$P$23)*_xlfn.XLOOKUP('8. Model Variables'!$B64,'5.Monthly Multipliers'!$B$2:$B$13,'5.Monthly Multipliers'!$I$2:$I$13) + _xlfn.XLOOKUP('8. Model Variables'!$A64,'4.Annual SAE Indices'!$A$2:$A$23,'4.Annual SAE Indices'!$Q$2:$Q$23)*_xlfn.XLOOKUP('8. Model Variables'!$B64,'5.Monthly Multipliers'!$B$2:$B$13,'5.Monthly Multipliers'!$J$2:$J$13) + _xlfn.XLOOKUP('8. Model Variables'!$A64,'4.Annual SAE Indices'!$A$2:$A$23,'4.Annual SAE Indices'!$R$2:$R$23)*_xlfn.XLOOKUP('8. Model Variables'!$B64,'5.Monthly Multipliers'!$B$2:$B$13,'5.Monthly Multipliers'!$K$2:$K$13) + _xlfn.XLOOKUP('8. Model Variables'!$A64,'4.Annual SAE Indices'!$A$2:$A$23,'4.Annual SAE Indices'!$T$2:$T$23)*_xlfn.XLOOKUP('8. Model Variables'!$B64,'5.Monthly Multipliers'!$B$2:$B$13,'5.Monthly Multipliers'!$L$2:$L$13) + _xlfn.XLOOKUP('8. Model Variables'!$A64,'4.Annual SAE Indices'!$A$2:$A$23,'4.Annual SAE Indices'!$U$2:$U$23)*_xlfn.XLOOKUP('8. Model Variables'!$B64,'5.Monthly Multipliers'!$B$2:$B$13,'5.Monthly Multipliers'!$M$2:$M$13)</f>
        <v>498.59897397734198</v>
      </c>
      <c r="F64">
        <f>('6.Econ Transform'!C64^0.2)*'7.Wthr Transform'!D88*12*'8. Model Variables'!E64</f>
        <v>513.23477324467228</v>
      </c>
    </row>
    <row r="65" spans="1:6" x14ac:dyDescent="0.35">
      <c r="A65">
        <f t="shared" si="0"/>
        <v>2022</v>
      </c>
      <c r="B65">
        <f t="shared" si="1"/>
        <v>4</v>
      </c>
      <c r="C65" s="2">
        <f>('6.Econ Transform'!C65^0.2)*'7.Wthr Transform'!H89*_xlfn.XLOOKUP('8. Model Variables'!A65,'4.Annual SAE Indices'!$A$2:$A$23,'4.Annual SAE Indices'!$V$2:$V$23)</f>
        <v>129.56528534910012</v>
      </c>
      <c r="D65" s="2">
        <f>('6.Econ Transform'!C65^0.2)*'7.Wthr Transform'!L89*_xlfn.XLOOKUP('8. Model Variables'!$A65,'4.Annual SAE Indices'!$A$2:$A$23,'4.Annual SAE Indices'!$W$2:$W$23)</f>
        <v>0</v>
      </c>
      <c r="E65">
        <f>_xlfn.XLOOKUP('8. Model Variables'!$A65,'4.Annual SAE Indices'!$A$2:$A$23,'4.Annual SAE Indices'!$J$2:$J$23)*_xlfn.XLOOKUP('8. Model Variables'!$B65,'5.Monthly Multipliers'!$B$2:$B$13,'5.Monthly Multipliers'!$C$2:$C$13) + _xlfn.XLOOKUP('8. Model Variables'!$A65,'4.Annual SAE Indices'!$A$2:$A$23,'4.Annual SAE Indices'!$K$2:$K$23)*_xlfn.XLOOKUP('8. Model Variables'!$B65,'5.Monthly Multipliers'!$B$2:$B$13,'5.Monthly Multipliers'!$D$2:$D$13) + _xlfn.XLOOKUP('8. Model Variables'!$A65,'4.Annual SAE Indices'!$A$2:$A$23,'4.Annual SAE Indices'!$L$2:$L$23)*_xlfn.XLOOKUP('8. Model Variables'!$B65,'5.Monthly Multipliers'!$B$2:$B$13,'5.Monthly Multipliers'!$E$2:$E$13) + _xlfn.XLOOKUP('8. Model Variables'!$A65,'4.Annual SAE Indices'!$A$2:$A$23,'4.Annual SAE Indices'!$M$2:$M$23)*_xlfn.XLOOKUP('8. Model Variables'!$B65,'5.Monthly Multipliers'!$B$2:$B$13,'5.Monthly Multipliers'!$F$2:$F$13) + _xlfn.XLOOKUP('8. Model Variables'!$A65,'4.Annual SAE Indices'!$A$2:$A$23,'4.Annual SAE Indices'!$N$2:$N$23)*_xlfn.XLOOKUP('8. Model Variables'!$B65,'5.Monthly Multipliers'!$B$2:$B$13,'5.Monthly Multipliers'!$G$2:$G$13) + _xlfn.XLOOKUP('8. Model Variables'!$A65,'4.Annual SAE Indices'!$A$2:$A$23,'4.Annual SAE Indices'!$O$2:$O$23)*_xlfn.XLOOKUP('8. Model Variables'!$B65,'5.Monthly Multipliers'!$B$2:$B$13,'5.Monthly Multipliers'!$H$2:$H$13) + _xlfn.XLOOKUP('8. Model Variables'!$A65,'4.Annual SAE Indices'!$A$2:$A$23,'4.Annual SAE Indices'!$P$2:$P$23)*_xlfn.XLOOKUP('8. Model Variables'!$B65,'5.Monthly Multipliers'!$B$2:$B$13,'5.Monthly Multipliers'!$I$2:$I$13) + _xlfn.XLOOKUP('8. Model Variables'!$A65,'4.Annual SAE Indices'!$A$2:$A$23,'4.Annual SAE Indices'!$Q$2:$Q$23)*_xlfn.XLOOKUP('8. Model Variables'!$B65,'5.Monthly Multipliers'!$B$2:$B$13,'5.Monthly Multipliers'!$J$2:$J$13) + _xlfn.XLOOKUP('8. Model Variables'!$A65,'4.Annual SAE Indices'!$A$2:$A$23,'4.Annual SAE Indices'!$R$2:$R$23)*_xlfn.XLOOKUP('8. Model Variables'!$B65,'5.Monthly Multipliers'!$B$2:$B$13,'5.Monthly Multipliers'!$K$2:$K$13) + _xlfn.XLOOKUP('8. Model Variables'!$A65,'4.Annual SAE Indices'!$A$2:$A$23,'4.Annual SAE Indices'!$T$2:$T$23)*_xlfn.XLOOKUP('8. Model Variables'!$B65,'5.Monthly Multipliers'!$B$2:$B$13,'5.Monthly Multipliers'!$L$2:$L$13) + _xlfn.XLOOKUP('8. Model Variables'!$A65,'4.Annual SAE Indices'!$A$2:$A$23,'4.Annual SAE Indices'!$U$2:$U$23)*_xlfn.XLOOKUP('8. Model Variables'!$B65,'5.Monthly Multipliers'!$B$2:$B$13,'5.Monthly Multipliers'!$M$2:$M$13)</f>
        <v>493.11111355403705</v>
      </c>
      <c r="F65">
        <f>('6.Econ Transform'!C65^0.2)*'7.Wthr Transform'!D89*12*'8. Model Variables'!E65</f>
        <v>487.90831181444798</v>
      </c>
    </row>
    <row r="66" spans="1:6" x14ac:dyDescent="0.35">
      <c r="A66">
        <f t="shared" si="0"/>
        <v>2022</v>
      </c>
      <c r="B66">
        <f t="shared" si="1"/>
        <v>5</v>
      </c>
      <c r="C66" s="2">
        <f>('6.Econ Transform'!C66^0.2)*'7.Wthr Transform'!H90*_xlfn.XLOOKUP('8. Model Variables'!A66,'4.Annual SAE Indices'!$A$2:$A$23,'4.Annual SAE Indices'!$V$2:$V$23)</f>
        <v>28.826726166187346</v>
      </c>
      <c r="D66" s="2">
        <f>('6.Econ Transform'!C66^0.2)*'7.Wthr Transform'!L90*_xlfn.XLOOKUP('8. Model Variables'!$A66,'4.Annual SAE Indices'!$A$2:$A$23,'4.Annual SAE Indices'!$W$2:$W$23)</f>
        <v>98.173257372026612</v>
      </c>
      <c r="E66">
        <f>_xlfn.XLOOKUP('8. Model Variables'!$A66,'4.Annual SAE Indices'!$A$2:$A$23,'4.Annual SAE Indices'!$J$2:$J$23)*_xlfn.XLOOKUP('8. Model Variables'!$B66,'5.Monthly Multipliers'!$B$2:$B$13,'5.Monthly Multipliers'!$C$2:$C$13) + _xlfn.XLOOKUP('8. Model Variables'!$A66,'4.Annual SAE Indices'!$A$2:$A$23,'4.Annual SAE Indices'!$K$2:$K$23)*_xlfn.XLOOKUP('8. Model Variables'!$B66,'5.Monthly Multipliers'!$B$2:$B$13,'5.Monthly Multipliers'!$D$2:$D$13) + _xlfn.XLOOKUP('8. Model Variables'!$A66,'4.Annual SAE Indices'!$A$2:$A$23,'4.Annual SAE Indices'!$L$2:$L$23)*_xlfn.XLOOKUP('8. Model Variables'!$B66,'5.Monthly Multipliers'!$B$2:$B$13,'5.Monthly Multipliers'!$E$2:$E$13) + _xlfn.XLOOKUP('8. Model Variables'!$A66,'4.Annual SAE Indices'!$A$2:$A$23,'4.Annual SAE Indices'!$M$2:$M$23)*_xlfn.XLOOKUP('8. Model Variables'!$B66,'5.Monthly Multipliers'!$B$2:$B$13,'5.Monthly Multipliers'!$F$2:$F$13) + _xlfn.XLOOKUP('8. Model Variables'!$A66,'4.Annual SAE Indices'!$A$2:$A$23,'4.Annual SAE Indices'!$N$2:$N$23)*_xlfn.XLOOKUP('8. Model Variables'!$B66,'5.Monthly Multipliers'!$B$2:$B$13,'5.Monthly Multipliers'!$G$2:$G$13) + _xlfn.XLOOKUP('8. Model Variables'!$A66,'4.Annual SAE Indices'!$A$2:$A$23,'4.Annual SAE Indices'!$O$2:$O$23)*_xlfn.XLOOKUP('8. Model Variables'!$B66,'5.Monthly Multipliers'!$B$2:$B$13,'5.Monthly Multipliers'!$H$2:$H$13) + _xlfn.XLOOKUP('8. Model Variables'!$A66,'4.Annual SAE Indices'!$A$2:$A$23,'4.Annual SAE Indices'!$P$2:$P$23)*_xlfn.XLOOKUP('8. Model Variables'!$B66,'5.Monthly Multipliers'!$B$2:$B$13,'5.Monthly Multipliers'!$I$2:$I$13) + _xlfn.XLOOKUP('8. Model Variables'!$A66,'4.Annual SAE Indices'!$A$2:$A$23,'4.Annual SAE Indices'!$Q$2:$Q$23)*_xlfn.XLOOKUP('8. Model Variables'!$B66,'5.Monthly Multipliers'!$B$2:$B$13,'5.Monthly Multipliers'!$J$2:$J$13) + _xlfn.XLOOKUP('8. Model Variables'!$A66,'4.Annual SAE Indices'!$A$2:$A$23,'4.Annual SAE Indices'!$R$2:$R$23)*_xlfn.XLOOKUP('8. Model Variables'!$B66,'5.Monthly Multipliers'!$B$2:$B$13,'5.Monthly Multipliers'!$K$2:$K$13) + _xlfn.XLOOKUP('8. Model Variables'!$A66,'4.Annual SAE Indices'!$A$2:$A$23,'4.Annual SAE Indices'!$T$2:$T$23)*_xlfn.XLOOKUP('8. Model Variables'!$B66,'5.Monthly Multipliers'!$B$2:$B$13,'5.Monthly Multipliers'!$L$2:$L$13) + _xlfn.XLOOKUP('8. Model Variables'!$A66,'4.Annual SAE Indices'!$A$2:$A$23,'4.Annual SAE Indices'!$U$2:$U$23)*_xlfn.XLOOKUP('8. Model Variables'!$B66,'5.Monthly Multipliers'!$B$2:$B$13,'5.Monthly Multipliers'!$M$2:$M$13)</f>
        <v>489.75973281732399</v>
      </c>
      <c r="F66">
        <f>('6.Econ Transform'!C66^0.2)*'7.Wthr Transform'!D90*12*'8. Model Variables'!E66</f>
        <v>500.74536778343509</v>
      </c>
    </row>
    <row r="67" spans="1:6" x14ac:dyDescent="0.35">
      <c r="A67">
        <f t="shared" si="0"/>
        <v>2022</v>
      </c>
      <c r="B67">
        <f t="shared" si="1"/>
        <v>6</v>
      </c>
      <c r="C67" s="2">
        <f>('6.Econ Transform'!C67^0.2)*'7.Wthr Transform'!H91*_xlfn.XLOOKUP('8. Model Variables'!A67,'4.Annual SAE Indices'!$A$2:$A$23,'4.Annual SAE Indices'!$V$2:$V$23)</f>
        <v>0.43911679643833779</v>
      </c>
      <c r="D67" s="2">
        <f>('6.Econ Transform'!C67^0.2)*'7.Wthr Transform'!L91*_xlfn.XLOOKUP('8. Model Variables'!$A67,'4.Annual SAE Indices'!$A$2:$A$23,'4.Annual SAE Indices'!$W$2:$W$23)</f>
        <v>181.79175856389816</v>
      </c>
      <c r="E67">
        <f>_xlfn.XLOOKUP('8. Model Variables'!$A67,'4.Annual SAE Indices'!$A$2:$A$23,'4.Annual SAE Indices'!$J$2:$J$23)*_xlfn.XLOOKUP('8. Model Variables'!$B67,'5.Monthly Multipliers'!$B$2:$B$13,'5.Monthly Multipliers'!$C$2:$C$13) + _xlfn.XLOOKUP('8. Model Variables'!$A67,'4.Annual SAE Indices'!$A$2:$A$23,'4.Annual SAE Indices'!$K$2:$K$23)*_xlfn.XLOOKUP('8. Model Variables'!$B67,'5.Monthly Multipliers'!$B$2:$B$13,'5.Monthly Multipliers'!$D$2:$D$13) + _xlfn.XLOOKUP('8. Model Variables'!$A67,'4.Annual SAE Indices'!$A$2:$A$23,'4.Annual SAE Indices'!$L$2:$L$23)*_xlfn.XLOOKUP('8. Model Variables'!$B67,'5.Monthly Multipliers'!$B$2:$B$13,'5.Monthly Multipliers'!$E$2:$E$13) + _xlfn.XLOOKUP('8. Model Variables'!$A67,'4.Annual SAE Indices'!$A$2:$A$23,'4.Annual SAE Indices'!$M$2:$M$23)*_xlfn.XLOOKUP('8. Model Variables'!$B67,'5.Monthly Multipliers'!$B$2:$B$13,'5.Monthly Multipliers'!$F$2:$F$13) + _xlfn.XLOOKUP('8. Model Variables'!$A67,'4.Annual SAE Indices'!$A$2:$A$23,'4.Annual SAE Indices'!$N$2:$N$23)*_xlfn.XLOOKUP('8. Model Variables'!$B67,'5.Monthly Multipliers'!$B$2:$B$13,'5.Monthly Multipliers'!$G$2:$G$13) + _xlfn.XLOOKUP('8. Model Variables'!$A67,'4.Annual SAE Indices'!$A$2:$A$23,'4.Annual SAE Indices'!$O$2:$O$23)*_xlfn.XLOOKUP('8. Model Variables'!$B67,'5.Monthly Multipliers'!$B$2:$B$13,'5.Monthly Multipliers'!$H$2:$H$13) + _xlfn.XLOOKUP('8. Model Variables'!$A67,'4.Annual SAE Indices'!$A$2:$A$23,'4.Annual SAE Indices'!$P$2:$P$23)*_xlfn.XLOOKUP('8. Model Variables'!$B67,'5.Monthly Multipliers'!$B$2:$B$13,'5.Monthly Multipliers'!$I$2:$I$13) + _xlfn.XLOOKUP('8. Model Variables'!$A67,'4.Annual SAE Indices'!$A$2:$A$23,'4.Annual SAE Indices'!$Q$2:$Q$23)*_xlfn.XLOOKUP('8. Model Variables'!$B67,'5.Monthly Multipliers'!$B$2:$B$13,'5.Monthly Multipliers'!$J$2:$J$13) + _xlfn.XLOOKUP('8. Model Variables'!$A67,'4.Annual SAE Indices'!$A$2:$A$23,'4.Annual SAE Indices'!$R$2:$R$23)*_xlfn.XLOOKUP('8. Model Variables'!$B67,'5.Monthly Multipliers'!$B$2:$B$13,'5.Monthly Multipliers'!$K$2:$K$13) + _xlfn.XLOOKUP('8. Model Variables'!$A67,'4.Annual SAE Indices'!$A$2:$A$23,'4.Annual SAE Indices'!$T$2:$T$23)*_xlfn.XLOOKUP('8. Model Variables'!$B67,'5.Monthly Multipliers'!$B$2:$B$13,'5.Monthly Multipliers'!$L$2:$L$13) + _xlfn.XLOOKUP('8. Model Variables'!$A67,'4.Annual SAE Indices'!$A$2:$A$23,'4.Annual SAE Indices'!$U$2:$U$23)*_xlfn.XLOOKUP('8. Model Variables'!$B67,'5.Monthly Multipliers'!$B$2:$B$13,'5.Monthly Multipliers'!$M$2:$M$13)</f>
        <v>486.96072938223199</v>
      </c>
      <c r="F67">
        <f>('6.Econ Transform'!C67^0.2)*'7.Wthr Transform'!D91*12*'8. Model Variables'!E67</f>
        <v>481.82282017616865</v>
      </c>
    </row>
    <row r="68" spans="1:6" x14ac:dyDescent="0.35">
      <c r="A68">
        <f t="shared" si="0"/>
        <v>2022</v>
      </c>
      <c r="B68">
        <f t="shared" si="1"/>
        <v>7</v>
      </c>
      <c r="C68" s="2">
        <f>('6.Econ Transform'!C68^0.2)*'7.Wthr Transform'!H92*_xlfn.XLOOKUP('8. Model Variables'!A68,'4.Annual SAE Indices'!$A$2:$A$23,'4.Annual SAE Indices'!$V$2:$V$23)</f>
        <v>0</v>
      </c>
      <c r="D68" s="2">
        <f>('6.Econ Transform'!C68^0.2)*'7.Wthr Transform'!L92*_xlfn.XLOOKUP('8. Model Variables'!$A68,'4.Annual SAE Indices'!$A$2:$A$23,'4.Annual SAE Indices'!$W$2:$W$23)</f>
        <v>410.31090993790474</v>
      </c>
      <c r="E68">
        <f>_xlfn.XLOOKUP('8. Model Variables'!$A68,'4.Annual SAE Indices'!$A$2:$A$23,'4.Annual SAE Indices'!$J$2:$J$23)*_xlfn.XLOOKUP('8. Model Variables'!$B68,'5.Monthly Multipliers'!$B$2:$B$13,'5.Monthly Multipliers'!$C$2:$C$13) + _xlfn.XLOOKUP('8. Model Variables'!$A68,'4.Annual SAE Indices'!$A$2:$A$23,'4.Annual SAE Indices'!$K$2:$K$23)*_xlfn.XLOOKUP('8. Model Variables'!$B68,'5.Monthly Multipliers'!$B$2:$B$13,'5.Monthly Multipliers'!$D$2:$D$13) + _xlfn.XLOOKUP('8. Model Variables'!$A68,'4.Annual SAE Indices'!$A$2:$A$23,'4.Annual SAE Indices'!$L$2:$L$23)*_xlfn.XLOOKUP('8. Model Variables'!$B68,'5.Monthly Multipliers'!$B$2:$B$13,'5.Monthly Multipliers'!$E$2:$E$13) + _xlfn.XLOOKUP('8. Model Variables'!$A68,'4.Annual SAE Indices'!$A$2:$A$23,'4.Annual SAE Indices'!$M$2:$M$23)*_xlfn.XLOOKUP('8. Model Variables'!$B68,'5.Monthly Multipliers'!$B$2:$B$13,'5.Monthly Multipliers'!$F$2:$F$13) + _xlfn.XLOOKUP('8. Model Variables'!$A68,'4.Annual SAE Indices'!$A$2:$A$23,'4.Annual SAE Indices'!$N$2:$N$23)*_xlfn.XLOOKUP('8. Model Variables'!$B68,'5.Monthly Multipliers'!$B$2:$B$13,'5.Monthly Multipliers'!$G$2:$G$13) + _xlfn.XLOOKUP('8. Model Variables'!$A68,'4.Annual SAE Indices'!$A$2:$A$23,'4.Annual SAE Indices'!$O$2:$O$23)*_xlfn.XLOOKUP('8. Model Variables'!$B68,'5.Monthly Multipliers'!$B$2:$B$13,'5.Monthly Multipliers'!$H$2:$H$13) + _xlfn.XLOOKUP('8. Model Variables'!$A68,'4.Annual SAE Indices'!$A$2:$A$23,'4.Annual SAE Indices'!$P$2:$P$23)*_xlfn.XLOOKUP('8. Model Variables'!$B68,'5.Monthly Multipliers'!$B$2:$B$13,'5.Monthly Multipliers'!$I$2:$I$13) + _xlfn.XLOOKUP('8. Model Variables'!$A68,'4.Annual SAE Indices'!$A$2:$A$23,'4.Annual SAE Indices'!$Q$2:$Q$23)*_xlfn.XLOOKUP('8. Model Variables'!$B68,'5.Monthly Multipliers'!$B$2:$B$13,'5.Monthly Multipliers'!$J$2:$J$13) + _xlfn.XLOOKUP('8. Model Variables'!$A68,'4.Annual SAE Indices'!$A$2:$A$23,'4.Annual SAE Indices'!$R$2:$R$23)*_xlfn.XLOOKUP('8. Model Variables'!$B68,'5.Monthly Multipliers'!$B$2:$B$13,'5.Monthly Multipliers'!$K$2:$K$13) + _xlfn.XLOOKUP('8. Model Variables'!$A68,'4.Annual SAE Indices'!$A$2:$A$23,'4.Annual SAE Indices'!$T$2:$T$23)*_xlfn.XLOOKUP('8. Model Variables'!$B68,'5.Monthly Multipliers'!$B$2:$B$13,'5.Monthly Multipliers'!$L$2:$L$13) + _xlfn.XLOOKUP('8. Model Variables'!$A68,'4.Annual SAE Indices'!$A$2:$A$23,'4.Annual SAE Indices'!$U$2:$U$23)*_xlfn.XLOOKUP('8. Model Variables'!$B68,'5.Monthly Multipliers'!$B$2:$B$13,'5.Monthly Multipliers'!$M$2:$M$13)</f>
        <v>481.49619932256905</v>
      </c>
      <c r="F68">
        <f>('6.Econ Transform'!C68^0.2)*'7.Wthr Transform'!D92*12*'8. Model Variables'!E68</f>
        <v>491.86309802573282</v>
      </c>
    </row>
    <row r="69" spans="1:6" x14ac:dyDescent="0.35">
      <c r="A69">
        <f t="shared" si="0"/>
        <v>2022</v>
      </c>
      <c r="B69">
        <f t="shared" si="1"/>
        <v>8</v>
      </c>
      <c r="C69" s="2">
        <f>('6.Econ Transform'!C69^0.2)*'7.Wthr Transform'!H93*_xlfn.XLOOKUP('8. Model Variables'!A69,'4.Annual SAE Indices'!$A$2:$A$23,'4.Annual SAE Indices'!$V$2:$V$23)</f>
        <v>0</v>
      </c>
      <c r="D69" s="2">
        <f>('6.Econ Transform'!C69^0.2)*'7.Wthr Transform'!L93*_xlfn.XLOOKUP('8. Model Variables'!$A69,'4.Annual SAE Indices'!$A$2:$A$23,'4.Annual SAE Indices'!$W$2:$W$23)</f>
        <v>398.05005578409663</v>
      </c>
      <c r="E69">
        <f>_xlfn.XLOOKUP('8. Model Variables'!$A69,'4.Annual SAE Indices'!$A$2:$A$23,'4.Annual SAE Indices'!$J$2:$J$23)*_xlfn.XLOOKUP('8. Model Variables'!$B69,'5.Monthly Multipliers'!$B$2:$B$13,'5.Monthly Multipliers'!$C$2:$C$13) + _xlfn.XLOOKUP('8. Model Variables'!$A69,'4.Annual SAE Indices'!$A$2:$A$23,'4.Annual SAE Indices'!$K$2:$K$23)*_xlfn.XLOOKUP('8. Model Variables'!$B69,'5.Monthly Multipliers'!$B$2:$B$13,'5.Monthly Multipliers'!$D$2:$D$13) + _xlfn.XLOOKUP('8. Model Variables'!$A69,'4.Annual SAE Indices'!$A$2:$A$23,'4.Annual SAE Indices'!$L$2:$L$23)*_xlfn.XLOOKUP('8. Model Variables'!$B69,'5.Monthly Multipliers'!$B$2:$B$13,'5.Monthly Multipliers'!$E$2:$E$13) + _xlfn.XLOOKUP('8. Model Variables'!$A69,'4.Annual SAE Indices'!$A$2:$A$23,'4.Annual SAE Indices'!$M$2:$M$23)*_xlfn.XLOOKUP('8. Model Variables'!$B69,'5.Monthly Multipliers'!$B$2:$B$13,'5.Monthly Multipliers'!$F$2:$F$13) + _xlfn.XLOOKUP('8. Model Variables'!$A69,'4.Annual SAE Indices'!$A$2:$A$23,'4.Annual SAE Indices'!$N$2:$N$23)*_xlfn.XLOOKUP('8. Model Variables'!$B69,'5.Monthly Multipliers'!$B$2:$B$13,'5.Monthly Multipliers'!$G$2:$G$13) + _xlfn.XLOOKUP('8. Model Variables'!$A69,'4.Annual SAE Indices'!$A$2:$A$23,'4.Annual SAE Indices'!$O$2:$O$23)*_xlfn.XLOOKUP('8. Model Variables'!$B69,'5.Monthly Multipliers'!$B$2:$B$13,'5.Monthly Multipliers'!$H$2:$H$13) + _xlfn.XLOOKUP('8. Model Variables'!$A69,'4.Annual SAE Indices'!$A$2:$A$23,'4.Annual SAE Indices'!$P$2:$P$23)*_xlfn.XLOOKUP('8. Model Variables'!$B69,'5.Monthly Multipliers'!$B$2:$B$13,'5.Monthly Multipliers'!$I$2:$I$13) + _xlfn.XLOOKUP('8. Model Variables'!$A69,'4.Annual SAE Indices'!$A$2:$A$23,'4.Annual SAE Indices'!$Q$2:$Q$23)*_xlfn.XLOOKUP('8. Model Variables'!$B69,'5.Monthly Multipliers'!$B$2:$B$13,'5.Monthly Multipliers'!$J$2:$J$13) + _xlfn.XLOOKUP('8. Model Variables'!$A69,'4.Annual SAE Indices'!$A$2:$A$23,'4.Annual SAE Indices'!$R$2:$R$23)*_xlfn.XLOOKUP('8. Model Variables'!$B69,'5.Monthly Multipliers'!$B$2:$B$13,'5.Monthly Multipliers'!$K$2:$K$13) + _xlfn.XLOOKUP('8. Model Variables'!$A69,'4.Annual SAE Indices'!$A$2:$A$23,'4.Annual SAE Indices'!$T$2:$T$23)*_xlfn.XLOOKUP('8. Model Variables'!$B69,'5.Monthly Multipliers'!$B$2:$B$13,'5.Monthly Multipliers'!$L$2:$L$13) + _xlfn.XLOOKUP('8. Model Variables'!$A69,'4.Annual SAE Indices'!$A$2:$A$23,'4.Annual SAE Indices'!$U$2:$U$23)*_xlfn.XLOOKUP('8. Model Variables'!$B69,'5.Monthly Multipliers'!$B$2:$B$13,'5.Monthly Multipliers'!$M$2:$M$13)</f>
        <v>480.66596984465303</v>
      </c>
      <c r="F69">
        <f>('6.Econ Transform'!C69^0.2)*'7.Wthr Transform'!D93*12*'8. Model Variables'!E69</f>
        <v>491.01499321482345</v>
      </c>
    </row>
    <row r="70" spans="1:6" x14ac:dyDescent="0.35">
      <c r="A70">
        <f t="shared" si="0"/>
        <v>2022</v>
      </c>
      <c r="B70">
        <f t="shared" si="1"/>
        <v>9</v>
      </c>
      <c r="C70" s="2">
        <f>('6.Econ Transform'!C70^0.2)*'7.Wthr Transform'!H94*_xlfn.XLOOKUP('8. Model Variables'!A70,'4.Annual SAE Indices'!$A$2:$A$23,'4.Annual SAE Indices'!$V$2:$V$23)</f>
        <v>11.277947727925529</v>
      </c>
      <c r="D70" s="2">
        <f>('6.Econ Transform'!C70^0.2)*'7.Wthr Transform'!L94*_xlfn.XLOOKUP('8. Model Variables'!$A70,'4.Annual SAE Indices'!$A$2:$A$23,'4.Annual SAE Indices'!$W$2:$W$23)</f>
        <v>142.42550348435262</v>
      </c>
      <c r="E70">
        <f>_xlfn.XLOOKUP('8. Model Variables'!$A70,'4.Annual SAE Indices'!$A$2:$A$23,'4.Annual SAE Indices'!$J$2:$J$23)*_xlfn.XLOOKUP('8. Model Variables'!$B70,'5.Monthly Multipliers'!$B$2:$B$13,'5.Monthly Multipliers'!$C$2:$C$13) + _xlfn.XLOOKUP('8. Model Variables'!$A70,'4.Annual SAE Indices'!$A$2:$A$23,'4.Annual SAE Indices'!$K$2:$K$23)*_xlfn.XLOOKUP('8. Model Variables'!$B70,'5.Monthly Multipliers'!$B$2:$B$13,'5.Monthly Multipliers'!$D$2:$D$13) + _xlfn.XLOOKUP('8. Model Variables'!$A70,'4.Annual SAE Indices'!$A$2:$A$23,'4.Annual SAE Indices'!$L$2:$L$23)*_xlfn.XLOOKUP('8. Model Variables'!$B70,'5.Monthly Multipliers'!$B$2:$B$13,'5.Monthly Multipliers'!$E$2:$E$13) + _xlfn.XLOOKUP('8. Model Variables'!$A70,'4.Annual SAE Indices'!$A$2:$A$23,'4.Annual SAE Indices'!$M$2:$M$23)*_xlfn.XLOOKUP('8. Model Variables'!$B70,'5.Monthly Multipliers'!$B$2:$B$13,'5.Monthly Multipliers'!$F$2:$F$13) + _xlfn.XLOOKUP('8. Model Variables'!$A70,'4.Annual SAE Indices'!$A$2:$A$23,'4.Annual SAE Indices'!$N$2:$N$23)*_xlfn.XLOOKUP('8. Model Variables'!$B70,'5.Monthly Multipliers'!$B$2:$B$13,'5.Monthly Multipliers'!$G$2:$G$13) + _xlfn.XLOOKUP('8. Model Variables'!$A70,'4.Annual SAE Indices'!$A$2:$A$23,'4.Annual SAE Indices'!$O$2:$O$23)*_xlfn.XLOOKUP('8. Model Variables'!$B70,'5.Monthly Multipliers'!$B$2:$B$13,'5.Monthly Multipliers'!$H$2:$H$13) + _xlfn.XLOOKUP('8. Model Variables'!$A70,'4.Annual SAE Indices'!$A$2:$A$23,'4.Annual SAE Indices'!$P$2:$P$23)*_xlfn.XLOOKUP('8. Model Variables'!$B70,'5.Monthly Multipliers'!$B$2:$B$13,'5.Monthly Multipliers'!$I$2:$I$13) + _xlfn.XLOOKUP('8. Model Variables'!$A70,'4.Annual SAE Indices'!$A$2:$A$23,'4.Annual SAE Indices'!$Q$2:$Q$23)*_xlfn.XLOOKUP('8. Model Variables'!$B70,'5.Monthly Multipliers'!$B$2:$B$13,'5.Monthly Multipliers'!$J$2:$J$13) + _xlfn.XLOOKUP('8. Model Variables'!$A70,'4.Annual SAE Indices'!$A$2:$A$23,'4.Annual SAE Indices'!$R$2:$R$23)*_xlfn.XLOOKUP('8. Model Variables'!$B70,'5.Monthly Multipliers'!$B$2:$B$13,'5.Monthly Multipliers'!$K$2:$K$13) + _xlfn.XLOOKUP('8. Model Variables'!$A70,'4.Annual SAE Indices'!$A$2:$A$23,'4.Annual SAE Indices'!$T$2:$T$23)*_xlfn.XLOOKUP('8. Model Variables'!$B70,'5.Monthly Multipliers'!$B$2:$B$13,'5.Monthly Multipliers'!$L$2:$L$13) + _xlfn.XLOOKUP('8. Model Variables'!$A70,'4.Annual SAE Indices'!$A$2:$A$23,'4.Annual SAE Indices'!$U$2:$U$23)*_xlfn.XLOOKUP('8. Model Variables'!$B70,'5.Monthly Multipliers'!$B$2:$B$13,'5.Monthly Multipliers'!$M$2:$M$13)</f>
        <v>483.54403838178001</v>
      </c>
      <c r="F70">
        <f>('6.Econ Transform'!C70^0.2)*'7.Wthr Transform'!D94*12*'8. Model Variables'!E70</f>
        <v>478.02099510413836</v>
      </c>
    </row>
    <row r="71" spans="1:6" x14ac:dyDescent="0.35">
      <c r="A71">
        <f t="shared" si="0"/>
        <v>2022</v>
      </c>
      <c r="B71">
        <f t="shared" si="1"/>
        <v>10</v>
      </c>
      <c r="C71" s="2">
        <f>('6.Econ Transform'!C71^0.2)*'7.Wthr Transform'!H95*_xlfn.XLOOKUP('8. Model Variables'!A71,'4.Annual SAE Indices'!$A$2:$A$23,'4.Annual SAE Indices'!$V$2:$V$23)</f>
        <v>77.751420236351379</v>
      </c>
      <c r="D71" s="2">
        <f>('6.Econ Transform'!C71^0.2)*'7.Wthr Transform'!L95*_xlfn.XLOOKUP('8. Model Variables'!$A71,'4.Annual SAE Indices'!$A$2:$A$23,'4.Annual SAE Indices'!$W$2:$W$23)</f>
        <v>0.42809161820189989</v>
      </c>
      <c r="E71">
        <f>_xlfn.XLOOKUP('8. Model Variables'!$A71,'4.Annual SAE Indices'!$A$2:$A$23,'4.Annual SAE Indices'!$J$2:$J$23)*_xlfn.XLOOKUP('8. Model Variables'!$B71,'5.Monthly Multipliers'!$B$2:$B$13,'5.Monthly Multipliers'!$C$2:$C$13) + _xlfn.XLOOKUP('8. Model Variables'!$A71,'4.Annual SAE Indices'!$A$2:$A$23,'4.Annual SAE Indices'!$K$2:$K$23)*_xlfn.XLOOKUP('8. Model Variables'!$B71,'5.Monthly Multipliers'!$B$2:$B$13,'5.Monthly Multipliers'!$D$2:$D$13) + _xlfn.XLOOKUP('8. Model Variables'!$A71,'4.Annual SAE Indices'!$A$2:$A$23,'4.Annual SAE Indices'!$L$2:$L$23)*_xlfn.XLOOKUP('8. Model Variables'!$B71,'5.Monthly Multipliers'!$B$2:$B$13,'5.Monthly Multipliers'!$E$2:$E$13) + _xlfn.XLOOKUP('8. Model Variables'!$A71,'4.Annual SAE Indices'!$A$2:$A$23,'4.Annual SAE Indices'!$M$2:$M$23)*_xlfn.XLOOKUP('8. Model Variables'!$B71,'5.Monthly Multipliers'!$B$2:$B$13,'5.Monthly Multipliers'!$F$2:$F$13) + _xlfn.XLOOKUP('8. Model Variables'!$A71,'4.Annual SAE Indices'!$A$2:$A$23,'4.Annual SAE Indices'!$N$2:$N$23)*_xlfn.XLOOKUP('8. Model Variables'!$B71,'5.Monthly Multipliers'!$B$2:$B$13,'5.Monthly Multipliers'!$G$2:$G$13) + _xlfn.XLOOKUP('8. Model Variables'!$A71,'4.Annual SAE Indices'!$A$2:$A$23,'4.Annual SAE Indices'!$O$2:$O$23)*_xlfn.XLOOKUP('8. Model Variables'!$B71,'5.Monthly Multipliers'!$B$2:$B$13,'5.Monthly Multipliers'!$H$2:$H$13) + _xlfn.XLOOKUP('8. Model Variables'!$A71,'4.Annual SAE Indices'!$A$2:$A$23,'4.Annual SAE Indices'!$P$2:$P$23)*_xlfn.XLOOKUP('8. Model Variables'!$B71,'5.Monthly Multipliers'!$B$2:$B$13,'5.Monthly Multipliers'!$I$2:$I$13) + _xlfn.XLOOKUP('8. Model Variables'!$A71,'4.Annual SAE Indices'!$A$2:$A$23,'4.Annual SAE Indices'!$Q$2:$Q$23)*_xlfn.XLOOKUP('8. Model Variables'!$B71,'5.Monthly Multipliers'!$B$2:$B$13,'5.Monthly Multipliers'!$J$2:$J$13) + _xlfn.XLOOKUP('8. Model Variables'!$A71,'4.Annual SAE Indices'!$A$2:$A$23,'4.Annual SAE Indices'!$R$2:$R$23)*_xlfn.XLOOKUP('8. Model Variables'!$B71,'5.Monthly Multipliers'!$B$2:$B$13,'5.Monthly Multipliers'!$K$2:$K$13) + _xlfn.XLOOKUP('8. Model Variables'!$A71,'4.Annual SAE Indices'!$A$2:$A$23,'4.Annual SAE Indices'!$T$2:$T$23)*_xlfn.XLOOKUP('8. Model Variables'!$B71,'5.Monthly Multipliers'!$B$2:$B$13,'5.Monthly Multipliers'!$L$2:$L$13) + _xlfn.XLOOKUP('8. Model Variables'!$A71,'4.Annual SAE Indices'!$A$2:$A$23,'4.Annual SAE Indices'!$U$2:$U$23)*_xlfn.XLOOKUP('8. Model Variables'!$B71,'5.Monthly Multipliers'!$B$2:$B$13,'5.Monthly Multipliers'!$M$2:$M$13)</f>
        <v>489.50089334113801</v>
      </c>
      <c r="F71">
        <f>('6.Econ Transform'!C71^0.2)*'7.Wthr Transform'!D95*12*'8. Model Variables'!E71</f>
        <v>500.49306141594968</v>
      </c>
    </row>
    <row r="72" spans="1:6" x14ac:dyDescent="0.35">
      <c r="A72">
        <f t="shared" si="0"/>
        <v>2022</v>
      </c>
      <c r="B72">
        <f t="shared" si="1"/>
        <v>11</v>
      </c>
      <c r="C72" s="2">
        <f>('6.Econ Transform'!C72^0.2)*'7.Wthr Transform'!H96*_xlfn.XLOOKUP('8. Model Variables'!A72,'4.Annual SAE Indices'!$A$2:$A$23,'4.Annual SAE Indices'!$V$2:$V$23)</f>
        <v>151.5765229059501</v>
      </c>
      <c r="D72" s="2">
        <f>('6.Econ Transform'!C72^0.2)*'7.Wthr Transform'!L96*_xlfn.XLOOKUP('8. Model Variables'!$A72,'4.Annual SAE Indices'!$A$2:$A$23,'4.Annual SAE Indices'!$W$2:$W$23)</f>
        <v>2.5685497092113994</v>
      </c>
      <c r="E72">
        <f>_xlfn.XLOOKUP('8. Model Variables'!$A72,'4.Annual SAE Indices'!$A$2:$A$23,'4.Annual SAE Indices'!$J$2:$J$23)*_xlfn.XLOOKUP('8. Model Variables'!$B72,'5.Monthly Multipliers'!$B$2:$B$13,'5.Monthly Multipliers'!$C$2:$C$13) + _xlfn.XLOOKUP('8. Model Variables'!$A72,'4.Annual SAE Indices'!$A$2:$A$23,'4.Annual SAE Indices'!$K$2:$K$23)*_xlfn.XLOOKUP('8. Model Variables'!$B72,'5.Monthly Multipliers'!$B$2:$B$13,'5.Monthly Multipliers'!$D$2:$D$13) + _xlfn.XLOOKUP('8. Model Variables'!$A72,'4.Annual SAE Indices'!$A$2:$A$23,'4.Annual SAE Indices'!$L$2:$L$23)*_xlfn.XLOOKUP('8. Model Variables'!$B72,'5.Monthly Multipliers'!$B$2:$B$13,'5.Monthly Multipliers'!$E$2:$E$13) + _xlfn.XLOOKUP('8. Model Variables'!$A72,'4.Annual SAE Indices'!$A$2:$A$23,'4.Annual SAE Indices'!$M$2:$M$23)*_xlfn.XLOOKUP('8. Model Variables'!$B72,'5.Monthly Multipliers'!$B$2:$B$13,'5.Monthly Multipliers'!$F$2:$F$13) + _xlfn.XLOOKUP('8. Model Variables'!$A72,'4.Annual SAE Indices'!$A$2:$A$23,'4.Annual SAE Indices'!$N$2:$N$23)*_xlfn.XLOOKUP('8. Model Variables'!$B72,'5.Monthly Multipliers'!$B$2:$B$13,'5.Monthly Multipliers'!$G$2:$G$13) + _xlfn.XLOOKUP('8. Model Variables'!$A72,'4.Annual SAE Indices'!$A$2:$A$23,'4.Annual SAE Indices'!$O$2:$O$23)*_xlfn.XLOOKUP('8. Model Variables'!$B72,'5.Monthly Multipliers'!$B$2:$B$13,'5.Monthly Multipliers'!$H$2:$H$13) + _xlfn.XLOOKUP('8. Model Variables'!$A72,'4.Annual SAE Indices'!$A$2:$A$23,'4.Annual SAE Indices'!$P$2:$P$23)*_xlfn.XLOOKUP('8. Model Variables'!$B72,'5.Monthly Multipliers'!$B$2:$B$13,'5.Monthly Multipliers'!$I$2:$I$13) + _xlfn.XLOOKUP('8. Model Variables'!$A72,'4.Annual SAE Indices'!$A$2:$A$23,'4.Annual SAE Indices'!$Q$2:$Q$23)*_xlfn.XLOOKUP('8. Model Variables'!$B72,'5.Monthly Multipliers'!$B$2:$B$13,'5.Monthly Multipliers'!$J$2:$J$13) + _xlfn.XLOOKUP('8. Model Variables'!$A72,'4.Annual SAE Indices'!$A$2:$A$23,'4.Annual SAE Indices'!$R$2:$R$23)*_xlfn.XLOOKUP('8. Model Variables'!$B72,'5.Monthly Multipliers'!$B$2:$B$13,'5.Monthly Multipliers'!$K$2:$K$13) + _xlfn.XLOOKUP('8. Model Variables'!$A72,'4.Annual SAE Indices'!$A$2:$A$23,'4.Annual SAE Indices'!$T$2:$T$23)*_xlfn.XLOOKUP('8. Model Variables'!$B72,'5.Monthly Multipliers'!$B$2:$B$13,'5.Monthly Multipliers'!$L$2:$L$13) + _xlfn.XLOOKUP('8. Model Variables'!$A72,'4.Annual SAE Indices'!$A$2:$A$23,'4.Annual SAE Indices'!$U$2:$U$23)*_xlfn.XLOOKUP('8. Model Variables'!$B72,'5.Monthly Multipliers'!$B$2:$B$13,'5.Monthly Multipliers'!$M$2:$M$13)</f>
        <v>495.11166990199501</v>
      </c>
      <c r="F72">
        <f>('6.Econ Transform'!C72^0.2)*'7.Wthr Transform'!D96*12*'8. Model Variables'!E72</f>
        <v>489.89983823403276</v>
      </c>
    </row>
    <row r="73" spans="1:6" x14ac:dyDescent="0.35">
      <c r="A73">
        <f t="shared" si="0"/>
        <v>2022</v>
      </c>
      <c r="B73">
        <f t="shared" si="1"/>
        <v>12</v>
      </c>
      <c r="C73" s="2">
        <f>('6.Econ Transform'!C73^0.2)*'7.Wthr Transform'!H97*_xlfn.XLOOKUP('8. Model Variables'!A73,'4.Annual SAE Indices'!$A$2:$A$23,'4.Annual SAE Indices'!$V$2:$V$23)</f>
        <v>249.08868615918146</v>
      </c>
      <c r="D73" s="2">
        <f>('6.Econ Transform'!C73^0.2)*'7.Wthr Transform'!L97*_xlfn.XLOOKUP('8. Model Variables'!$A73,'4.Annual SAE Indices'!$A$2:$A$23,'4.Annual SAE Indices'!$W$2:$W$23)</f>
        <v>0</v>
      </c>
      <c r="E73">
        <f>_xlfn.XLOOKUP('8. Model Variables'!$A73,'4.Annual SAE Indices'!$A$2:$A$23,'4.Annual SAE Indices'!$J$2:$J$23)*_xlfn.XLOOKUP('8. Model Variables'!$B73,'5.Monthly Multipliers'!$B$2:$B$13,'5.Monthly Multipliers'!$C$2:$C$13) + _xlfn.XLOOKUP('8. Model Variables'!$A73,'4.Annual SAE Indices'!$A$2:$A$23,'4.Annual SAE Indices'!$K$2:$K$23)*_xlfn.XLOOKUP('8. Model Variables'!$B73,'5.Monthly Multipliers'!$B$2:$B$13,'5.Monthly Multipliers'!$D$2:$D$13) + _xlfn.XLOOKUP('8. Model Variables'!$A73,'4.Annual SAE Indices'!$A$2:$A$23,'4.Annual SAE Indices'!$L$2:$L$23)*_xlfn.XLOOKUP('8. Model Variables'!$B73,'5.Monthly Multipliers'!$B$2:$B$13,'5.Monthly Multipliers'!$E$2:$E$13) + _xlfn.XLOOKUP('8. Model Variables'!$A73,'4.Annual SAE Indices'!$A$2:$A$23,'4.Annual SAE Indices'!$M$2:$M$23)*_xlfn.XLOOKUP('8. Model Variables'!$B73,'5.Monthly Multipliers'!$B$2:$B$13,'5.Monthly Multipliers'!$F$2:$F$13) + _xlfn.XLOOKUP('8. Model Variables'!$A73,'4.Annual SAE Indices'!$A$2:$A$23,'4.Annual SAE Indices'!$N$2:$N$23)*_xlfn.XLOOKUP('8. Model Variables'!$B73,'5.Monthly Multipliers'!$B$2:$B$13,'5.Monthly Multipliers'!$G$2:$G$13) + _xlfn.XLOOKUP('8. Model Variables'!$A73,'4.Annual SAE Indices'!$A$2:$A$23,'4.Annual SAE Indices'!$O$2:$O$23)*_xlfn.XLOOKUP('8. Model Variables'!$B73,'5.Monthly Multipliers'!$B$2:$B$13,'5.Monthly Multipliers'!$H$2:$H$13) + _xlfn.XLOOKUP('8. Model Variables'!$A73,'4.Annual SAE Indices'!$A$2:$A$23,'4.Annual SAE Indices'!$P$2:$P$23)*_xlfn.XLOOKUP('8. Model Variables'!$B73,'5.Monthly Multipliers'!$B$2:$B$13,'5.Monthly Multipliers'!$I$2:$I$13) + _xlfn.XLOOKUP('8. Model Variables'!$A73,'4.Annual SAE Indices'!$A$2:$A$23,'4.Annual SAE Indices'!$Q$2:$Q$23)*_xlfn.XLOOKUP('8. Model Variables'!$B73,'5.Monthly Multipliers'!$B$2:$B$13,'5.Monthly Multipliers'!$J$2:$J$13) + _xlfn.XLOOKUP('8. Model Variables'!$A73,'4.Annual SAE Indices'!$A$2:$A$23,'4.Annual SAE Indices'!$R$2:$R$23)*_xlfn.XLOOKUP('8. Model Variables'!$B73,'5.Monthly Multipliers'!$B$2:$B$13,'5.Monthly Multipliers'!$K$2:$K$13) + _xlfn.XLOOKUP('8. Model Variables'!$A73,'4.Annual SAE Indices'!$A$2:$A$23,'4.Annual SAE Indices'!$T$2:$T$23)*_xlfn.XLOOKUP('8. Model Variables'!$B73,'5.Monthly Multipliers'!$B$2:$B$13,'5.Monthly Multipliers'!$L$2:$L$13) + _xlfn.XLOOKUP('8. Model Variables'!$A73,'4.Annual SAE Indices'!$A$2:$A$23,'4.Annual SAE Indices'!$U$2:$U$23)*_xlfn.XLOOKUP('8. Model Variables'!$B73,'5.Monthly Multipliers'!$B$2:$B$13,'5.Monthly Multipliers'!$M$2:$M$13)</f>
        <v>502.10237253646301</v>
      </c>
      <c r="F73">
        <f>('6.Econ Transform'!C73^0.2)*'7.Wthr Transform'!D97*12*'8. Model Variables'!E73</f>
        <v>513.37751778085817</v>
      </c>
    </row>
    <row r="74" spans="1:6" x14ac:dyDescent="0.35">
      <c r="A74">
        <f t="shared" si="0"/>
        <v>2023</v>
      </c>
      <c r="B74">
        <f t="shared" si="1"/>
        <v>1</v>
      </c>
      <c r="C74" s="2">
        <f>('6.Econ Transform'!C74^0.2)*'7.Wthr Transform'!H98*_xlfn.XLOOKUP('8. Model Variables'!A74,'4.Annual SAE Indices'!$A$2:$A$23,'4.Annual SAE Indices'!$V$2:$V$23)</f>
        <v>252.96173062900385</v>
      </c>
      <c r="D74" s="2">
        <f>('6.Econ Transform'!C74^0.2)*'7.Wthr Transform'!L98*_xlfn.XLOOKUP('8. Model Variables'!$A74,'4.Annual SAE Indices'!$A$2:$A$23,'4.Annual SAE Indices'!$W$2:$W$23)</f>
        <v>0</v>
      </c>
      <c r="E74">
        <f>_xlfn.XLOOKUP('8. Model Variables'!$A74,'4.Annual SAE Indices'!$A$2:$A$23,'4.Annual SAE Indices'!$J$2:$J$23)*_xlfn.XLOOKUP('8. Model Variables'!$B74,'5.Monthly Multipliers'!$B$2:$B$13,'5.Monthly Multipliers'!$C$2:$C$13) + _xlfn.XLOOKUP('8. Model Variables'!$A74,'4.Annual SAE Indices'!$A$2:$A$23,'4.Annual SAE Indices'!$K$2:$K$23)*_xlfn.XLOOKUP('8. Model Variables'!$B74,'5.Monthly Multipliers'!$B$2:$B$13,'5.Monthly Multipliers'!$D$2:$D$13) + _xlfn.XLOOKUP('8. Model Variables'!$A74,'4.Annual SAE Indices'!$A$2:$A$23,'4.Annual SAE Indices'!$L$2:$L$23)*_xlfn.XLOOKUP('8. Model Variables'!$B74,'5.Monthly Multipliers'!$B$2:$B$13,'5.Monthly Multipliers'!$E$2:$E$13) + _xlfn.XLOOKUP('8. Model Variables'!$A74,'4.Annual SAE Indices'!$A$2:$A$23,'4.Annual SAE Indices'!$M$2:$M$23)*_xlfn.XLOOKUP('8. Model Variables'!$B74,'5.Monthly Multipliers'!$B$2:$B$13,'5.Monthly Multipliers'!$F$2:$F$13) + _xlfn.XLOOKUP('8. Model Variables'!$A74,'4.Annual SAE Indices'!$A$2:$A$23,'4.Annual SAE Indices'!$N$2:$N$23)*_xlfn.XLOOKUP('8. Model Variables'!$B74,'5.Monthly Multipliers'!$B$2:$B$13,'5.Monthly Multipliers'!$G$2:$G$13) + _xlfn.XLOOKUP('8. Model Variables'!$A74,'4.Annual SAE Indices'!$A$2:$A$23,'4.Annual SAE Indices'!$O$2:$O$23)*_xlfn.XLOOKUP('8. Model Variables'!$B74,'5.Monthly Multipliers'!$B$2:$B$13,'5.Monthly Multipliers'!$H$2:$H$13) + _xlfn.XLOOKUP('8. Model Variables'!$A74,'4.Annual SAE Indices'!$A$2:$A$23,'4.Annual SAE Indices'!$P$2:$P$23)*_xlfn.XLOOKUP('8. Model Variables'!$B74,'5.Monthly Multipliers'!$B$2:$B$13,'5.Monthly Multipliers'!$I$2:$I$13) + _xlfn.XLOOKUP('8. Model Variables'!$A74,'4.Annual SAE Indices'!$A$2:$A$23,'4.Annual SAE Indices'!$Q$2:$Q$23)*_xlfn.XLOOKUP('8. Model Variables'!$B74,'5.Monthly Multipliers'!$B$2:$B$13,'5.Monthly Multipliers'!$J$2:$J$13) + _xlfn.XLOOKUP('8. Model Variables'!$A74,'4.Annual SAE Indices'!$A$2:$A$23,'4.Annual SAE Indices'!$R$2:$R$23)*_xlfn.XLOOKUP('8. Model Variables'!$B74,'5.Monthly Multipliers'!$B$2:$B$13,'5.Monthly Multipliers'!$K$2:$K$13) + _xlfn.XLOOKUP('8. Model Variables'!$A74,'4.Annual SAE Indices'!$A$2:$A$23,'4.Annual SAE Indices'!$T$2:$T$23)*_xlfn.XLOOKUP('8. Model Variables'!$B74,'5.Monthly Multipliers'!$B$2:$B$13,'5.Monthly Multipliers'!$L$2:$L$13) + _xlfn.XLOOKUP('8. Model Variables'!$A74,'4.Annual SAE Indices'!$A$2:$A$23,'4.Annual SAE Indices'!$U$2:$U$23)*_xlfn.XLOOKUP('8. Model Variables'!$B74,'5.Monthly Multipliers'!$B$2:$B$13,'5.Monthly Multipliers'!$M$2:$M$13)</f>
        <v>504.28817886046596</v>
      </c>
      <c r="F74">
        <f>('6.Econ Transform'!C74^0.2)*'7.Wthr Transform'!D98*12*'8. Model Variables'!E74</f>
        <v>515.78133224042313</v>
      </c>
    </row>
    <row r="75" spans="1:6" x14ac:dyDescent="0.35">
      <c r="A75">
        <f t="shared" si="0"/>
        <v>2023</v>
      </c>
      <c r="B75">
        <f t="shared" si="1"/>
        <v>2</v>
      </c>
      <c r="C75" s="2">
        <f>('6.Econ Transform'!C75^0.2)*'7.Wthr Transform'!H99*_xlfn.XLOOKUP('8. Model Variables'!A75,'4.Annual SAE Indices'!$A$2:$A$23,'4.Annual SAE Indices'!$V$2:$V$23)</f>
        <v>236.12161135245165</v>
      </c>
      <c r="D75" s="2">
        <f>('6.Econ Transform'!C75^0.2)*'7.Wthr Transform'!L99*_xlfn.XLOOKUP('8. Model Variables'!$A75,'4.Annual SAE Indices'!$A$2:$A$23,'4.Annual SAE Indices'!$W$2:$W$23)</f>
        <v>0</v>
      </c>
      <c r="E75">
        <f>_xlfn.XLOOKUP('8. Model Variables'!$A75,'4.Annual SAE Indices'!$A$2:$A$23,'4.Annual SAE Indices'!$J$2:$J$23)*_xlfn.XLOOKUP('8. Model Variables'!$B75,'5.Monthly Multipliers'!$B$2:$B$13,'5.Monthly Multipliers'!$C$2:$C$13) + _xlfn.XLOOKUP('8. Model Variables'!$A75,'4.Annual SAE Indices'!$A$2:$A$23,'4.Annual SAE Indices'!$K$2:$K$23)*_xlfn.XLOOKUP('8. Model Variables'!$B75,'5.Monthly Multipliers'!$B$2:$B$13,'5.Monthly Multipliers'!$D$2:$D$13) + _xlfn.XLOOKUP('8. Model Variables'!$A75,'4.Annual SAE Indices'!$A$2:$A$23,'4.Annual SAE Indices'!$L$2:$L$23)*_xlfn.XLOOKUP('8. Model Variables'!$B75,'5.Monthly Multipliers'!$B$2:$B$13,'5.Monthly Multipliers'!$E$2:$E$13) + _xlfn.XLOOKUP('8. Model Variables'!$A75,'4.Annual SAE Indices'!$A$2:$A$23,'4.Annual SAE Indices'!$M$2:$M$23)*_xlfn.XLOOKUP('8. Model Variables'!$B75,'5.Monthly Multipliers'!$B$2:$B$13,'5.Monthly Multipliers'!$F$2:$F$13) + _xlfn.XLOOKUP('8. Model Variables'!$A75,'4.Annual SAE Indices'!$A$2:$A$23,'4.Annual SAE Indices'!$N$2:$N$23)*_xlfn.XLOOKUP('8. Model Variables'!$B75,'5.Monthly Multipliers'!$B$2:$B$13,'5.Monthly Multipliers'!$G$2:$G$13) + _xlfn.XLOOKUP('8. Model Variables'!$A75,'4.Annual SAE Indices'!$A$2:$A$23,'4.Annual SAE Indices'!$O$2:$O$23)*_xlfn.XLOOKUP('8. Model Variables'!$B75,'5.Monthly Multipliers'!$B$2:$B$13,'5.Monthly Multipliers'!$H$2:$H$13) + _xlfn.XLOOKUP('8. Model Variables'!$A75,'4.Annual SAE Indices'!$A$2:$A$23,'4.Annual SAE Indices'!$P$2:$P$23)*_xlfn.XLOOKUP('8. Model Variables'!$B75,'5.Monthly Multipliers'!$B$2:$B$13,'5.Monthly Multipliers'!$I$2:$I$13) + _xlfn.XLOOKUP('8. Model Variables'!$A75,'4.Annual SAE Indices'!$A$2:$A$23,'4.Annual SAE Indices'!$Q$2:$Q$23)*_xlfn.XLOOKUP('8. Model Variables'!$B75,'5.Monthly Multipliers'!$B$2:$B$13,'5.Monthly Multipliers'!$J$2:$J$13) + _xlfn.XLOOKUP('8. Model Variables'!$A75,'4.Annual SAE Indices'!$A$2:$A$23,'4.Annual SAE Indices'!$R$2:$R$23)*_xlfn.XLOOKUP('8. Model Variables'!$B75,'5.Monthly Multipliers'!$B$2:$B$13,'5.Monthly Multipliers'!$K$2:$K$13) + _xlfn.XLOOKUP('8. Model Variables'!$A75,'4.Annual SAE Indices'!$A$2:$A$23,'4.Annual SAE Indices'!$T$2:$T$23)*_xlfn.XLOOKUP('8. Model Variables'!$B75,'5.Monthly Multipliers'!$B$2:$B$13,'5.Monthly Multipliers'!$L$2:$L$13) + _xlfn.XLOOKUP('8. Model Variables'!$A75,'4.Annual SAE Indices'!$A$2:$A$23,'4.Annual SAE Indices'!$U$2:$U$23)*_xlfn.XLOOKUP('8. Model Variables'!$B75,'5.Monthly Multipliers'!$B$2:$B$13,'5.Monthly Multipliers'!$M$2:$M$13)</f>
        <v>501.55938224419498</v>
      </c>
      <c r="F75">
        <f>('6.Econ Transform'!C75^0.2)*'7.Wthr Transform'!D99*12*'8. Model Variables'!E75</f>
        <v>463.34611720218197</v>
      </c>
    </row>
    <row r="76" spans="1:6" x14ac:dyDescent="0.35">
      <c r="A76">
        <f t="shared" si="0"/>
        <v>2023</v>
      </c>
      <c r="B76">
        <f t="shared" si="1"/>
        <v>3</v>
      </c>
      <c r="C76" s="2">
        <f>('6.Econ Transform'!C76^0.2)*'7.Wthr Transform'!H100*_xlfn.XLOOKUP('8. Model Variables'!A76,'4.Annual SAE Indices'!$A$2:$A$23,'4.Annual SAE Indices'!$V$2:$V$23)</f>
        <v>225.19481640201695</v>
      </c>
      <c r="D76" s="2">
        <f>('6.Econ Transform'!C76^0.2)*'7.Wthr Transform'!L100*_xlfn.XLOOKUP('8. Model Variables'!$A76,'4.Annual SAE Indices'!$A$2:$A$23,'4.Annual SAE Indices'!$W$2:$W$23)</f>
        <v>0</v>
      </c>
      <c r="E76">
        <f>_xlfn.XLOOKUP('8. Model Variables'!$A76,'4.Annual SAE Indices'!$A$2:$A$23,'4.Annual SAE Indices'!$J$2:$J$23)*_xlfn.XLOOKUP('8. Model Variables'!$B76,'5.Monthly Multipliers'!$B$2:$B$13,'5.Monthly Multipliers'!$C$2:$C$13) + _xlfn.XLOOKUP('8. Model Variables'!$A76,'4.Annual SAE Indices'!$A$2:$A$23,'4.Annual SAE Indices'!$K$2:$K$23)*_xlfn.XLOOKUP('8. Model Variables'!$B76,'5.Monthly Multipliers'!$B$2:$B$13,'5.Monthly Multipliers'!$D$2:$D$13) + _xlfn.XLOOKUP('8. Model Variables'!$A76,'4.Annual SAE Indices'!$A$2:$A$23,'4.Annual SAE Indices'!$L$2:$L$23)*_xlfn.XLOOKUP('8. Model Variables'!$B76,'5.Monthly Multipliers'!$B$2:$B$13,'5.Monthly Multipliers'!$E$2:$E$13) + _xlfn.XLOOKUP('8. Model Variables'!$A76,'4.Annual SAE Indices'!$A$2:$A$23,'4.Annual SAE Indices'!$M$2:$M$23)*_xlfn.XLOOKUP('8. Model Variables'!$B76,'5.Monthly Multipliers'!$B$2:$B$13,'5.Monthly Multipliers'!$F$2:$F$13) + _xlfn.XLOOKUP('8. Model Variables'!$A76,'4.Annual SAE Indices'!$A$2:$A$23,'4.Annual SAE Indices'!$N$2:$N$23)*_xlfn.XLOOKUP('8. Model Variables'!$B76,'5.Monthly Multipliers'!$B$2:$B$13,'5.Monthly Multipliers'!$G$2:$G$13) + _xlfn.XLOOKUP('8. Model Variables'!$A76,'4.Annual SAE Indices'!$A$2:$A$23,'4.Annual SAE Indices'!$O$2:$O$23)*_xlfn.XLOOKUP('8. Model Variables'!$B76,'5.Monthly Multipliers'!$B$2:$B$13,'5.Monthly Multipliers'!$H$2:$H$13) + _xlfn.XLOOKUP('8. Model Variables'!$A76,'4.Annual SAE Indices'!$A$2:$A$23,'4.Annual SAE Indices'!$P$2:$P$23)*_xlfn.XLOOKUP('8. Model Variables'!$B76,'5.Monthly Multipliers'!$B$2:$B$13,'5.Monthly Multipliers'!$I$2:$I$13) + _xlfn.XLOOKUP('8. Model Variables'!$A76,'4.Annual SAE Indices'!$A$2:$A$23,'4.Annual SAE Indices'!$Q$2:$Q$23)*_xlfn.XLOOKUP('8. Model Variables'!$B76,'5.Monthly Multipliers'!$B$2:$B$13,'5.Monthly Multipliers'!$J$2:$J$13) + _xlfn.XLOOKUP('8. Model Variables'!$A76,'4.Annual SAE Indices'!$A$2:$A$23,'4.Annual SAE Indices'!$R$2:$R$23)*_xlfn.XLOOKUP('8. Model Variables'!$B76,'5.Monthly Multipliers'!$B$2:$B$13,'5.Monthly Multipliers'!$K$2:$K$13) + _xlfn.XLOOKUP('8. Model Variables'!$A76,'4.Annual SAE Indices'!$A$2:$A$23,'4.Annual SAE Indices'!$T$2:$T$23)*_xlfn.XLOOKUP('8. Model Variables'!$B76,'5.Monthly Multipliers'!$B$2:$B$13,'5.Monthly Multipliers'!$L$2:$L$13) + _xlfn.XLOOKUP('8. Model Variables'!$A76,'4.Annual SAE Indices'!$A$2:$A$23,'4.Annual SAE Indices'!$U$2:$U$23)*_xlfn.XLOOKUP('8. Model Variables'!$B76,'5.Monthly Multipliers'!$B$2:$B$13,'5.Monthly Multipliers'!$M$2:$M$13)</f>
        <v>498.60993982366199</v>
      </c>
      <c r="F76">
        <f>('6.Econ Transform'!C76^0.2)*'7.Wthr Transform'!D100*12*'8. Model Variables'!E76</f>
        <v>509.97368134168431</v>
      </c>
    </row>
    <row r="77" spans="1:6" x14ac:dyDescent="0.35">
      <c r="A77">
        <f t="shared" si="0"/>
        <v>2023</v>
      </c>
      <c r="B77">
        <f t="shared" si="1"/>
        <v>4</v>
      </c>
      <c r="C77" s="2">
        <f>('6.Econ Transform'!C77^0.2)*'7.Wthr Transform'!H101*_xlfn.XLOOKUP('8. Model Variables'!A77,'4.Annual SAE Indices'!$A$2:$A$23,'4.Annual SAE Indices'!$V$2:$V$23)</f>
        <v>103.42634005619792</v>
      </c>
      <c r="D77" s="2">
        <f>('6.Econ Transform'!C77^0.2)*'7.Wthr Transform'!L101*_xlfn.XLOOKUP('8. Model Variables'!$A77,'4.Annual SAE Indices'!$A$2:$A$23,'4.Annual SAE Indices'!$W$2:$W$23)</f>
        <v>19.99559149146803</v>
      </c>
      <c r="E77">
        <f>_xlfn.XLOOKUP('8. Model Variables'!$A77,'4.Annual SAE Indices'!$A$2:$A$23,'4.Annual SAE Indices'!$J$2:$J$23)*_xlfn.XLOOKUP('8. Model Variables'!$B77,'5.Monthly Multipliers'!$B$2:$B$13,'5.Monthly Multipliers'!$C$2:$C$13) + _xlfn.XLOOKUP('8. Model Variables'!$A77,'4.Annual SAE Indices'!$A$2:$A$23,'4.Annual SAE Indices'!$K$2:$K$23)*_xlfn.XLOOKUP('8. Model Variables'!$B77,'5.Monthly Multipliers'!$B$2:$B$13,'5.Monthly Multipliers'!$D$2:$D$13) + _xlfn.XLOOKUP('8. Model Variables'!$A77,'4.Annual SAE Indices'!$A$2:$A$23,'4.Annual SAE Indices'!$L$2:$L$23)*_xlfn.XLOOKUP('8. Model Variables'!$B77,'5.Monthly Multipliers'!$B$2:$B$13,'5.Monthly Multipliers'!$E$2:$E$13) + _xlfn.XLOOKUP('8. Model Variables'!$A77,'4.Annual SAE Indices'!$A$2:$A$23,'4.Annual SAE Indices'!$M$2:$M$23)*_xlfn.XLOOKUP('8. Model Variables'!$B77,'5.Monthly Multipliers'!$B$2:$B$13,'5.Monthly Multipliers'!$F$2:$F$13) + _xlfn.XLOOKUP('8. Model Variables'!$A77,'4.Annual SAE Indices'!$A$2:$A$23,'4.Annual SAE Indices'!$N$2:$N$23)*_xlfn.XLOOKUP('8. Model Variables'!$B77,'5.Monthly Multipliers'!$B$2:$B$13,'5.Monthly Multipliers'!$G$2:$G$13) + _xlfn.XLOOKUP('8. Model Variables'!$A77,'4.Annual SAE Indices'!$A$2:$A$23,'4.Annual SAE Indices'!$O$2:$O$23)*_xlfn.XLOOKUP('8. Model Variables'!$B77,'5.Monthly Multipliers'!$B$2:$B$13,'5.Monthly Multipliers'!$H$2:$H$13) + _xlfn.XLOOKUP('8. Model Variables'!$A77,'4.Annual SAE Indices'!$A$2:$A$23,'4.Annual SAE Indices'!$P$2:$P$23)*_xlfn.XLOOKUP('8. Model Variables'!$B77,'5.Monthly Multipliers'!$B$2:$B$13,'5.Monthly Multipliers'!$I$2:$I$13) + _xlfn.XLOOKUP('8. Model Variables'!$A77,'4.Annual SAE Indices'!$A$2:$A$23,'4.Annual SAE Indices'!$Q$2:$Q$23)*_xlfn.XLOOKUP('8. Model Variables'!$B77,'5.Monthly Multipliers'!$B$2:$B$13,'5.Monthly Multipliers'!$J$2:$J$13) + _xlfn.XLOOKUP('8. Model Variables'!$A77,'4.Annual SAE Indices'!$A$2:$A$23,'4.Annual SAE Indices'!$R$2:$R$23)*_xlfn.XLOOKUP('8. Model Variables'!$B77,'5.Monthly Multipliers'!$B$2:$B$13,'5.Monthly Multipliers'!$K$2:$K$13) + _xlfn.XLOOKUP('8. Model Variables'!$A77,'4.Annual SAE Indices'!$A$2:$A$23,'4.Annual SAE Indices'!$T$2:$T$23)*_xlfn.XLOOKUP('8. Model Variables'!$B77,'5.Monthly Multipliers'!$B$2:$B$13,'5.Monthly Multipliers'!$L$2:$L$13) + _xlfn.XLOOKUP('8. Model Variables'!$A77,'4.Annual SAE Indices'!$A$2:$A$23,'4.Annual SAE Indices'!$U$2:$U$23)*_xlfn.XLOOKUP('8. Model Variables'!$B77,'5.Monthly Multipliers'!$B$2:$B$13,'5.Monthly Multipliers'!$M$2:$M$13)</f>
        <v>493.294762969663</v>
      </c>
      <c r="F77">
        <f>('6.Econ Transform'!C77^0.2)*'7.Wthr Transform'!D101*12*'8. Model Variables'!E77</f>
        <v>488.23640395128029</v>
      </c>
    </row>
    <row r="78" spans="1:6" x14ac:dyDescent="0.35">
      <c r="A78">
        <f t="shared" si="0"/>
        <v>2023</v>
      </c>
      <c r="B78">
        <f t="shared" si="1"/>
        <v>5</v>
      </c>
      <c r="C78" s="2">
        <f>('6.Econ Transform'!C78^0.2)*'7.Wthr Transform'!H102*_xlfn.XLOOKUP('8. Model Variables'!A78,'4.Annual SAE Indices'!$A$2:$A$23,'4.Annual SAE Indices'!$V$2:$V$23)</f>
        <v>43.267842484360202</v>
      </c>
      <c r="D78" s="2">
        <f>('6.Econ Transform'!C78^0.2)*'7.Wthr Transform'!L102*_xlfn.XLOOKUP('8. Model Variables'!$A78,'4.Annual SAE Indices'!$A$2:$A$23,'4.Annual SAE Indices'!$W$2:$W$23)</f>
        <v>41.976560861521541</v>
      </c>
      <c r="E78">
        <f>_xlfn.XLOOKUP('8. Model Variables'!$A78,'4.Annual SAE Indices'!$A$2:$A$23,'4.Annual SAE Indices'!$J$2:$J$23)*_xlfn.XLOOKUP('8. Model Variables'!$B78,'5.Monthly Multipliers'!$B$2:$B$13,'5.Monthly Multipliers'!$C$2:$C$13) + _xlfn.XLOOKUP('8. Model Variables'!$A78,'4.Annual SAE Indices'!$A$2:$A$23,'4.Annual SAE Indices'!$K$2:$K$23)*_xlfn.XLOOKUP('8. Model Variables'!$B78,'5.Monthly Multipliers'!$B$2:$B$13,'5.Monthly Multipliers'!$D$2:$D$13) + _xlfn.XLOOKUP('8. Model Variables'!$A78,'4.Annual SAE Indices'!$A$2:$A$23,'4.Annual SAE Indices'!$L$2:$L$23)*_xlfn.XLOOKUP('8. Model Variables'!$B78,'5.Monthly Multipliers'!$B$2:$B$13,'5.Monthly Multipliers'!$E$2:$E$13) + _xlfn.XLOOKUP('8. Model Variables'!$A78,'4.Annual SAE Indices'!$A$2:$A$23,'4.Annual SAE Indices'!$M$2:$M$23)*_xlfn.XLOOKUP('8. Model Variables'!$B78,'5.Monthly Multipliers'!$B$2:$B$13,'5.Monthly Multipliers'!$F$2:$F$13) + _xlfn.XLOOKUP('8. Model Variables'!$A78,'4.Annual SAE Indices'!$A$2:$A$23,'4.Annual SAE Indices'!$N$2:$N$23)*_xlfn.XLOOKUP('8. Model Variables'!$B78,'5.Monthly Multipliers'!$B$2:$B$13,'5.Monthly Multipliers'!$G$2:$G$13) + _xlfn.XLOOKUP('8. Model Variables'!$A78,'4.Annual SAE Indices'!$A$2:$A$23,'4.Annual SAE Indices'!$O$2:$O$23)*_xlfn.XLOOKUP('8. Model Variables'!$B78,'5.Monthly Multipliers'!$B$2:$B$13,'5.Monthly Multipliers'!$H$2:$H$13) + _xlfn.XLOOKUP('8. Model Variables'!$A78,'4.Annual SAE Indices'!$A$2:$A$23,'4.Annual SAE Indices'!$P$2:$P$23)*_xlfn.XLOOKUP('8. Model Variables'!$B78,'5.Monthly Multipliers'!$B$2:$B$13,'5.Monthly Multipliers'!$I$2:$I$13) + _xlfn.XLOOKUP('8. Model Variables'!$A78,'4.Annual SAE Indices'!$A$2:$A$23,'4.Annual SAE Indices'!$Q$2:$Q$23)*_xlfn.XLOOKUP('8. Model Variables'!$B78,'5.Monthly Multipliers'!$B$2:$B$13,'5.Monthly Multipliers'!$J$2:$J$13) + _xlfn.XLOOKUP('8. Model Variables'!$A78,'4.Annual SAE Indices'!$A$2:$A$23,'4.Annual SAE Indices'!$R$2:$R$23)*_xlfn.XLOOKUP('8. Model Variables'!$B78,'5.Monthly Multipliers'!$B$2:$B$13,'5.Monthly Multipliers'!$K$2:$K$13) + _xlfn.XLOOKUP('8. Model Variables'!$A78,'4.Annual SAE Indices'!$A$2:$A$23,'4.Annual SAE Indices'!$T$2:$T$23)*_xlfn.XLOOKUP('8. Model Variables'!$B78,'5.Monthly Multipliers'!$B$2:$B$13,'5.Monthly Multipliers'!$L$2:$L$13) + _xlfn.XLOOKUP('8. Model Variables'!$A78,'4.Annual SAE Indices'!$A$2:$A$23,'4.Annual SAE Indices'!$U$2:$U$23)*_xlfn.XLOOKUP('8. Model Variables'!$B78,'5.Monthly Multipliers'!$B$2:$B$13,'5.Monthly Multipliers'!$M$2:$M$13)</f>
        <v>490.15341617344797</v>
      </c>
      <c r="F78">
        <f>('6.Econ Transform'!C78^0.2)*'7.Wthr Transform'!D102*12*'8. Model Variables'!E78</f>
        <v>501.29817822952668</v>
      </c>
    </row>
    <row r="79" spans="1:6" x14ac:dyDescent="0.35">
      <c r="A79">
        <f t="shared" ref="A79:A142" si="2">A67+1</f>
        <v>2023</v>
      </c>
      <c r="B79">
        <f t="shared" ref="B79:B142" si="3">B67</f>
        <v>6</v>
      </c>
      <c r="C79" s="2">
        <f>('6.Econ Transform'!C79^0.2)*'7.Wthr Transform'!H103*_xlfn.XLOOKUP('8. Model Variables'!A79,'4.Annual SAE Indices'!$A$2:$A$23,'4.Annual SAE Indices'!$V$2:$V$23)</f>
        <v>0</v>
      </c>
      <c r="D79" s="2">
        <f>('6.Econ Transform'!C79^0.2)*'7.Wthr Transform'!L103*_xlfn.XLOOKUP('8. Model Variables'!$A79,'4.Annual SAE Indices'!$A$2:$A$23,'4.Annual SAE Indices'!$W$2:$W$23)</f>
        <v>165.77905286188744</v>
      </c>
      <c r="E79">
        <f>_xlfn.XLOOKUP('8. Model Variables'!$A79,'4.Annual SAE Indices'!$A$2:$A$23,'4.Annual SAE Indices'!$J$2:$J$23)*_xlfn.XLOOKUP('8. Model Variables'!$B79,'5.Monthly Multipliers'!$B$2:$B$13,'5.Monthly Multipliers'!$C$2:$C$13) + _xlfn.XLOOKUP('8. Model Variables'!$A79,'4.Annual SAE Indices'!$A$2:$A$23,'4.Annual SAE Indices'!$K$2:$K$23)*_xlfn.XLOOKUP('8. Model Variables'!$B79,'5.Monthly Multipliers'!$B$2:$B$13,'5.Monthly Multipliers'!$D$2:$D$13) + _xlfn.XLOOKUP('8. Model Variables'!$A79,'4.Annual SAE Indices'!$A$2:$A$23,'4.Annual SAE Indices'!$L$2:$L$23)*_xlfn.XLOOKUP('8. Model Variables'!$B79,'5.Monthly Multipliers'!$B$2:$B$13,'5.Monthly Multipliers'!$E$2:$E$13) + _xlfn.XLOOKUP('8. Model Variables'!$A79,'4.Annual SAE Indices'!$A$2:$A$23,'4.Annual SAE Indices'!$M$2:$M$23)*_xlfn.XLOOKUP('8. Model Variables'!$B79,'5.Monthly Multipliers'!$B$2:$B$13,'5.Monthly Multipliers'!$F$2:$F$13) + _xlfn.XLOOKUP('8. Model Variables'!$A79,'4.Annual SAE Indices'!$A$2:$A$23,'4.Annual SAE Indices'!$N$2:$N$23)*_xlfn.XLOOKUP('8. Model Variables'!$B79,'5.Monthly Multipliers'!$B$2:$B$13,'5.Monthly Multipliers'!$G$2:$G$13) + _xlfn.XLOOKUP('8. Model Variables'!$A79,'4.Annual SAE Indices'!$A$2:$A$23,'4.Annual SAE Indices'!$O$2:$O$23)*_xlfn.XLOOKUP('8. Model Variables'!$B79,'5.Monthly Multipliers'!$B$2:$B$13,'5.Monthly Multipliers'!$H$2:$H$13) + _xlfn.XLOOKUP('8. Model Variables'!$A79,'4.Annual SAE Indices'!$A$2:$A$23,'4.Annual SAE Indices'!$P$2:$P$23)*_xlfn.XLOOKUP('8. Model Variables'!$B79,'5.Monthly Multipliers'!$B$2:$B$13,'5.Monthly Multipliers'!$I$2:$I$13) + _xlfn.XLOOKUP('8. Model Variables'!$A79,'4.Annual SAE Indices'!$A$2:$A$23,'4.Annual SAE Indices'!$Q$2:$Q$23)*_xlfn.XLOOKUP('8. Model Variables'!$B79,'5.Monthly Multipliers'!$B$2:$B$13,'5.Monthly Multipliers'!$J$2:$J$13) + _xlfn.XLOOKUP('8. Model Variables'!$A79,'4.Annual SAE Indices'!$A$2:$A$23,'4.Annual SAE Indices'!$R$2:$R$23)*_xlfn.XLOOKUP('8. Model Variables'!$B79,'5.Monthly Multipliers'!$B$2:$B$13,'5.Monthly Multipliers'!$K$2:$K$13) + _xlfn.XLOOKUP('8. Model Variables'!$A79,'4.Annual SAE Indices'!$A$2:$A$23,'4.Annual SAE Indices'!$T$2:$T$23)*_xlfn.XLOOKUP('8. Model Variables'!$B79,'5.Monthly Multipliers'!$B$2:$B$13,'5.Monthly Multipliers'!$L$2:$L$13) + _xlfn.XLOOKUP('8. Model Variables'!$A79,'4.Annual SAE Indices'!$A$2:$A$23,'4.Annual SAE Indices'!$U$2:$U$23)*_xlfn.XLOOKUP('8. Model Variables'!$B79,'5.Monthly Multipliers'!$B$2:$B$13,'5.Monthly Multipliers'!$M$2:$M$13)</f>
        <v>487.58989115326301</v>
      </c>
      <c r="F79">
        <f>('6.Econ Transform'!C79^0.2)*'7.Wthr Transform'!D103*12*'8. Model Variables'!E79</f>
        <v>482.59003121487757</v>
      </c>
    </row>
    <row r="80" spans="1:6" x14ac:dyDescent="0.35">
      <c r="A80">
        <f t="shared" si="2"/>
        <v>2023</v>
      </c>
      <c r="B80">
        <f t="shared" si="3"/>
        <v>7</v>
      </c>
      <c r="C80" s="2">
        <f>('6.Econ Transform'!C80^0.2)*'7.Wthr Transform'!H104*_xlfn.XLOOKUP('8. Model Variables'!A80,'4.Annual SAE Indices'!$A$2:$A$23,'4.Annual SAE Indices'!$V$2:$V$23)</f>
        <v>0</v>
      </c>
      <c r="D80" s="2">
        <f>('6.Econ Transform'!C80^0.2)*'7.Wthr Transform'!L104*_xlfn.XLOOKUP('8. Model Variables'!$A80,'4.Annual SAE Indices'!$A$2:$A$23,'4.Annual SAE Indices'!$W$2:$W$23)</f>
        <v>361.91451493395931</v>
      </c>
      <c r="E80">
        <f>_xlfn.XLOOKUP('8. Model Variables'!$A80,'4.Annual SAE Indices'!$A$2:$A$23,'4.Annual SAE Indices'!$J$2:$J$23)*_xlfn.XLOOKUP('8. Model Variables'!$B80,'5.Monthly Multipliers'!$B$2:$B$13,'5.Monthly Multipliers'!$C$2:$C$13) + _xlfn.XLOOKUP('8. Model Variables'!$A80,'4.Annual SAE Indices'!$A$2:$A$23,'4.Annual SAE Indices'!$K$2:$K$23)*_xlfn.XLOOKUP('8. Model Variables'!$B80,'5.Monthly Multipliers'!$B$2:$B$13,'5.Monthly Multipliers'!$D$2:$D$13) + _xlfn.XLOOKUP('8. Model Variables'!$A80,'4.Annual SAE Indices'!$A$2:$A$23,'4.Annual SAE Indices'!$L$2:$L$23)*_xlfn.XLOOKUP('8. Model Variables'!$B80,'5.Monthly Multipliers'!$B$2:$B$13,'5.Monthly Multipliers'!$E$2:$E$13) + _xlfn.XLOOKUP('8. Model Variables'!$A80,'4.Annual SAE Indices'!$A$2:$A$23,'4.Annual SAE Indices'!$M$2:$M$23)*_xlfn.XLOOKUP('8. Model Variables'!$B80,'5.Monthly Multipliers'!$B$2:$B$13,'5.Monthly Multipliers'!$F$2:$F$13) + _xlfn.XLOOKUP('8. Model Variables'!$A80,'4.Annual SAE Indices'!$A$2:$A$23,'4.Annual SAE Indices'!$N$2:$N$23)*_xlfn.XLOOKUP('8. Model Variables'!$B80,'5.Monthly Multipliers'!$B$2:$B$13,'5.Monthly Multipliers'!$G$2:$G$13) + _xlfn.XLOOKUP('8. Model Variables'!$A80,'4.Annual SAE Indices'!$A$2:$A$23,'4.Annual SAE Indices'!$O$2:$O$23)*_xlfn.XLOOKUP('8. Model Variables'!$B80,'5.Monthly Multipliers'!$B$2:$B$13,'5.Monthly Multipliers'!$H$2:$H$13) + _xlfn.XLOOKUP('8. Model Variables'!$A80,'4.Annual SAE Indices'!$A$2:$A$23,'4.Annual SAE Indices'!$P$2:$P$23)*_xlfn.XLOOKUP('8. Model Variables'!$B80,'5.Monthly Multipliers'!$B$2:$B$13,'5.Monthly Multipliers'!$I$2:$I$13) + _xlfn.XLOOKUP('8. Model Variables'!$A80,'4.Annual SAE Indices'!$A$2:$A$23,'4.Annual SAE Indices'!$Q$2:$Q$23)*_xlfn.XLOOKUP('8. Model Variables'!$B80,'5.Monthly Multipliers'!$B$2:$B$13,'5.Monthly Multipliers'!$J$2:$J$13) + _xlfn.XLOOKUP('8. Model Variables'!$A80,'4.Annual SAE Indices'!$A$2:$A$23,'4.Annual SAE Indices'!$R$2:$R$23)*_xlfn.XLOOKUP('8. Model Variables'!$B80,'5.Monthly Multipliers'!$B$2:$B$13,'5.Monthly Multipliers'!$K$2:$K$13) + _xlfn.XLOOKUP('8. Model Variables'!$A80,'4.Annual SAE Indices'!$A$2:$A$23,'4.Annual SAE Indices'!$T$2:$T$23)*_xlfn.XLOOKUP('8. Model Variables'!$B80,'5.Monthly Multipliers'!$B$2:$B$13,'5.Monthly Multipliers'!$L$2:$L$13) + _xlfn.XLOOKUP('8. Model Variables'!$A80,'4.Annual SAE Indices'!$A$2:$A$23,'4.Annual SAE Indices'!$U$2:$U$23)*_xlfn.XLOOKUP('8. Model Variables'!$B80,'5.Monthly Multipliers'!$B$2:$B$13,'5.Monthly Multipliers'!$M$2:$M$13)</f>
        <v>482.23671335723799</v>
      </c>
      <c r="F80">
        <f>('6.Econ Transform'!C80^0.2)*'7.Wthr Transform'!D104*12*'8. Model Variables'!E80</f>
        <v>493.79351965525484</v>
      </c>
    </row>
    <row r="81" spans="1:6" x14ac:dyDescent="0.35">
      <c r="A81">
        <f t="shared" si="2"/>
        <v>2023</v>
      </c>
      <c r="B81">
        <f t="shared" si="3"/>
        <v>8</v>
      </c>
      <c r="C81" s="2">
        <f>('6.Econ Transform'!C81^0.2)*'7.Wthr Transform'!H105*_xlfn.XLOOKUP('8. Model Variables'!A81,'4.Annual SAE Indices'!$A$2:$A$23,'4.Annual SAE Indices'!$V$2:$V$23)</f>
        <v>0</v>
      </c>
      <c r="D81" s="2">
        <f>('6.Econ Transform'!C81^0.2)*'7.Wthr Transform'!L105*_xlfn.XLOOKUP('8. Model Variables'!$A81,'4.Annual SAE Indices'!$A$2:$A$23,'4.Annual SAE Indices'!$W$2:$W$23)</f>
        <v>199.91198000275196</v>
      </c>
      <c r="E81">
        <f>_xlfn.XLOOKUP('8. Model Variables'!$A81,'4.Annual SAE Indices'!$A$2:$A$23,'4.Annual SAE Indices'!$J$2:$J$23)*_xlfn.XLOOKUP('8. Model Variables'!$B81,'5.Monthly Multipliers'!$B$2:$B$13,'5.Monthly Multipliers'!$C$2:$C$13) + _xlfn.XLOOKUP('8. Model Variables'!$A81,'4.Annual SAE Indices'!$A$2:$A$23,'4.Annual SAE Indices'!$K$2:$K$23)*_xlfn.XLOOKUP('8. Model Variables'!$B81,'5.Monthly Multipliers'!$B$2:$B$13,'5.Monthly Multipliers'!$D$2:$D$13) + _xlfn.XLOOKUP('8. Model Variables'!$A81,'4.Annual SAE Indices'!$A$2:$A$23,'4.Annual SAE Indices'!$L$2:$L$23)*_xlfn.XLOOKUP('8. Model Variables'!$B81,'5.Monthly Multipliers'!$B$2:$B$13,'5.Monthly Multipliers'!$E$2:$E$13) + _xlfn.XLOOKUP('8. Model Variables'!$A81,'4.Annual SAE Indices'!$A$2:$A$23,'4.Annual SAE Indices'!$M$2:$M$23)*_xlfn.XLOOKUP('8. Model Variables'!$B81,'5.Monthly Multipliers'!$B$2:$B$13,'5.Monthly Multipliers'!$F$2:$F$13) + _xlfn.XLOOKUP('8. Model Variables'!$A81,'4.Annual SAE Indices'!$A$2:$A$23,'4.Annual SAE Indices'!$N$2:$N$23)*_xlfn.XLOOKUP('8. Model Variables'!$B81,'5.Monthly Multipliers'!$B$2:$B$13,'5.Monthly Multipliers'!$G$2:$G$13) + _xlfn.XLOOKUP('8. Model Variables'!$A81,'4.Annual SAE Indices'!$A$2:$A$23,'4.Annual SAE Indices'!$O$2:$O$23)*_xlfn.XLOOKUP('8. Model Variables'!$B81,'5.Monthly Multipliers'!$B$2:$B$13,'5.Monthly Multipliers'!$H$2:$H$13) + _xlfn.XLOOKUP('8. Model Variables'!$A81,'4.Annual SAE Indices'!$A$2:$A$23,'4.Annual SAE Indices'!$P$2:$P$23)*_xlfn.XLOOKUP('8. Model Variables'!$B81,'5.Monthly Multipliers'!$B$2:$B$13,'5.Monthly Multipliers'!$I$2:$I$13) + _xlfn.XLOOKUP('8. Model Variables'!$A81,'4.Annual SAE Indices'!$A$2:$A$23,'4.Annual SAE Indices'!$Q$2:$Q$23)*_xlfn.XLOOKUP('8. Model Variables'!$B81,'5.Monthly Multipliers'!$B$2:$B$13,'5.Monthly Multipliers'!$J$2:$J$13) + _xlfn.XLOOKUP('8. Model Variables'!$A81,'4.Annual SAE Indices'!$A$2:$A$23,'4.Annual SAE Indices'!$R$2:$R$23)*_xlfn.XLOOKUP('8. Model Variables'!$B81,'5.Monthly Multipliers'!$B$2:$B$13,'5.Monthly Multipliers'!$K$2:$K$13) + _xlfn.XLOOKUP('8. Model Variables'!$A81,'4.Annual SAE Indices'!$A$2:$A$23,'4.Annual SAE Indices'!$T$2:$T$23)*_xlfn.XLOOKUP('8. Model Variables'!$B81,'5.Monthly Multipliers'!$B$2:$B$13,'5.Monthly Multipliers'!$L$2:$L$13) + _xlfn.XLOOKUP('8. Model Variables'!$A81,'4.Annual SAE Indices'!$A$2:$A$23,'4.Annual SAE Indices'!$U$2:$U$23)*_xlfn.XLOOKUP('8. Model Variables'!$B81,'5.Monthly Multipliers'!$B$2:$B$13,'5.Monthly Multipliers'!$M$2:$M$13)</f>
        <v>481.34086303379001</v>
      </c>
      <c r="F81">
        <f>('6.Econ Transform'!C81^0.2)*'7.Wthr Transform'!D105*12*'8. Model Variables'!E81</f>
        <v>492.8762002723733</v>
      </c>
    </row>
    <row r="82" spans="1:6" x14ac:dyDescent="0.35">
      <c r="A82">
        <f t="shared" si="2"/>
        <v>2023</v>
      </c>
      <c r="B82">
        <f t="shared" si="3"/>
        <v>9</v>
      </c>
      <c r="C82" s="2">
        <f>('6.Econ Transform'!C82^0.2)*'7.Wthr Transform'!H106*_xlfn.XLOOKUP('8. Model Variables'!A82,'4.Annual SAE Indices'!$A$2:$A$23,'4.Annual SAE Indices'!$V$2:$V$23)</f>
        <v>2.5739620941115615</v>
      </c>
      <c r="D82" s="2">
        <f>('6.Econ Transform'!C82^0.2)*'7.Wthr Transform'!L106*_xlfn.XLOOKUP('8. Model Variables'!$A82,'4.Annual SAE Indices'!$A$2:$A$23,'4.Annual SAE Indices'!$W$2:$W$23)</f>
        <v>132.75404922057746</v>
      </c>
      <c r="E82">
        <f>_xlfn.XLOOKUP('8. Model Variables'!$A82,'4.Annual SAE Indices'!$A$2:$A$23,'4.Annual SAE Indices'!$J$2:$J$23)*_xlfn.XLOOKUP('8. Model Variables'!$B82,'5.Monthly Multipliers'!$B$2:$B$13,'5.Monthly Multipliers'!$C$2:$C$13) + _xlfn.XLOOKUP('8. Model Variables'!$A82,'4.Annual SAE Indices'!$A$2:$A$23,'4.Annual SAE Indices'!$K$2:$K$23)*_xlfn.XLOOKUP('8. Model Variables'!$B82,'5.Monthly Multipliers'!$B$2:$B$13,'5.Monthly Multipliers'!$D$2:$D$13) + _xlfn.XLOOKUP('8. Model Variables'!$A82,'4.Annual SAE Indices'!$A$2:$A$23,'4.Annual SAE Indices'!$L$2:$L$23)*_xlfn.XLOOKUP('8. Model Variables'!$B82,'5.Monthly Multipliers'!$B$2:$B$13,'5.Monthly Multipliers'!$E$2:$E$13) + _xlfn.XLOOKUP('8. Model Variables'!$A82,'4.Annual SAE Indices'!$A$2:$A$23,'4.Annual SAE Indices'!$M$2:$M$23)*_xlfn.XLOOKUP('8. Model Variables'!$B82,'5.Monthly Multipliers'!$B$2:$B$13,'5.Monthly Multipliers'!$F$2:$F$13) + _xlfn.XLOOKUP('8. Model Variables'!$A82,'4.Annual SAE Indices'!$A$2:$A$23,'4.Annual SAE Indices'!$N$2:$N$23)*_xlfn.XLOOKUP('8. Model Variables'!$B82,'5.Monthly Multipliers'!$B$2:$B$13,'5.Monthly Multipliers'!$G$2:$G$13) + _xlfn.XLOOKUP('8. Model Variables'!$A82,'4.Annual SAE Indices'!$A$2:$A$23,'4.Annual SAE Indices'!$O$2:$O$23)*_xlfn.XLOOKUP('8. Model Variables'!$B82,'5.Monthly Multipliers'!$B$2:$B$13,'5.Monthly Multipliers'!$H$2:$H$13) + _xlfn.XLOOKUP('8. Model Variables'!$A82,'4.Annual SAE Indices'!$A$2:$A$23,'4.Annual SAE Indices'!$P$2:$P$23)*_xlfn.XLOOKUP('8. Model Variables'!$B82,'5.Monthly Multipliers'!$B$2:$B$13,'5.Monthly Multipliers'!$I$2:$I$13) + _xlfn.XLOOKUP('8. Model Variables'!$A82,'4.Annual SAE Indices'!$A$2:$A$23,'4.Annual SAE Indices'!$Q$2:$Q$23)*_xlfn.XLOOKUP('8. Model Variables'!$B82,'5.Monthly Multipliers'!$B$2:$B$13,'5.Monthly Multipliers'!$J$2:$J$13) + _xlfn.XLOOKUP('8. Model Variables'!$A82,'4.Annual SAE Indices'!$A$2:$A$23,'4.Annual SAE Indices'!$R$2:$R$23)*_xlfn.XLOOKUP('8. Model Variables'!$B82,'5.Monthly Multipliers'!$B$2:$B$13,'5.Monthly Multipliers'!$K$2:$K$13) + _xlfn.XLOOKUP('8. Model Variables'!$A82,'4.Annual SAE Indices'!$A$2:$A$23,'4.Annual SAE Indices'!$T$2:$T$23)*_xlfn.XLOOKUP('8. Model Variables'!$B82,'5.Monthly Multipliers'!$B$2:$B$13,'5.Monthly Multipliers'!$L$2:$L$13) + _xlfn.XLOOKUP('8. Model Variables'!$A82,'4.Annual SAE Indices'!$A$2:$A$23,'4.Annual SAE Indices'!$U$2:$U$23)*_xlfn.XLOOKUP('8. Model Variables'!$B82,'5.Monthly Multipliers'!$B$2:$B$13,'5.Monthly Multipliers'!$M$2:$M$13)</f>
        <v>484.069839583126</v>
      </c>
      <c r="F82">
        <f>('6.Econ Transform'!C82^0.2)*'7.Wthr Transform'!D106*12*'8. Model Variables'!E82</f>
        <v>479.68120332029798</v>
      </c>
    </row>
    <row r="83" spans="1:6" x14ac:dyDescent="0.35">
      <c r="A83">
        <f t="shared" si="2"/>
        <v>2023</v>
      </c>
      <c r="B83">
        <f t="shared" si="3"/>
        <v>10</v>
      </c>
      <c r="C83" s="2">
        <f>('6.Econ Transform'!C83^0.2)*'7.Wthr Transform'!H107*_xlfn.XLOOKUP('8. Model Variables'!A83,'4.Annual SAE Indices'!$A$2:$A$23,'4.Annual SAE Indices'!$V$2:$V$23)</f>
        <v>62.658805018623198</v>
      </c>
      <c r="D83" s="2">
        <f>('6.Econ Transform'!C83^0.2)*'7.Wthr Transform'!L107*_xlfn.XLOOKUP('8. Model Variables'!$A83,'4.Annual SAE Indices'!$A$2:$A$23,'4.Annual SAE Indices'!$W$2:$W$23)</f>
        <v>61.420721672244376</v>
      </c>
      <c r="E83">
        <f>_xlfn.XLOOKUP('8. Model Variables'!$A83,'4.Annual SAE Indices'!$A$2:$A$23,'4.Annual SAE Indices'!$J$2:$J$23)*_xlfn.XLOOKUP('8. Model Variables'!$B83,'5.Monthly Multipliers'!$B$2:$B$13,'5.Monthly Multipliers'!$C$2:$C$13) + _xlfn.XLOOKUP('8. Model Variables'!$A83,'4.Annual SAE Indices'!$A$2:$A$23,'4.Annual SAE Indices'!$K$2:$K$23)*_xlfn.XLOOKUP('8. Model Variables'!$B83,'5.Monthly Multipliers'!$B$2:$B$13,'5.Monthly Multipliers'!$D$2:$D$13) + _xlfn.XLOOKUP('8. Model Variables'!$A83,'4.Annual SAE Indices'!$A$2:$A$23,'4.Annual SAE Indices'!$L$2:$L$23)*_xlfn.XLOOKUP('8. Model Variables'!$B83,'5.Monthly Multipliers'!$B$2:$B$13,'5.Monthly Multipliers'!$E$2:$E$13) + _xlfn.XLOOKUP('8. Model Variables'!$A83,'4.Annual SAE Indices'!$A$2:$A$23,'4.Annual SAE Indices'!$M$2:$M$23)*_xlfn.XLOOKUP('8. Model Variables'!$B83,'5.Monthly Multipliers'!$B$2:$B$13,'5.Monthly Multipliers'!$F$2:$F$13) + _xlfn.XLOOKUP('8. Model Variables'!$A83,'4.Annual SAE Indices'!$A$2:$A$23,'4.Annual SAE Indices'!$N$2:$N$23)*_xlfn.XLOOKUP('8. Model Variables'!$B83,'5.Monthly Multipliers'!$B$2:$B$13,'5.Monthly Multipliers'!$G$2:$G$13) + _xlfn.XLOOKUP('8. Model Variables'!$A83,'4.Annual SAE Indices'!$A$2:$A$23,'4.Annual SAE Indices'!$O$2:$O$23)*_xlfn.XLOOKUP('8. Model Variables'!$B83,'5.Monthly Multipliers'!$B$2:$B$13,'5.Monthly Multipliers'!$H$2:$H$13) + _xlfn.XLOOKUP('8. Model Variables'!$A83,'4.Annual SAE Indices'!$A$2:$A$23,'4.Annual SAE Indices'!$P$2:$P$23)*_xlfn.XLOOKUP('8. Model Variables'!$B83,'5.Monthly Multipliers'!$B$2:$B$13,'5.Monthly Multipliers'!$I$2:$I$13) + _xlfn.XLOOKUP('8. Model Variables'!$A83,'4.Annual SAE Indices'!$A$2:$A$23,'4.Annual SAE Indices'!$Q$2:$Q$23)*_xlfn.XLOOKUP('8. Model Variables'!$B83,'5.Monthly Multipliers'!$B$2:$B$13,'5.Monthly Multipliers'!$J$2:$J$13) + _xlfn.XLOOKUP('8. Model Variables'!$A83,'4.Annual SAE Indices'!$A$2:$A$23,'4.Annual SAE Indices'!$R$2:$R$23)*_xlfn.XLOOKUP('8. Model Variables'!$B83,'5.Monthly Multipliers'!$B$2:$B$13,'5.Monthly Multipliers'!$K$2:$K$13) + _xlfn.XLOOKUP('8. Model Variables'!$A83,'4.Annual SAE Indices'!$A$2:$A$23,'4.Annual SAE Indices'!$T$2:$T$23)*_xlfn.XLOOKUP('8. Model Variables'!$B83,'5.Monthly Multipliers'!$B$2:$B$13,'5.Monthly Multipliers'!$L$2:$L$13) + _xlfn.XLOOKUP('8. Model Variables'!$A83,'4.Annual SAE Indices'!$A$2:$A$23,'4.Annual SAE Indices'!$U$2:$U$23)*_xlfn.XLOOKUP('8. Model Variables'!$B83,'5.Monthly Multipliers'!$B$2:$B$13,'5.Monthly Multipliers'!$M$2:$M$13)</f>
        <v>489.77756188065104</v>
      </c>
      <c r="F83">
        <f>('6.Econ Transform'!C83^0.2)*'7.Wthr Transform'!D107*12*'8. Model Variables'!E83</f>
        <v>502.2026530515987</v>
      </c>
    </row>
    <row r="84" spans="1:6" x14ac:dyDescent="0.35">
      <c r="A84">
        <f t="shared" si="2"/>
        <v>2023</v>
      </c>
      <c r="B84">
        <f t="shared" si="3"/>
        <v>11</v>
      </c>
      <c r="C84" s="2">
        <f>('6.Econ Transform'!C84^0.2)*'7.Wthr Transform'!H108*_xlfn.XLOOKUP('8. Model Variables'!A84,'4.Annual SAE Indices'!$A$2:$A$23,'4.Annual SAE Indices'!$V$2:$V$23)</f>
        <v>171.403148240989</v>
      </c>
      <c r="D84" s="2">
        <f>('6.Econ Transform'!C84^0.2)*'7.Wthr Transform'!L108*_xlfn.XLOOKUP('8. Model Variables'!$A84,'4.Annual SAE Indices'!$A$2:$A$23,'4.Annual SAE Indices'!$W$2:$W$23)</f>
        <v>0</v>
      </c>
      <c r="E84">
        <f>_xlfn.XLOOKUP('8. Model Variables'!$A84,'4.Annual SAE Indices'!$A$2:$A$23,'4.Annual SAE Indices'!$J$2:$J$23)*_xlfn.XLOOKUP('8. Model Variables'!$B84,'5.Monthly Multipliers'!$B$2:$B$13,'5.Monthly Multipliers'!$C$2:$C$13) + _xlfn.XLOOKUP('8. Model Variables'!$A84,'4.Annual SAE Indices'!$A$2:$A$23,'4.Annual SAE Indices'!$K$2:$K$23)*_xlfn.XLOOKUP('8. Model Variables'!$B84,'5.Monthly Multipliers'!$B$2:$B$13,'5.Monthly Multipliers'!$D$2:$D$13) + _xlfn.XLOOKUP('8. Model Variables'!$A84,'4.Annual SAE Indices'!$A$2:$A$23,'4.Annual SAE Indices'!$L$2:$L$23)*_xlfn.XLOOKUP('8. Model Variables'!$B84,'5.Monthly Multipliers'!$B$2:$B$13,'5.Monthly Multipliers'!$E$2:$E$13) + _xlfn.XLOOKUP('8. Model Variables'!$A84,'4.Annual SAE Indices'!$A$2:$A$23,'4.Annual SAE Indices'!$M$2:$M$23)*_xlfn.XLOOKUP('8. Model Variables'!$B84,'5.Monthly Multipliers'!$B$2:$B$13,'5.Monthly Multipliers'!$F$2:$F$13) + _xlfn.XLOOKUP('8. Model Variables'!$A84,'4.Annual SAE Indices'!$A$2:$A$23,'4.Annual SAE Indices'!$N$2:$N$23)*_xlfn.XLOOKUP('8. Model Variables'!$B84,'5.Monthly Multipliers'!$B$2:$B$13,'5.Monthly Multipliers'!$G$2:$G$13) + _xlfn.XLOOKUP('8. Model Variables'!$A84,'4.Annual SAE Indices'!$A$2:$A$23,'4.Annual SAE Indices'!$O$2:$O$23)*_xlfn.XLOOKUP('8. Model Variables'!$B84,'5.Monthly Multipliers'!$B$2:$B$13,'5.Monthly Multipliers'!$H$2:$H$13) + _xlfn.XLOOKUP('8. Model Variables'!$A84,'4.Annual SAE Indices'!$A$2:$A$23,'4.Annual SAE Indices'!$P$2:$P$23)*_xlfn.XLOOKUP('8. Model Variables'!$B84,'5.Monthly Multipliers'!$B$2:$B$13,'5.Monthly Multipliers'!$I$2:$I$13) + _xlfn.XLOOKUP('8. Model Variables'!$A84,'4.Annual SAE Indices'!$A$2:$A$23,'4.Annual SAE Indices'!$Q$2:$Q$23)*_xlfn.XLOOKUP('8. Model Variables'!$B84,'5.Monthly Multipliers'!$B$2:$B$13,'5.Monthly Multipliers'!$J$2:$J$13) + _xlfn.XLOOKUP('8. Model Variables'!$A84,'4.Annual SAE Indices'!$A$2:$A$23,'4.Annual SAE Indices'!$R$2:$R$23)*_xlfn.XLOOKUP('8. Model Variables'!$B84,'5.Monthly Multipliers'!$B$2:$B$13,'5.Monthly Multipliers'!$K$2:$K$13) + _xlfn.XLOOKUP('8. Model Variables'!$A84,'4.Annual SAE Indices'!$A$2:$A$23,'4.Annual SAE Indices'!$T$2:$T$23)*_xlfn.XLOOKUP('8. Model Variables'!$B84,'5.Monthly Multipliers'!$B$2:$B$13,'5.Monthly Multipliers'!$L$2:$L$13) + _xlfn.XLOOKUP('8. Model Variables'!$A84,'4.Annual SAE Indices'!$A$2:$A$23,'4.Annual SAE Indices'!$U$2:$U$23)*_xlfn.XLOOKUP('8. Model Variables'!$B84,'5.Monthly Multipliers'!$B$2:$B$13,'5.Monthly Multipliers'!$M$2:$M$13)</f>
        <v>495.14250742950094</v>
      </c>
      <c r="F84">
        <f>('6.Econ Transform'!C84^0.2)*'7.Wthr Transform'!D108*12*'8. Model Variables'!E84</f>
        <v>491.32616232949891</v>
      </c>
    </row>
    <row r="85" spans="1:6" x14ac:dyDescent="0.35">
      <c r="A85">
        <f t="shared" si="2"/>
        <v>2023</v>
      </c>
      <c r="B85">
        <f t="shared" si="3"/>
        <v>12</v>
      </c>
      <c r="C85" s="2">
        <f>('6.Econ Transform'!C85^0.2)*'7.Wthr Transform'!H109*_xlfn.XLOOKUP('8. Model Variables'!A85,'4.Annual SAE Indices'!$A$2:$A$23,'4.Annual SAE Indices'!$V$2:$V$23)</f>
        <v>196.61100974169383</v>
      </c>
      <c r="D85" s="2">
        <f>('6.Econ Transform'!C85^0.2)*'7.Wthr Transform'!L109*_xlfn.XLOOKUP('8. Model Variables'!$A85,'4.Annual SAE Indices'!$A$2:$A$23,'4.Annual SAE Indices'!$W$2:$W$23)</f>
        <v>0</v>
      </c>
      <c r="E85">
        <f>_xlfn.XLOOKUP('8. Model Variables'!$A85,'4.Annual SAE Indices'!$A$2:$A$23,'4.Annual SAE Indices'!$J$2:$J$23)*_xlfn.XLOOKUP('8. Model Variables'!$B85,'5.Monthly Multipliers'!$B$2:$B$13,'5.Monthly Multipliers'!$C$2:$C$13) + _xlfn.XLOOKUP('8. Model Variables'!$A85,'4.Annual SAE Indices'!$A$2:$A$23,'4.Annual SAE Indices'!$K$2:$K$23)*_xlfn.XLOOKUP('8. Model Variables'!$B85,'5.Monthly Multipliers'!$B$2:$B$13,'5.Monthly Multipliers'!$D$2:$D$13) + _xlfn.XLOOKUP('8. Model Variables'!$A85,'4.Annual SAE Indices'!$A$2:$A$23,'4.Annual SAE Indices'!$L$2:$L$23)*_xlfn.XLOOKUP('8. Model Variables'!$B85,'5.Monthly Multipliers'!$B$2:$B$13,'5.Monthly Multipliers'!$E$2:$E$13) + _xlfn.XLOOKUP('8. Model Variables'!$A85,'4.Annual SAE Indices'!$A$2:$A$23,'4.Annual SAE Indices'!$M$2:$M$23)*_xlfn.XLOOKUP('8. Model Variables'!$B85,'5.Monthly Multipliers'!$B$2:$B$13,'5.Monthly Multipliers'!$F$2:$F$13) + _xlfn.XLOOKUP('8. Model Variables'!$A85,'4.Annual SAE Indices'!$A$2:$A$23,'4.Annual SAE Indices'!$N$2:$N$23)*_xlfn.XLOOKUP('8. Model Variables'!$B85,'5.Monthly Multipliers'!$B$2:$B$13,'5.Monthly Multipliers'!$G$2:$G$13) + _xlfn.XLOOKUP('8. Model Variables'!$A85,'4.Annual SAE Indices'!$A$2:$A$23,'4.Annual SAE Indices'!$O$2:$O$23)*_xlfn.XLOOKUP('8. Model Variables'!$B85,'5.Monthly Multipliers'!$B$2:$B$13,'5.Monthly Multipliers'!$H$2:$H$13) + _xlfn.XLOOKUP('8. Model Variables'!$A85,'4.Annual SAE Indices'!$A$2:$A$23,'4.Annual SAE Indices'!$P$2:$P$23)*_xlfn.XLOOKUP('8. Model Variables'!$B85,'5.Monthly Multipliers'!$B$2:$B$13,'5.Monthly Multipliers'!$I$2:$I$13) + _xlfn.XLOOKUP('8. Model Variables'!$A85,'4.Annual SAE Indices'!$A$2:$A$23,'4.Annual SAE Indices'!$Q$2:$Q$23)*_xlfn.XLOOKUP('8. Model Variables'!$B85,'5.Monthly Multipliers'!$B$2:$B$13,'5.Monthly Multipliers'!$J$2:$J$13) + _xlfn.XLOOKUP('8. Model Variables'!$A85,'4.Annual SAE Indices'!$A$2:$A$23,'4.Annual SAE Indices'!$R$2:$R$23)*_xlfn.XLOOKUP('8. Model Variables'!$B85,'5.Monthly Multipliers'!$B$2:$B$13,'5.Monthly Multipliers'!$K$2:$K$13) + _xlfn.XLOOKUP('8. Model Variables'!$A85,'4.Annual SAE Indices'!$A$2:$A$23,'4.Annual SAE Indices'!$T$2:$T$23)*_xlfn.XLOOKUP('8. Model Variables'!$B85,'5.Monthly Multipliers'!$B$2:$B$13,'5.Monthly Multipliers'!$L$2:$L$13) + _xlfn.XLOOKUP('8. Model Variables'!$A85,'4.Annual SAE Indices'!$A$2:$A$23,'4.Annual SAE Indices'!$U$2:$U$23)*_xlfn.XLOOKUP('8. Model Variables'!$B85,'5.Monthly Multipliers'!$B$2:$B$13,'5.Monthly Multipliers'!$M$2:$M$13)</f>
        <v>501.95694174855896</v>
      </c>
      <c r="F85">
        <f>('6.Econ Transform'!C85^0.2)*'7.Wthr Transform'!D109*12*'8. Model Variables'!E85</f>
        <v>514.69100972253386</v>
      </c>
    </row>
    <row r="86" spans="1:6" x14ac:dyDescent="0.35">
      <c r="A86">
        <f t="shared" si="2"/>
        <v>2024</v>
      </c>
      <c r="B86">
        <f t="shared" si="3"/>
        <v>1</v>
      </c>
      <c r="C86" s="2">
        <f>('6.Econ Transform'!C86^0.2)*'7.Wthr Transform'!H110*_xlfn.XLOOKUP('8. Model Variables'!A86,'4.Annual SAE Indices'!$A$2:$A$23,'4.Annual SAE Indices'!$V$2:$V$23)</f>
        <v>273.16346163633682</v>
      </c>
      <c r="D86" s="2">
        <f>('6.Econ Transform'!C86^0.2)*'7.Wthr Transform'!L110*_xlfn.XLOOKUP('8. Model Variables'!$A86,'4.Annual SAE Indices'!$A$2:$A$23,'4.Annual SAE Indices'!$W$2:$W$23)</f>
        <v>0</v>
      </c>
      <c r="E86">
        <f>_xlfn.XLOOKUP('8. Model Variables'!$A86,'4.Annual SAE Indices'!$A$2:$A$23,'4.Annual SAE Indices'!$J$2:$J$23)*_xlfn.XLOOKUP('8. Model Variables'!$B86,'5.Monthly Multipliers'!$B$2:$B$13,'5.Monthly Multipliers'!$C$2:$C$13) + _xlfn.XLOOKUP('8. Model Variables'!$A86,'4.Annual SAE Indices'!$A$2:$A$23,'4.Annual SAE Indices'!$K$2:$K$23)*_xlfn.XLOOKUP('8. Model Variables'!$B86,'5.Monthly Multipliers'!$B$2:$B$13,'5.Monthly Multipliers'!$D$2:$D$13) + _xlfn.XLOOKUP('8. Model Variables'!$A86,'4.Annual SAE Indices'!$A$2:$A$23,'4.Annual SAE Indices'!$L$2:$L$23)*_xlfn.XLOOKUP('8. Model Variables'!$B86,'5.Monthly Multipliers'!$B$2:$B$13,'5.Monthly Multipliers'!$E$2:$E$13) + _xlfn.XLOOKUP('8. Model Variables'!$A86,'4.Annual SAE Indices'!$A$2:$A$23,'4.Annual SAE Indices'!$M$2:$M$23)*_xlfn.XLOOKUP('8. Model Variables'!$B86,'5.Monthly Multipliers'!$B$2:$B$13,'5.Monthly Multipliers'!$F$2:$F$13) + _xlfn.XLOOKUP('8. Model Variables'!$A86,'4.Annual SAE Indices'!$A$2:$A$23,'4.Annual SAE Indices'!$N$2:$N$23)*_xlfn.XLOOKUP('8. Model Variables'!$B86,'5.Monthly Multipliers'!$B$2:$B$13,'5.Monthly Multipliers'!$G$2:$G$13) + _xlfn.XLOOKUP('8. Model Variables'!$A86,'4.Annual SAE Indices'!$A$2:$A$23,'4.Annual SAE Indices'!$O$2:$O$23)*_xlfn.XLOOKUP('8. Model Variables'!$B86,'5.Monthly Multipliers'!$B$2:$B$13,'5.Monthly Multipliers'!$H$2:$H$13) + _xlfn.XLOOKUP('8. Model Variables'!$A86,'4.Annual SAE Indices'!$A$2:$A$23,'4.Annual SAE Indices'!$P$2:$P$23)*_xlfn.XLOOKUP('8. Model Variables'!$B86,'5.Monthly Multipliers'!$B$2:$B$13,'5.Monthly Multipliers'!$I$2:$I$13) + _xlfn.XLOOKUP('8. Model Variables'!$A86,'4.Annual SAE Indices'!$A$2:$A$23,'4.Annual SAE Indices'!$Q$2:$Q$23)*_xlfn.XLOOKUP('8. Model Variables'!$B86,'5.Monthly Multipliers'!$B$2:$B$13,'5.Monthly Multipliers'!$J$2:$J$13) + _xlfn.XLOOKUP('8. Model Variables'!$A86,'4.Annual SAE Indices'!$A$2:$A$23,'4.Annual SAE Indices'!$R$2:$R$23)*_xlfn.XLOOKUP('8. Model Variables'!$B86,'5.Monthly Multipliers'!$B$2:$B$13,'5.Monthly Multipliers'!$K$2:$K$13) + _xlfn.XLOOKUP('8. Model Variables'!$A86,'4.Annual SAE Indices'!$A$2:$A$23,'4.Annual SAE Indices'!$T$2:$T$23)*_xlfn.XLOOKUP('8. Model Variables'!$B86,'5.Monthly Multipliers'!$B$2:$B$13,'5.Monthly Multipliers'!$L$2:$L$13) + _xlfn.XLOOKUP('8. Model Variables'!$A86,'4.Annual SAE Indices'!$A$2:$A$23,'4.Annual SAE Indices'!$U$2:$U$23)*_xlfn.XLOOKUP('8. Model Variables'!$B86,'5.Monthly Multipliers'!$B$2:$B$13,'5.Monthly Multipliers'!$M$2:$M$13)</f>
        <v>505.71230311673906</v>
      </c>
      <c r="F86">
        <f>('6.Econ Transform'!C86^0.2)*'7.Wthr Transform'!D110*12*'8. Model Variables'!E86</f>
        <v>519.17102948200966</v>
      </c>
    </row>
    <row r="87" spans="1:6" x14ac:dyDescent="0.35">
      <c r="A87">
        <f t="shared" si="2"/>
        <v>2024</v>
      </c>
      <c r="B87">
        <f t="shared" si="3"/>
        <v>2</v>
      </c>
      <c r="C87" s="2">
        <f>('6.Econ Transform'!C87^0.2)*'7.Wthr Transform'!H111*_xlfn.XLOOKUP('8. Model Variables'!A87,'4.Annual SAE Indices'!$A$2:$A$23,'4.Annual SAE Indices'!$V$2:$V$23)</f>
        <v>221.76658283180112</v>
      </c>
      <c r="D87" s="2">
        <f>('6.Econ Transform'!C87^0.2)*'7.Wthr Transform'!L111*_xlfn.XLOOKUP('8. Model Variables'!$A87,'4.Annual SAE Indices'!$A$2:$A$23,'4.Annual SAE Indices'!$W$2:$W$23)</f>
        <v>0</v>
      </c>
      <c r="E87">
        <f>_xlfn.XLOOKUP('8. Model Variables'!$A87,'4.Annual SAE Indices'!$A$2:$A$23,'4.Annual SAE Indices'!$J$2:$J$23)*_xlfn.XLOOKUP('8. Model Variables'!$B87,'5.Monthly Multipliers'!$B$2:$B$13,'5.Monthly Multipliers'!$C$2:$C$13) + _xlfn.XLOOKUP('8. Model Variables'!$A87,'4.Annual SAE Indices'!$A$2:$A$23,'4.Annual SAE Indices'!$K$2:$K$23)*_xlfn.XLOOKUP('8. Model Variables'!$B87,'5.Monthly Multipliers'!$B$2:$B$13,'5.Monthly Multipliers'!$D$2:$D$13) + _xlfn.XLOOKUP('8. Model Variables'!$A87,'4.Annual SAE Indices'!$A$2:$A$23,'4.Annual SAE Indices'!$L$2:$L$23)*_xlfn.XLOOKUP('8. Model Variables'!$B87,'5.Monthly Multipliers'!$B$2:$B$13,'5.Monthly Multipliers'!$E$2:$E$13) + _xlfn.XLOOKUP('8. Model Variables'!$A87,'4.Annual SAE Indices'!$A$2:$A$23,'4.Annual SAE Indices'!$M$2:$M$23)*_xlfn.XLOOKUP('8. Model Variables'!$B87,'5.Monthly Multipliers'!$B$2:$B$13,'5.Monthly Multipliers'!$F$2:$F$13) + _xlfn.XLOOKUP('8. Model Variables'!$A87,'4.Annual SAE Indices'!$A$2:$A$23,'4.Annual SAE Indices'!$N$2:$N$23)*_xlfn.XLOOKUP('8. Model Variables'!$B87,'5.Monthly Multipliers'!$B$2:$B$13,'5.Monthly Multipliers'!$G$2:$G$13) + _xlfn.XLOOKUP('8. Model Variables'!$A87,'4.Annual SAE Indices'!$A$2:$A$23,'4.Annual SAE Indices'!$O$2:$O$23)*_xlfn.XLOOKUP('8. Model Variables'!$B87,'5.Monthly Multipliers'!$B$2:$B$13,'5.Monthly Multipliers'!$H$2:$H$13) + _xlfn.XLOOKUP('8. Model Variables'!$A87,'4.Annual SAE Indices'!$A$2:$A$23,'4.Annual SAE Indices'!$P$2:$P$23)*_xlfn.XLOOKUP('8. Model Variables'!$B87,'5.Monthly Multipliers'!$B$2:$B$13,'5.Monthly Multipliers'!$I$2:$I$13) + _xlfn.XLOOKUP('8. Model Variables'!$A87,'4.Annual SAE Indices'!$A$2:$A$23,'4.Annual SAE Indices'!$Q$2:$Q$23)*_xlfn.XLOOKUP('8. Model Variables'!$B87,'5.Monthly Multipliers'!$B$2:$B$13,'5.Monthly Multipliers'!$J$2:$J$13) + _xlfn.XLOOKUP('8. Model Variables'!$A87,'4.Annual SAE Indices'!$A$2:$A$23,'4.Annual SAE Indices'!$R$2:$R$23)*_xlfn.XLOOKUP('8. Model Variables'!$B87,'5.Monthly Multipliers'!$B$2:$B$13,'5.Monthly Multipliers'!$K$2:$K$13) + _xlfn.XLOOKUP('8. Model Variables'!$A87,'4.Annual SAE Indices'!$A$2:$A$23,'4.Annual SAE Indices'!$T$2:$T$23)*_xlfn.XLOOKUP('8. Model Variables'!$B87,'5.Monthly Multipliers'!$B$2:$B$13,'5.Monthly Multipliers'!$L$2:$L$13) + _xlfn.XLOOKUP('8. Model Variables'!$A87,'4.Annual SAE Indices'!$A$2:$A$23,'4.Annual SAE Indices'!$U$2:$U$23)*_xlfn.XLOOKUP('8. Model Variables'!$B87,'5.Monthly Multipliers'!$B$2:$B$13,'5.Monthly Multipliers'!$M$2:$M$13)</f>
        <v>503.04106085131912</v>
      </c>
      <c r="F87">
        <f>('6.Econ Transform'!C87^0.2)*'7.Wthr Transform'!D111*12*'8. Model Variables'!E87</f>
        <v>483.11071595358226</v>
      </c>
    </row>
    <row r="88" spans="1:6" x14ac:dyDescent="0.35">
      <c r="A88">
        <f t="shared" si="2"/>
        <v>2024</v>
      </c>
      <c r="B88">
        <f t="shared" si="3"/>
        <v>3</v>
      </c>
      <c r="C88" s="2">
        <f>('6.Econ Transform'!C88^0.2)*'7.Wthr Transform'!H112*_xlfn.XLOOKUP('8. Model Variables'!A88,'4.Annual SAE Indices'!$A$2:$A$23,'4.Annual SAE Indices'!$V$2:$V$23)</f>
        <v>180.88094540683969</v>
      </c>
      <c r="D88" s="2">
        <f>('6.Econ Transform'!C88^0.2)*'7.Wthr Transform'!L112*_xlfn.XLOOKUP('8. Model Variables'!$A88,'4.Annual SAE Indices'!$A$2:$A$23,'4.Annual SAE Indices'!$W$2:$W$23)</f>
        <v>0</v>
      </c>
      <c r="E88">
        <f>_xlfn.XLOOKUP('8. Model Variables'!$A88,'4.Annual SAE Indices'!$A$2:$A$23,'4.Annual SAE Indices'!$J$2:$J$23)*_xlfn.XLOOKUP('8. Model Variables'!$B88,'5.Monthly Multipliers'!$B$2:$B$13,'5.Monthly Multipliers'!$C$2:$C$13) + _xlfn.XLOOKUP('8. Model Variables'!$A88,'4.Annual SAE Indices'!$A$2:$A$23,'4.Annual SAE Indices'!$K$2:$K$23)*_xlfn.XLOOKUP('8. Model Variables'!$B88,'5.Monthly Multipliers'!$B$2:$B$13,'5.Monthly Multipliers'!$D$2:$D$13) + _xlfn.XLOOKUP('8. Model Variables'!$A88,'4.Annual SAE Indices'!$A$2:$A$23,'4.Annual SAE Indices'!$L$2:$L$23)*_xlfn.XLOOKUP('8. Model Variables'!$B88,'5.Monthly Multipliers'!$B$2:$B$13,'5.Monthly Multipliers'!$E$2:$E$13) + _xlfn.XLOOKUP('8. Model Variables'!$A88,'4.Annual SAE Indices'!$A$2:$A$23,'4.Annual SAE Indices'!$M$2:$M$23)*_xlfn.XLOOKUP('8. Model Variables'!$B88,'5.Monthly Multipliers'!$B$2:$B$13,'5.Monthly Multipliers'!$F$2:$F$13) + _xlfn.XLOOKUP('8. Model Variables'!$A88,'4.Annual SAE Indices'!$A$2:$A$23,'4.Annual SAE Indices'!$N$2:$N$23)*_xlfn.XLOOKUP('8. Model Variables'!$B88,'5.Monthly Multipliers'!$B$2:$B$13,'5.Monthly Multipliers'!$G$2:$G$13) + _xlfn.XLOOKUP('8. Model Variables'!$A88,'4.Annual SAE Indices'!$A$2:$A$23,'4.Annual SAE Indices'!$O$2:$O$23)*_xlfn.XLOOKUP('8. Model Variables'!$B88,'5.Monthly Multipliers'!$B$2:$B$13,'5.Monthly Multipliers'!$H$2:$H$13) + _xlfn.XLOOKUP('8. Model Variables'!$A88,'4.Annual SAE Indices'!$A$2:$A$23,'4.Annual SAE Indices'!$P$2:$P$23)*_xlfn.XLOOKUP('8. Model Variables'!$B88,'5.Monthly Multipliers'!$B$2:$B$13,'5.Monthly Multipliers'!$I$2:$I$13) + _xlfn.XLOOKUP('8. Model Variables'!$A88,'4.Annual SAE Indices'!$A$2:$A$23,'4.Annual SAE Indices'!$Q$2:$Q$23)*_xlfn.XLOOKUP('8. Model Variables'!$B88,'5.Monthly Multipliers'!$B$2:$B$13,'5.Monthly Multipliers'!$J$2:$J$13) + _xlfn.XLOOKUP('8. Model Variables'!$A88,'4.Annual SAE Indices'!$A$2:$A$23,'4.Annual SAE Indices'!$R$2:$R$23)*_xlfn.XLOOKUP('8. Model Variables'!$B88,'5.Monthly Multipliers'!$B$2:$B$13,'5.Monthly Multipliers'!$K$2:$K$13) + _xlfn.XLOOKUP('8. Model Variables'!$A88,'4.Annual SAE Indices'!$A$2:$A$23,'4.Annual SAE Indices'!$T$2:$T$23)*_xlfn.XLOOKUP('8. Model Variables'!$B88,'5.Monthly Multipliers'!$B$2:$B$13,'5.Monthly Multipliers'!$L$2:$L$13) + _xlfn.XLOOKUP('8. Model Variables'!$A88,'4.Annual SAE Indices'!$A$2:$A$23,'4.Annual SAE Indices'!$U$2:$U$23)*_xlfn.XLOOKUP('8. Model Variables'!$B88,'5.Monthly Multipliers'!$B$2:$B$13,'5.Monthly Multipliers'!$M$2:$M$13)</f>
        <v>500.15341462821107</v>
      </c>
      <c r="F88">
        <f>('6.Econ Transform'!C88^0.2)*'7.Wthr Transform'!D112*12*'8. Model Variables'!E88</f>
        <v>513.46420004246841</v>
      </c>
    </row>
    <row r="89" spans="1:6" x14ac:dyDescent="0.35">
      <c r="A89">
        <f t="shared" si="2"/>
        <v>2024</v>
      </c>
      <c r="B89">
        <f t="shared" si="3"/>
        <v>4</v>
      </c>
      <c r="C89" s="2">
        <f>('6.Econ Transform'!C89^0.2)*'7.Wthr Transform'!H113*_xlfn.XLOOKUP('8. Model Variables'!A89,'4.Annual SAE Indices'!$A$2:$A$23,'4.Annual SAE Indices'!$V$2:$V$23)</f>
        <v>101.15647828028494</v>
      </c>
      <c r="D89" s="2">
        <f>('6.Econ Transform'!C89^0.2)*'7.Wthr Transform'!L113*_xlfn.XLOOKUP('8. Model Variables'!$A89,'4.Annual SAE Indices'!$A$2:$A$23,'4.Annual SAE Indices'!$W$2:$W$23)</f>
        <v>0</v>
      </c>
      <c r="E89">
        <f>_xlfn.XLOOKUP('8. Model Variables'!$A89,'4.Annual SAE Indices'!$A$2:$A$23,'4.Annual SAE Indices'!$J$2:$J$23)*_xlfn.XLOOKUP('8. Model Variables'!$B89,'5.Monthly Multipliers'!$B$2:$B$13,'5.Monthly Multipliers'!$C$2:$C$13) + _xlfn.XLOOKUP('8. Model Variables'!$A89,'4.Annual SAE Indices'!$A$2:$A$23,'4.Annual SAE Indices'!$K$2:$K$23)*_xlfn.XLOOKUP('8. Model Variables'!$B89,'5.Monthly Multipliers'!$B$2:$B$13,'5.Monthly Multipliers'!$D$2:$D$13) + _xlfn.XLOOKUP('8. Model Variables'!$A89,'4.Annual SAE Indices'!$A$2:$A$23,'4.Annual SAE Indices'!$L$2:$L$23)*_xlfn.XLOOKUP('8. Model Variables'!$B89,'5.Monthly Multipliers'!$B$2:$B$13,'5.Monthly Multipliers'!$E$2:$E$13) + _xlfn.XLOOKUP('8. Model Variables'!$A89,'4.Annual SAE Indices'!$A$2:$A$23,'4.Annual SAE Indices'!$M$2:$M$23)*_xlfn.XLOOKUP('8. Model Variables'!$B89,'5.Monthly Multipliers'!$B$2:$B$13,'5.Monthly Multipliers'!$F$2:$F$13) + _xlfn.XLOOKUP('8. Model Variables'!$A89,'4.Annual SAE Indices'!$A$2:$A$23,'4.Annual SAE Indices'!$N$2:$N$23)*_xlfn.XLOOKUP('8. Model Variables'!$B89,'5.Monthly Multipliers'!$B$2:$B$13,'5.Monthly Multipliers'!$G$2:$G$13) + _xlfn.XLOOKUP('8. Model Variables'!$A89,'4.Annual SAE Indices'!$A$2:$A$23,'4.Annual SAE Indices'!$O$2:$O$23)*_xlfn.XLOOKUP('8. Model Variables'!$B89,'5.Monthly Multipliers'!$B$2:$B$13,'5.Monthly Multipliers'!$H$2:$H$13) + _xlfn.XLOOKUP('8. Model Variables'!$A89,'4.Annual SAE Indices'!$A$2:$A$23,'4.Annual SAE Indices'!$P$2:$P$23)*_xlfn.XLOOKUP('8. Model Variables'!$B89,'5.Monthly Multipliers'!$B$2:$B$13,'5.Monthly Multipliers'!$I$2:$I$13) + _xlfn.XLOOKUP('8. Model Variables'!$A89,'4.Annual SAE Indices'!$A$2:$A$23,'4.Annual SAE Indices'!$Q$2:$Q$23)*_xlfn.XLOOKUP('8. Model Variables'!$B89,'5.Monthly Multipliers'!$B$2:$B$13,'5.Monthly Multipliers'!$J$2:$J$13) + _xlfn.XLOOKUP('8. Model Variables'!$A89,'4.Annual SAE Indices'!$A$2:$A$23,'4.Annual SAE Indices'!$R$2:$R$23)*_xlfn.XLOOKUP('8. Model Variables'!$B89,'5.Monthly Multipliers'!$B$2:$B$13,'5.Monthly Multipliers'!$K$2:$K$13) + _xlfn.XLOOKUP('8. Model Variables'!$A89,'4.Annual SAE Indices'!$A$2:$A$23,'4.Annual SAE Indices'!$T$2:$T$23)*_xlfn.XLOOKUP('8. Model Variables'!$B89,'5.Monthly Multipliers'!$B$2:$B$13,'5.Monthly Multipliers'!$L$2:$L$13) + _xlfn.XLOOKUP('8. Model Variables'!$A89,'4.Annual SAE Indices'!$A$2:$A$23,'4.Annual SAE Indices'!$U$2:$U$23)*_xlfn.XLOOKUP('8. Model Variables'!$B89,'5.Monthly Multipliers'!$B$2:$B$13,'5.Monthly Multipliers'!$M$2:$M$13)</f>
        <v>494.92838727728304</v>
      </c>
      <c r="F89">
        <f>('6.Econ Transform'!C89^0.2)*'7.Wthr Transform'!D113*12*'8. Model Variables'!E89</f>
        <v>490.89065462182242</v>
      </c>
    </row>
    <row r="90" spans="1:6" x14ac:dyDescent="0.35">
      <c r="A90">
        <f t="shared" si="2"/>
        <v>2024</v>
      </c>
      <c r="B90">
        <f t="shared" si="3"/>
        <v>5</v>
      </c>
      <c r="C90" s="2">
        <f>('6.Econ Transform'!C90^0.2)*'7.Wthr Transform'!H114*_xlfn.XLOOKUP('8. Model Variables'!A90,'4.Annual SAE Indices'!$A$2:$A$23,'4.Annual SAE Indices'!$V$2:$V$23)</f>
        <v>8.4875763621901932</v>
      </c>
      <c r="D90" s="2">
        <f>('6.Econ Transform'!C90^0.2)*'7.Wthr Transform'!L114*_xlfn.XLOOKUP('8. Model Variables'!$A90,'4.Annual SAE Indices'!$A$2:$A$23,'4.Annual SAE Indices'!$W$2:$W$23)</f>
        <v>58.611688549970026</v>
      </c>
      <c r="E90">
        <f>_xlfn.XLOOKUP('8. Model Variables'!$A90,'4.Annual SAE Indices'!$A$2:$A$23,'4.Annual SAE Indices'!$J$2:$J$23)*_xlfn.XLOOKUP('8. Model Variables'!$B90,'5.Monthly Multipliers'!$B$2:$B$13,'5.Monthly Multipliers'!$C$2:$C$13) + _xlfn.XLOOKUP('8. Model Variables'!$A90,'4.Annual SAE Indices'!$A$2:$A$23,'4.Annual SAE Indices'!$K$2:$K$23)*_xlfn.XLOOKUP('8. Model Variables'!$B90,'5.Monthly Multipliers'!$B$2:$B$13,'5.Monthly Multipliers'!$D$2:$D$13) + _xlfn.XLOOKUP('8. Model Variables'!$A90,'4.Annual SAE Indices'!$A$2:$A$23,'4.Annual SAE Indices'!$L$2:$L$23)*_xlfn.XLOOKUP('8. Model Variables'!$B90,'5.Monthly Multipliers'!$B$2:$B$13,'5.Monthly Multipliers'!$E$2:$E$13) + _xlfn.XLOOKUP('8. Model Variables'!$A90,'4.Annual SAE Indices'!$A$2:$A$23,'4.Annual SAE Indices'!$M$2:$M$23)*_xlfn.XLOOKUP('8. Model Variables'!$B90,'5.Monthly Multipliers'!$B$2:$B$13,'5.Monthly Multipliers'!$F$2:$F$13) + _xlfn.XLOOKUP('8. Model Variables'!$A90,'4.Annual SAE Indices'!$A$2:$A$23,'4.Annual SAE Indices'!$N$2:$N$23)*_xlfn.XLOOKUP('8. Model Variables'!$B90,'5.Monthly Multipliers'!$B$2:$B$13,'5.Monthly Multipliers'!$G$2:$G$13) + _xlfn.XLOOKUP('8. Model Variables'!$A90,'4.Annual SAE Indices'!$A$2:$A$23,'4.Annual SAE Indices'!$O$2:$O$23)*_xlfn.XLOOKUP('8. Model Variables'!$B90,'5.Monthly Multipliers'!$B$2:$B$13,'5.Monthly Multipliers'!$H$2:$H$13) + _xlfn.XLOOKUP('8. Model Variables'!$A90,'4.Annual SAE Indices'!$A$2:$A$23,'4.Annual SAE Indices'!$P$2:$P$23)*_xlfn.XLOOKUP('8. Model Variables'!$B90,'5.Monthly Multipliers'!$B$2:$B$13,'5.Monthly Multipliers'!$I$2:$I$13) + _xlfn.XLOOKUP('8. Model Variables'!$A90,'4.Annual SAE Indices'!$A$2:$A$23,'4.Annual SAE Indices'!$Q$2:$Q$23)*_xlfn.XLOOKUP('8. Model Variables'!$B90,'5.Monthly Multipliers'!$B$2:$B$13,'5.Monthly Multipliers'!$J$2:$J$13) + _xlfn.XLOOKUP('8. Model Variables'!$A90,'4.Annual SAE Indices'!$A$2:$A$23,'4.Annual SAE Indices'!$R$2:$R$23)*_xlfn.XLOOKUP('8. Model Variables'!$B90,'5.Monthly Multipliers'!$B$2:$B$13,'5.Monthly Multipliers'!$K$2:$K$13) + _xlfn.XLOOKUP('8. Model Variables'!$A90,'4.Annual SAE Indices'!$A$2:$A$23,'4.Annual SAE Indices'!$T$2:$T$23)*_xlfn.XLOOKUP('8. Model Variables'!$B90,'5.Monthly Multipliers'!$B$2:$B$13,'5.Monthly Multipliers'!$L$2:$L$13) + _xlfn.XLOOKUP('8. Model Variables'!$A90,'4.Annual SAE Indices'!$A$2:$A$23,'4.Annual SAE Indices'!$U$2:$U$23)*_xlfn.XLOOKUP('8. Model Variables'!$B90,'5.Monthly Multipliers'!$B$2:$B$13,'5.Monthly Multipliers'!$M$2:$M$13)</f>
        <v>491.88002012115601</v>
      </c>
      <c r="F90">
        <f>('6.Econ Transform'!C90^0.2)*'7.Wthr Transform'!D114*12*'8. Model Variables'!E90</f>
        <v>504.12939525997581</v>
      </c>
    </row>
    <row r="91" spans="1:6" x14ac:dyDescent="0.35">
      <c r="A91">
        <f t="shared" si="2"/>
        <v>2024</v>
      </c>
      <c r="B91">
        <f t="shared" si="3"/>
        <v>6</v>
      </c>
      <c r="C91" s="2">
        <f>('6.Econ Transform'!C91^0.2)*'7.Wthr Transform'!H115*_xlfn.XLOOKUP('8. Model Variables'!A91,'4.Annual SAE Indices'!$A$2:$A$23,'4.Annual SAE Indices'!$V$2:$V$23)</f>
        <v>0.92591742132983912</v>
      </c>
      <c r="D91" s="2">
        <f>('6.Econ Transform'!C91^0.2)*'7.Wthr Transform'!L115*_xlfn.XLOOKUP('8. Model Variables'!$A91,'4.Annual SAE Indices'!$A$2:$A$23,'4.Annual SAE Indices'!$W$2:$W$23)</f>
        <v>232.74375114273812</v>
      </c>
      <c r="E91">
        <f>_xlfn.XLOOKUP('8. Model Variables'!$A91,'4.Annual SAE Indices'!$A$2:$A$23,'4.Annual SAE Indices'!$J$2:$J$23)*_xlfn.XLOOKUP('8. Model Variables'!$B91,'5.Monthly Multipliers'!$B$2:$B$13,'5.Monthly Multipliers'!$C$2:$C$13) + _xlfn.XLOOKUP('8. Model Variables'!$A91,'4.Annual SAE Indices'!$A$2:$A$23,'4.Annual SAE Indices'!$K$2:$K$23)*_xlfn.XLOOKUP('8. Model Variables'!$B91,'5.Monthly Multipliers'!$B$2:$B$13,'5.Monthly Multipliers'!$D$2:$D$13) + _xlfn.XLOOKUP('8. Model Variables'!$A91,'4.Annual SAE Indices'!$A$2:$A$23,'4.Annual SAE Indices'!$L$2:$L$23)*_xlfn.XLOOKUP('8. Model Variables'!$B91,'5.Monthly Multipliers'!$B$2:$B$13,'5.Monthly Multipliers'!$E$2:$E$13) + _xlfn.XLOOKUP('8. Model Variables'!$A91,'4.Annual SAE Indices'!$A$2:$A$23,'4.Annual SAE Indices'!$M$2:$M$23)*_xlfn.XLOOKUP('8. Model Variables'!$B91,'5.Monthly Multipliers'!$B$2:$B$13,'5.Monthly Multipliers'!$F$2:$F$13) + _xlfn.XLOOKUP('8. Model Variables'!$A91,'4.Annual SAE Indices'!$A$2:$A$23,'4.Annual SAE Indices'!$N$2:$N$23)*_xlfn.XLOOKUP('8. Model Variables'!$B91,'5.Monthly Multipliers'!$B$2:$B$13,'5.Monthly Multipliers'!$G$2:$G$13) + _xlfn.XLOOKUP('8. Model Variables'!$A91,'4.Annual SAE Indices'!$A$2:$A$23,'4.Annual SAE Indices'!$O$2:$O$23)*_xlfn.XLOOKUP('8. Model Variables'!$B91,'5.Monthly Multipliers'!$B$2:$B$13,'5.Monthly Multipliers'!$H$2:$H$13) + _xlfn.XLOOKUP('8. Model Variables'!$A91,'4.Annual SAE Indices'!$A$2:$A$23,'4.Annual SAE Indices'!$P$2:$P$23)*_xlfn.XLOOKUP('8. Model Variables'!$B91,'5.Monthly Multipliers'!$B$2:$B$13,'5.Monthly Multipliers'!$I$2:$I$13) + _xlfn.XLOOKUP('8. Model Variables'!$A91,'4.Annual SAE Indices'!$A$2:$A$23,'4.Annual SAE Indices'!$Q$2:$Q$23)*_xlfn.XLOOKUP('8. Model Variables'!$B91,'5.Monthly Multipliers'!$B$2:$B$13,'5.Monthly Multipliers'!$J$2:$J$13) + _xlfn.XLOOKUP('8. Model Variables'!$A91,'4.Annual SAE Indices'!$A$2:$A$23,'4.Annual SAE Indices'!$R$2:$R$23)*_xlfn.XLOOKUP('8. Model Variables'!$B91,'5.Monthly Multipliers'!$B$2:$B$13,'5.Monthly Multipliers'!$K$2:$K$13) + _xlfn.XLOOKUP('8. Model Variables'!$A91,'4.Annual SAE Indices'!$A$2:$A$23,'4.Annual SAE Indices'!$T$2:$T$23)*_xlfn.XLOOKUP('8. Model Variables'!$B91,'5.Monthly Multipliers'!$B$2:$B$13,'5.Monthly Multipliers'!$L$2:$L$13) + _xlfn.XLOOKUP('8. Model Variables'!$A91,'4.Annual SAE Indices'!$A$2:$A$23,'4.Annual SAE Indices'!$U$2:$U$23)*_xlfn.XLOOKUP('8. Model Variables'!$B91,'5.Monthly Multipliers'!$B$2:$B$13,'5.Monthly Multipliers'!$M$2:$M$13)</f>
        <v>489.4139212771081</v>
      </c>
      <c r="F91">
        <f>('6.Econ Transform'!C91^0.2)*'7.Wthr Transform'!D115*12*'8. Model Variables'!E91</f>
        <v>485.4211768260397</v>
      </c>
    </row>
    <row r="92" spans="1:6" x14ac:dyDescent="0.35">
      <c r="A92">
        <f t="shared" si="2"/>
        <v>2024</v>
      </c>
      <c r="B92">
        <f t="shared" si="3"/>
        <v>7</v>
      </c>
      <c r="C92" s="2">
        <f>('6.Econ Transform'!C92^0.2)*'7.Wthr Transform'!H116*_xlfn.XLOOKUP('8. Model Variables'!A92,'4.Annual SAE Indices'!$A$2:$A$23,'4.Annual SAE Indices'!$V$2:$V$23)</f>
        <v>0</v>
      </c>
      <c r="D92" s="2">
        <f>('6.Econ Transform'!C92^0.2)*'7.Wthr Transform'!L116*_xlfn.XLOOKUP('8. Model Variables'!$A92,'4.Annual SAE Indices'!$A$2:$A$23,'4.Annual SAE Indices'!$W$2:$W$23)</f>
        <v>394.97559696731173</v>
      </c>
      <c r="E92">
        <f>_xlfn.XLOOKUP('8. Model Variables'!$A92,'4.Annual SAE Indices'!$A$2:$A$23,'4.Annual SAE Indices'!$J$2:$J$23)*_xlfn.XLOOKUP('8. Model Variables'!$B92,'5.Monthly Multipliers'!$B$2:$B$13,'5.Monthly Multipliers'!$C$2:$C$13) + _xlfn.XLOOKUP('8. Model Variables'!$A92,'4.Annual SAE Indices'!$A$2:$A$23,'4.Annual SAE Indices'!$K$2:$K$23)*_xlfn.XLOOKUP('8. Model Variables'!$B92,'5.Monthly Multipliers'!$B$2:$B$13,'5.Monthly Multipliers'!$D$2:$D$13) + _xlfn.XLOOKUP('8. Model Variables'!$A92,'4.Annual SAE Indices'!$A$2:$A$23,'4.Annual SAE Indices'!$L$2:$L$23)*_xlfn.XLOOKUP('8. Model Variables'!$B92,'5.Monthly Multipliers'!$B$2:$B$13,'5.Monthly Multipliers'!$E$2:$E$13) + _xlfn.XLOOKUP('8. Model Variables'!$A92,'4.Annual SAE Indices'!$A$2:$A$23,'4.Annual SAE Indices'!$M$2:$M$23)*_xlfn.XLOOKUP('8. Model Variables'!$B92,'5.Monthly Multipliers'!$B$2:$B$13,'5.Monthly Multipliers'!$F$2:$F$13) + _xlfn.XLOOKUP('8. Model Variables'!$A92,'4.Annual SAE Indices'!$A$2:$A$23,'4.Annual SAE Indices'!$N$2:$N$23)*_xlfn.XLOOKUP('8. Model Variables'!$B92,'5.Monthly Multipliers'!$B$2:$B$13,'5.Monthly Multipliers'!$G$2:$G$13) + _xlfn.XLOOKUP('8. Model Variables'!$A92,'4.Annual SAE Indices'!$A$2:$A$23,'4.Annual SAE Indices'!$O$2:$O$23)*_xlfn.XLOOKUP('8. Model Variables'!$B92,'5.Monthly Multipliers'!$B$2:$B$13,'5.Monthly Multipliers'!$H$2:$H$13) + _xlfn.XLOOKUP('8. Model Variables'!$A92,'4.Annual SAE Indices'!$A$2:$A$23,'4.Annual SAE Indices'!$P$2:$P$23)*_xlfn.XLOOKUP('8. Model Variables'!$B92,'5.Monthly Multipliers'!$B$2:$B$13,'5.Monthly Multipliers'!$I$2:$I$13) + _xlfn.XLOOKUP('8. Model Variables'!$A92,'4.Annual SAE Indices'!$A$2:$A$23,'4.Annual SAE Indices'!$Q$2:$Q$23)*_xlfn.XLOOKUP('8. Model Variables'!$B92,'5.Monthly Multipliers'!$B$2:$B$13,'5.Monthly Multipliers'!$J$2:$J$13) + _xlfn.XLOOKUP('8. Model Variables'!$A92,'4.Annual SAE Indices'!$A$2:$A$23,'4.Annual SAE Indices'!$R$2:$R$23)*_xlfn.XLOOKUP('8. Model Variables'!$B92,'5.Monthly Multipliers'!$B$2:$B$13,'5.Monthly Multipliers'!$K$2:$K$13) + _xlfn.XLOOKUP('8. Model Variables'!$A92,'4.Annual SAE Indices'!$A$2:$A$23,'4.Annual SAE Indices'!$T$2:$T$23)*_xlfn.XLOOKUP('8. Model Variables'!$B92,'5.Monthly Multipliers'!$B$2:$B$13,'5.Monthly Multipliers'!$L$2:$L$13) + _xlfn.XLOOKUP('8. Model Variables'!$A92,'4.Annual SAE Indices'!$A$2:$A$23,'4.Annual SAE Indices'!$U$2:$U$23)*_xlfn.XLOOKUP('8. Model Variables'!$B92,'5.Monthly Multipliers'!$B$2:$B$13,'5.Monthly Multipliers'!$M$2:$M$13)</f>
        <v>484.12188789198109</v>
      </c>
      <c r="F92">
        <f>('6.Econ Transform'!C92^0.2)*'7.Wthr Transform'!D116*12*'8. Model Variables'!E92</f>
        <v>494.0738038661147</v>
      </c>
    </row>
    <row r="93" spans="1:6" x14ac:dyDescent="0.35">
      <c r="A93">
        <f t="shared" si="2"/>
        <v>2024</v>
      </c>
      <c r="B93">
        <f t="shared" si="3"/>
        <v>8</v>
      </c>
      <c r="C93" s="2">
        <f>('6.Econ Transform'!C93^0.2)*'7.Wthr Transform'!H117*_xlfn.XLOOKUP('8. Model Variables'!A93,'4.Annual SAE Indices'!$A$2:$A$23,'4.Annual SAE Indices'!$V$2:$V$23)</f>
        <v>7.6832555769758573E-2</v>
      </c>
      <c r="D93" s="2">
        <f>('6.Econ Transform'!C93^0.2)*'7.Wthr Transform'!L117*_xlfn.XLOOKUP('8. Model Variables'!$A93,'4.Annual SAE Indices'!$A$2:$A$23,'4.Annual SAE Indices'!$W$2:$W$23)</f>
        <v>282.6301230535326</v>
      </c>
      <c r="E93">
        <f>_xlfn.XLOOKUP('8. Model Variables'!$A93,'4.Annual SAE Indices'!$A$2:$A$23,'4.Annual SAE Indices'!$J$2:$J$23)*_xlfn.XLOOKUP('8. Model Variables'!$B93,'5.Monthly Multipliers'!$B$2:$B$13,'5.Monthly Multipliers'!$C$2:$C$13) + _xlfn.XLOOKUP('8. Model Variables'!$A93,'4.Annual SAE Indices'!$A$2:$A$23,'4.Annual SAE Indices'!$K$2:$K$23)*_xlfn.XLOOKUP('8. Model Variables'!$B93,'5.Monthly Multipliers'!$B$2:$B$13,'5.Monthly Multipliers'!$D$2:$D$13) + _xlfn.XLOOKUP('8. Model Variables'!$A93,'4.Annual SAE Indices'!$A$2:$A$23,'4.Annual SAE Indices'!$L$2:$L$23)*_xlfn.XLOOKUP('8. Model Variables'!$B93,'5.Monthly Multipliers'!$B$2:$B$13,'5.Monthly Multipliers'!$E$2:$E$13) + _xlfn.XLOOKUP('8. Model Variables'!$A93,'4.Annual SAE Indices'!$A$2:$A$23,'4.Annual SAE Indices'!$M$2:$M$23)*_xlfn.XLOOKUP('8. Model Variables'!$B93,'5.Monthly Multipliers'!$B$2:$B$13,'5.Monthly Multipliers'!$F$2:$F$13) + _xlfn.XLOOKUP('8. Model Variables'!$A93,'4.Annual SAE Indices'!$A$2:$A$23,'4.Annual SAE Indices'!$N$2:$N$23)*_xlfn.XLOOKUP('8. Model Variables'!$B93,'5.Monthly Multipliers'!$B$2:$B$13,'5.Monthly Multipliers'!$G$2:$G$13) + _xlfn.XLOOKUP('8. Model Variables'!$A93,'4.Annual SAE Indices'!$A$2:$A$23,'4.Annual SAE Indices'!$O$2:$O$23)*_xlfn.XLOOKUP('8. Model Variables'!$B93,'5.Monthly Multipliers'!$B$2:$B$13,'5.Monthly Multipliers'!$H$2:$H$13) + _xlfn.XLOOKUP('8. Model Variables'!$A93,'4.Annual SAE Indices'!$A$2:$A$23,'4.Annual SAE Indices'!$P$2:$P$23)*_xlfn.XLOOKUP('8. Model Variables'!$B93,'5.Monthly Multipliers'!$B$2:$B$13,'5.Monthly Multipliers'!$I$2:$I$13) + _xlfn.XLOOKUP('8. Model Variables'!$A93,'4.Annual SAE Indices'!$A$2:$A$23,'4.Annual SAE Indices'!$Q$2:$Q$23)*_xlfn.XLOOKUP('8. Model Variables'!$B93,'5.Monthly Multipliers'!$B$2:$B$13,'5.Monthly Multipliers'!$J$2:$J$13) + _xlfn.XLOOKUP('8. Model Variables'!$A93,'4.Annual SAE Indices'!$A$2:$A$23,'4.Annual SAE Indices'!$R$2:$R$23)*_xlfn.XLOOKUP('8. Model Variables'!$B93,'5.Monthly Multipliers'!$B$2:$B$13,'5.Monthly Multipliers'!$K$2:$K$13) + _xlfn.XLOOKUP('8. Model Variables'!$A93,'4.Annual SAE Indices'!$A$2:$A$23,'4.Annual SAE Indices'!$T$2:$T$23)*_xlfn.XLOOKUP('8. Model Variables'!$B93,'5.Monthly Multipliers'!$B$2:$B$13,'5.Monthly Multipliers'!$L$2:$L$13) + _xlfn.XLOOKUP('8. Model Variables'!$A93,'4.Annual SAE Indices'!$A$2:$A$23,'4.Annual SAE Indices'!$U$2:$U$23)*_xlfn.XLOOKUP('8. Model Variables'!$B93,'5.Monthly Multipliers'!$B$2:$B$13,'5.Monthly Multipliers'!$M$2:$M$13)</f>
        <v>483.20180293502108</v>
      </c>
      <c r="F93">
        <f>('6.Econ Transform'!C93^0.2)*'7.Wthr Transform'!D117*12*'8. Model Variables'!E93</f>
        <v>493.13480506037047</v>
      </c>
    </row>
    <row r="94" spans="1:6" x14ac:dyDescent="0.35">
      <c r="A94">
        <f t="shared" si="2"/>
        <v>2024</v>
      </c>
      <c r="B94">
        <f t="shared" si="3"/>
        <v>9</v>
      </c>
      <c r="C94" s="2">
        <f>('6.Econ Transform'!C94^0.2)*'7.Wthr Transform'!H118*_xlfn.XLOOKUP('8. Model Variables'!A94,'4.Annual SAE Indices'!$A$2:$A$23,'4.Annual SAE Indices'!$V$2:$V$23)</f>
        <v>2.5610851923252862</v>
      </c>
      <c r="D94" s="2">
        <f>('6.Econ Transform'!C94^0.2)*'7.Wthr Transform'!L118*_xlfn.XLOOKUP('8. Model Variables'!$A94,'4.Annual SAE Indices'!$A$2:$A$23,'4.Annual SAE Indices'!$W$2:$W$23)</f>
        <v>122.09621315912608</v>
      </c>
      <c r="E94">
        <f>_xlfn.XLOOKUP('8. Model Variables'!$A94,'4.Annual SAE Indices'!$A$2:$A$23,'4.Annual SAE Indices'!$J$2:$J$23)*_xlfn.XLOOKUP('8. Model Variables'!$B94,'5.Monthly Multipliers'!$B$2:$B$13,'5.Monthly Multipliers'!$C$2:$C$13) + _xlfn.XLOOKUP('8. Model Variables'!$A94,'4.Annual SAE Indices'!$A$2:$A$23,'4.Annual SAE Indices'!$K$2:$K$23)*_xlfn.XLOOKUP('8. Model Variables'!$B94,'5.Monthly Multipliers'!$B$2:$B$13,'5.Monthly Multipliers'!$D$2:$D$13) + _xlfn.XLOOKUP('8. Model Variables'!$A94,'4.Annual SAE Indices'!$A$2:$A$23,'4.Annual SAE Indices'!$L$2:$L$23)*_xlfn.XLOOKUP('8. Model Variables'!$B94,'5.Monthly Multipliers'!$B$2:$B$13,'5.Monthly Multipliers'!$E$2:$E$13) + _xlfn.XLOOKUP('8. Model Variables'!$A94,'4.Annual SAE Indices'!$A$2:$A$23,'4.Annual SAE Indices'!$M$2:$M$23)*_xlfn.XLOOKUP('8. Model Variables'!$B94,'5.Monthly Multipliers'!$B$2:$B$13,'5.Monthly Multipliers'!$F$2:$F$13) + _xlfn.XLOOKUP('8. Model Variables'!$A94,'4.Annual SAE Indices'!$A$2:$A$23,'4.Annual SAE Indices'!$N$2:$N$23)*_xlfn.XLOOKUP('8. Model Variables'!$B94,'5.Monthly Multipliers'!$B$2:$B$13,'5.Monthly Multipliers'!$G$2:$G$13) + _xlfn.XLOOKUP('8. Model Variables'!$A94,'4.Annual SAE Indices'!$A$2:$A$23,'4.Annual SAE Indices'!$O$2:$O$23)*_xlfn.XLOOKUP('8. Model Variables'!$B94,'5.Monthly Multipliers'!$B$2:$B$13,'5.Monthly Multipliers'!$H$2:$H$13) + _xlfn.XLOOKUP('8. Model Variables'!$A94,'4.Annual SAE Indices'!$A$2:$A$23,'4.Annual SAE Indices'!$P$2:$P$23)*_xlfn.XLOOKUP('8. Model Variables'!$B94,'5.Monthly Multipliers'!$B$2:$B$13,'5.Monthly Multipliers'!$I$2:$I$13) + _xlfn.XLOOKUP('8. Model Variables'!$A94,'4.Annual SAE Indices'!$A$2:$A$23,'4.Annual SAE Indices'!$Q$2:$Q$23)*_xlfn.XLOOKUP('8. Model Variables'!$B94,'5.Monthly Multipliers'!$B$2:$B$13,'5.Monthly Multipliers'!$J$2:$J$13) + _xlfn.XLOOKUP('8. Model Variables'!$A94,'4.Annual SAE Indices'!$A$2:$A$23,'4.Annual SAE Indices'!$R$2:$R$23)*_xlfn.XLOOKUP('8. Model Variables'!$B94,'5.Monthly Multipliers'!$B$2:$B$13,'5.Monthly Multipliers'!$K$2:$K$13) + _xlfn.XLOOKUP('8. Model Variables'!$A94,'4.Annual SAE Indices'!$A$2:$A$23,'4.Annual SAE Indices'!$T$2:$T$23)*_xlfn.XLOOKUP('8. Model Variables'!$B94,'5.Monthly Multipliers'!$B$2:$B$13,'5.Monthly Multipliers'!$L$2:$L$13) + _xlfn.XLOOKUP('8. Model Variables'!$A94,'4.Annual SAE Indices'!$A$2:$A$23,'4.Annual SAE Indices'!$U$2:$U$23)*_xlfn.XLOOKUP('8. Model Variables'!$B94,'5.Monthly Multipliers'!$B$2:$B$13,'5.Monthly Multipliers'!$M$2:$M$13)</f>
        <v>485.87035822219104</v>
      </c>
      <c r="F94">
        <f>('6.Econ Transform'!C94^0.2)*'7.Wthr Transform'!D118*12*'8. Model Variables'!E94</f>
        <v>479.86279050890818</v>
      </c>
    </row>
    <row r="95" spans="1:6" x14ac:dyDescent="0.35">
      <c r="A95">
        <f t="shared" si="2"/>
        <v>2024</v>
      </c>
      <c r="B95">
        <f t="shared" si="3"/>
        <v>10</v>
      </c>
      <c r="C95" s="2">
        <f>('6.Econ Transform'!C95^0.2)*'7.Wthr Transform'!H119*_xlfn.XLOOKUP('8. Model Variables'!A95,'4.Annual SAE Indices'!$A$2:$A$23,'4.Annual SAE Indices'!$V$2:$V$23)</f>
        <v>60.615893543653826</v>
      </c>
      <c r="D95" s="2">
        <f>('6.Econ Transform'!C95^0.2)*'7.Wthr Transform'!L119*_xlfn.XLOOKUP('8. Model Variables'!$A95,'4.Annual SAE Indices'!$A$2:$A$23,'4.Annual SAE Indices'!$W$2:$W$23)</f>
        <v>8.2983376090907957</v>
      </c>
      <c r="E95">
        <f>_xlfn.XLOOKUP('8. Model Variables'!$A95,'4.Annual SAE Indices'!$A$2:$A$23,'4.Annual SAE Indices'!$J$2:$J$23)*_xlfn.XLOOKUP('8. Model Variables'!$B95,'5.Monthly Multipliers'!$B$2:$B$13,'5.Monthly Multipliers'!$C$2:$C$13) + _xlfn.XLOOKUP('8. Model Variables'!$A95,'4.Annual SAE Indices'!$A$2:$A$23,'4.Annual SAE Indices'!$K$2:$K$23)*_xlfn.XLOOKUP('8. Model Variables'!$B95,'5.Monthly Multipliers'!$B$2:$B$13,'5.Monthly Multipliers'!$D$2:$D$13) + _xlfn.XLOOKUP('8. Model Variables'!$A95,'4.Annual SAE Indices'!$A$2:$A$23,'4.Annual SAE Indices'!$L$2:$L$23)*_xlfn.XLOOKUP('8. Model Variables'!$B95,'5.Monthly Multipliers'!$B$2:$B$13,'5.Monthly Multipliers'!$E$2:$E$13) + _xlfn.XLOOKUP('8. Model Variables'!$A95,'4.Annual SAE Indices'!$A$2:$A$23,'4.Annual SAE Indices'!$M$2:$M$23)*_xlfn.XLOOKUP('8. Model Variables'!$B95,'5.Monthly Multipliers'!$B$2:$B$13,'5.Monthly Multipliers'!$F$2:$F$13) + _xlfn.XLOOKUP('8. Model Variables'!$A95,'4.Annual SAE Indices'!$A$2:$A$23,'4.Annual SAE Indices'!$N$2:$N$23)*_xlfn.XLOOKUP('8. Model Variables'!$B95,'5.Monthly Multipliers'!$B$2:$B$13,'5.Monthly Multipliers'!$G$2:$G$13) + _xlfn.XLOOKUP('8. Model Variables'!$A95,'4.Annual SAE Indices'!$A$2:$A$23,'4.Annual SAE Indices'!$O$2:$O$23)*_xlfn.XLOOKUP('8. Model Variables'!$B95,'5.Monthly Multipliers'!$B$2:$B$13,'5.Monthly Multipliers'!$H$2:$H$13) + _xlfn.XLOOKUP('8. Model Variables'!$A95,'4.Annual SAE Indices'!$A$2:$A$23,'4.Annual SAE Indices'!$P$2:$P$23)*_xlfn.XLOOKUP('8. Model Variables'!$B95,'5.Monthly Multipliers'!$B$2:$B$13,'5.Monthly Multipliers'!$I$2:$I$13) + _xlfn.XLOOKUP('8. Model Variables'!$A95,'4.Annual SAE Indices'!$A$2:$A$23,'4.Annual SAE Indices'!$Q$2:$Q$23)*_xlfn.XLOOKUP('8. Model Variables'!$B95,'5.Monthly Multipliers'!$B$2:$B$13,'5.Monthly Multipliers'!$J$2:$J$13) + _xlfn.XLOOKUP('8. Model Variables'!$A95,'4.Annual SAE Indices'!$A$2:$A$23,'4.Annual SAE Indices'!$R$2:$R$23)*_xlfn.XLOOKUP('8. Model Variables'!$B95,'5.Monthly Multipliers'!$B$2:$B$13,'5.Monthly Multipliers'!$K$2:$K$13) + _xlfn.XLOOKUP('8. Model Variables'!$A95,'4.Annual SAE Indices'!$A$2:$A$23,'4.Annual SAE Indices'!$T$2:$T$23)*_xlfn.XLOOKUP('8. Model Variables'!$B95,'5.Monthly Multipliers'!$B$2:$B$13,'5.Monthly Multipliers'!$L$2:$L$13) + _xlfn.XLOOKUP('8. Model Variables'!$A95,'4.Annual SAE Indices'!$A$2:$A$23,'4.Annual SAE Indices'!$U$2:$U$23)*_xlfn.XLOOKUP('8. Model Variables'!$B95,'5.Monthly Multipliers'!$B$2:$B$13,'5.Monthly Multipliers'!$M$2:$M$13)</f>
        <v>491.45687361916805</v>
      </c>
      <c r="F95">
        <f>('6.Econ Transform'!C95^0.2)*'7.Wthr Transform'!D119*12*'8. Model Variables'!E95</f>
        <v>499.19837088093618</v>
      </c>
    </row>
    <row r="96" spans="1:6" x14ac:dyDescent="0.35">
      <c r="A96">
        <f t="shared" si="2"/>
        <v>2024</v>
      </c>
      <c r="B96">
        <f t="shared" si="3"/>
        <v>11</v>
      </c>
      <c r="C96" s="2">
        <f>('6.Econ Transform'!C96^0.2)*'7.Wthr Transform'!H120*_xlfn.XLOOKUP('8. Model Variables'!A96,'4.Annual SAE Indices'!$A$2:$A$23,'4.Annual SAE Indices'!$V$2:$V$23)</f>
        <v>136.85733071315281</v>
      </c>
      <c r="D96" s="2">
        <f>('6.Econ Transform'!C96^0.2)*'7.Wthr Transform'!L120*_xlfn.XLOOKUP('8. Model Variables'!$A96,'4.Annual SAE Indices'!$A$2:$A$23,'4.Annual SAE Indices'!$W$2:$W$23)</f>
        <v>4.7820928594760508</v>
      </c>
      <c r="E96">
        <f>_xlfn.XLOOKUP('8. Model Variables'!$A96,'4.Annual SAE Indices'!$A$2:$A$23,'4.Annual SAE Indices'!$J$2:$J$23)*_xlfn.XLOOKUP('8. Model Variables'!$B96,'5.Monthly Multipliers'!$B$2:$B$13,'5.Monthly Multipliers'!$C$2:$C$13) + _xlfn.XLOOKUP('8. Model Variables'!$A96,'4.Annual SAE Indices'!$A$2:$A$23,'4.Annual SAE Indices'!$K$2:$K$23)*_xlfn.XLOOKUP('8. Model Variables'!$B96,'5.Monthly Multipliers'!$B$2:$B$13,'5.Monthly Multipliers'!$D$2:$D$13) + _xlfn.XLOOKUP('8. Model Variables'!$A96,'4.Annual SAE Indices'!$A$2:$A$23,'4.Annual SAE Indices'!$L$2:$L$23)*_xlfn.XLOOKUP('8. Model Variables'!$B96,'5.Monthly Multipliers'!$B$2:$B$13,'5.Monthly Multipliers'!$E$2:$E$13) + _xlfn.XLOOKUP('8. Model Variables'!$A96,'4.Annual SAE Indices'!$A$2:$A$23,'4.Annual SAE Indices'!$M$2:$M$23)*_xlfn.XLOOKUP('8. Model Variables'!$B96,'5.Monthly Multipliers'!$B$2:$B$13,'5.Monthly Multipliers'!$F$2:$F$13) + _xlfn.XLOOKUP('8. Model Variables'!$A96,'4.Annual SAE Indices'!$A$2:$A$23,'4.Annual SAE Indices'!$N$2:$N$23)*_xlfn.XLOOKUP('8. Model Variables'!$B96,'5.Monthly Multipliers'!$B$2:$B$13,'5.Monthly Multipliers'!$G$2:$G$13) + _xlfn.XLOOKUP('8. Model Variables'!$A96,'4.Annual SAE Indices'!$A$2:$A$23,'4.Annual SAE Indices'!$O$2:$O$23)*_xlfn.XLOOKUP('8. Model Variables'!$B96,'5.Monthly Multipliers'!$B$2:$B$13,'5.Monthly Multipliers'!$H$2:$H$13) + _xlfn.XLOOKUP('8. Model Variables'!$A96,'4.Annual SAE Indices'!$A$2:$A$23,'4.Annual SAE Indices'!$P$2:$P$23)*_xlfn.XLOOKUP('8. Model Variables'!$B96,'5.Monthly Multipliers'!$B$2:$B$13,'5.Monthly Multipliers'!$I$2:$I$13) + _xlfn.XLOOKUP('8. Model Variables'!$A96,'4.Annual SAE Indices'!$A$2:$A$23,'4.Annual SAE Indices'!$Q$2:$Q$23)*_xlfn.XLOOKUP('8. Model Variables'!$B96,'5.Monthly Multipliers'!$B$2:$B$13,'5.Monthly Multipliers'!$J$2:$J$13) + _xlfn.XLOOKUP('8. Model Variables'!$A96,'4.Annual SAE Indices'!$A$2:$A$23,'4.Annual SAE Indices'!$R$2:$R$23)*_xlfn.XLOOKUP('8. Model Variables'!$B96,'5.Monthly Multipliers'!$B$2:$B$13,'5.Monthly Multipliers'!$K$2:$K$13) + _xlfn.XLOOKUP('8. Model Variables'!$A96,'4.Annual SAE Indices'!$A$2:$A$23,'4.Annual SAE Indices'!$T$2:$T$23)*_xlfn.XLOOKUP('8. Model Variables'!$B96,'5.Monthly Multipliers'!$B$2:$B$13,'5.Monthly Multipliers'!$L$2:$L$13) + _xlfn.XLOOKUP('8. Model Variables'!$A96,'4.Annual SAE Indices'!$A$2:$A$23,'4.Annual SAE Indices'!$U$2:$U$23)*_xlfn.XLOOKUP('8. Model Variables'!$B96,'5.Monthly Multipliers'!$B$2:$B$13,'5.Monthly Multipliers'!$M$2:$M$13)</f>
        <v>496.70557140011607</v>
      </c>
      <c r="F96">
        <f>('6.Econ Transform'!C96^0.2)*'7.Wthr Transform'!D120*12*'8. Model Variables'!E96</f>
        <v>488.25459375662564</v>
      </c>
    </row>
    <row r="97" spans="1:6" x14ac:dyDescent="0.35">
      <c r="A97">
        <f t="shared" si="2"/>
        <v>2024</v>
      </c>
      <c r="B97">
        <f t="shared" si="3"/>
        <v>12</v>
      </c>
      <c r="C97" s="2">
        <f>('6.Econ Transform'!C97^0.2)*'7.Wthr Transform'!H121*_xlfn.XLOOKUP('8. Model Variables'!A97,'4.Annual SAE Indices'!$A$2:$A$23,'4.Annual SAE Indices'!$V$2:$V$23)</f>
        <v>246.74594175885997</v>
      </c>
      <c r="D97" s="2">
        <f>('6.Econ Transform'!C97^0.2)*'7.Wthr Transform'!L121*_xlfn.XLOOKUP('8. Model Variables'!$A97,'4.Annual SAE Indices'!$A$2:$A$23,'4.Annual SAE Indices'!$W$2:$W$23)</f>
        <v>0</v>
      </c>
      <c r="E97">
        <f>_xlfn.XLOOKUP('8. Model Variables'!$A97,'4.Annual SAE Indices'!$A$2:$A$23,'4.Annual SAE Indices'!$J$2:$J$23)*_xlfn.XLOOKUP('8. Model Variables'!$B97,'5.Monthly Multipliers'!$B$2:$B$13,'5.Monthly Multipliers'!$C$2:$C$13) + _xlfn.XLOOKUP('8. Model Variables'!$A97,'4.Annual SAE Indices'!$A$2:$A$23,'4.Annual SAE Indices'!$K$2:$K$23)*_xlfn.XLOOKUP('8. Model Variables'!$B97,'5.Monthly Multipliers'!$B$2:$B$13,'5.Monthly Multipliers'!$D$2:$D$13) + _xlfn.XLOOKUP('8. Model Variables'!$A97,'4.Annual SAE Indices'!$A$2:$A$23,'4.Annual SAE Indices'!$L$2:$L$23)*_xlfn.XLOOKUP('8. Model Variables'!$B97,'5.Monthly Multipliers'!$B$2:$B$13,'5.Monthly Multipliers'!$E$2:$E$13) + _xlfn.XLOOKUP('8. Model Variables'!$A97,'4.Annual SAE Indices'!$A$2:$A$23,'4.Annual SAE Indices'!$M$2:$M$23)*_xlfn.XLOOKUP('8. Model Variables'!$B97,'5.Monthly Multipliers'!$B$2:$B$13,'5.Monthly Multipliers'!$F$2:$F$13) + _xlfn.XLOOKUP('8. Model Variables'!$A97,'4.Annual SAE Indices'!$A$2:$A$23,'4.Annual SAE Indices'!$N$2:$N$23)*_xlfn.XLOOKUP('8. Model Variables'!$B97,'5.Monthly Multipliers'!$B$2:$B$13,'5.Monthly Multipliers'!$G$2:$G$13) + _xlfn.XLOOKUP('8. Model Variables'!$A97,'4.Annual SAE Indices'!$A$2:$A$23,'4.Annual SAE Indices'!$O$2:$O$23)*_xlfn.XLOOKUP('8. Model Variables'!$B97,'5.Monthly Multipliers'!$B$2:$B$13,'5.Monthly Multipliers'!$H$2:$H$13) + _xlfn.XLOOKUP('8. Model Variables'!$A97,'4.Annual SAE Indices'!$A$2:$A$23,'4.Annual SAE Indices'!$P$2:$P$23)*_xlfn.XLOOKUP('8. Model Variables'!$B97,'5.Monthly Multipliers'!$B$2:$B$13,'5.Monthly Multipliers'!$I$2:$I$13) + _xlfn.XLOOKUP('8. Model Variables'!$A97,'4.Annual SAE Indices'!$A$2:$A$23,'4.Annual SAE Indices'!$Q$2:$Q$23)*_xlfn.XLOOKUP('8. Model Variables'!$B97,'5.Monthly Multipliers'!$B$2:$B$13,'5.Monthly Multipliers'!$J$2:$J$13) + _xlfn.XLOOKUP('8. Model Variables'!$A97,'4.Annual SAE Indices'!$A$2:$A$23,'4.Annual SAE Indices'!$R$2:$R$23)*_xlfn.XLOOKUP('8. Model Variables'!$B97,'5.Monthly Multipliers'!$B$2:$B$13,'5.Monthly Multipliers'!$K$2:$K$13) + _xlfn.XLOOKUP('8. Model Variables'!$A97,'4.Annual SAE Indices'!$A$2:$A$23,'4.Annual SAE Indices'!$T$2:$T$23)*_xlfn.XLOOKUP('8. Model Variables'!$B97,'5.Monthly Multipliers'!$B$2:$B$13,'5.Monthly Multipliers'!$L$2:$L$13) + _xlfn.XLOOKUP('8. Model Variables'!$A97,'4.Annual SAE Indices'!$A$2:$A$23,'4.Annual SAE Indices'!$U$2:$U$23)*_xlfn.XLOOKUP('8. Model Variables'!$B97,'5.Monthly Multipliers'!$B$2:$B$13,'5.Monthly Multipliers'!$M$2:$M$13)</f>
        <v>503.42439689759908</v>
      </c>
      <c r="F97">
        <f>('6.Econ Transform'!C97^0.2)*'7.Wthr Transform'!D121*12*'8. Model Variables'!E97</f>
        <v>511.35440825625602</v>
      </c>
    </row>
    <row r="98" spans="1:6" x14ac:dyDescent="0.35">
      <c r="A98">
        <f t="shared" si="2"/>
        <v>2025</v>
      </c>
      <c r="B98">
        <f t="shared" si="3"/>
        <v>1</v>
      </c>
      <c r="C98" s="2">
        <f>('6.Econ Transform'!C98^0.2)*'7.Wthr Transform'!H122*_xlfn.XLOOKUP('8. Model Variables'!A98,'4.Annual SAE Indices'!$A$2:$A$23,'4.Annual SAE Indices'!$V$2:$V$23)</f>
        <v>323.48239088988561</v>
      </c>
      <c r="D98" s="2">
        <f>('6.Econ Transform'!C98^0.2)*'7.Wthr Transform'!L122*_xlfn.XLOOKUP('8. Model Variables'!$A98,'4.Annual SAE Indices'!$A$2:$A$23,'4.Annual SAE Indices'!$W$2:$W$23)</f>
        <v>0</v>
      </c>
      <c r="E98">
        <f>_xlfn.XLOOKUP('8. Model Variables'!$A98,'4.Annual SAE Indices'!$A$2:$A$23,'4.Annual SAE Indices'!$J$2:$J$23)*_xlfn.XLOOKUP('8. Model Variables'!$B98,'5.Monthly Multipliers'!$B$2:$B$13,'5.Monthly Multipliers'!$C$2:$C$13) + _xlfn.XLOOKUP('8. Model Variables'!$A98,'4.Annual SAE Indices'!$A$2:$A$23,'4.Annual SAE Indices'!$K$2:$K$23)*_xlfn.XLOOKUP('8. Model Variables'!$B98,'5.Monthly Multipliers'!$B$2:$B$13,'5.Monthly Multipliers'!$D$2:$D$13) + _xlfn.XLOOKUP('8. Model Variables'!$A98,'4.Annual SAE Indices'!$A$2:$A$23,'4.Annual SAE Indices'!$L$2:$L$23)*_xlfn.XLOOKUP('8. Model Variables'!$B98,'5.Monthly Multipliers'!$B$2:$B$13,'5.Monthly Multipliers'!$E$2:$E$13) + _xlfn.XLOOKUP('8. Model Variables'!$A98,'4.Annual SAE Indices'!$A$2:$A$23,'4.Annual SAE Indices'!$M$2:$M$23)*_xlfn.XLOOKUP('8. Model Variables'!$B98,'5.Monthly Multipliers'!$B$2:$B$13,'5.Monthly Multipliers'!$F$2:$F$13) + _xlfn.XLOOKUP('8. Model Variables'!$A98,'4.Annual SAE Indices'!$A$2:$A$23,'4.Annual SAE Indices'!$N$2:$N$23)*_xlfn.XLOOKUP('8. Model Variables'!$B98,'5.Monthly Multipliers'!$B$2:$B$13,'5.Monthly Multipliers'!$G$2:$G$13) + _xlfn.XLOOKUP('8. Model Variables'!$A98,'4.Annual SAE Indices'!$A$2:$A$23,'4.Annual SAE Indices'!$O$2:$O$23)*_xlfn.XLOOKUP('8. Model Variables'!$B98,'5.Monthly Multipliers'!$B$2:$B$13,'5.Monthly Multipliers'!$H$2:$H$13) + _xlfn.XLOOKUP('8. Model Variables'!$A98,'4.Annual SAE Indices'!$A$2:$A$23,'4.Annual SAE Indices'!$P$2:$P$23)*_xlfn.XLOOKUP('8. Model Variables'!$B98,'5.Monthly Multipliers'!$B$2:$B$13,'5.Monthly Multipliers'!$I$2:$I$13) + _xlfn.XLOOKUP('8. Model Variables'!$A98,'4.Annual SAE Indices'!$A$2:$A$23,'4.Annual SAE Indices'!$Q$2:$Q$23)*_xlfn.XLOOKUP('8. Model Variables'!$B98,'5.Monthly Multipliers'!$B$2:$B$13,'5.Monthly Multipliers'!$J$2:$J$13) + _xlfn.XLOOKUP('8. Model Variables'!$A98,'4.Annual SAE Indices'!$A$2:$A$23,'4.Annual SAE Indices'!$R$2:$R$23)*_xlfn.XLOOKUP('8. Model Variables'!$B98,'5.Monthly Multipliers'!$B$2:$B$13,'5.Monthly Multipliers'!$K$2:$K$13) + _xlfn.XLOOKUP('8. Model Variables'!$A98,'4.Annual SAE Indices'!$A$2:$A$23,'4.Annual SAE Indices'!$T$2:$T$23)*_xlfn.XLOOKUP('8. Model Variables'!$B98,'5.Monthly Multipliers'!$B$2:$B$13,'5.Monthly Multipliers'!$L$2:$L$13) + _xlfn.XLOOKUP('8. Model Variables'!$A98,'4.Annual SAE Indices'!$A$2:$A$23,'4.Annual SAE Indices'!$U$2:$U$23)*_xlfn.XLOOKUP('8. Model Variables'!$B98,'5.Monthly Multipliers'!$B$2:$B$13,'5.Monthly Multipliers'!$M$2:$M$13)</f>
        <v>506.16858168150804</v>
      </c>
      <c r="F98">
        <f>('6.Econ Transform'!C98^0.2)*'7.Wthr Transform'!D122*12*'8. Model Variables'!E98</f>
        <v>514.68115595937547</v>
      </c>
    </row>
    <row r="99" spans="1:6" x14ac:dyDescent="0.35">
      <c r="A99">
        <f t="shared" si="2"/>
        <v>2025</v>
      </c>
      <c r="B99">
        <f t="shared" si="3"/>
        <v>2</v>
      </c>
      <c r="C99" s="2">
        <f>('6.Econ Transform'!C99^0.2)*'7.Wthr Transform'!H123*_xlfn.XLOOKUP('8. Model Variables'!A99,'4.Annual SAE Indices'!$A$2:$A$23,'4.Annual SAE Indices'!$V$2:$V$23)</f>
        <v>285.79561850831027</v>
      </c>
      <c r="D99" s="2">
        <f>('6.Econ Transform'!C99^0.2)*'7.Wthr Transform'!L123*_xlfn.XLOOKUP('8. Model Variables'!$A99,'4.Annual SAE Indices'!$A$2:$A$23,'4.Annual SAE Indices'!$W$2:$W$23)</f>
        <v>0</v>
      </c>
      <c r="E99">
        <f>_xlfn.XLOOKUP('8. Model Variables'!$A99,'4.Annual SAE Indices'!$A$2:$A$23,'4.Annual SAE Indices'!$J$2:$J$23)*_xlfn.XLOOKUP('8. Model Variables'!$B99,'5.Monthly Multipliers'!$B$2:$B$13,'5.Monthly Multipliers'!$C$2:$C$13) + _xlfn.XLOOKUP('8. Model Variables'!$A99,'4.Annual SAE Indices'!$A$2:$A$23,'4.Annual SAE Indices'!$K$2:$K$23)*_xlfn.XLOOKUP('8. Model Variables'!$B99,'5.Monthly Multipliers'!$B$2:$B$13,'5.Monthly Multipliers'!$D$2:$D$13) + _xlfn.XLOOKUP('8. Model Variables'!$A99,'4.Annual SAE Indices'!$A$2:$A$23,'4.Annual SAE Indices'!$L$2:$L$23)*_xlfn.XLOOKUP('8. Model Variables'!$B99,'5.Monthly Multipliers'!$B$2:$B$13,'5.Monthly Multipliers'!$E$2:$E$13) + _xlfn.XLOOKUP('8. Model Variables'!$A99,'4.Annual SAE Indices'!$A$2:$A$23,'4.Annual SAE Indices'!$M$2:$M$23)*_xlfn.XLOOKUP('8. Model Variables'!$B99,'5.Monthly Multipliers'!$B$2:$B$13,'5.Monthly Multipliers'!$F$2:$F$13) + _xlfn.XLOOKUP('8. Model Variables'!$A99,'4.Annual SAE Indices'!$A$2:$A$23,'4.Annual SAE Indices'!$N$2:$N$23)*_xlfn.XLOOKUP('8. Model Variables'!$B99,'5.Monthly Multipliers'!$B$2:$B$13,'5.Monthly Multipliers'!$G$2:$G$13) + _xlfn.XLOOKUP('8. Model Variables'!$A99,'4.Annual SAE Indices'!$A$2:$A$23,'4.Annual SAE Indices'!$O$2:$O$23)*_xlfn.XLOOKUP('8. Model Variables'!$B99,'5.Monthly Multipliers'!$B$2:$B$13,'5.Monthly Multipliers'!$H$2:$H$13) + _xlfn.XLOOKUP('8. Model Variables'!$A99,'4.Annual SAE Indices'!$A$2:$A$23,'4.Annual SAE Indices'!$P$2:$P$23)*_xlfn.XLOOKUP('8. Model Variables'!$B99,'5.Monthly Multipliers'!$B$2:$B$13,'5.Monthly Multipliers'!$I$2:$I$13) + _xlfn.XLOOKUP('8. Model Variables'!$A99,'4.Annual SAE Indices'!$A$2:$A$23,'4.Annual SAE Indices'!$Q$2:$Q$23)*_xlfn.XLOOKUP('8. Model Variables'!$B99,'5.Monthly Multipliers'!$B$2:$B$13,'5.Monthly Multipliers'!$J$2:$J$13) + _xlfn.XLOOKUP('8. Model Variables'!$A99,'4.Annual SAE Indices'!$A$2:$A$23,'4.Annual SAE Indices'!$R$2:$R$23)*_xlfn.XLOOKUP('8. Model Variables'!$B99,'5.Monthly Multipliers'!$B$2:$B$13,'5.Monthly Multipliers'!$K$2:$K$13) + _xlfn.XLOOKUP('8. Model Variables'!$A99,'4.Annual SAE Indices'!$A$2:$A$23,'4.Annual SAE Indices'!$T$2:$T$23)*_xlfn.XLOOKUP('8. Model Variables'!$B99,'5.Monthly Multipliers'!$B$2:$B$13,'5.Monthly Multipliers'!$L$2:$L$13) + _xlfn.XLOOKUP('8. Model Variables'!$A99,'4.Annual SAE Indices'!$A$2:$A$23,'4.Annual SAE Indices'!$U$2:$U$23)*_xlfn.XLOOKUP('8. Model Variables'!$B99,'5.Monthly Multipliers'!$B$2:$B$13,'5.Monthly Multipliers'!$M$2:$M$13)</f>
        <v>503.52464824785</v>
      </c>
      <c r="F99">
        <f>('6.Econ Transform'!C99^0.2)*'7.Wthr Transform'!D123*12*'8. Model Variables'!E99</f>
        <v>462.44507150313825</v>
      </c>
    </row>
    <row r="100" spans="1:6" x14ac:dyDescent="0.35">
      <c r="A100">
        <f t="shared" si="2"/>
        <v>2025</v>
      </c>
      <c r="B100">
        <f t="shared" si="3"/>
        <v>3</v>
      </c>
      <c r="C100" s="2">
        <f>('6.Econ Transform'!C100^0.2)*'7.Wthr Transform'!H124*_xlfn.XLOOKUP('8. Model Variables'!A100,'4.Annual SAE Indices'!$A$2:$A$23,'4.Annual SAE Indices'!$V$2:$V$23)</f>
        <v>201.47338288114909</v>
      </c>
      <c r="D100" s="2">
        <f>('6.Econ Transform'!C100^0.2)*'7.Wthr Transform'!L124*_xlfn.XLOOKUP('8. Model Variables'!$A100,'4.Annual SAE Indices'!$A$2:$A$23,'4.Annual SAE Indices'!$W$2:$W$23)</f>
        <v>0</v>
      </c>
      <c r="E100">
        <f>_xlfn.XLOOKUP('8. Model Variables'!$A100,'4.Annual SAE Indices'!$A$2:$A$23,'4.Annual SAE Indices'!$J$2:$J$23)*_xlfn.XLOOKUP('8. Model Variables'!$B100,'5.Monthly Multipliers'!$B$2:$B$13,'5.Monthly Multipliers'!$C$2:$C$13) + _xlfn.XLOOKUP('8. Model Variables'!$A100,'4.Annual SAE Indices'!$A$2:$A$23,'4.Annual SAE Indices'!$K$2:$K$23)*_xlfn.XLOOKUP('8. Model Variables'!$B100,'5.Monthly Multipliers'!$B$2:$B$13,'5.Monthly Multipliers'!$D$2:$D$13) + _xlfn.XLOOKUP('8. Model Variables'!$A100,'4.Annual SAE Indices'!$A$2:$A$23,'4.Annual SAE Indices'!$L$2:$L$23)*_xlfn.XLOOKUP('8. Model Variables'!$B100,'5.Monthly Multipliers'!$B$2:$B$13,'5.Monthly Multipliers'!$E$2:$E$13) + _xlfn.XLOOKUP('8. Model Variables'!$A100,'4.Annual SAE Indices'!$A$2:$A$23,'4.Annual SAE Indices'!$M$2:$M$23)*_xlfn.XLOOKUP('8. Model Variables'!$B100,'5.Monthly Multipliers'!$B$2:$B$13,'5.Monthly Multipliers'!$F$2:$F$13) + _xlfn.XLOOKUP('8. Model Variables'!$A100,'4.Annual SAE Indices'!$A$2:$A$23,'4.Annual SAE Indices'!$N$2:$N$23)*_xlfn.XLOOKUP('8. Model Variables'!$B100,'5.Monthly Multipliers'!$B$2:$B$13,'5.Monthly Multipliers'!$G$2:$G$13) + _xlfn.XLOOKUP('8. Model Variables'!$A100,'4.Annual SAE Indices'!$A$2:$A$23,'4.Annual SAE Indices'!$O$2:$O$23)*_xlfn.XLOOKUP('8. Model Variables'!$B100,'5.Monthly Multipliers'!$B$2:$B$13,'5.Monthly Multipliers'!$H$2:$H$13) + _xlfn.XLOOKUP('8. Model Variables'!$A100,'4.Annual SAE Indices'!$A$2:$A$23,'4.Annual SAE Indices'!$P$2:$P$23)*_xlfn.XLOOKUP('8. Model Variables'!$B100,'5.Monthly Multipliers'!$B$2:$B$13,'5.Monthly Multipliers'!$I$2:$I$13) + _xlfn.XLOOKUP('8. Model Variables'!$A100,'4.Annual SAE Indices'!$A$2:$A$23,'4.Annual SAE Indices'!$Q$2:$Q$23)*_xlfn.XLOOKUP('8. Model Variables'!$B100,'5.Monthly Multipliers'!$B$2:$B$13,'5.Monthly Multipliers'!$J$2:$J$13) + _xlfn.XLOOKUP('8. Model Variables'!$A100,'4.Annual SAE Indices'!$A$2:$A$23,'4.Annual SAE Indices'!$R$2:$R$23)*_xlfn.XLOOKUP('8. Model Variables'!$B100,'5.Monthly Multipliers'!$B$2:$B$13,'5.Monthly Multipliers'!$K$2:$K$13) + _xlfn.XLOOKUP('8. Model Variables'!$A100,'4.Annual SAE Indices'!$A$2:$A$23,'4.Annual SAE Indices'!$T$2:$T$23)*_xlfn.XLOOKUP('8. Model Variables'!$B100,'5.Monthly Multipliers'!$B$2:$B$13,'5.Monthly Multipliers'!$L$2:$L$13) + _xlfn.XLOOKUP('8. Model Variables'!$A100,'4.Annual SAE Indices'!$A$2:$A$23,'4.Annual SAE Indices'!$U$2:$U$23)*_xlfn.XLOOKUP('8. Model Variables'!$B100,'5.Monthly Multipliers'!$B$2:$B$13,'5.Monthly Multipliers'!$M$2:$M$13)</f>
        <v>500.66790533626204</v>
      </c>
      <c r="F100">
        <f>('6.Econ Transform'!C100^0.2)*'7.Wthr Transform'!D124*12*'8. Model Variables'!E100</f>
        <v>509.08797107515244</v>
      </c>
    </row>
    <row r="101" spans="1:6" x14ac:dyDescent="0.35">
      <c r="A101">
        <f t="shared" si="2"/>
        <v>2025</v>
      </c>
      <c r="B101">
        <f t="shared" si="3"/>
        <v>4</v>
      </c>
      <c r="C101" s="2">
        <f>('6.Econ Transform'!C101^0.2)*'7.Wthr Transform'!H125*_xlfn.XLOOKUP('8. Model Variables'!A101,'4.Annual SAE Indices'!$A$2:$A$23,'4.Annual SAE Indices'!$V$2:$V$23)</f>
        <v>117.95998596768126</v>
      </c>
      <c r="D101" s="2">
        <f>('6.Econ Transform'!C101^0.2)*'7.Wthr Transform'!L125*_xlfn.XLOOKUP('8. Model Variables'!$A101,'4.Annual SAE Indices'!$A$2:$A$23,'4.Annual SAE Indices'!$W$2:$W$23)</f>
        <v>0</v>
      </c>
      <c r="E101">
        <f>_xlfn.XLOOKUP('8. Model Variables'!$A101,'4.Annual SAE Indices'!$A$2:$A$23,'4.Annual SAE Indices'!$J$2:$J$23)*_xlfn.XLOOKUP('8. Model Variables'!$B101,'5.Monthly Multipliers'!$B$2:$B$13,'5.Monthly Multipliers'!$C$2:$C$13) + _xlfn.XLOOKUP('8. Model Variables'!$A101,'4.Annual SAE Indices'!$A$2:$A$23,'4.Annual SAE Indices'!$K$2:$K$23)*_xlfn.XLOOKUP('8. Model Variables'!$B101,'5.Monthly Multipliers'!$B$2:$B$13,'5.Monthly Multipliers'!$D$2:$D$13) + _xlfn.XLOOKUP('8. Model Variables'!$A101,'4.Annual SAE Indices'!$A$2:$A$23,'4.Annual SAE Indices'!$L$2:$L$23)*_xlfn.XLOOKUP('8. Model Variables'!$B101,'5.Monthly Multipliers'!$B$2:$B$13,'5.Monthly Multipliers'!$E$2:$E$13) + _xlfn.XLOOKUP('8. Model Variables'!$A101,'4.Annual SAE Indices'!$A$2:$A$23,'4.Annual SAE Indices'!$M$2:$M$23)*_xlfn.XLOOKUP('8. Model Variables'!$B101,'5.Monthly Multipliers'!$B$2:$B$13,'5.Monthly Multipliers'!$F$2:$F$13) + _xlfn.XLOOKUP('8. Model Variables'!$A101,'4.Annual SAE Indices'!$A$2:$A$23,'4.Annual SAE Indices'!$N$2:$N$23)*_xlfn.XLOOKUP('8. Model Variables'!$B101,'5.Monthly Multipliers'!$B$2:$B$13,'5.Monthly Multipliers'!$G$2:$G$13) + _xlfn.XLOOKUP('8. Model Variables'!$A101,'4.Annual SAE Indices'!$A$2:$A$23,'4.Annual SAE Indices'!$O$2:$O$23)*_xlfn.XLOOKUP('8. Model Variables'!$B101,'5.Monthly Multipliers'!$B$2:$B$13,'5.Monthly Multipliers'!$H$2:$H$13) + _xlfn.XLOOKUP('8. Model Variables'!$A101,'4.Annual SAE Indices'!$A$2:$A$23,'4.Annual SAE Indices'!$P$2:$P$23)*_xlfn.XLOOKUP('8. Model Variables'!$B101,'5.Monthly Multipliers'!$B$2:$B$13,'5.Monthly Multipliers'!$I$2:$I$13) + _xlfn.XLOOKUP('8. Model Variables'!$A101,'4.Annual SAE Indices'!$A$2:$A$23,'4.Annual SAE Indices'!$Q$2:$Q$23)*_xlfn.XLOOKUP('8. Model Variables'!$B101,'5.Monthly Multipliers'!$B$2:$B$13,'5.Monthly Multipliers'!$J$2:$J$13) + _xlfn.XLOOKUP('8. Model Variables'!$A101,'4.Annual SAE Indices'!$A$2:$A$23,'4.Annual SAE Indices'!$R$2:$R$23)*_xlfn.XLOOKUP('8. Model Variables'!$B101,'5.Monthly Multipliers'!$B$2:$B$13,'5.Monthly Multipliers'!$K$2:$K$13) + _xlfn.XLOOKUP('8. Model Variables'!$A101,'4.Annual SAE Indices'!$A$2:$A$23,'4.Annual SAE Indices'!$T$2:$T$23)*_xlfn.XLOOKUP('8. Model Variables'!$B101,'5.Monthly Multipliers'!$B$2:$B$13,'5.Monthly Multipliers'!$L$2:$L$13) + _xlfn.XLOOKUP('8. Model Variables'!$A101,'4.Annual SAE Indices'!$A$2:$A$23,'4.Annual SAE Indices'!$U$2:$U$23)*_xlfn.XLOOKUP('8. Model Variables'!$B101,'5.Monthly Multipliers'!$B$2:$B$13,'5.Monthly Multipliers'!$M$2:$M$13)</f>
        <v>495.49355000487799</v>
      </c>
      <c r="F101">
        <f>('6.Econ Transform'!C101^0.2)*'7.Wthr Transform'!D125*12*'8. Model Variables'!E101</f>
        <v>486.79704362803994</v>
      </c>
    </row>
    <row r="102" spans="1:6" x14ac:dyDescent="0.35">
      <c r="A102">
        <f t="shared" si="2"/>
        <v>2025</v>
      </c>
      <c r="B102">
        <f t="shared" si="3"/>
        <v>5</v>
      </c>
      <c r="C102" s="2">
        <f>('6.Econ Transform'!C102^0.2)*'7.Wthr Transform'!H126*_xlfn.XLOOKUP('8. Model Variables'!A102,'4.Annual SAE Indices'!$A$2:$A$23,'4.Annual SAE Indices'!$V$2:$V$23)</f>
        <v>41.149425964055879</v>
      </c>
      <c r="D102" s="2">
        <f>('6.Econ Transform'!C102^0.2)*'7.Wthr Transform'!L126*_xlfn.XLOOKUP('8. Model Variables'!$A102,'4.Annual SAE Indices'!$A$2:$A$23,'4.Annual SAE Indices'!$W$2:$W$23)</f>
        <v>13.802182470936666</v>
      </c>
      <c r="E102">
        <f>_xlfn.XLOOKUP('8. Model Variables'!$A102,'4.Annual SAE Indices'!$A$2:$A$23,'4.Annual SAE Indices'!$J$2:$J$23)*_xlfn.XLOOKUP('8. Model Variables'!$B102,'5.Monthly Multipliers'!$B$2:$B$13,'5.Monthly Multipliers'!$C$2:$C$13) + _xlfn.XLOOKUP('8. Model Variables'!$A102,'4.Annual SAE Indices'!$A$2:$A$23,'4.Annual SAE Indices'!$K$2:$K$23)*_xlfn.XLOOKUP('8. Model Variables'!$B102,'5.Monthly Multipliers'!$B$2:$B$13,'5.Monthly Multipliers'!$D$2:$D$13) + _xlfn.XLOOKUP('8. Model Variables'!$A102,'4.Annual SAE Indices'!$A$2:$A$23,'4.Annual SAE Indices'!$L$2:$L$23)*_xlfn.XLOOKUP('8. Model Variables'!$B102,'5.Monthly Multipliers'!$B$2:$B$13,'5.Monthly Multipliers'!$E$2:$E$13) + _xlfn.XLOOKUP('8. Model Variables'!$A102,'4.Annual SAE Indices'!$A$2:$A$23,'4.Annual SAE Indices'!$M$2:$M$23)*_xlfn.XLOOKUP('8. Model Variables'!$B102,'5.Monthly Multipliers'!$B$2:$B$13,'5.Monthly Multipliers'!$F$2:$F$13) + _xlfn.XLOOKUP('8. Model Variables'!$A102,'4.Annual SAE Indices'!$A$2:$A$23,'4.Annual SAE Indices'!$N$2:$N$23)*_xlfn.XLOOKUP('8. Model Variables'!$B102,'5.Monthly Multipliers'!$B$2:$B$13,'5.Monthly Multipliers'!$G$2:$G$13) + _xlfn.XLOOKUP('8. Model Variables'!$A102,'4.Annual SAE Indices'!$A$2:$A$23,'4.Annual SAE Indices'!$O$2:$O$23)*_xlfn.XLOOKUP('8. Model Variables'!$B102,'5.Monthly Multipliers'!$B$2:$B$13,'5.Monthly Multipliers'!$H$2:$H$13) + _xlfn.XLOOKUP('8. Model Variables'!$A102,'4.Annual SAE Indices'!$A$2:$A$23,'4.Annual SAE Indices'!$P$2:$P$23)*_xlfn.XLOOKUP('8. Model Variables'!$B102,'5.Monthly Multipliers'!$B$2:$B$13,'5.Monthly Multipliers'!$I$2:$I$13) + _xlfn.XLOOKUP('8. Model Variables'!$A102,'4.Annual SAE Indices'!$A$2:$A$23,'4.Annual SAE Indices'!$Q$2:$Q$23)*_xlfn.XLOOKUP('8. Model Variables'!$B102,'5.Monthly Multipliers'!$B$2:$B$13,'5.Monthly Multipliers'!$J$2:$J$13) + _xlfn.XLOOKUP('8. Model Variables'!$A102,'4.Annual SAE Indices'!$A$2:$A$23,'4.Annual SAE Indices'!$R$2:$R$23)*_xlfn.XLOOKUP('8. Model Variables'!$B102,'5.Monthly Multipliers'!$B$2:$B$13,'5.Monthly Multipliers'!$K$2:$K$13) + _xlfn.XLOOKUP('8. Model Variables'!$A102,'4.Annual SAE Indices'!$A$2:$A$23,'4.Annual SAE Indices'!$T$2:$T$23)*_xlfn.XLOOKUP('8. Model Variables'!$B102,'5.Monthly Multipliers'!$B$2:$B$13,'5.Monthly Multipliers'!$L$2:$L$13) + _xlfn.XLOOKUP('8. Model Variables'!$A102,'4.Annual SAE Indices'!$A$2:$A$23,'4.Annual SAE Indices'!$U$2:$U$23)*_xlfn.XLOOKUP('8. Model Variables'!$B102,'5.Monthly Multipliers'!$B$2:$B$13,'5.Monthly Multipliers'!$M$2:$M$13)</f>
        <v>492.48175250999498</v>
      </c>
      <c r="F102">
        <f>('6.Econ Transform'!C102^0.2)*'7.Wthr Transform'!D126*12*'8. Model Variables'!E102</f>
        <v>499.96604368634775</v>
      </c>
    </row>
    <row r="103" spans="1:6" x14ac:dyDescent="0.35">
      <c r="A103">
        <f t="shared" si="2"/>
        <v>2025</v>
      </c>
      <c r="B103">
        <f t="shared" si="3"/>
        <v>6</v>
      </c>
      <c r="C103" s="2">
        <f>('6.Econ Transform'!C103^0.2)*'7.Wthr Transform'!H127*_xlfn.XLOOKUP('8. Model Variables'!A103,'4.Annual SAE Indices'!$A$2:$A$23,'4.Annual SAE Indices'!$V$2:$V$23)</f>
        <v>2.3229514657128321</v>
      </c>
      <c r="D103" s="2">
        <f>('6.Econ Transform'!C103^0.2)*'7.Wthr Transform'!L127*_xlfn.XLOOKUP('8. Model Variables'!$A103,'4.Annual SAE Indices'!$A$2:$A$23,'4.Annual SAE Indices'!$W$2:$W$23)</f>
        <v>276.3253266120177</v>
      </c>
      <c r="E103">
        <f>_xlfn.XLOOKUP('8. Model Variables'!$A103,'4.Annual SAE Indices'!$A$2:$A$23,'4.Annual SAE Indices'!$J$2:$J$23)*_xlfn.XLOOKUP('8. Model Variables'!$B103,'5.Monthly Multipliers'!$B$2:$B$13,'5.Monthly Multipliers'!$C$2:$C$13) + _xlfn.XLOOKUP('8. Model Variables'!$A103,'4.Annual SAE Indices'!$A$2:$A$23,'4.Annual SAE Indices'!$K$2:$K$23)*_xlfn.XLOOKUP('8. Model Variables'!$B103,'5.Monthly Multipliers'!$B$2:$B$13,'5.Monthly Multipliers'!$D$2:$D$13) + _xlfn.XLOOKUP('8. Model Variables'!$A103,'4.Annual SAE Indices'!$A$2:$A$23,'4.Annual SAE Indices'!$L$2:$L$23)*_xlfn.XLOOKUP('8. Model Variables'!$B103,'5.Monthly Multipliers'!$B$2:$B$13,'5.Monthly Multipliers'!$E$2:$E$13) + _xlfn.XLOOKUP('8. Model Variables'!$A103,'4.Annual SAE Indices'!$A$2:$A$23,'4.Annual SAE Indices'!$M$2:$M$23)*_xlfn.XLOOKUP('8. Model Variables'!$B103,'5.Monthly Multipliers'!$B$2:$B$13,'5.Monthly Multipliers'!$F$2:$F$13) + _xlfn.XLOOKUP('8. Model Variables'!$A103,'4.Annual SAE Indices'!$A$2:$A$23,'4.Annual SAE Indices'!$N$2:$N$23)*_xlfn.XLOOKUP('8. Model Variables'!$B103,'5.Monthly Multipliers'!$B$2:$B$13,'5.Monthly Multipliers'!$G$2:$G$13) + _xlfn.XLOOKUP('8. Model Variables'!$A103,'4.Annual SAE Indices'!$A$2:$A$23,'4.Annual SAE Indices'!$O$2:$O$23)*_xlfn.XLOOKUP('8. Model Variables'!$B103,'5.Monthly Multipliers'!$B$2:$B$13,'5.Monthly Multipliers'!$H$2:$H$13) + _xlfn.XLOOKUP('8. Model Variables'!$A103,'4.Annual SAE Indices'!$A$2:$A$23,'4.Annual SAE Indices'!$P$2:$P$23)*_xlfn.XLOOKUP('8. Model Variables'!$B103,'5.Monthly Multipliers'!$B$2:$B$13,'5.Monthly Multipliers'!$I$2:$I$13) + _xlfn.XLOOKUP('8. Model Variables'!$A103,'4.Annual SAE Indices'!$A$2:$A$23,'4.Annual SAE Indices'!$Q$2:$Q$23)*_xlfn.XLOOKUP('8. Model Variables'!$B103,'5.Monthly Multipliers'!$B$2:$B$13,'5.Monthly Multipliers'!$J$2:$J$13) + _xlfn.XLOOKUP('8. Model Variables'!$A103,'4.Annual SAE Indices'!$A$2:$A$23,'4.Annual SAE Indices'!$R$2:$R$23)*_xlfn.XLOOKUP('8. Model Variables'!$B103,'5.Monthly Multipliers'!$B$2:$B$13,'5.Monthly Multipliers'!$K$2:$K$13) + _xlfn.XLOOKUP('8. Model Variables'!$A103,'4.Annual SAE Indices'!$A$2:$A$23,'4.Annual SAE Indices'!$T$2:$T$23)*_xlfn.XLOOKUP('8. Model Variables'!$B103,'5.Monthly Multipliers'!$B$2:$B$13,'5.Monthly Multipliers'!$L$2:$L$13) + _xlfn.XLOOKUP('8. Model Variables'!$A103,'4.Annual SAE Indices'!$A$2:$A$23,'4.Annual SAE Indices'!$U$2:$U$23)*_xlfn.XLOOKUP('8. Model Variables'!$B103,'5.Monthly Multipliers'!$B$2:$B$13,'5.Monthly Multipliers'!$M$2:$M$13)</f>
        <v>490.04656470446503</v>
      </c>
      <c r="F103">
        <f>('6.Econ Transform'!C103^0.2)*'7.Wthr Transform'!D127*12*'8. Model Variables'!E103</f>
        <v>481.44565945583366</v>
      </c>
    </row>
    <row r="104" spans="1:6" x14ac:dyDescent="0.35">
      <c r="A104">
        <f t="shared" si="2"/>
        <v>2025</v>
      </c>
      <c r="B104">
        <f t="shared" si="3"/>
        <v>7</v>
      </c>
      <c r="C104" s="2">
        <f>('6.Econ Transform'!C104^0.2)*'7.Wthr Transform'!H128*_xlfn.XLOOKUP('8. Model Variables'!A104,'4.Annual SAE Indices'!$A$2:$A$23,'4.Annual SAE Indices'!$V$2:$V$23)</f>
        <v>0</v>
      </c>
      <c r="D104" s="2">
        <f>('6.Econ Transform'!C104^0.2)*'7.Wthr Transform'!L128*_xlfn.XLOOKUP('8. Model Variables'!$A104,'4.Annual SAE Indices'!$A$2:$A$23,'4.Annual SAE Indices'!$W$2:$W$23)</f>
        <v>513.75883728495455</v>
      </c>
      <c r="E104">
        <f>_xlfn.XLOOKUP('8. Model Variables'!$A104,'4.Annual SAE Indices'!$A$2:$A$23,'4.Annual SAE Indices'!$J$2:$J$23)*_xlfn.XLOOKUP('8. Model Variables'!$B104,'5.Monthly Multipliers'!$B$2:$B$13,'5.Monthly Multipliers'!$C$2:$C$13) + _xlfn.XLOOKUP('8. Model Variables'!$A104,'4.Annual SAE Indices'!$A$2:$A$23,'4.Annual SAE Indices'!$K$2:$K$23)*_xlfn.XLOOKUP('8. Model Variables'!$B104,'5.Monthly Multipliers'!$B$2:$B$13,'5.Monthly Multipliers'!$D$2:$D$13) + _xlfn.XLOOKUP('8. Model Variables'!$A104,'4.Annual SAE Indices'!$A$2:$A$23,'4.Annual SAE Indices'!$L$2:$L$23)*_xlfn.XLOOKUP('8. Model Variables'!$B104,'5.Monthly Multipliers'!$B$2:$B$13,'5.Monthly Multipliers'!$E$2:$E$13) + _xlfn.XLOOKUP('8. Model Variables'!$A104,'4.Annual SAE Indices'!$A$2:$A$23,'4.Annual SAE Indices'!$M$2:$M$23)*_xlfn.XLOOKUP('8. Model Variables'!$B104,'5.Monthly Multipliers'!$B$2:$B$13,'5.Monthly Multipliers'!$F$2:$F$13) + _xlfn.XLOOKUP('8. Model Variables'!$A104,'4.Annual SAE Indices'!$A$2:$A$23,'4.Annual SAE Indices'!$N$2:$N$23)*_xlfn.XLOOKUP('8. Model Variables'!$B104,'5.Monthly Multipliers'!$B$2:$B$13,'5.Monthly Multipliers'!$G$2:$G$13) + _xlfn.XLOOKUP('8. Model Variables'!$A104,'4.Annual SAE Indices'!$A$2:$A$23,'4.Annual SAE Indices'!$O$2:$O$23)*_xlfn.XLOOKUP('8. Model Variables'!$B104,'5.Monthly Multipliers'!$B$2:$B$13,'5.Monthly Multipliers'!$H$2:$H$13) + _xlfn.XLOOKUP('8. Model Variables'!$A104,'4.Annual SAE Indices'!$A$2:$A$23,'4.Annual SAE Indices'!$P$2:$P$23)*_xlfn.XLOOKUP('8. Model Variables'!$B104,'5.Monthly Multipliers'!$B$2:$B$13,'5.Monthly Multipliers'!$I$2:$I$13) + _xlfn.XLOOKUP('8. Model Variables'!$A104,'4.Annual SAE Indices'!$A$2:$A$23,'4.Annual SAE Indices'!$Q$2:$Q$23)*_xlfn.XLOOKUP('8. Model Variables'!$B104,'5.Monthly Multipliers'!$B$2:$B$13,'5.Monthly Multipliers'!$J$2:$J$13) + _xlfn.XLOOKUP('8. Model Variables'!$A104,'4.Annual SAE Indices'!$A$2:$A$23,'4.Annual SAE Indices'!$R$2:$R$23)*_xlfn.XLOOKUP('8. Model Variables'!$B104,'5.Monthly Multipliers'!$B$2:$B$13,'5.Monthly Multipliers'!$K$2:$K$13) + _xlfn.XLOOKUP('8. Model Variables'!$A104,'4.Annual SAE Indices'!$A$2:$A$23,'4.Annual SAE Indices'!$T$2:$T$23)*_xlfn.XLOOKUP('8. Model Variables'!$B104,'5.Monthly Multipliers'!$B$2:$B$13,'5.Monthly Multipliers'!$L$2:$L$13) + _xlfn.XLOOKUP('8. Model Variables'!$A104,'4.Annual SAE Indices'!$A$2:$A$23,'4.Annual SAE Indices'!$U$2:$U$23)*_xlfn.XLOOKUP('8. Model Variables'!$B104,'5.Monthly Multipliers'!$B$2:$B$13,'5.Monthly Multipliers'!$M$2:$M$13)</f>
        <v>484.79230322185401</v>
      </c>
      <c r="F104">
        <f>('6.Econ Transform'!C104^0.2)*'7.Wthr Transform'!D128*12*'8. Model Variables'!E104</f>
        <v>491.06333744145729</v>
      </c>
    </row>
    <row r="105" spans="1:6" x14ac:dyDescent="0.35">
      <c r="A105">
        <f t="shared" si="2"/>
        <v>2025</v>
      </c>
      <c r="B105">
        <f t="shared" si="3"/>
        <v>8</v>
      </c>
      <c r="C105" s="2">
        <f>('6.Econ Transform'!C105^0.2)*'7.Wthr Transform'!H129*_xlfn.XLOOKUP('8. Model Variables'!A105,'4.Annual SAE Indices'!$A$2:$A$23,'4.Annual SAE Indices'!$V$2:$V$23)</f>
        <v>0.76410216062538616</v>
      </c>
      <c r="D105" s="2">
        <f>('6.Econ Transform'!C105^0.2)*'7.Wthr Transform'!L129*_xlfn.XLOOKUP('8. Model Variables'!$A105,'4.Annual SAE Indices'!$A$2:$A$23,'4.Annual SAE Indices'!$W$2:$W$23)</f>
        <v>338.38382937149083</v>
      </c>
      <c r="E105">
        <f>_xlfn.XLOOKUP('8. Model Variables'!$A105,'4.Annual SAE Indices'!$A$2:$A$23,'4.Annual SAE Indices'!$J$2:$J$23)*_xlfn.XLOOKUP('8. Model Variables'!$B105,'5.Monthly Multipliers'!$B$2:$B$13,'5.Monthly Multipliers'!$C$2:$C$13) + _xlfn.XLOOKUP('8. Model Variables'!$A105,'4.Annual SAE Indices'!$A$2:$A$23,'4.Annual SAE Indices'!$K$2:$K$23)*_xlfn.XLOOKUP('8. Model Variables'!$B105,'5.Monthly Multipliers'!$B$2:$B$13,'5.Monthly Multipliers'!$D$2:$D$13) + _xlfn.XLOOKUP('8. Model Variables'!$A105,'4.Annual SAE Indices'!$A$2:$A$23,'4.Annual SAE Indices'!$L$2:$L$23)*_xlfn.XLOOKUP('8. Model Variables'!$B105,'5.Monthly Multipliers'!$B$2:$B$13,'5.Monthly Multipliers'!$E$2:$E$13) + _xlfn.XLOOKUP('8. Model Variables'!$A105,'4.Annual SAE Indices'!$A$2:$A$23,'4.Annual SAE Indices'!$M$2:$M$23)*_xlfn.XLOOKUP('8. Model Variables'!$B105,'5.Monthly Multipliers'!$B$2:$B$13,'5.Monthly Multipliers'!$F$2:$F$13) + _xlfn.XLOOKUP('8. Model Variables'!$A105,'4.Annual SAE Indices'!$A$2:$A$23,'4.Annual SAE Indices'!$N$2:$N$23)*_xlfn.XLOOKUP('8. Model Variables'!$B105,'5.Monthly Multipliers'!$B$2:$B$13,'5.Monthly Multipliers'!$G$2:$G$13) + _xlfn.XLOOKUP('8. Model Variables'!$A105,'4.Annual SAE Indices'!$A$2:$A$23,'4.Annual SAE Indices'!$O$2:$O$23)*_xlfn.XLOOKUP('8. Model Variables'!$B105,'5.Monthly Multipliers'!$B$2:$B$13,'5.Monthly Multipliers'!$H$2:$H$13) + _xlfn.XLOOKUP('8. Model Variables'!$A105,'4.Annual SAE Indices'!$A$2:$A$23,'4.Annual SAE Indices'!$P$2:$P$23)*_xlfn.XLOOKUP('8. Model Variables'!$B105,'5.Monthly Multipliers'!$B$2:$B$13,'5.Monthly Multipliers'!$I$2:$I$13) + _xlfn.XLOOKUP('8. Model Variables'!$A105,'4.Annual SAE Indices'!$A$2:$A$23,'4.Annual SAE Indices'!$Q$2:$Q$23)*_xlfn.XLOOKUP('8. Model Variables'!$B105,'5.Monthly Multipliers'!$B$2:$B$13,'5.Monthly Multipliers'!$J$2:$J$13) + _xlfn.XLOOKUP('8. Model Variables'!$A105,'4.Annual SAE Indices'!$A$2:$A$23,'4.Annual SAE Indices'!$R$2:$R$23)*_xlfn.XLOOKUP('8. Model Variables'!$B105,'5.Monthly Multipliers'!$B$2:$B$13,'5.Monthly Multipliers'!$K$2:$K$13) + _xlfn.XLOOKUP('8. Model Variables'!$A105,'4.Annual SAE Indices'!$A$2:$A$23,'4.Annual SAE Indices'!$T$2:$T$23)*_xlfn.XLOOKUP('8. Model Variables'!$B105,'5.Monthly Multipliers'!$B$2:$B$13,'5.Monthly Multipliers'!$L$2:$L$13) + _xlfn.XLOOKUP('8. Model Variables'!$A105,'4.Annual SAE Indices'!$A$2:$A$23,'4.Annual SAE Indices'!$U$2:$U$23)*_xlfn.XLOOKUP('8. Model Variables'!$B105,'5.Monthly Multipliers'!$B$2:$B$13,'5.Monthly Multipliers'!$M$2:$M$13)</f>
        <v>483.86846543666599</v>
      </c>
      <c r="F105">
        <f>('6.Econ Transform'!C105^0.2)*'7.Wthr Transform'!D129*12*'8. Model Variables'!E105</f>
        <v>490.12754934615543</v>
      </c>
    </row>
    <row r="106" spans="1:6" x14ac:dyDescent="0.35">
      <c r="A106">
        <f t="shared" si="2"/>
        <v>2025</v>
      </c>
      <c r="B106">
        <f t="shared" si="3"/>
        <v>9</v>
      </c>
      <c r="C106" s="2">
        <f>('6.Econ Transform'!C106^0.2)*'7.Wthr Transform'!H130*_xlfn.XLOOKUP('8. Model Variables'!A106,'4.Annual SAE Indices'!$A$2:$A$23,'4.Annual SAE Indices'!$V$2:$V$23)</f>
        <v>1.4008539611465409</v>
      </c>
      <c r="D106" s="2">
        <f>('6.Econ Transform'!C106^0.2)*'7.Wthr Transform'!L130*_xlfn.XLOOKUP('8. Model Variables'!$A106,'4.Annual SAE Indices'!$A$2:$A$23,'4.Annual SAE Indices'!$W$2:$W$23)</f>
        <v>97.383718336562765</v>
      </c>
      <c r="E106">
        <f>_xlfn.XLOOKUP('8. Model Variables'!$A106,'4.Annual SAE Indices'!$A$2:$A$23,'4.Annual SAE Indices'!$J$2:$J$23)*_xlfn.XLOOKUP('8. Model Variables'!$B106,'5.Monthly Multipliers'!$B$2:$B$13,'5.Monthly Multipliers'!$C$2:$C$13) + _xlfn.XLOOKUP('8. Model Variables'!$A106,'4.Annual SAE Indices'!$A$2:$A$23,'4.Annual SAE Indices'!$K$2:$K$23)*_xlfn.XLOOKUP('8. Model Variables'!$B106,'5.Monthly Multipliers'!$B$2:$B$13,'5.Monthly Multipliers'!$D$2:$D$13) + _xlfn.XLOOKUP('8. Model Variables'!$A106,'4.Annual SAE Indices'!$A$2:$A$23,'4.Annual SAE Indices'!$L$2:$L$23)*_xlfn.XLOOKUP('8. Model Variables'!$B106,'5.Monthly Multipliers'!$B$2:$B$13,'5.Monthly Multipliers'!$E$2:$E$13) + _xlfn.XLOOKUP('8. Model Variables'!$A106,'4.Annual SAE Indices'!$A$2:$A$23,'4.Annual SAE Indices'!$M$2:$M$23)*_xlfn.XLOOKUP('8. Model Variables'!$B106,'5.Monthly Multipliers'!$B$2:$B$13,'5.Monthly Multipliers'!$F$2:$F$13) + _xlfn.XLOOKUP('8. Model Variables'!$A106,'4.Annual SAE Indices'!$A$2:$A$23,'4.Annual SAE Indices'!$N$2:$N$23)*_xlfn.XLOOKUP('8. Model Variables'!$B106,'5.Monthly Multipliers'!$B$2:$B$13,'5.Monthly Multipliers'!$G$2:$G$13) + _xlfn.XLOOKUP('8. Model Variables'!$A106,'4.Annual SAE Indices'!$A$2:$A$23,'4.Annual SAE Indices'!$O$2:$O$23)*_xlfn.XLOOKUP('8. Model Variables'!$B106,'5.Monthly Multipliers'!$B$2:$B$13,'5.Monthly Multipliers'!$H$2:$H$13) + _xlfn.XLOOKUP('8. Model Variables'!$A106,'4.Annual SAE Indices'!$A$2:$A$23,'4.Annual SAE Indices'!$P$2:$P$23)*_xlfn.XLOOKUP('8. Model Variables'!$B106,'5.Monthly Multipliers'!$B$2:$B$13,'5.Monthly Multipliers'!$I$2:$I$13) + _xlfn.XLOOKUP('8. Model Variables'!$A106,'4.Annual SAE Indices'!$A$2:$A$23,'4.Annual SAE Indices'!$Q$2:$Q$23)*_xlfn.XLOOKUP('8. Model Variables'!$B106,'5.Monthly Multipliers'!$B$2:$B$13,'5.Monthly Multipliers'!$J$2:$J$13) + _xlfn.XLOOKUP('8. Model Variables'!$A106,'4.Annual SAE Indices'!$A$2:$A$23,'4.Annual SAE Indices'!$R$2:$R$23)*_xlfn.XLOOKUP('8. Model Variables'!$B106,'5.Monthly Multipliers'!$B$2:$B$13,'5.Monthly Multipliers'!$K$2:$K$13) + _xlfn.XLOOKUP('8. Model Variables'!$A106,'4.Annual SAE Indices'!$A$2:$A$23,'4.Annual SAE Indices'!$T$2:$T$23)*_xlfn.XLOOKUP('8. Model Variables'!$B106,'5.Monthly Multipliers'!$B$2:$B$13,'5.Monthly Multipliers'!$L$2:$L$13) + _xlfn.XLOOKUP('8. Model Variables'!$A106,'4.Annual SAE Indices'!$A$2:$A$23,'4.Annual SAE Indices'!$U$2:$U$23)*_xlfn.XLOOKUP('8. Model Variables'!$B106,'5.Monthly Multipliers'!$B$2:$B$13,'5.Monthly Multipliers'!$M$2:$M$13)</f>
        <v>486.51876422820601</v>
      </c>
      <c r="F106">
        <f>('6.Econ Transform'!C106^0.2)*'7.Wthr Transform'!D130*12*'8. Model Variables'!E106</f>
        <v>476.91496557696627</v>
      </c>
    </row>
    <row r="107" spans="1:6" x14ac:dyDescent="0.35">
      <c r="A107">
        <f t="shared" si="2"/>
        <v>2025</v>
      </c>
      <c r="B107">
        <f t="shared" si="3"/>
        <v>10</v>
      </c>
      <c r="C107" s="2">
        <f>('6.Econ Transform'!C107^0.2)*'7.Wthr Transform'!H131*_xlfn.XLOOKUP('8. Model Variables'!A107,'4.Annual SAE Indices'!$A$2:$A$23,'4.Annual SAE Indices'!$V$2:$V$23)</f>
        <v>65.468924985080676</v>
      </c>
      <c r="D107" s="2">
        <f>('6.Econ Transform'!C107^0.2)*'7.Wthr Transform'!L131*_xlfn.XLOOKUP('8. Model Variables'!$A107,'4.Annual SAE Indices'!$A$2:$A$23,'4.Annual SAE Indices'!$W$2:$W$23)</f>
        <v>27.611894512485922</v>
      </c>
      <c r="E107">
        <f>_xlfn.XLOOKUP('8. Model Variables'!$A107,'4.Annual SAE Indices'!$A$2:$A$23,'4.Annual SAE Indices'!$J$2:$J$23)*_xlfn.XLOOKUP('8. Model Variables'!$B107,'5.Monthly Multipliers'!$B$2:$B$13,'5.Monthly Multipliers'!$C$2:$C$13) + _xlfn.XLOOKUP('8. Model Variables'!$A107,'4.Annual SAE Indices'!$A$2:$A$23,'4.Annual SAE Indices'!$K$2:$K$23)*_xlfn.XLOOKUP('8. Model Variables'!$B107,'5.Monthly Multipliers'!$B$2:$B$13,'5.Monthly Multipliers'!$D$2:$D$13) + _xlfn.XLOOKUP('8. Model Variables'!$A107,'4.Annual SAE Indices'!$A$2:$A$23,'4.Annual SAE Indices'!$L$2:$L$23)*_xlfn.XLOOKUP('8. Model Variables'!$B107,'5.Monthly Multipliers'!$B$2:$B$13,'5.Monthly Multipliers'!$E$2:$E$13) + _xlfn.XLOOKUP('8. Model Variables'!$A107,'4.Annual SAE Indices'!$A$2:$A$23,'4.Annual SAE Indices'!$M$2:$M$23)*_xlfn.XLOOKUP('8. Model Variables'!$B107,'5.Monthly Multipliers'!$B$2:$B$13,'5.Monthly Multipliers'!$F$2:$F$13) + _xlfn.XLOOKUP('8. Model Variables'!$A107,'4.Annual SAE Indices'!$A$2:$A$23,'4.Annual SAE Indices'!$N$2:$N$23)*_xlfn.XLOOKUP('8. Model Variables'!$B107,'5.Monthly Multipliers'!$B$2:$B$13,'5.Monthly Multipliers'!$G$2:$G$13) + _xlfn.XLOOKUP('8. Model Variables'!$A107,'4.Annual SAE Indices'!$A$2:$A$23,'4.Annual SAE Indices'!$O$2:$O$23)*_xlfn.XLOOKUP('8. Model Variables'!$B107,'5.Monthly Multipliers'!$B$2:$B$13,'5.Monthly Multipliers'!$H$2:$H$13) + _xlfn.XLOOKUP('8. Model Variables'!$A107,'4.Annual SAE Indices'!$A$2:$A$23,'4.Annual SAE Indices'!$P$2:$P$23)*_xlfn.XLOOKUP('8. Model Variables'!$B107,'5.Monthly Multipliers'!$B$2:$B$13,'5.Monthly Multipliers'!$I$2:$I$13) + _xlfn.XLOOKUP('8. Model Variables'!$A107,'4.Annual SAE Indices'!$A$2:$A$23,'4.Annual SAE Indices'!$Q$2:$Q$23)*_xlfn.XLOOKUP('8. Model Variables'!$B107,'5.Monthly Multipliers'!$B$2:$B$13,'5.Monthly Multipliers'!$J$2:$J$13) + _xlfn.XLOOKUP('8. Model Variables'!$A107,'4.Annual SAE Indices'!$A$2:$A$23,'4.Annual SAE Indices'!$R$2:$R$23)*_xlfn.XLOOKUP('8. Model Variables'!$B107,'5.Monthly Multipliers'!$B$2:$B$13,'5.Monthly Multipliers'!$K$2:$K$13) + _xlfn.XLOOKUP('8. Model Variables'!$A107,'4.Annual SAE Indices'!$A$2:$A$23,'4.Annual SAE Indices'!$T$2:$T$23)*_xlfn.XLOOKUP('8. Model Variables'!$B107,'5.Monthly Multipliers'!$B$2:$B$13,'5.Monthly Multipliers'!$L$2:$L$13) + _xlfn.XLOOKUP('8. Model Variables'!$A107,'4.Annual SAE Indices'!$A$2:$A$23,'4.Annual SAE Indices'!$U$2:$U$23)*_xlfn.XLOOKUP('8. Model Variables'!$B107,'5.Monthly Multipliers'!$B$2:$B$13,'5.Monthly Multipliers'!$M$2:$M$13)</f>
        <v>492.045603260289</v>
      </c>
      <c r="F107">
        <f>('6.Econ Transform'!C107^0.2)*'7.Wthr Transform'!D131*12*'8. Model Variables'!E107</f>
        <v>499.65951989397524</v>
      </c>
    </row>
    <row r="108" spans="1:6" x14ac:dyDescent="0.35">
      <c r="A108">
        <f t="shared" si="2"/>
        <v>2025</v>
      </c>
      <c r="B108">
        <f t="shared" si="3"/>
        <v>11</v>
      </c>
      <c r="C108" s="2">
        <f>('6.Econ Transform'!C108^0.2)*'7.Wthr Transform'!H132*_xlfn.XLOOKUP('8. Model Variables'!A108,'4.Annual SAE Indices'!$A$2:$A$23,'4.Annual SAE Indices'!$V$2:$V$23)</f>
        <v>175.74984815612729</v>
      </c>
      <c r="D108" s="2">
        <f>('6.Econ Transform'!C108^0.2)*'7.Wthr Transform'!L132*_xlfn.XLOOKUP('8. Model Variables'!$A108,'4.Annual SAE Indices'!$A$2:$A$23,'4.Annual SAE Indices'!$W$2:$W$23)</f>
        <v>0</v>
      </c>
      <c r="E108">
        <f>_xlfn.XLOOKUP('8. Model Variables'!$A108,'4.Annual SAE Indices'!$A$2:$A$23,'4.Annual SAE Indices'!$J$2:$J$23)*_xlfn.XLOOKUP('8. Model Variables'!$B108,'5.Monthly Multipliers'!$B$2:$B$13,'5.Monthly Multipliers'!$C$2:$C$13) + _xlfn.XLOOKUP('8. Model Variables'!$A108,'4.Annual SAE Indices'!$A$2:$A$23,'4.Annual SAE Indices'!$K$2:$K$23)*_xlfn.XLOOKUP('8. Model Variables'!$B108,'5.Monthly Multipliers'!$B$2:$B$13,'5.Monthly Multipliers'!$D$2:$D$13) + _xlfn.XLOOKUP('8. Model Variables'!$A108,'4.Annual SAE Indices'!$A$2:$A$23,'4.Annual SAE Indices'!$L$2:$L$23)*_xlfn.XLOOKUP('8. Model Variables'!$B108,'5.Monthly Multipliers'!$B$2:$B$13,'5.Monthly Multipliers'!$E$2:$E$13) + _xlfn.XLOOKUP('8. Model Variables'!$A108,'4.Annual SAE Indices'!$A$2:$A$23,'4.Annual SAE Indices'!$M$2:$M$23)*_xlfn.XLOOKUP('8. Model Variables'!$B108,'5.Monthly Multipliers'!$B$2:$B$13,'5.Monthly Multipliers'!$F$2:$F$13) + _xlfn.XLOOKUP('8. Model Variables'!$A108,'4.Annual SAE Indices'!$A$2:$A$23,'4.Annual SAE Indices'!$N$2:$N$23)*_xlfn.XLOOKUP('8. Model Variables'!$B108,'5.Monthly Multipliers'!$B$2:$B$13,'5.Monthly Multipliers'!$G$2:$G$13) + _xlfn.XLOOKUP('8. Model Variables'!$A108,'4.Annual SAE Indices'!$A$2:$A$23,'4.Annual SAE Indices'!$O$2:$O$23)*_xlfn.XLOOKUP('8. Model Variables'!$B108,'5.Monthly Multipliers'!$B$2:$B$13,'5.Monthly Multipliers'!$H$2:$H$13) + _xlfn.XLOOKUP('8. Model Variables'!$A108,'4.Annual SAE Indices'!$A$2:$A$23,'4.Annual SAE Indices'!$P$2:$P$23)*_xlfn.XLOOKUP('8. Model Variables'!$B108,'5.Monthly Multipliers'!$B$2:$B$13,'5.Monthly Multipliers'!$I$2:$I$13) + _xlfn.XLOOKUP('8. Model Variables'!$A108,'4.Annual SAE Indices'!$A$2:$A$23,'4.Annual SAE Indices'!$Q$2:$Q$23)*_xlfn.XLOOKUP('8. Model Variables'!$B108,'5.Monthly Multipliers'!$B$2:$B$13,'5.Monthly Multipliers'!$J$2:$J$13) + _xlfn.XLOOKUP('8. Model Variables'!$A108,'4.Annual SAE Indices'!$A$2:$A$23,'4.Annual SAE Indices'!$R$2:$R$23)*_xlfn.XLOOKUP('8. Model Variables'!$B108,'5.Monthly Multipliers'!$B$2:$B$13,'5.Monthly Multipliers'!$K$2:$K$13) + _xlfn.XLOOKUP('8. Model Variables'!$A108,'4.Annual SAE Indices'!$A$2:$A$23,'4.Annual SAE Indices'!$T$2:$T$23)*_xlfn.XLOOKUP('8. Model Variables'!$B108,'5.Monthly Multipliers'!$B$2:$B$13,'5.Monthly Multipliers'!$L$2:$L$13) + _xlfn.XLOOKUP('8. Model Variables'!$A108,'4.Annual SAE Indices'!$A$2:$A$23,'4.Annual SAE Indices'!$U$2:$U$23)*_xlfn.XLOOKUP('8. Model Variables'!$B108,'5.Monthly Multipliers'!$B$2:$B$13,'5.Monthly Multipliers'!$M$2:$M$13)</f>
        <v>497.24023717065501</v>
      </c>
      <c r="F108">
        <f>('6.Econ Transform'!C108^0.2)*'7.Wthr Transform'!D132*12*'8. Model Variables'!E108</f>
        <v>488.6463247749802</v>
      </c>
    </row>
    <row r="109" spans="1:6" x14ac:dyDescent="0.35">
      <c r="A109">
        <f t="shared" si="2"/>
        <v>2025</v>
      </c>
      <c r="B109">
        <f t="shared" si="3"/>
        <v>12</v>
      </c>
      <c r="C109" s="2">
        <f>('6.Econ Transform'!C109^0.2)*'7.Wthr Transform'!H133*_xlfn.XLOOKUP('8. Model Variables'!A109,'4.Annual SAE Indices'!$A$2:$A$23,'4.Annual SAE Indices'!$V$2:$V$23)</f>
        <v>291.90356881023496</v>
      </c>
      <c r="D109" s="2">
        <f>('6.Econ Transform'!C109^0.2)*'7.Wthr Transform'!L133*_xlfn.XLOOKUP('8. Model Variables'!$A109,'4.Annual SAE Indices'!$A$2:$A$23,'4.Annual SAE Indices'!$W$2:$W$23)</f>
        <v>0</v>
      </c>
      <c r="E109">
        <f>_xlfn.XLOOKUP('8. Model Variables'!$A109,'4.Annual SAE Indices'!$A$2:$A$23,'4.Annual SAE Indices'!$J$2:$J$23)*_xlfn.XLOOKUP('8. Model Variables'!$B109,'5.Monthly Multipliers'!$B$2:$B$13,'5.Monthly Multipliers'!$C$2:$C$13) + _xlfn.XLOOKUP('8. Model Variables'!$A109,'4.Annual SAE Indices'!$A$2:$A$23,'4.Annual SAE Indices'!$K$2:$K$23)*_xlfn.XLOOKUP('8. Model Variables'!$B109,'5.Monthly Multipliers'!$B$2:$B$13,'5.Monthly Multipliers'!$D$2:$D$13) + _xlfn.XLOOKUP('8. Model Variables'!$A109,'4.Annual SAE Indices'!$A$2:$A$23,'4.Annual SAE Indices'!$L$2:$L$23)*_xlfn.XLOOKUP('8. Model Variables'!$B109,'5.Monthly Multipliers'!$B$2:$B$13,'5.Monthly Multipliers'!$E$2:$E$13) + _xlfn.XLOOKUP('8. Model Variables'!$A109,'4.Annual SAE Indices'!$A$2:$A$23,'4.Annual SAE Indices'!$M$2:$M$23)*_xlfn.XLOOKUP('8. Model Variables'!$B109,'5.Monthly Multipliers'!$B$2:$B$13,'5.Monthly Multipliers'!$F$2:$F$13) + _xlfn.XLOOKUP('8. Model Variables'!$A109,'4.Annual SAE Indices'!$A$2:$A$23,'4.Annual SAE Indices'!$N$2:$N$23)*_xlfn.XLOOKUP('8. Model Variables'!$B109,'5.Monthly Multipliers'!$B$2:$B$13,'5.Monthly Multipliers'!$G$2:$G$13) + _xlfn.XLOOKUP('8. Model Variables'!$A109,'4.Annual SAE Indices'!$A$2:$A$23,'4.Annual SAE Indices'!$O$2:$O$23)*_xlfn.XLOOKUP('8. Model Variables'!$B109,'5.Monthly Multipliers'!$B$2:$B$13,'5.Monthly Multipliers'!$H$2:$H$13) + _xlfn.XLOOKUP('8. Model Variables'!$A109,'4.Annual SAE Indices'!$A$2:$A$23,'4.Annual SAE Indices'!$P$2:$P$23)*_xlfn.XLOOKUP('8. Model Variables'!$B109,'5.Monthly Multipliers'!$B$2:$B$13,'5.Monthly Multipliers'!$I$2:$I$13) + _xlfn.XLOOKUP('8. Model Variables'!$A109,'4.Annual SAE Indices'!$A$2:$A$23,'4.Annual SAE Indices'!$Q$2:$Q$23)*_xlfn.XLOOKUP('8. Model Variables'!$B109,'5.Monthly Multipliers'!$B$2:$B$13,'5.Monthly Multipliers'!$J$2:$J$13) + _xlfn.XLOOKUP('8. Model Variables'!$A109,'4.Annual SAE Indices'!$A$2:$A$23,'4.Annual SAE Indices'!$R$2:$R$23)*_xlfn.XLOOKUP('8. Model Variables'!$B109,'5.Monthly Multipliers'!$B$2:$B$13,'5.Monthly Multipliers'!$K$2:$K$13) + _xlfn.XLOOKUP('8. Model Variables'!$A109,'4.Annual SAE Indices'!$A$2:$A$23,'4.Annual SAE Indices'!$T$2:$T$23)*_xlfn.XLOOKUP('8. Model Variables'!$B109,'5.Monthly Multipliers'!$B$2:$B$13,'5.Monthly Multipliers'!$L$2:$L$13) + _xlfn.XLOOKUP('8. Model Variables'!$A109,'4.Annual SAE Indices'!$A$2:$A$23,'4.Annual SAE Indices'!$U$2:$U$23)*_xlfn.XLOOKUP('8. Model Variables'!$B109,'5.Monthly Multipliers'!$B$2:$B$13,'5.Monthly Multipliers'!$M$2:$M$13)</f>
        <v>503.90162242503402</v>
      </c>
      <c r="F109">
        <f>('6.Econ Transform'!C109^0.2)*'7.Wthr Transform'!D133*12*'8. Model Variables'!E109</f>
        <v>511.69899917081074</v>
      </c>
    </row>
    <row r="110" spans="1:6" x14ac:dyDescent="0.35">
      <c r="A110">
        <f t="shared" si="2"/>
        <v>2026</v>
      </c>
      <c r="B110">
        <f t="shared" si="3"/>
        <v>1</v>
      </c>
      <c r="C110" s="2">
        <f>('6.Econ Transform'!C110^0.2)*'7.Wthr Transform'!H134*_xlfn.XLOOKUP('8. Model Variables'!A110,'4.Annual SAE Indices'!$A$2:$A$23,'4.Annual SAE Indices'!$V$2:$V$23)</f>
        <v>299.43896023832986</v>
      </c>
      <c r="D110" s="2">
        <f>('6.Econ Transform'!C110^0.2)*'7.Wthr Transform'!L134*_xlfn.XLOOKUP('8. Model Variables'!$A110,'4.Annual SAE Indices'!$A$2:$A$23,'4.Annual SAE Indices'!$W$2:$W$23)</f>
        <v>0</v>
      </c>
      <c r="E110">
        <f>_xlfn.XLOOKUP('8. Model Variables'!$A110,'4.Annual SAE Indices'!$A$2:$A$23,'4.Annual SAE Indices'!$J$2:$J$23)*_xlfn.XLOOKUP('8. Model Variables'!$B110,'5.Monthly Multipliers'!$B$2:$B$13,'5.Monthly Multipliers'!$C$2:$C$13) + _xlfn.XLOOKUP('8. Model Variables'!$A110,'4.Annual SAE Indices'!$A$2:$A$23,'4.Annual SAE Indices'!$K$2:$K$23)*_xlfn.XLOOKUP('8. Model Variables'!$B110,'5.Monthly Multipliers'!$B$2:$B$13,'5.Monthly Multipliers'!$D$2:$D$13) + _xlfn.XLOOKUP('8. Model Variables'!$A110,'4.Annual SAE Indices'!$A$2:$A$23,'4.Annual SAE Indices'!$L$2:$L$23)*_xlfn.XLOOKUP('8. Model Variables'!$B110,'5.Monthly Multipliers'!$B$2:$B$13,'5.Monthly Multipliers'!$E$2:$E$13) + _xlfn.XLOOKUP('8. Model Variables'!$A110,'4.Annual SAE Indices'!$A$2:$A$23,'4.Annual SAE Indices'!$M$2:$M$23)*_xlfn.XLOOKUP('8. Model Variables'!$B110,'5.Monthly Multipliers'!$B$2:$B$13,'5.Monthly Multipliers'!$F$2:$F$13) + _xlfn.XLOOKUP('8. Model Variables'!$A110,'4.Annual SAE Indices'!$A$2:$A$23,'4.Annual SAE Indices'!$N$2:$N$23)*_xlfn.XLOOKUP('8. Model Variables'!$B110,'5.Monthly Multipliers'!$B$2:$B$13,'5.Monthly Multipliers'!$G$2:$G$13) + _xlfn.XLOOKUP('8. Model Variables'!$A110,'4.Annual SAE Indices'!$A$2:$A$23,'4.Annual SAE Indices'!$O$2:$O$23)*_xlfn.XLOOKUP('8. Model Variables'!$B110,'5.Monthly Multipliers'!$B$2:$B$13,'5.Monthly Multipliers'!$H$2:$H$13) + _xlfn.XLOOKUP('8. Model Variables'!$A110,'4.Annual SAE Indices'!$A$2:$A$23,'4.Annual SAE Indices'!$P$2:$P$23)*_xlfn.XLOOKUP('8. Model Variables'!$B110,'5.Monthly Multipliers'!$B$2:$B$13,'5.Monthly Multipliers'!$I$2:$I$13) + _xlfn.XLOOKUP('8. Model Variables'!$A110,'4.Annual SAE Indices'!$A$2:$A$23,'4.Annual SAE Indices'!$Q$2:$Q$23)*_xlfn.XLOOKUP('8. Model Variables'!$B110,'5.Monthly Multipliers'!$B$2:$B$13,'5.Monthly Multipliers'!$J$2:$J$13) + _xlfn.XLOOKUP('8. Model Variables'!$A110,'4.Annual SAE Indices'!$A$2:$A$23,'4.Annual SAE Indices'!$R$2:$R$23)*_xlfn.XLOOKUP('8. Model Variables'!$B110,'5.Monthly Multipliers'!$B$2:$B$13,'5.Monthly Multipliers'!$K$2:$K$13) + _xlfn.XLOOKUP('8. Model Variables'!$A110,'4.Annual SAE Indices'!$A$2:$A$23,'4.Annual SAE Indices'!$T$2:$T$23)*_xlfn.XLOOKUP('8. Model Variables'!$B110,'5.Monthly Multipliers'!$B$2:$B$13,'5.Monthly Multipliers'!$L$2:$L$13) + _xlfn.XLOOKUP('8. Model Variables'!$A110,'4.Annual SAE Indices'!$A$2:$A$23,'4.Annual SAE Indices'!$U$2:$U$23)*_xlfn.XLOOKUP('8. Model Variables'!$B110,'5.Monthly Multipliers'!$B$2:$B$13,'5.Monthly Multipliers'!$M$2:$M$13)</f>
        <v>506.88525215128806</v>
      </c>
      <c r="F110">
        <f>('6.Econ Transform'!C110^0.2)*'7.Wthr Transform'!D134*12*'8. Model Variables'!E110</f>
        <v>515.58437177001019</v>
      </c>
    </row>
    <row r="111" spans="1:6" x14ac:dyDescent="0.35">
      <c r="A111">
        <f t="shared" si="2"/>
        <v>2026</v>
      </c>
      <c r="B111">
        <f t="shared" si="3"/>
        <v>2</v>
      </c>
      <c r="C111" s="2">
        <f>('6.Econ Transform'!C111^0.2)*'7.Wthr Transform'!H135*_xlfn.XLOOKUP('8. Model Variables'!A111,'4.Annual SAE Indices'!$A$2:$A$23,'4.Annual SAE Indices'!$V$2:$V$23)</f>
        <v>254.27804405729981</v>
      </c>
      <c r="D111" s="2">
        <f>('6.Econ Transform'!C111^0.2)*'7.Wthr Transform'!L135*_xlfn.XLOOKUP('8. Model Variables'!$A111,'4.Annual SAE Indices'!$A$2:$A$23,'4.Annual SAE Indices'!$W$2:$W$23)</f>
        <v>0</v>
      </c>
      <c r="E111">
        <f>_xlfn.XLOOKUP('8. Model Variables'!$A111,'4.Annual SAE Indices'!$A$2:$A$23,'4.Annual SAE Indices'!$J$2:$J$23)*_xlfn.XLOOKUP('8. Model Variables'!$B111,'5.Monthly Multipliers'!$B$2:$B$13,'5.Monthly Multipliers'!$C$2:$C$13) + _xlfn.XLOOKUP('8. Model Variables'!$A111,'4.Annual SAE Indices'!$A$2:$A$23,'4.Annual SAE Indices'!$K$2:$K$23)*_xlfn.XLOOKUP('8. Model Variables'!$B111,'5.Monthly Multipliers'!$B$2:$B$13,'5.Monthly Multipliers'!$D$2:$D$13) + _xlfn.XLOOKUP('8. Model Variables'!$A111,'4.Annual SAE Indices'!$A$2:$A$23,'4.Annual SAE Indices'!$L$2:$L$23)*_xlfn.XLOOKUP('8. Model Variables'!$B111,'5.Monthly Multipliers'!$B$2:$B$13,'5.Monthly Multipliers'!$E$2:$E$13) + _xlfn.XLOOKUP('8. Model Variables'!$A111,'4.Annual SAE Indices'!$A$2:$A$23,'4.Annual SAE Indices'!$M$2:$M$23)*_xlfn.XLOOKUP('8. Model Variables'!$B111,'5.Monthly Multipliers'!$B$2:$B$13,'5.Monthly Multipliers'!$F$2:$F$13) + _xlfn.XLOOKUP('8. Model Variables'!$A111,'4.Annual SAE Indices'!$A$2:$A$23,'4.Annual SAE Indices'!$N$2:$N$23)*_xlfn.XLOOKUP('8. Model Variables'!$B111,'5.Monthly Multipliers'!$B$2:$B$13,'5.Monthly Multipliers'!$G$2:$G$13) + _xlfn.XLOOKUP('8. Model Variables'!$A111,'4.Annual SAE Indices'!$A$2:$A$23,'4.Annual SAE Indices'!$O$2:$O$23)*_xlfn.XLOOKUP('8. Model Variables'!$B111,'5.Monthly Multipliers'!$B$2:$B$13,'5.Monthly Multipliers'!$H$2:$H$13) + _xlfn.XLOOKUP('8. Model Variables'!$A111,'4.Annual SAE Indices'!$A$2:$A$23,'4.Annual SAE Indices'!$P$2:$P$23)*_xlfn.XLOOKUP('8. Model Variables'!$B111,'5.Monthly Multipliers'!$B$2:$B$13,'5.Monthly Multipliers'!$I$2:$I$13) + _xlfn.XLOOKUP('8. Model Variables'!$A111,'4.Annual SAE Indices'!$A$2:$A$23,'4.Annual SAE Indices'!$Q$2:$Q$23)*_xlfn.XLOOKUP('8. Model Variables'!$B111,'5.Monthly Multipliers'!$B$2:$B$13,'5.Monthly Multipliers'!$J$2:$J$13) + _xlfn.XLOOKUP('8. Model Variables'!$A111,'4.Annual SAE Indices'!$A$2:$A$23,'4.Annual SAE Indices'!$R$2:$R$23)*_xlfn.XLOOKUP('8. Model Variables'!$B111,'5.Monthly Multipliers'!$B$2:$B$13,'5.Monthly Multipliers'!$K$2:$K$13) + _xlfn.XLOOKUP('8. Model Variables'!$A111,'4.Annual SAE Indices'!$A$2:$A$23,'4.Annual SAE Indices'!$T$2:$T$23)*_xlfn.XLOOKUP('8. Model Variables'!$B111,'5.Monthly Multipliers'!$B$2:$B$13,'5.Monthly Multipliers'!$L$2:$L$13) + _xlfn.XLOOKUP('8. Model Variables'!$A111,'4.Annual SAE Indices'!$A$2:$A$23,'4.Annual SAE Indices'!$U$2:$U$23)*_xlfn.XLOOKUP('8. Model Variables'!$B111,'5.Monthly Multipliers'!$B$2:$B$13,'5.Monthly Multipliers'!$M$2:$M$13)</f>
        <v>504.25725860387405</v>
      </c>
      <c r="F111">
        <f>('6.Econ Transform'!C111^0.2)*'7.Wthr Transform'!D135*12*'8. Model Variables'!E111</f>
        <v>463.27470165385176</v>
      </c>
    </row>
    <row r="112" spans="1:6" x14ac:dyDescent="0.35">
      <c r="A112">
        <f t="shared" si="2"/>
        <v>2026</v>
      </c>
      <c r="B112">
        <f t="shared" si="3"/>
        <v>3</v>
      </c>
      <c r="C112" s="2">
        <f>('6.Econ Transform'!C112^0.2)*'7.Wthr Transform'!H136*_xlfn.XLOOKUP('8. Model Variables'!A112,'4.Annual SAE Indices'!$A$2:$A$23,'4.Annual SAE Indices'!$V$2:$V$23)</f>
        <v>213.89046197619368</v>
      </c>
      <c r="D112" s="2">
        <f>('6.Econ Transform'!C112^0.2)*'7.Wthr Transform'!L136*_xlfn.XLOOKUP('8. Model Variables'!$A112,'4.Annual SAE Indices'!$A$2:$A$23,'4.Annual SAE Indices'!$W$2:$W$23)</f>
        <v>0</v>
      </c>
      <c r="E112">
        <f>_xlfn.XLOOKUP('8. Model Variables'!$A112,'4.Annual SAE Indices'!$A$2:$A$23,'4.Annual SAE Indices'!$J$2:$J$23)*_xlfn.XLOOKUP('8. Model Variables'!$B112,'5.Monthly Multipliers'!$B$2:$B$13,'5.Monthly Multipliers'!$C$2:$C$13) + _xlfn.XLOOKUP('8. Model Variables'!$A112,'4.Annual SAE Indices'!$A$2:$A$23,'4.Annual SAE Indices'!$K$2:$K$23)*_xlfn.XLOOKUP('8. Model Variables'!$B112,'5.Monthly Multipliers'!$B$2:$B$13,'5.Monthly Multipliers'!$D$2:$D$13) + _xlfn.XLOOKUP('8. Model Variables'!$A112,'4.Annual SAE Indices'!$A$2:$A$23,'4.Annual SAE Indices'!$L$2:$L$23)*_xlfn.XLOOKUP('8. Model Variables'!$B112,'5.Monthly Multipliers'!$B$2:$B$13,'5.Monthly Multipliers'!$E$2:$E$13) + _xlfn.XLOOKUP('8. Model Variables'!$A112,'4.Annual SAE Indices'!$A$2:$A$23,'4.Annual SAE Indices'!$M$2:$M$23)*_xlfn.XLOOKUP('8. Model Variables'!$B112,'5.Monthly Multipliers'!$B$2:$B$13,'5.Monthly Multipliers'!$F$2:$F$13) + _xlfn.XLOOKUP('8. Model Variables'!$A112,'4.Annual SAE Indices'!$A$2:$A$23,'4.Annual SAE Indices'!$N$2:$N$23)*_xlfn.XLOOKUP('8. Model Variables'!$B112,'5.Monthly Multipliers'!$B$2:$B$13,'5.Monthly Multipliers'!$G$2:$G$13) + _xlfn.XLOOKUP('8. Model Variables'!$A112,'4.Annual SAE Indices'!$A$2:$A$23,'4.Annual SAE Indices'!$O$2:$O$23)*_xlfn.XLOOKUP('8. Model Variables'!$B112,'5.Monthly Multipliers'!$B$2:$B$13,'5.Monthly Multipliers'!$H$2:$H$13) + _xlfn.XLOOKUP('8. Model Variables'!$A112,'4.Annual SAE Indices'!$A$2:$A$23,'4.Annual SAE Indices'!$P$2:$P$23)*_xlfn.XLOOKUP('8. Model Variables'!$B112,'5.Monthly Multipliers'!$B$2:$B$13,'5.Monthly Multipliers'!$I$2:$I$13) + _xlfn.XLOOKUP('8. Model Variables'!$A112,'4.Annual SAE Indices'!$A$2:$A$23,'4.Annual SAE Indices'!$Q$2:$Q$23)*_xlfn.XLOOKUP('8. Model Variables'!$B112,'5.Monthly Multipliers'!$B$2:$B$13,'5.Monthly Multipliers'!$J$2:$J$13) + _xlfn.XLOOKUP('8. Model Variables'!$A112,'4.Annual SAE Indices'!$A$2:$A$23,'4.Annual SAE Indices'!$R$2:$R$23)*_xlfn.XLOOKUP('8. Model Variables'!$B112,'5.Monthly Multipliers'!$B$2:$B$13,'5.Monthly Multipliers'!$K$2:$K$13) + _xlfn.XLOOKUP('8. Model Variables'!$A112,'4.Annual SAE Indices'!$A$2:$A$23,'4.Annual SAE Indices'!$T$2:$T$23)*_xlfn.XLOOKUP('8. Model Variables'!$B112,'5.Monthly Multipliers'!$B$2:$B$13,'5.Monthly Multipliers'!$L$2:$L$13) + _xlfn.XLOOKUP('8. Model Variables'!$A112,'4.Annual SAE Indices'!$A$2:$A$23,'4.Annual SAE Indices'!$U$2:$U$23)*_xlfn.XLOOKUP('8. Model Variables'!$B112,'5.Monthly Multipliers'!$B$2:$B$13,'5.Monthly Multipliers'!$M$2:$M$13)</f>
        <v>501.41963428300704</v>
      </c>
      <c r="F112">
        <f>('6.Econ Transform'!C112^0.2)*'7.Wthr Transform'!D136*12*'8. Model Variables'!E112</f>
        <v>510.02495345394618</v>
      </c>
    </row>
    <row r="113" spans="1:6" x14ac:dyDescent="0.35">
      <c r="A113">
        <f t="shared" si="2"/>
        <v>2026</v>
      </c>
      <c r="B113">
        <f t="shared" si="3"/>
        <v>4</v>
      </c>
      <c r="C113" s="2">
        <f>('6.Econ Transform'!C113^0.2)*'7.Wthr Transform'!H137*_xlfn.XLOOKUP('8. Model Variables'!A113,'4.Annual SAE Indices'!$A$2:$A$23,'4.Annual SAE Indices'!$V$2:$V$23)</f>
        <v>125.57789786284584</v>
      </c>
      <c r="D113" s="2">
        <f>('6.Econ Transform'!C113^0.2)*'7.Wthr Transform'!L137*_xlfn.XLOOKUP('8. Model Variables'!$A113,'4.Annual SAE Indices'!$A$2:$A$23,'4.Annual SAE Indices'!$W$2:$W$23)</f>
        <v>1.9827327536247346</v>
      </c>
      <c r="E113">
        <f>_xlfn.XLOOKUP('8. Model Variables'!$A113,'4.Annual SAE Indices'!$A$2:$A$23,'4.Annual SAE Indices'!$J$2:$J$23)*_xlfn.XLOOKUP('8. Model Variables'!$B113,'5.Monthly Multipliers'!$B$2:$B$13,'5.Monthly Multipliers'!$C$2:$C$13) + _xlfn.XLOOKUP('8. Model Variables'!$A113,'4.Annual SAE Indices'!$A$2:$A$23,'4.Annual SAE Indices'!$K$2:$K$23)*_xlfn.XLOOKUP('8. Model Variables'!$B113,'5.Monthly Multipliers'!$B$2:$B$13,'5.Monthly Multipliers'!$D$2:$D$13) + _xlfn.XLOOKUP('8. Model Variables'!$A113,'4.Annual SAE Indices'!$A$2:$A$23,'4.Annual SAE Indices'!$L$2:$L$23)*_xlfn.XLOOKUP('8. Model Variables'!$B113,'5.Monthly Multipliers'!$B$2:$B$13,'5.Monthly Multipliers'!$E$2:$E$13) + _xlfn.XLOOKUP('8. Model Variables'!$A113,'4.Annual SAE Indices'!$A$2:$A$23,'4.Annual SAE Indices'!$M$2:$M$23)*_xlfn.XLOOKUP('8. Model Variables'!$B113,'5.Monthly Multipliers'!$B$2:$B$13,'5.Monthly Multipliers'!$F$2:$F$13) + _xlfn.XLOOKUP('8. Model Variables'!$A113,'4.Annual SAE Indices'!$A$2:$A$23,'4.Annual SAE Indices'!$N$2:$N$23)*_xlfn.XLOOKUP('8. Model Variables'!$B113,'5.Monthly Multipliers'!$B$2:$B$13,'5.Monthly Multipliers'!$G$2:$G$13) + _xlfn.XLOOKUP('8. Model Variables'!$A113,'4.Annual SAE Indices'!$A$2:$A$23,'4.Annual SAE Indices'!$O$2:$O$23)*_xlfn.XLOOKUP('8. Model Variables'!$B113,'5.Monthly Multipliers'!$B$2:$B$13,'5.Monthly Multipliers'!$H$2:$H$13) + _xlfn.XLOOKUP('8. Model Variables'!$A113,'4.Annual SAE Indices'!$A$2:$A$23,'4.Annual SAE Indices'!$P$2:$P$23)*_xlfn.XLOOKUP('8. Model Variables'!$B113,'5.Monthly Multipliers'!$B$2:$B$13,'5.Monthly Multipliers'!$I$2:$I$13) + _xlfn.XLOOKUP('8. Model Variables'!$A113,'4.Annual SAE Indices'!$A$2:$A$23,'4.Annual SAE Indices'!$Q$2:$Q$23)*_xlfn.XLOOKUP('8. Model Variables'!$B113,'5.Monthly Multipliers'!$B$2:$B$13,'5.Monthly Multipliers'!$J$2:$J$13) + _xlfn.XLOOKUP('8. Model Variables'!$A113,'4.Annual SAE Indices'!$A$2:$A$23,'4.Annual SAE Indices'!$R$2:$R$23)*_xlfn.XLOOKUP('8. Model Variables'!$B113,'5.Monthly Multipliers'!$B$2:$B$13,'5.Monthly Multipliers'!$K$2:$K$13) + _xlfn.XLOOKUP('8. Model Variables'!$A113,'4.Annual SAE Indices'!$A$2:$A$23,'4.Annual SAE Indices'!$T$2:$T$23)*_xlfn.XLOOKUP('8. Model Variables'!$B113,'5.Monthly Multipliers'!$B$2:$B$13,'5.Monthly Multipliers'!$L$2:$L$13) + _xlfn.XLOOKUP('8. Model Variables'!$A113,'4.Annual SAE Indices'!$A$2:$A$23,'4.Annual SAE Indices'!$U$2:$U$23)*_xlfn.XLOOKUP('8. Model Variables'!$B113,'5.Monthly Multipliers'!$B$2:$B$13,'5.Monthly Multipliers'!$M$2:$M$13)</f>
        <v>496.28058257045603</v>
      </c>
      <c r="F113">
        <f>('6.Econ Transform'!C113^0.2)*'7.Wthr Transform'!D137*12*'8. Model Variables'!E113</f>
        <v>488.32663538520637</v>
      </c>
    </row>
    <row r="114" spans="1:6" x14ac:dyDescent="0.35">
      <c r="A114">
        <f t="shared" si="2"/>
        <v>2026</v>
      </c>
      <c r="B114">
        <f t="shared" si="3"/>
        <v>5</v>
      </c>
      <c r="C114" s="2">
        <f>('6.Econ Transform'!C114^0.2)*'7.Wthr Transform'!H138*_xlfn.XLOOKUP('8. Model Variables'!A114,'4.Annual SAE Indices'!$A$2:$A$23,'4.Annual SAE Indices'!$V$2:$V$23)</f>
        <v>40.839517251779661</v>
      </c>
      <c r="D114" s="2">
        <f>('6.Econ Transform'!C114^0.2)*'7.Wthr Transform'!L138*_xlfn.XLOOKUP('8. Model Variables'!$A114,'4.Annual SAE Indices'!$A$2:$A$23,'4.Annual SAE Indices'!$W$2:$W$23)</f>
        <v>60.550689624880192</v>
      </c>
      <c r="E114">
        <f>_xlfn.XLOOKUP('8. Model Variables'!$A114,'4.Annual SAE Indices'!$A$2:$A$23,'4.Annual SAE Indices'!$J$2:$J$23)*_xlfn.XLOOKUP('8. Model Variables'!$B114,'5.Monthly Multipliers'!$B$2:$B$13,'5.Monthly Multipliers'!$C$2:$C$13) + _xlfn.XLOOKUP('8. Model Variables'!$A114,'4.Annual SAE Indices'!$A$2:$A$23,'4.Annual SAE Indices'!$K$2:$K$23)*_xlfn.XLOOKUP('8. Model Variables'!$B114,'5.Monthly Multipliers'!$B$2:$B$13,'5.Monthly Multipliers'!$D$2:$D$13) + _xlfn.XLOOKUP('8. Model Variables'!$A114,'4.Annual SAE Indices'!$A$2:$A$23,'4.Annual SAE Indices'!$L$2:$L$23)*_xlfn.XLOOKUP('8. Model Variables'!$B114,'5.Monthly Multipliers'!$B$2:$B$13,'5.Monthly Multipliers'!$E$2:$E$13) + _xlfn.XLOOKUP('8. Model Variables'!$A114,'4.Annual SAE Indices'!$A$2:$A$23,'4.Annual SAE Indices'!$M$2:$M$23)*_xlfn.XLOOKUP('8. Model Variables'!$B114,'5.Monthly Multipliers'!$B$2:$B$13,'5.Monthly Multipliers'!$F$2:$F$13) + _xlfn.XLOOKUP('8. Model Variables'!$A114,'4.Annual SAE Indices'!$A$2:$A$23,'4.Annual SAE Indices'!$N$2:$N$23)*_xlfn.XLOOKUP('8. Model Variables'!$B114,'5.Monthly Multipliers'!$B$2:$B$13,'5.Monthly Multipliers'!$G$2:$G$13) + _xlfn.XLOOKUP('8. Model Variables'!$A114,'4.Annual SAE Indices'!$A$2:$A$23,'4.Annual SAE Indices'!$O$2:$O$23)*_xlfn.XLOOKUP('8. Model Variables'!$B114,'5.Monthly Multipliers'!$B$2:$B$13,'5.Monthly Multipliers'!$H$2:$H$13) + _xlfn.XLOOKUP('8. Model Variables'!$A114,'4.Annual SAE Indices'!$A$2:$A$23,'4.Annual SAE Indices'!$P$2:$P$23)*_xlfn.XLOOKUP('8. Model Variables'!$B114,'5.Monthly Multipliers'!$B$2:$B$13,'5.Monthly Multipliers'!$I$2:$I$13) + _xlfn.XLOOKUP('8. Model Variables'!$A114,'4.Annual SAE Indices'!$A$2:$A$23,'4.Annual SAE Indices'!$Q$2:$Q$23)*_xlfn.XLOOKUP('8. Model Variables'!$B114,'5.Monthly Multipliers'!$B$2:$B$13,'5.Monthly Multipliers'!$J$2:$J$13) + _xlfn.XLOOKUP('8. Model Variables'!$A114,'4.Annual SAE Indices'!$A$2:$A$23,'4.Annual SAE Indices'!$R$2:$R$23)*_xlfn.XLOOKUP('8. Model Variables'!$B114,'5.Monthly Multipliers'!$B$2:$B$13,'5.Monthly Multipliers'!$K$2:$K$13) + _xlfn.XLOOKUP('8. Model Variables'!$A114,'4.Annual SAE Indices'!$A$2:$A$23,'4.Annual SAE Indices'!$T$2:$T$23)*_xlfn.XLOOKUP('8. Model Variables'!$B114,'5.Monthly Multipliers'!$B$2:$B$13,'5.Monthly Multipliers'!$L$2:$L$13) + _xlfn.XLOOKUP('8. Model Variables'!$A114,'4.Annual SAE Indices'!$A$2:$A$23,'4.Annual SAE Indices'!$U$2:$U$23)*_xlfn.XLOOKUP('8. Model Variables'!$B114,'5.Monthly Multipliers'!$B$2:$B$13,'5.Monthly Multipliers'!$M$2:$M$13)</f>
        <v>493.28450217970601</v>
      </c>
      <c r="F114">
        <f>('6.Econ Transform'!C114^0.2)*'7.Wthr Transform'!D138*12*'8. Model Variables'!E114</f>
        <v>501.55785931099564</v>
      </c>
    </row>
    <row r="115" spans="1:6" x14ac:dyDescent="0.35">
      <c r="A115">
        <f t="shared" si="2"/>
        <v>2026</v>
      </c>
      <c r="B115">
        <f t="shared" si="3"/>
        <v>6</v>
      </c>
      <c r="C115" s="2">
        <f>('6.Econ Transform'!C115^0.2)*'7.Wthr Transform'!H139*_xlfn.XLOOKUP('8. Model Variables'!A115,'4.Annual SAE Indices'!$A$2:$A$23,'4.Annual SAE Indices'!$V$2:$V$23)</f>
        <v>1.7134387157154427</v>
      </c>
      <c r="D115" s="2">
        <f>('6.Econ Transform'!C115^0.2)*'7.Wthr Transform'!L139*_xlfn.XLOOKUP('8. Model Variables'!$A115,'4.Annual SAE Indices'!$A$2:$A$23,'4.Annual SAE Indices'!$W$2:$W$23)</f>
        <v>217.28501070219434</v>
      </c>
      <c r="E115">
        <f>_xlfn.XLOOKUP('8. Model Variables'!$A115,'4.Annual SAE Indices'!$A$2:$A$23,'4.Annual SAE Indices'!$J$2:$J$23)*_xlfn.XLOOKUP('8. Model Variables'!$B115,'5.Monthly Multipliers'!$B$2:$B$13,'5.Monthly Multipliers'!$C$2:$C$13) + _xlfn.XLOOKUP('8. Model Variables'!$A115,'4.Annual SAE Indices'!$A$2:$A$23,'4.Annual SAE Indices'!$K$2:$K$23)*_xlfn.XLOOKUP('8. Model Variables'!$B115,'5.Monthly Multipliers'!$B$2:$B$13,'5.Monthly Multipliers'!$D$2:$D$13) + _xlfn.XLOOKUP('8. Model Variables'!$A115,'4.Annual SAE Indices'!$A$2:$A$23,'4.Annual SAE Indices'!$L$2:$L$23)*_xlfn.XLOOKUP('8. Model Variables'!$B115,'5.Monthly Multipliers'!$B$2:$B$13,'5.Monthly Multipliers'!$E$2:$E$13) + _xlfn.XLOOKUP('8. Model Variables'!$A115,'4.Annual SAE Indices'!$A$2:$A$23,'4.Annual SAE Indices'!$M$2:$M$23)*_xlfn.XLOOKUP('8. Model Variables'!$B115,'5.Monthly Multipliers'!$B$2:$B$13,'5.Monthly Multipliers'!$F$2:$F$13) + _xlfn.XLOOKUP('8. Model Variables'!$A115,'4.Annual SAE Indices'!$A$2:$A$23,'4.Annual SAE Indices'!$N$2:$N$23)*_xlfn.XLOOKUP('8. Model Variables'!$B115,'5.Monthly Multipliers'!$B$2:$B$13,'5.Monthly Multipliers'!$G$2:$G$13) + _xlfn.XLOOKUP('8. Model Variables'!$A115,'4.Annual SAE Indices'!$A$2:$A$23,'4.Annual SAE Indices'!$O$2:$O$23)*_xlfn.XLOOKUP('8. Model Variables'!$B115,'5.Monthly Multipliers'!$B$2:$B$13,'5.Monthly Multipliers'!$H$2:$H$13) + _xlfn.XLOOKUP('8. Model Variables'!$A115,'4.Annual SAE Indices'!$A$2:$A$23,'4.Annual SAE Indices'!$P$2:$P$23)*_xlfn.XLOOKUP('8. Model Variables'!$B115,'5.Monthly Multipliers'!$B$2:$B$13,'5.Monthly Multipliers'!$I$2:$I$13) + _xlfn.XLOOKUP('8. Model Variables'!$A115,'4.Annual SAE Indices'!$A$2:$A$23,'4.Annual SAE Indices'!$Q$2:$Q$23)*_xlfn.XLOOKUP('8. Model Variables'!$B115,'5.Monthly Multipliers'!$B$2:$B$13,'5.Monthly Multipliers'!$J$2:$J$13) + _xlfn.XLOOKUP('8. Model Variables'!$A115,'4.Annual SAE Indices'!$A$2:$A$23,'4.Annual SAE Indices'!$R$2:$R$23)*_xlfn.XLOOKUP('8. Model Variables'!$B115,'5.Monthly Multipliers'!$B$2:$B$13,'5.Monthly Multipliers'!$K$2:$K$13) + _xlfn.XLOOKUP('8. Model Variables'!$A115,'4.Annual SAE Indices'!$A$2:$A$23,'4.Annual SAE Indices'!$T$2:$T$23)*_xlfn.XLOOKUP('8. Model Variables'!$B115,'5.Monthly Multipliers'!$B$2:$B$13,'5.Monthly Multipliers'!$L$2:$L$13) + _xlfn.XLOOKUP('8. Model Variables'!$A115,'4.Annual SAE Indices'!$A$2:$A$23,'4.Annual SAE Indices'!$U$2:$U$23)*_xlfn.XLOOKUP('8. Model Variables'!$B115,'5.Monthly Multipliers'!$B$2:$B$13,'5.Monthly Multipliers'!$M$2:$M$13)</f>
        <v>490.85588634691601</v>
      </c>
      <c r="F115">
        <f>('6.Econ Transform'!C115^0.2)*'7.Wthr Transform'!D139*12*'8. Model Variables'!E115</f>
        <v>482.9888814051742</v>
      </c>
    </row>
    <row r="116" spans="1:6" x14ac:dyDescent="0.35">
      <c r="A116">
        <f t="shared" si="2"/>
        <v>2026</v>
      </c>
      <c r="B116">
        <f t="shared" si="3"/>
        <v>7</v>
      </c>
      <c r="C116" s="2">
        <f>('6.Econ Transform'!C116^0.2)*'7.Wthr Transform'!H140*_xlfn.XLOOKUP('8. Model Variables'!A116,'4.Annual SAE Indices'!$A$2:$A$23,'4.Annual SAE Indices'!$V$2:$V$23)</f>
        <v>0</v>
      </c>
      <c r="D116" s="2">
        <f>('6.Econ Transform'!C116^0.2)*'7.Wthr Transform'!L140*_xlfn.XLOOKUP('8. Model Variables'!$A116,'4.Annual SAE Indices'!$A$2:$A$23,'4.Annual SAE Indices'!$W$2:$W$23)</f>
        <v>433.45644331408158</v>
      </c>
      <c r="E116">
        <f>_xlfn.XLOOKUP('8. Model Variables'!$A116,'4.Annual SAE Indices'!$A$2:$A$23,'4.Annual SAE Indices'!$J$2:$J$23)*_xlfn.XLOOKUP('8. Model Variables'!$B116,'5.Monthly Multipliers'!$B$2:$B$13,'5.Monthly Multipliers'!$C$2:$C$13) + _xlfn.XLOOKUP('8. Model Variables'!$A116,'4.Annual SAE Indices'!$A$2:$A$23,'4.Annual SAE Indices'!$K$2:$K$23)*_xlfn.XLOOKUP('8. Model Variables'!$B116,'5.Monthly Multipliers'!$B$2:$B$13,'5.Monthly Multipliers'!$D$2:$D$13) + _xlfn.XLOOKUP('8. Model Variables'!$A116,'4.Annual SAE Indices'!$A$2:$A$23,'4.Annual SAE Indices'!$L$2:$L$23)*_xlfn.XLOOKUP('8. Model Variables'!$B116,'5.Monthly Multipliers'!$B$2:$B$13,'5.Monthly Multipliers'!$E$2:$E$13) + _xlfn.XLOOKUP('8. Model Variables'!$A116,'4.Annual SAE Indices'!$A$2:$A$23,'4.Annual SAE Indices'!$M$2:$M$23)*_xlfn.XLOOKUP('8. Model Variables'!$B116,'5.Monthly Multipliers'!$B$2:$B$13,'5.Monthly Multipliers'!$F$2:$F$13) + _xlfn.XLOOKUP('8. Model Variables'!$A116,'4.Annual SAE Indices'!$A$2:$A$23,'4.Annual SAE Indices'!$N$2:$N$23)*_xlfn.XLOOKUP('8. Model Variables'!$B116,'5.Monthly Multipliers'!$B$2:$B$13,'5.Monthly Multipliers'!$G$2:$G$13) + _xlfn.XLOOKUP('8. Model Variables'!$A116,'4.Annual SAE Indices'!$A$2:$A$23,'4.Annual SAE Indices'!$O$2:$O$23)*_xlfn.XLOOKUP('8. Model Variables'!$B116,'5.Monthly Multipliers'!$B$2:$B$13,'5.Monthly Multipliers'!$H$2:$H$13) + _xlfn.XLOOKUP('8. Model Variables'!$A116,'4.Annual SAE Indices'!$A$2:$A$23,'4.Annual SAE Indices'!$P$2:$P$23)*_xlfn.XLOOKUP('8. Model Variables'!$B116,'5.Monthly Multipliers'!$B$2:$B$13,'5.Monthly Multipliers'!$I$2:$I$13) + _xlfn.XLOOKUP('8. Model Variables'!$A116,'4.Annual SAE Indices'!$A$2:$A$23,'4.Annual SAE Indices'!$Q$2:$Q$23)*_xlfn.XLOOKUP('8. Model Variables'!$B116,'5.Monthly Multipliers'!$B$2:$B$13,'5.Monthly Multipliers'!$J$2:$J$13) + _xlfn.XLOOKUP('8. Model Variables'!$A116,'4.Annual SAE Indices'!$A$2:$A$23,'4.Annual SAE Indices'!$R$2:$R$23)*_xlfn.XLOOKUP('8. Model Variables'!$B116,'5.Monthly Multipliers'!$B$2:$B$13,'5.Monthly Multipliers'!$K$2:$K$13) + _xlfn.XLOOKUP('8. Model Variables'!$A116,'4.Annual SAE Indices'!$A$2:$A$23,'4.Annual SAE Indices'!$T$2:$T$23)*_xlfn.XLOOKUP('8. Model Variables'!$B116,'5.Monthly Multipliers'!$B$2:$B$13,'5.Monthly Multipliers'!$L$2:$L$13) + _xlfn.XLOOKUP('8. Model Variables'!$A116,'4.Annual SAE Indices'!$A$2:$A$23,'4.Annual SAE Indices'!$U$2:$U$23)*_xlfn.XLOOKUP('8. Model Variables'!$B116,'5.Monthly Multipliers'!$B$2:$B$13,'5.Monthly Multipliers'!$M$2:$M$13)</f>
        <v>485.62979333463602</v>
      </c>
      <c r="F116">
        <f>('6.Econ Transform'!C116^0.2)*'7.Wthr Transform'!D140*12*'8. Model Variables'!E116</f>
        <v>494.26878177709449</v>
      </c>
    </row>
    <row r="117" spans="1:6" x14ac:dyDescent="0.35">
      <c r="A117">
        <f t="shared" si="2"/>
        <v>2026</v>
      </c>
      <c r="B117">
        <f t="shared" si="3"/>
        <v>8</v>
      </c>
      <c r="C117" s="2">
        <f>('6.Econ Transform'!C117^0.2)*'7.Wthr Transform'!H141*_xlfn.XLOOKUP('8. Model Variables'!A117,'4.Annual SAE Indices'!$A$2:$A$23,'4.Annual SAE Indices'!$V$2:$V$23)</f>
        <v>0.11024152260784501</v>
      </c>
      <c r="D117" s="2">
        <f>('6.Econ Transform'!C117^0.2)*'7.Wthr Transform'!L141*_xlfn.XLOOKUP('8. Model Variables'!$A117,'4.Annual SAE Indices'!$A$2:$A$23,'4.Annual SAE Indices'!$W$2:$W$23)</f>
        <v>356.7422257372242</v>
      </c>
      <c r="E117">
        <f>_xlfn.XLOOKUP('8. Model Variables'!$A117,'4.Annual SAE Indices'!$A$2:$A$23,'4.Annual SAE Indices'!$J$2:$J$23)*_xlfn.XLOOKUP('8. Model Variables'!$B117,'5.Monthly Multipliers'!$B$2:$B$13,'5.Monthly Multipliers'!$C$2:$C$13) + _xlfn.XLOOKUP('8. Model Variables'!$A117,'4.Annual SAE Indices'!$A$2:$A$23,'4.Annual SAE Indices'!$K$2:$K$23)*_xlfn.XLOOKUP('8. Model Variables'!$B117,'5.Monthly Multipliers'!$B$2:$B$13,'5.Monthly Multipliers'!$D$2:$D$13) + _xlfn.XLOOKUP('8. Model Variables'!$A117,'4.Annual SAE Indices'!$A$2:$A$23,'4.Annual SAE Indices'!$L$2:$L$23)*_xlfn.XLOOKUP('8. Model Variables'!$B117,'5.Monthly Multipliers'!$B$2:$B$13,'5.Monthly Multipliers'!$E$2:$E$13) + _xlfn.XLOOKUP('8. Model Variables'!$A117,'4.Annual SAE Indices'!$A$2:$A$23,'4.Annual SAE Indices'!$M$2:$M$23)*_xlfn.XLOOKUP('8. Model Variables'!$B117,'5.Monthly Multipliers'!$B$2:$B$13,'5.Monthly Multipliers'!$F$2:$F$13) + _xlfn.XLOOKUP('8. Model Variables'!$A117,'4.Annual SAE Indices'!$A$2:$A$23,'4.Annual SAE Indices'!$N$2:$N$23)*_xlfn.XLOOKUP('8. Model Variables'!$B117,'5.Monthly Multipliers'!$B$2:$B$13,'5.Monthly Multipliers'!$G$2:$G$13) + _xlfn.XLOOKUP('8. Model Variables'!$A117,'4.Annual SAE Indices'!$A$2:$A$23,'4.Annual SAE Indices'!$O$2:$O$23)*_xlfn.XLOOKUP('8. Model Variables'!$B117,'5.Monthly Multipliers'!$B$2:$B$13,'5.Monthly Multipliers'!$H$2:$H$13) + _xlfn.XLOOKUP('8. Model Variables'!$A117,'4.Annual SAE Indices'!$A$2:$A$23,'4.Annual SAE Indices'!$P$2:$P$23)*_xlfn.XLOOKUP('8. Model Variables'!$B117,'5.Monthly Multipliers'!$B$2:$B$13,'5.Monthly Multipliers'!$I$2:$I$13) + _xlfn.XLOOKUP('8. Model Variables'!$A117,'4.Annual SAE Indices'!$A$2:$A$23,'4.Annual SAE Indices'!$Q$2:$Q$23)*_xlfn.XLOOKUP('8. Model Variables'!$B117,'5.Monthly Multipliers'!$B$2:$B$13,'5.Monthly Multipliers'!$J$2:$J$13) + _xlfn.XLOOKUP('8. Model Variables'!$A117,'4.Annual SAE Indices'!$A$2:$A$23,'4.Annual SAE Indices'!$R$2:$R$23)*_xlfn.XLOOKUP('8. Model Variables'!$B117,'5.Monthly Multipliers'!$B$2:$B$13,'5.Monthly Multipliers'!$K$2:$K$13) + _xlfn.XLOOKUP('8. Model Variables'!$A117,'4.Annual SAE Indices'!$A$2:$A$23,'4.Annual SAE Indices'!$T$2:$T$23)*_xlfn.XLOOKUP('8. Model Variables'!$B117,'5.Monthly Multipliers'!$B$2:$B$13,'5.Monthly Multipliers'!$L$2:$L$13) + _xlfn.XLOOKUP('8. Model Variables'!$A117,'4.Annual SAE Indices'!$A$2:$A$23,'4.Annual SAE Indices'!$U$2:$U$23)*_xlfn.XLOOKUP('8. Model Variables'!$B117,'5.Monthly Multipliers'!$B$2:$B$13,'5.Monthly Multipliers'!$M$2:$M$13)</f>
        <v>484.709496868884</v>
      </c>
      <c r="F117">
        <f>('6.Econ Transform'!C117^0.2)*'7.Wthr Transform'!D141*12*'8. Model Variables'!E117</f>
        <v>493.33211393001375</v>
      </c>
    </row>
    <row r="118" spans="1:6" x14ac:dyDescent="0.35">
      <c r="A118">
        <f t="shared" si="2"/>
        <v>2026</v>
      </c>
      <c r="B118">
        <f t="shared" si="3"/>
        <v>9</v>
      </c>
      <c r="C118" s="2">
        <f>('6.Econ Transform'!C118^0.2)*'7.Wthr Transform'!H142*_xlfn.XLOOKUP('8. Model Variables'!A118,'4.Annual SAE Indices'!$A$2:$A$23,'4.Annual SAE Indices'!$V$2:$V$23)</f>
        <v>5.5248949120908355</v>
      </c>
      <c r="D118" s="2">
        <f>('6.Econ Transform'!C118^0.2)*'7.Wthr Transform'!L142*_xlfn.XLOOKUP('8. Model Variables'!$A118,'4.Annual SAE Indices'!$A$2:$A$23,'4.Annual SAE Indices'!$W$2:$W$23)</f>
        <v>133.27159853535508</v>
      </c>
      <c r="E118">
        <f>_xlfn.XLOOKUP('8. Model Variables'!$A118,'4.Annual SAE Indices'!$A$2:$A$23,'4.Annual SAE Indices'!$J$2:$J$23)*_xlfn.XLOOKUP('8. Model Variables'!$B118,'5.Monthly Multipliers'!$B$2:$B$13,'5.Monthly Multipliers'!$C$2:$C$13) + _xlfn.XLOOKUP('8. Model Variables'!$A118,'4.Annual SAE Indices'!$A$2:$A$23,'4.Annual SAE Indices'!$K$2:$K$23)*_xlfn.XLOOKUP('8. Model Variables'!$B118,'5.Monthly Multipliers'!$B$2:$B$13,'5.Monthly Multipliers'!$D$2:$D$13) + _xlfn.XLOOKUP('8. Model Variables'!$A118,'4.Annual SAE Indices'!$A$2:$A$23,'4.Annual SAE Indices'!$L$2:$L$23)*_xlfn.XLOOKUP('8. Model Variables'!$B118,'5.Monthly Multipliers'!$B$2:$B$13,'5.Monthly Multipliers'!$E$2:$E$13) + _xlfn.XLOOKUP('8. Model Variables'!$A118,'4.Annual SAE Indices'!$A$2:$A$23,'4.Annual SAE Indices'!$M$2:$M$23)*_xlfn.XLOOKUP('8. Model Variables'!$B118,'5.Monthly Multipliers'!$B$2:$B$13,'5.Monthly Multipliers'!$F$2:$F$13) + _xlfn.XLOOKUP('8. Model Variables'!$A118,'4.Annual SAE Indices'!$A$2:$A$23,'4.Annual SAE Indices'!$N$2:$N$23)*_xlfn.XLOOKUP('8. Model Variables'!$B118,'5.Monthly Multipliers'!$B$2:$B$13,'5.Monthly Multipliers'!$G$2:$G$13) + _xlfn.XLOOKUP('8. Model Variables'!$A118,'4.Annual SAE Indices'!$A$2:$A$23,'4.Annual SAE Indices'!$O$2:$O$23)*_xlfn.XLOOKUP('8. Model Variables'!$B118,'5.Monthly Multipliers'!$B$2:$B$13,'5.Monthly Multipliers'!$H$2:$H$13) + _xlfn.XLOOKUP('8. Model Variables'!$A118,'4.Annual SAE Indices'!$A$2:$A$23,'4.Annual SAE Indices'!$P$2:$P$23)*_xlfn.XLOOKUP('8. Model Variables'!$B118,'5.Monthly Multipliers'!$B$2:$B$13,'5.Monthly Multipliers'!$I$2:$I$13) + _xlfn.XLOOKUP('8. Model Variables'!$A118,'4.Annual SAE Indices'!$A$2:$A$23,'4.Annual SAE Indices'!$Q$2:$Q$23)*_xlfn.XLOOKUP('8. Model Variables'!$B118,'5.Monthly Multipliers'!$B$2:$B$13,'5.Monthly Multipliers'!$J$2:$J$13) + _xlfn.XLOOKUP('8. Model Variables'!$A118,'4.Annual SAE Indices'!$A$2:$A$23,'4.Annual SAE Indices'!$R$2:$R$23)*_xlfn.XLOOKUP('8. Model Variables'!$B118,'5.Monthly Multipliers'!$B$2:$B$13,'5.Monthly Multipliers'!$K$2:$K$13) + _xlfn.XLOOKUP('8. Model Variables'!$A118,'4.Annual SAE Indices'!$A$2:$A$23,'4.Annual SAE Indices'!$T$2:$T$23)*_xlfn.XLOOKUP('8. Model Variables'!$B118,'5.Monthly Multipliers'!$B$2:$B$13,'5.Monthly Multipliers'!$L$2:$L$13) + _xlfn.XLOOKUP('8. Model Variables'!$A118,'4.Annual SAE Indices'!$A$2:$A$23,'4.Annual SAE Indices'!$U$2:$U$23)*_xlfn.XLOOKUP('8. Model Variables'!$B118,'5.Monthly Multipliers'!$B$2:$B$13,'5.Monthly Multipliers'!$M$2:$M$13)</f>
        <v>487.35717512619306</v>
      </c>
      <c r="F118">
        <f>('6.Econ Transform'!C118^0.2)*'7.Wthr Transform'!D142*12*'8. Model Variables'!E118</f>
        <v>480.02602489389125</v>
      </c>
    </row>
    <row r="119" spans="1:6" x14ac:dyDescent="0.35">
      <c r="A119">
        <f t="shared" si="2"/>
        <v>2026</v>
      </c>
      <c r="B119">
        <f t="shared" si="3"/>
        <v>10</v>
      </c>
      <c r="C119" s="2">
        <f>('6.Econ Transform'!C119^0.2)*'7.Wthr Transform'!H143*_xlfn.XLOOKUP('8. Model Variables'!A119,'4.Annual SAE Indices'!$A$2:$A$23,'4.Annual SAE Indices'!$V$2:$V$23)</f>
        <v>69.124900278252454</v>
      </c>
      <c r="D119" s="2">
        <f>('6.Econ Transform'!C119^0.2)*'7.Wthr Transform'!L143*_xlfn.XLOOKUP('8. Model Variables'!$A119,'4.Annual SAE Indices'!$A$2:$A$23,'4.Annual SAE Indices'!$W$2:$W$23)</f>
        <v>18.363747707770436</v>
      </c>
      <c r="E119">
        <f>_xlfn.XLOOKUP('8. Model Variables'!$A119,'4.Annual SAE Indices'!$A$2:$A$23,'4.Annual SAE Indices'!$J$2:$J$23)*_xlfn.XLOOKUP('8. Model Variables'!$B119,'5.Monthly Multipliers'!$B$2:$B$13,'5.Monthly Multipliers'!$C$2:$C$13) + _xlfn.XLOOKUP('8. Model Variables'!$A119,'4.Annual SAE Indices'!$A$2:$A$23,'4.Annual SAE Indices'!$K$2:$K$23)*_xlfn.XLOOKUP('8. Model Variables'!$B119,'5.Monthly Multipliers'!$B$2:$B$13,'5.Monthly Multipliers'!$D$2:$D$13) + _xlfn.XLOOKUP('8. Model Variables'!$A119,'4.Annual SAE Indices'!$A$2:$A$23,'4.Annual SAE Indices'!$L$2:$L$23)*_xlfn.XLOOKUP('8. Model Variables'!$B119,'5.Monthly Multipliers'!$B$2:$B$13,'5.Monthly Multipliers'!$E$2:$E$13) + _xlfn.XLOOKUP('8. Model Variables'!$A119,'4.Annual SAE Indices'!$A$2:$A$23,'4.Annual SAE Indices'!$M$2:$M$23)*_xlfn.XLOOKUP('8. Model Variables'!$B119,'5.Monthly Multipliers'!$B$2:$B$13,'5.Monthly Multipliers'!$F$2:$F$13) + _xlfn.XLOOKUP('8. Model Variables'!$A119,'4.Annual SAE Indices'!$A$2:$A$23,'4.Annual SAE Indices'!$N$2:$N$23)*_xlfn.XLOOKUP('8. Model Variables'!$B119,'5.Monthly Multipliers'!$B$2:$B$13,'5.Monthly Multipliers'!$G$2:$G$13) + _xlfn.XLOOKUP('8. Model Variables'!$A119,'4.Annual SAE Indices'!$A$2:$A$23,'4.Annual SAE Indices'!$O$2:$O$23)*_xlfn.XLOOKUP('8. Model Variables'!$B119,'5.Monthly Multipliers'!$B$2:$B$13,'5.Monthly Multipliers'!$H$2:$H$13) + _xlfn.XLOOKUP('8. Model Variables'!$A119,'4.Annual SAE Indices'!$A$2:$A$23,'4.Annual SAE Indices'!$P$2:$P$23)*_xlfn.XLOOKUP('8. Model Variables'!$B119,'5.Monthly Multipliers'!$B$2:$B$13,'5.Monthly Multipliers'!$I$2:$I$13) + _xlfn.XLOOKUP('8. Model Variables'!$A119,'4.Annual SAE Indices'!$A$2:$A$23,'4.Annual SAE Indices'!$Q$2:$Q$23)*_xlfn.XLOOKUP('8. Model Variables'!$B119,'5.Monthly Multipliers'!$B$2:$B$13,'5.Monthly Multipliers'!$J$2:$J$13) + _xlfn.XLOOKUP('8. Model Variables'!$A119,'4.Annual SAE Indices'!$A$2:$A$23,'4.Annual SAE Indices'!$R$2:$R$23)*_xlfn.XLOOKUP('8. Model Variables'!$B119,'5.Monthly Multipliers'!$B$2:$B$13,'5.Monthly Multipliers'!$K$2:$K$13) + _xlfn.XLOOKUP('8. Model Variables'!$A119,'4.Annual SAE Indices'!$A$2:$A$23,'4.Annual SAE Indices'!$T$2:$T$23)*_xlfn.XLOOKUP('8. Model Variables'!$B119,'5.Monthly Multipliers'!$B$2:$B$13,'5.Monthly Multipliers'!$L$2:$L$13) + _xlfn.XLOOKUP('8. Model Variables'!$A119,'4.Annual SAE Indices'!$A$2:$A$23,'4.Annual SAE Indices'!$U$2:$U$23)*_xlfn.XLOOKUP('8. Model Variables'!$B119,'5.Monthly Multipliers'!$B$2:$B$13,'5.Monthly Multipliers'!$M$2:$M$13)</f>
        <v>492.84782465445807</v>
      </c>
      <c r="F119">
        <f>('6.Econ Transform'!C119^0.2)*'7.Wthr Transform'!D143*12*'8. Model Variables'!E119</f>
        <v>502.23647063465137</v>
      </c>
    </row>
    <row r="120" spans="1:6" x14ac:dyDescent="0.35">
      <c r="A120">
        <f t="shared" si="2"/>
        <v>2026</v>
      </c>
      <c r="B120">
        <f t="shared" si="3"/>
        <v>11</v>
      </c>
      <c r="C120" s="2">
        <f>('6.Econ Transform'!C120^0.2)*'7.Wthr Transform'!H144*_xlfn.XLOOKUP('8. Model Variables'!A120,'4.Annual SAE Indices'!$A$2:$A$23,'4.Annual SAE Indices'!$V$2:$V$23)</f>
        <v>165.58762178875963</v>
      </c>
      <c r="D120" s="2">
        <f>('6.Econ Transform'!C120^0.2)*'7.Wthr Transform'!L144*_xlfn.XLOOKUP('8. Model Variables'!$A120,'4.Annual SAE Indices'!$A$2:$A$23,'4.Annual SAE Indices'!$W$2:$W$23)</f>
        <v>0.73285869593558173</v>
      </c>
      <c r="E120">
        <f>_xlfn.XLOOKUP('8. Model Variables'!$A120,'4.Annual SAE Indices'!$A$2:$A$23,'4.Annual SAE Indices'!$J$2:$J$23)*_xlfn.XLOOKUP('8. Model Variables'!$B120,'5.Monthly Multipliers'!$B$2:$B$13,'5.Monthly Multipliers'!$C$2:$C$13) + _xlfn.XLOOKUP('8. Model Variables'!$A120,'4.Annual SAE Indices'!$A$2:$A$23,'4.Annual SAE Indices'!$K$2:$K$23)*_xlfn.XLOOKUP('8. Model Variables'!$B120,'5.Monthly Multipliers'!$B$2:$B$13,'5.Monthly Multipliers'!$D$2:$D$13) + _xlfn.XLOOKUP('8. Model Variables'!$A120,'4.Annual SAE Indices'!$A$2:$A$23,'4.Annual SAE Indices'!$L$2:$L$23)*_xlfn.XLOOKUP('8. Model Variables'!$B120,'5.Monthly Multipliers'!$B$2:$B$13,'5.Monthly Multipliers'!$E$2:$E$13) + _xlfn.XLOOKUP('8. Model Variables'!$A120,'4.Annual SAE Indices'!$A$2:$A$23,'4.Annual SAE Indices'!$M$2:$M$23)*_xlfn.XLOOKUP('8. Model Variables'!$B120,'5.Monthly Multipliers'!$B$2:$B$13,'5.Monthly Multipliers'!$F$2:$F$13) + _xlfn.XLOOKUP('8. Model Variables'!$A120,'4.Annual SAE Indices'!$A$2:$A$23,'4.Annual SAE Indices'!$N$2:$N$23)*_xlfn.XLOOKUP('8. Model Variables'!$B120,'5.Monthly Multipliers'!$B$2:$B$13,'5.Monthly Multipliers'!$G$2:$G$13) + _xlfn.XLOOKUP('8. Model Variables'!$A120,'4.Annual SAE Indices'!$A$2:$A$23,'4.Annual SAE Indices'!$O$2:$O$23)*_xlfn.XLOOKUP('8. Model Variables'!$B120,'5.Monthly Multipliers'!$B$2:$B$13,'5.Monthly Multipliers'!$H$2:$H$13) + _xlfn.XLOOKUP('8. Model Variables'!$A120,'4.Annual SAE Indices'!$A$2:$A$23,'4.Annual SAE Indices'!$P$2:$P$23)*_xlfn.XLOOKUP('8. Model Variables'!$B120,'5.Monthly Multipliers'!$B$2:$B$13,'5.Monthly Multipliers'!$I$2:$I$13) + _xlfn.XLOOKUP('8. Model Variables'!$A120,'4.Annual SAE Indices'!$A$2:$A$23,'4.Annual SAE Indices'!$Q$2:$Q$23)*_xlfn.XLOOKUP('8. Model Variables'!$B120,'5.Monthly Multipliers'!$B$2:$B$13,'5.Monthly Multipliers'!$J$2:$J$13) + _xlfn.XLOOKUP('8. Model Variables'!$A120,'4.Annual SAE Indices'!$A$2:$A$23,'4.Annual SAE Indices'!$R$2:$R$23)*_xlfn.XLOOKUP('8. Model Variables'!$B120,'5.Monthly Multipliers'!$B$2:$B$13,'5.Monthly Multipliers'!$K$2:$K$13) + _xlfn.XLOOKUP('8. Model Variables'!$A120,'4.Annual SAE Indices'!$A$2:$A$23,'4.Annual SAE Indices'!$T$2:$T$23)*_xlfn.XLOOKUP('8. Model Variables'!$B120,'5.Monthly Multipliers'!$B$2:$B$13,'5.Monthly Multipliers'!$L$2:$L$13) + _xlfn.XLOOKUP('8. Model Variables'!$A120,'4.Annual SAE Indices'!$A$2:$A$23,'4.Annual SAE Indices'!$U$2:$U$23)*_xlfn.XLOOKUP('8. Model Variables'!$B120,'5.Monthly Multipliers'!$B$2:$B$13,'5.Monthly Multipliers'!$M$2:$M$13)</f>
        <v>498.01177906106307</v>
      </c>
      <c r="F120">
        <f>('6.Econ Transform'!C120^0.2)*'7.Wthr Transform'!D144*12*'8. Model Variables'!E120</f>
        <v>491.12786832745343</v>
      </c>
    </row>
    <row r="121" spans="1:6" x14ac:dyDescent="0.35">
      <c r="A121">
        <f t="shared" si="2"/>
        <v>2026</v>
      </c>
      <c r="B121">
        <f t="shared" si="3"/>
        <v>12</v>
      </c>
      <c r="C121" s="2">
        <f>('6.Econ Transform'!C121^0.2)*'7.Wthr Transform'!H145*_xlfn.XLOOKUP('8. Model Variables'!A121,'4.Annual SAE Indices'!$A$2:$A$23,'4.Annual SAE Indices'!$V$2:$V$23)</f>
        <v>252.31140491849925</v>
      </c>
      <c r="D121" s="2">
        <f>('6.Econ Transform'!C121^0.2)*'7.Wthr Transform'!L145*_xlfn.XLOOKUP('8. Model Variables'!$A121,'4.Annual SAE Indices'!$A$2:$A$23,'4.Annual SAE Indices'!$W$2:$W$23)</f>
        <v>0</v>
      </c>
      <c r="E121">
        <f>_xlfn.XLOOKUP('8. Model Variables'!$A121,'4.Annual SAE Indices'!$A$2:$A$23,'4.Annual SAE Indices'!$J$2:$J$23)*_xlfn.XLOOKUP('8. Model Variables'!$B121,'5.Monthly Multipliers'!$B$2:$B$13,'5.Monthly Multipliers'!$C$2:$C$13) + _xlfn.XLOOKUP('8. Model Variables'!$A121,'4.Annual SAE Indices'!$A$2:$A$23,'4.Annual SAE Indices'!$K$2:$K$23)*_xlfn.XLOOKUP('8. Model Variables'!$B121,'5.Monthly Multipliers'!$B$2:$B$13,'5.Monthly Multipliers'!$D$2:$D$13) + _xlfn.XLOOKUP('8. Model Variables'!$A121,'4.Annual SAE Indices'!$A$2:$A$23,'4.Annual SAE Indices'!$L$2:$L$23)*_xlfn.XLOOKUP('8. Model Variables'!$B121,'5.Monthly Multipliers'!$B$2:$B$13,'5.Monthly Multipliers'!$E$2:$E$13) + _xlfn.XLOOKUP('8. Model Variables'!$A121,'4.Annual SAE Indices'!$A$2:$A$23,'4.Annual SAE Indices'!$M$2:$M$23)*_xlfn.XLOOKUP('8. Model Variables'!$B121,'5.Monthly Multipliers'!$B$2:$B$13,'5.Monthly Multipliers'!$F$2:$F$13) + _xlfn.XLOOKUP('8. Model Variables'!$A121,'4.Annual SAE Indices'!$A$2:$A$23,'4.Annual SAE Indices'!$N$2:$N$23)*_xlfn.XLOOKUP('8. Model Variables'!$B121,'5.Monthly Multipliers'!$B$2:$B$13,'5.Monthly Multipliers'!$G$2:$G$13) + _xlfn.XLOOKUP('8. Model Variables'!$A121,'4.Annual SAE Indices'!$A$2:$A$23,'4.Annual SAE Indices'!$O$2:$O$23)*_xlfn.XLOOKUP('8. Model Variables'!$B121,'5.Monthly Multipliers'!$B$2:$B$13,'5.Monthly Multipliers'!$H$2:$H$13) + _xlfn.XLOOKUP('8. Model Variables'!$A121,'4.Annual SAE Indices'!$A$2:$A$23,'4.Annual SAE Indices'!$P$2:$P$23)*_xlfn.XLOOKUP('8. Model Variables'!$B121,'5.Monthly Multipliers'!$B$2:$B$13,'5.Monthly Multipliers'!$I$2:$I$13) + _xlfn.XLOOKUP('8. Model Variables'!$A121,'4.Annual SAE Indices'!$A$2:$A$23,'4.Annual SAE Indices'!$Q$2:$Q$23)*_xlfn.XLOOKUP('8. Model Variables'!$B121,'5.Monthly Multipliers'!$B$2:$B$13,'5.Monthly Multipliers'!$J$2:$J$13) + _xlfn.XLOOKUP('8. Model Variables'!$A121,'4.Annual SAE Indices'!$A$2:$A$23,'4.Annual SAE Indices'!$R$2:$R$23)*_xlfn.XLOOKUP('8. Model Variables'!$B121,'5.Monthly Multipliers'!$B$2:$B$13,'5.Monthly Multipliers'!$K$2:$K$13) + _xlfn.XLOOKUP('8. Model Variables'!$A121,'4.Annual SAE Indices'!$A$2:$A$23,'4.Annual SAE Indices'!$T$2:$T$23)*_xlfn.XLOOKUP('8. Model Variables'!$B121,'5.Monthly Multipliers'!$B$2:$B$13,'5.Monthly Multipliers'!$L$2:$L$13) + _xlfn.XLOOKUP('8. Model Variables'!$A121,'4.Annual SAE Indices'!$A$2:$A$23,'4.Annual SAE Indices'!$U$2:$U$23)*_xlfn.XLOOKUP('8. Model Variables'!$B121,'5.Monthly Multipliers'!$B$2:$B$13,'5.Monthly Multipliers'!$M$2:$M$13)</f>
        <v>504.63081303761004</v>
      </c>
      <c r="F121">
        <f>('6.Econ Transform'!C121^0.2)*'7.Wthr Transform'!D145*12*'8. Model Variables'!E121</f>
        <v>514.2439224342661</v>
      </c>
    </row>
    <row r="122" spans="1:6" x14ac:dyDescent="0.35">
      <c r="A122">
        <f t="shared" si="2"/>
        <v>2027</v>
      </c>
      <c r="B122">
        <f t="shared" si="3"/>
        <v>1</v>
      </c>
      <c r="C122" s="2">
        <f>('6.Econ Transform'!C122^0.2)*'7.Wthr Transform'!H146*_xlfn.XLOOKUP('8. Model Variables'!A122,'4.Annual SAE Indices'!$A$2:$A$23,'4.Annual SAE Indices'!$V$2:$V$23)</f>
        <v>300.76162813445336</v>
      </c>
      <c r="D122" s="2">
        <f>('6.Econ Transform'!C122^0.2)*'7.Wthr Transform'!L146*_xlfn.XLOOKUP('8. Model Variables'!$A122,'4.Annual SAE Indices'!$A$2:$A$23,'4.Annual SAE Indices'!$W$2:$W$23)</f>
        <v>0</v>
      </c>
      <c r="E122">
        <f>_xlfn.XLOOKUP('8. Model Variables'!$A122,'4.Annual SAE Indices'!$A$2:$A$23,'4.Annual SAE Indices'!$J$2:$J$23)*_xlfn.XLOOKUP('8. Model Variables'!$B122,'5.Monthly Multipliers'!$B$2:$B$13,'5.Monthly Multipliers'!$C$2:$C$13) + _xlfn.XLOOKUP('8. Model Variables'!$A122,'4.Annual SAE Indices'!$A$2:$A$23,'4.Annual SAE Indices'!$K$2:$K$23)*_xlfn.XLOOKUP('8. Model Variables'!$B122,'5.Monthly Multipliers'!$B$2:$B$13,'5.Monthly Multipliers'!$D$2:$D$13) + _xlfn.XLOOKUP('8. Model Variables'!$A122,'4.Annual SAE Indices'!$A$2:$A$23,'4.Annual SAE Indices'!$L$2:$L$23)*_xlfn.XLOOKUP('8. Model Variables'!$B122,'5.Monthly Multipliers'!$B$2:$B$13,'5.Monthly Multipliers'!$E$2:$E$13) + _xlfn.XLOOKUP('8. Model Variables'!$A122,'4.Annual SAE Indices'!$A$2:$A$23,'4.Annual SAE Indices'!$M$2:$M$23)*_xlfn.XLOOKUP('8. Model Variables'!$B122,'5.Monthly Multipliers'!$B$2:$B$13,'5.Monthly Multipliers'!$F$2:$F$13) + _xlfn.XLOOKUP('8. Model Variables'!$A122,'4.Annual SAE Indices'!$A$2:$A$23,'4.Annual SAE Indices'!$N$2:$N$23)*_xlfn.XLOOKUP('8. Model Variables'!$B122,'5.Monthly Multipliers'!$B$2:$B$13,'5.Monthly Multipliers'!$G$2:$G$13) + _xlfn.XLOOKUP('8. Model Variables'!$A122,'4.Annual SAE Indices'!$A$2:$A$23,'4.Annual SAE Indices'!$O$2:$O$23)*_xlfn.XLOOKUP('8. Model Variables'!$B122,'5.Monthly Multipliers'!$B$2:$B$13,'5.Monthly Multipliers'!$H$2:$H$13) + _xlfn.XLOOKUP('8. Model Variables'!$A122,'4.Annual SAE Indices'!$A$2:$A$23,'4.Annual SAE Indices'!$P$2:$P$23)*_xlfn.XLOOKUP('8. Model Variables'!$B122,'5.Monthly Multipliers'!$B$2:$B$13,'5.Monthly Multipliers'!$I$2:$I$13) + _xlfn.XLOOKUP('8. Model Variables'!$A122,'4.Annual SAE Indices'!$A$2:$A$23,'4.Annual SAE Indices'!$Q$2:$Q$23)*_xlfn.XLOOKUP('8. Model Variables'!$B122,'5.Monthly Multipliers'!$B$2:$B$13,'5.Monthly Multipliers'!$J$2:$J$13) + _xlfn.XLOOKUP('8. Model Variables'!$A122,'4.Annual SAE Indices'!$A$2:$A$23,'4.Annual SAE Indices'!$R$2:$R$23)*_xlfn.XLOOKUP('8. Model Variables'!$B122,'5.Monthly Multipliers'!$B$2:$B$13,'5.Monthly Multipliers'!$K$2:$K$13) + _xlfn.XLOOKUP('8. Model Variables'!$A122,'4.Annual SAE Indices'!$A$2:$A$23,'4.Annual SAE Indices'!$T$2:$T$23)*_xlfn.XLOOKUP('8. Model Variables'!$B122,'5.Monthly Multipliers'!$B$2:$B$13,'5.Monthly Multipliers'!$L$2:$L$13) + _xlfn.XLOOKUP('8. Model Variables'!$A122,'4.Annual SAE Indices'!$A$2:$A$23,'4.Annual SAE Indices'!$U$2:$U$23)*_xlfn.XLOOKUP('8. Model Variables'!$B122,'5.Monthly Multipliers'!$B$2:$B$13,'5.Monthly Multipliers'!$M$2:$M$13)</f>
        <v>508.73614872869405</v>
      </c>
      <c r="F122">
        <f>('6.Econ Transform'!C122^0.2)*'7.Wthr Transform'!D146*12*'8. Model Variables'!E122</f>
        <v>519.28918507299068</v>
      </c>
    </row>
    <row r="123" spans="1:6" x14ac:dyDescent="0.35">
      <c r="A123">
        <f t="shared" si="2"/>
        <v>2027</v>
      </c>
      <c r="B123">
        <f t="shared" si="3"/>
        <v>2</v>
      </c>
      <c r="C123" s="2">
        <f>('6.Econ Transform'!C123^0.2)*'7.Wthr Transform'!H147*_xlfn.XLOOKUP('8. Model Variables'!A123,'4.Annual SAE Indices'!$A$2:$A$23,'4.Annual SAE Indices'!$V$2:$V$23)</f>
        <v>255.40122924768374</v>
      </c>
      <c r="D123" s="2">
        <f>('6.Econ Transform'!C123^0.2)*'7.Wthr Transform'!L147*_xlfn.XLOOKUP('8. Model Variables'!$A123,'4.Annual SAE Indices'!$A$2:$A$23,'4.Annual SAE Indices'!$W$2:$W$23)</f>
        <v>0</v>
      </c>
      <c r="E123">
        <f>_xlfn.XLOOKUP('8. Model Variables'!$A123,'4.Annual SAE Indices'!$A$2:$A$23,'4.Annual SAE Indices'!$J$2:$J$23)*_xlfn.XLOOKUP('8. Model Variables'!$B123,'5.Monthly Multipliers'!$B$2:$B$13,'5.Monthly Multipliers'!$C$2:$C$13) + _xlfn.XLOOKUP('8. Model Variables'!$A123,'4.Annual SAE Indices'!$A$2:$A$23,'4.Annual SAE Indices'!$K$2:$K$23)*_xlfn.XLOOKUP('8. Model Variables'!$B123,'5.Monthly Multipliers'!$B$2:$B$13,'5.Monthly Multipliers'!$D$2:$D$13) + _xlfn.XLOOKUP('8. Model Variables'!$A123,'4.Annual SAE Indices'!$A$2:$A$23,'4.Annual SAE Indices'!$L$2:$L$23)*_xlfn.XLOOKUP('8. Model Variables'!$B123,'5.Monthly Multipliers'!$B$2:$B$13,'5.Monthly Multipliers'!$E$2:$E$13) + _xlfn.XLOOKUP('8. Model Variables'!$A123,'4.Annual SAE Indices'!$A$2:$A$23,'4.Annual SAE Indices'!$M$2:$M$23)*_xlfn.XLOOKUP('8. Model Variables'!$B123,'5.Monthly Multipliers'!$B$2:$B$13,'5.Monthly Multipliers'!$F$2:$F$13) + _xlfn.XLOOKUP('8. Model Variables'!$A123,'4.Annual SAE Indices'!$A$2:$A$23,'4.Annual SAE Indices'!$N$2:$N$23)*_xlfn.XLOOKUP('8. Model Variables'!$B123,'5.Monthly Multipliers'!$B$2:$B$13,'5.Monthly Multipliers'!$G$2:$G$13) + _xlfn.XLOOKUP('8. Model Variables'!$A123,'4.Annual SAE Indices'!$A$2:$A$23,'4.Annual SAE Indices'!$O$2:$O$23)*_xlfn.XLOOKUP('8. Model Variables'!$B123,'5.Monthly Multipliers'!$B$2:$B$13,'5.Monthly Multipliers'!$H$2:$H$13) + _xlfn.XLOOKUP('8. Model Variables'!$A123,'4.Annual SAE Indices'!$A$2:$A$23,'4.Annual SAE Indices'!$P$2:$P$23)*_xlfn.XLOOKUP('8. Model Variables'!$B123,'5.Monthly Multipliers'!$B$2:$B$13,'5.Monthly Multipliers'!$I$2:$I$13) + _xlfn.XLOOKUP('8. Model Variables'!$A123,'4.Annual SAE Indices'!$A$2:$A$23,'4.Annual SAE Indices'!$Q$2:$Q$23)*_xlfn.XLOOKUP('8. Model Variables'!$B123,'5.Monthly Multipliers'!$B$2:$B$13,'5.Monthly Multipliers'!$J$2:$J$13) + _xlfn.XLOOKUP('8. Model Variables'!$A123,'4.Annual SAE Indices'!$A$2:$A$23,'4.Annual SAE Indices'!$R$2:$R$23)*_xlfn.XLOOKUP('8. Model Variables'!$B123,'5.Monthly Multipliers'!$B$2:$B$13,'5.Monthly Multipliers'!$K$2:$K$13) + _xlfn.XLOOKUP('8. Model Variables'!$A123,'4.Annual SAE Indices'!$A$2:$A$23,'4.Annual SAE Indices'!$T$2:$T$23)*_xlfn.XLOOKUP('8. Model Variables'!$B123,'5.Monthly Multipliers'!$B$2:$B$13,'5.Monthly Multipliers'!$L$2:$L$13) + _xlfn.XLOOKUP('8. Model Variables'!$A123,'4.Annual SAE Indices'!$A$2:$A$23,'4.Annual SAE Indices'!$U$2:$U$23)*_xlfn.XLOOKUP('8. Model Variables'!$B123,'5.Monthly Multipliers'!$B$2:$B$13,'5.Monthly Multipliers'!$M$2:$M$13)</f>
        <v>506.11234531829609</v>
      </c>
      <c r="F123">
        <f>('6.Econ Transform'!C123^0.2)*'7.Wthr Transform'!D147*12*'8. Model Variables'!E123</f>
        <v>466.61634595087992</v>
      </c>
    </row>
    <row r="124" spans="1:6" x14ac:dyDescent="0.35">
      <c r="A124">
        <f t="shared" si="2"/>
        <v>2027</v>
      </c>
      <c r="B124">
        <f t="shared" si="3"/>
        <v>3</v>
      </c>
      <c r="C124" s="2">
        <f>('6.Econ Transform'!C124^0.2)*'7.Wthr Transform'!H148*_xlfn.XLOOKUP('8. Model Variables'!A124,'4.Annual SAE Indices'!$A$2:$A$23,'4.Annual SAE Indices'!$V$2:$V$23)</f>
        <v>214.83524901097951</v>
      </c>
      <c r="D124" s="2">
        <f>('6.Econ Transform'!C124^0.2)*'7.Wthr Transform'!L148*_xlfn.XLOOKUP('8. Model Variables'!$A124,'4.Annual SAE Indices'!$A$2:$A$23,'4.Annual SAE Indices'!$W$2:$W$23)</f>
        <v>0</v>
      </c>
      <c r="E124">
        <f>_xlfn.XLOOKUP('8. Model Variables'!$A124,'4.Annual SAE Indices'!$A$2:$A$23,'4.Annual SAE Indices'!$J$2:$J$23)*_xlfn.XLOOKUP('8. Model Variables'!$B124,'5.Monthly Multipliers'!$B$2:$B$13,'5.Monthly Multipliers'!$C$2:$C$13) + _xlfn.XLOOKUP('8. Model Variables'!$A124,'4.Annual SAE Indices'!$A$2:$A$23,'4.Annual SAE Indices'!$K$2:$K$23)*_xlfn.XLOOKUP('8. Model Variables'!$B124,'5.Monthly Multipliers'!$B$2:$B$13,'5.Monthly Multipliers'!$D$2:$D$13) + _xlfn.XLOOKUP('8. Model Variables'!$A124,'4.Annual SAE Indices'!$A$2:$A$23,'4.Annual SAE Indices'!$L$2:$L$23)*_xlfn.XLOOKUP('8. Model Variables'!$B124,'5.Monthly Multipliers'!$B$2:$B$13,'5.Monthly Multipliers'!$E$2:$E$13) + _xlfn.XLOOKUP('8. Model Variables'!$A124,'4.Annual SAE Indices'!$A$2:$A$23,'4.Annual SAE Indices'!$M$2:$M$23)*_xlfn.XLOOKUP('8. Model Variables'!$B124,'5.Monthly Multipliers'!$B$2:$B$13,'5.Monthly Multipliers'!$F$2:$F$13) + _xlfn.XLOOKUP('8. Model Variables'!$A124,'4.Annual SAE Indices'!$A$2:$A$23,'4.Annual SAE Indices'!$N$2:$N$23)*_xlfn.XLOOKUP('8. Model Variables'!$B124,'5.Monthly Multipliers'!$B$2:$B$13,'5.Monthly Multipliers'!$G$2:$G$13) + _xlfn.XLOOKUP('8. Model Variables'!$A124,'4.Annual SAE Indices'!$A$2:$A$23,'4.Annual SAE Indices'!$O$2:$O$23)*_xlfn.XLOOKUP('8. Model Variables'!$B124,'5.Monthly Multipliers'!$B$2:$B$13,'5.Monthly Multipliers'!$H$2:$H$13) + _xlfn.XLOOKUP('8. Model Variables'!$A124,'4.Annual SAE Indices'!$A$2:$A$23,'4.Annual SAE Indices'!$P$2:$P$23)*_xlfn.XLOOKUP('8. Model Variables'!$B124,'5.Monthly Multipliers'!$B$2:$B$13,'5.Monthly Multipliers'!$I$2:$I$13) + _xlfn.XLOOKUP('8. Model Variables'!$A124,'4.Annual SAE Indices'!$A$2:$A$23,'4.Annual SAE Indices'!$Q$2:$Q$23)*_xlfn.XLOOKUP('8. Model Variables'!$B124,'5.Monthly Multipliers'!$B$2:$B$13,'5.Monthly Multipliers'!$J$2:$J$13) + _xlfn.XLOOKUP('8. Model Variables'!$A124,'4.Annual SAE Indices'!$A$2:$A$23,'4.Annual SAE Indices'!$R$2:$R$23)*_xlfn.XLOOKUP('8. Model Variables'!$B124,'5.Monthly Multipliers'!$B$2:$B$13,'5.Monthly Multipliers'!$K$2:$K$13) + _xlfn.XLOOKUP('8. Model Variables'!$A124,'4.Annual SAE Indices'!$A$2:$A$23,'4.Annual SAE Indices'!$T$2:$T$23)*_xlfn.XLOOKUP('8. Model Variables'!$B124,'5.Monthly Multipliers'!$B$2:$B$13,'5.Monthly Multipliers'!$L$2:$L$13) + _xlfn.XLOOKUP('8. Model Variables'!$A124,'4.Annual SAE Indices'!$A$2:$A$23,'4.Annual SAE Indices'!$U$2:$U$23)*_xlfn.XLOOKUP('8. Model Variables'!$B124,'5.Monthly Multipliers'!$B$2:$B$13,'5.Monthly Multipliers'!$M$2:$M$13)</f>
        <v>503.28171705482805</v>
      </c>
      <c r="F124">
        <f>('6.Econ Transform'!C124^0.2)*'7.Wthr Transform'!D148*12*'8. Model Variables'!E124</f>
        <v>513.72160866617094</v>
      </c>
    </row>
    <row r="125" spans="1:6" x14ac:dyDescent="0.35">
      <c r="A125">
        <f t="shared" si="2"/>
        <v>2027</v>
      </c>
      <c r="B125">
        <f t="shared" si="3"/>
        <v>4</v>
      </c>
      <c r="C125" s="2">
        <f>('6.Econ Transform'!C125^0.2)*'7.Wthr Transform'!H149*_xlfn.XLOOKUP('8. Model Variables'!A125,'4.Annual SAE Indices'!$A$2:$A$23,'4.Annual SAE Indices'!$V$2:$V$23)</f>
        <v>126.13259497296836</v>
      </c>
      <c r="D125" s="2">
        <f>('6.Econ Transform'!C125^0.2)*'7.Wthr Transform'!L149*_xlfn.XLOOKUP('8. Model Variables'!$A125,'4.Annual SAE Indices'!$A$2:$A$23,'4.Annual SAE Indices'!$W$2:$W$23)</f>
        <v>1.985180496407112</v>
      </c>
      <c r="E125">
        <f>_xlfn.XLOOKUP('8. Model Variables'!$A125,'4.Annual SAE Indices'!$A$2:$A$23,'4.Annual SAE Indices'!$J$2:$J$23)*_xlfn.XLOOKUP('8. Model Variables'!$B125,'5.Monthly Multipliers'!$B$2:$B$13,'5.Monthly Multipliers'!$C$2:$C$13) + _xlfn.XLOOKUP('8. Model Variables'!$A125,'4.Annual SAE Indices'!$A$2:$A$23,'4.Annual SAE Indices'!$K$2:$K$23)*_xlfn.XLOOKUP('8. Model Variables'!$B125,'5.Monthly Multipliers'!$B$2:$B$13,'5.Monthly Multipliers'!$D$2:$D$13) + _xlfn.XLOOKUP('8. Model Variables'!$A125,'4.Annual SAE Indices'!$A$2:$A$23,'4.Annual SAE Indices'!$L$2:$L$23)*_xlfn.XLOOKUP('8. Model Variables'!$B125,'5.Monthly Multipliers'!$B$2:$B$13,'5.Monthly Multipliers'!$E$2:$E$13) + _xlfn.XLOOKUP('8. Model Variables'!$A125,'4.Annual SAE Indices'!$A$2:$A$23,'4.Annual SAE Indices'!$M$2:$M$23)*_xlfn.XLOOKUP('8. Model Variables'!$B125,'5.Monthly Multipliers'!$B$2:$B$13,'5.Monthly Multipliers'!$F$2:$F$13) + _xlfn.XLOOKUP('8. Model Variables'!$A125,'4.Annual SAE Indices'!$A$2:$A$23,'4.Annual SAE Indices'!$N$2:$N$23)*_xlfn.XLOOKUP('8. Model Variables'!$B125,'5.Monthly Multipliers'!$B$2:$B$13,'5.Monthly Multipliers'!$G$2:$G$13) + _xlfn.XLOOKUP('8. Model Variables'!$A125,'4.Annual SAE Indices'!$A$2:$A$23,'4.Annual SAE Indices'!$O$2:$O$23)*_xlfn.XLOOKUP('8. Model Variables'!$B125,'5.Monthly Multipliers'!$B$2:$B$13,'5.Monthly Multipliers'!$H$2:$H$13) + _xlfn.XLOOKUP('8. Model Variables'!$A125,'4.Annual SAE Indices'!$A$2:$A$23,'4.Annual SAE Indices'!$P$2:$P$23)*_xlfn.XLOOKUP('8. Model Variables'!$B125,'5.Monthly Multipliers'!$B$2:$B$13,'5.Monthly Multipliers'!$I$2:$I$13) + _xlfn.XLOOKUP('8. Model Variables'!$A125,'4.Annual SAE Indices'!$A$2:$A$23,'4.Annual SAE Indices'!$Q$2:$Q$23)*_xlfn.XLOOKUP('8. Model Variables'!$B125,'5.Monthly Multipliers'!$B$2:$B$13,'5.Monthly Multipliers'!$J$2:$J$13) + _xlfn.XLOOKUP('8. Model Variables'!$A125,'4.Annual SAE Indices'!$A$2:$A$23,'4.Annual SAE Indices'!$R$2:$R$23)*_xlfn.XLOOKUP('8. Model Variables'!$B125,'5.Monthly Multipliers'!$B$2:$B$13,'5.Monthly Multipliers'!$K$2:$K$13) + _xlfn.XLOOKUP('8. Model Variables'!$A125,'4.Annual SAE Indices'!$A$2:$A$23,'4.Annual SAE Indices'!$T$2:$T$23)*_xlfn.XLOOKUP('8. Model Variables'!$B125,'5.Monthly Multipliers'!$B$2:$B$13,'5.Monthly Multipliers'!$L$2:$L$13) + _xlfn.XLOOKUP('8. Model Variables'!$A125,'4.Annual SAE Indices'!$A$2:$A$23,'4.Annual SAE Indices'!$U$2:$U$23)*_xlfn.XLOOKUP('8. Model Variables'!$B125,'5.Monthly Multipliers'!$B$2:$B$13,'5.Monthly Multipliers'!$M$2:$M$13)</f>
        <v>498.16143829572809</v>
      </c>
      <c r="F125">
        <f>('6.Econ Transform'!C125^0.2)*'7.Wthr Transform'!D149*12*'8. Model Variables'!E125</f>
        <v>491.90340423691958</v>
      </c>
    </row>
    <row r="126" spans="1:6" x14ac:dyDescent="0.35">
      <c r="A126">
        <f t="shared" si="2"/>
        <v>2027</v>
      </c>
      <c r="B126">
        <f t="shared" si="3"/>
        <v>5</v>
      </c>
      <c r="C126" s="2">
        <f>('6.Econ Transform'!C126^0.2)*'7.Wthr Transform'!H150*_xlfn.XLOOKUP('8. Model Variables'!A126,'4.Annual SAE Indices'!$A$2:$A$23,'4.Annual SAE Indices'!$V$2:$V$23)</f>
        <v>41.019911752594631</v>
      </c>
      <c r="D126" s="2">
        <f>('6.Econ Transform'!C126^0.2)*'7.Wthr Transform'!L150*_xlfn.XLOOKUP('8. Model Variables'!$A126,'4.Annual SAE Indices'!$A$2:$A$23,'4.Annual SAE Indices'!$W$2:$W$23)</f>
        <v>60.625441259071103</v>
      </c>
      <c r="E126">
        <f>_xlfn.XLOOKUP('8. Model Variables'!$A126,'4.Annual SAE Indices'!$A$2:$A$23,'4.Annual SAE Indices'!$J$2:$J$23)*_xlfn.XLOOKUP('8. Model Variables'!$B126,'5.Monthly Multipliers'!$B$2:$B$13,'5.Monthly Multipliers'!$C$2:$C$13) + _xlfn.XLOOKUP('8. Model Variables'!$A126,'4.Annual SAE Indices'!$A$2:$A$23,'4.Annual SAE Indices'!$K$2:$K$23)*_xlfn.XLOOKUP('8. Model Variables'!$B126,'5.Monthly Multipliers'!$B$2:$B$13,'5.Monthly Multipliers'!$D$2:$D$13) + _xlfn.XLOOKUP('8. Model Variables'!$A126,'4.Annual SAE Indices'!$A$2:$A$23,'4.Annual SAE Indices'!$L$2:$L$23)*_xlfn.XLOOKUP('8. Model Variables'!$B126,'5.Monthly Multipliers'!$B$2:$B$13,'5.Monthly Multipliers'!$E$2:$E$13) + _xlfn.XLOOKUP('8. Model Variables'!$A126,'4.Annual SAE Indices'!$A$2:$A$23,'4.Annual SAE Indices'!$M$2:$M$23)*_xlfn.XLOOKUP('8. Model Variables'!$B126,'5.Monthly Multipliers'!$B$2:$B$13,'5.Monthly Multipliers'!$F$2:$F$13) + _xlfn.XLOOKUP('8. Model Variables'!$A126,'4.Annual SAE Indices'!$A$2:$A$23,'4.Annual SAE Indices'!$N$2:$N$23)*_xlfn.XLOOKUP('8. Model Variables'!$B126,'5.Monthly Multipliers'!$B$2:$B$13,'5.Monthly Multipliers'!$G$2:$G$13) + _xlfn.XLOOKUP('8. Model Variables'!$A126,'4.Annual SAE Indices'!$A$2:$A$23,'4.Annual SAE Indices'!$O$2:$O$23)*_xlfn.XLOOKUP('8. Model Variables'!$B126,'5.Monthly Multipliers'!$B$2:$B$13,'5.Monthly Multipliers'!$H$2:$H$13) + _xlfn.XLOOKUP('8. Model Variables'!$A126,'4.Annual SAE Indices'!$A$2:$A$23,'4.Annual SAE Indices'!$P$2:$P$23)*_xlfn.XLOOKUP('8. Model Variables'!$B126,'5.Monthly Multipliers'!$B$2:$B$13,'5.Monthly Multipliers'!$I$2:$I$13) + _xlfn.XLOOKUP('8. Model Variables'!$A126,'4.Annual SAE Indices'!$A$2:$A$23,'4.Annual SAE Indices'!$Q$2:$Q$23)*_xlfn.XLOOKUP('8. Model Variables'!$B126,'5.Monthly Multipliers'!$B$2:$B$13,'5.Monthly Multipliers'!$J$2:$J$13) + _xlfn.XLOOKUP('8. Model Variables'!$A126,'4.Annual SAE Indices'!$A$2:$A$23,'4.Annual SAE Indices'!$R$2:$R$23)*_xlfn.XLOOKUP('8. Model Variables'!$B126,'5.Monthly Multipliers'!$B$2:$B$13,'5.Monthly Multipliers'!$K$2:$K$13) + _xlfn.XLOOKUP('8. Model Variables'!$A126,'4.Annual SAE Indices'!$A$2:$A$23,'4.Annual SAE Indices'!$T$2:$T$23)*_xlfn.XLOOKUP('8. Model Variables'!$B126,'5.Monthly Multipliers'!$B$2:$B$13,'5.Monthly Multipliers'!$L$2:$L$13) + _xlfn.XLOOKUP('8. Model Variables'!$A126,'4.Annual SAE Indices'!$A$2:$A$23,'4.Annual SAE Indices'!$U$2:$U$23)*_xlfn.XLOOKUP('8. Model Variables'!$B126,'5.Monthly Multipliers'!$B$2:$B$13,'5.Monthly Multipliers'!$M$2:$M$13)</f>
        <v>495.16039757603608</v>
      </c>
      <c r="F126">
        <f>('6.Econ Transform'!C126^0.2)*'7.Wthr Transform'!D150*12*'8. Model Variables'!E126</f>
        <v>505.23806548680352</v>
      </c>
    </row>
    <row r="127" spans="1:6" x14ac:dyDescent="0.35">
      <c r="A127">
        <f t="shared" si="2"/>
        <v>2027</v>
      </c>
      <c r="B127">
        <f t="shared" si="3"/>
        <v>6</v>
      </c>
      <c r="C127" s="2">
        <f>('6.Econ Transform'!C127^0.2)*'7.Wthr Transform'!H151*_xlfn.XLOOKUP('8. Model Variables'!A127,'4.Annual SAE Indices'!$A$2:$A$23,'4.Annual SAE Indices'!$V$2:$V$23)</f>
        <v>1.7210072410702584</v>
      </c>
      <c r="D127" s="2">
        <f>('6.Econ Transform'!C127^0.2)*'7.Wthr Transform'!L151*_xlfn.XLOOKUP('8. Model Variables'!$A127,'4.Annual SAE Indices'!$A$2:$A$23,'4.Annual SAE Indices'!$W$2:$W$23)</f>
        <v>217.55325553533831</v>
      </c>
      <c r="E127">
        <f>_xlfn.XLOOKUP('8. Model Variables'!$A127,'4.Annual SAE Indices'!$A$2:$A$23,'4.Annual SAE Indices'!$J$2:$J$23)*_xlfn.XLOOKUP('8. Model Variables'!$B127,'5.Monthly Multipliers'!$B$2:$B$13,'5.Monthly Multipliers'!$C$2:$C$13) + _xlfn.XLOOKUP('8. Model Variables'!$A127,'4.Annual SAE Indices'!$A$2:$A$23,'4.Annual SAE Indices'!$K$2:$K$23)*_xlfn.XLOOKUP('8. Model Variables'!$B127,'5.Monthly Multipliers'!$B$2:$B$13,'5.Monthly Multipliers'!$D$2:$D$13) + _xlfn.XLOOKUP('8. Model Variables'!$A127,'4.Annual SAE Indices'!$A$2:$A$23,'4.Annual SAE Indices'!$L$2:$L$23)*_xlfn.XLOOKUP('8. Model Variables'!$B127,'5.Monthly Multipliers'!$B$2:$B$13,'5.Monthly Multipliers'!$E$2:$E$13) + _xlfn.XLOOKUP('8. Model Variables'!$A127,'4.Annual SAE Indices'!$A$2:$A$23,'4.Annual SAE Indices'!$M$2:$M$23)*_xlfn.XLOOKUP('8. Model Variables'!$B127,'5.Monthly Multipliers'!$B$2:$B$13,'5.Monthly Multipliers'!$F$2:$F$13) + _xlfn.XLOOKUP('8. Model Variables'!$A127,'4.Annual SAE Indices'!$A$2:$A$23,'4.Annual SAE Indices'!$N$2:$N$23)*_xlfn.XLOOKUP('8. Model Variables'!$B127,'5.Monthly Multipliers'!$B$2:$B$13,'5.Monthly Multipliers'!$G$2:$G$13) + _xlfn.XLOOKUP('8. Model Variables'!$A127,'4.Annual SAE Indices'!$A$2:$A$23,'4.Annual SAE Indices'!$O$2:$O$23)*_xlfn.XLOOKUP('8. Model Variables'!$B127,'5.Monthly Multipliers'!$B$2:$B$13,'5.Monthly Multipliers'!$H$2:$H$13) + _xlfn.XLOOKUP('8. Model Variables'!$A127,'4.Annual SAE Indices'!$A$2:$A$23,'4.Annual SAE Indices'!$P$2:$P$23)*_xlfn.XLOOKUP('8. Model Variables'!$B127,'5.Monthly Multipliers'!$B$2:$B$13,'5.Monthly Multipliers'!$I$2:$I$13) + _xlfn.XLOOKUP('8. Model Variables'!$A127,'4.Annual SAE Indices'!$A$2:$A$23,'4.Annual SAE Indices'!$Q$2:$Q$23)*_xlfn.XLOOKUP('8. Model Variables'!$B127,'5.Monthly Multipliers'!$B$2:$B$13,'5.Monthly Multipliers'!$J$2:$J$13) + _xlfn.XLOOKUP('8. Model Variables'!$A127,'4.Annual SAE Indices'!$A$2:$A$23,'4.Annual SAE Indices'!$R$2:$R$23)*_xlfn.XLOOKUP('8. Model Variables'!$B127,'5.Monthly Multipliers'!$B$2:$B$13,'5.Monthly Multipliers'!$K$2:$K$13) + _xlfn.XLOOKUP('8. Model Variables'!$A127,'4.Annual SAE Indices'!$A$2:$A$23,'4.Annual SAE Indices'!$T$2:$T$23)*_xlfn.XLOOKUP('8. Model Variables'!$B127,'5.Monthly Multipliers'!$B$2:$B$13,'5.Monthly Multipliers'!$L$2:$L$13) + _xlfn.XLOOKUP('8. Model Variables'!$A127,'4.Annual SAE Indices'!$A$2:$A$23,'4.Annual SAE Indices'!$U$2:$U$23)*_xlfn.XLOOKUP('8. Model Variables'!$B127,'5.Monthly Multipliers'!$B$2:$B$13,'5.Monthly Multipliers'!$M$2:$M$13)</f>
        <v>492.71440824727404</v>
      </c>
      <c r="F127">
        <f>('6.Econ Transform'!C127^0.2)*'7.Wthr Transform'!D151*12*'8. Model Variables'!E127</f>
        <v>486.52480120216455</v>
      </c>
    </row>
    <row r="128" spans="1:6" x14ac:dyDescent="0.35">
      <c r="A128">
        <f t="shared" si="2"/>
        <v>2027</v>
      </c>
      <c r="B128">
        <f t="shared" si="3"/>
        <v>7</v>
      </c>
      <c r="C128" s="2">
        <f>('6.Econ Transform'!C128^0.2)*'7.Wthr Transform'!H152*_xlfn.XLOOKUP('8. Model Variables'!A128,'4.Annual SAE Indices'!$A$2:$A$23,'4.Annual SAE Indices'!$V$2:$V$23)</f>
        <v>0</v>
      </c>
      <c r="D128" s="2">
        <f>('6.Econ Transform'!C128^0.2)*'7.Wthr Transform'!L152*_xlfn.XLOOKUP('8. Model Variables'!$A128,'4.Annual SAE Indices'!$A$2:$A$23,'4.Annual SAE Indices'!$W$2:$W$23)</f>
        <v>433.99155610499406</v>
      </c>
      <c r="E128">
        <f>_xlfn.XLOOKUP('8. Model Variables'!$A128,'4.Annual SAE Indices'!$A$2:$A$23,'4.Annual SAE Indices'!$J$2:$J$23)*_xlfn.XLOOKUP('8. Model Variables'!$B128,'5.Monthly Multipliers'!$B$2:$B$13,'5.Monthly Multipliers'!$C$2:$C$13) + _xlfn.XLOOKUP('8. Model Variables'!$A128,'4.Annual SAE Indices'!$A$2:$A$23,'4.Annual SAE Indices'!$K$2:$K$23)*_xlfn.XLOOKUP('8. Model Variables'!$B128,'5.Monthly Multipliers'!$B$2:$B$13,'5.Monthly Multipliers'!$D$2:$D$13) + _xlfn.XLOOKUP('8. Model Variables'!$A128,'4.Annual SAE Indices'!$A$2:$A$23,'4.Annual SAE Indices'!$L$2:$L$23)*_xlfn.XLOOKUP('8. Model Variables'!$B128,'5.Monthly Multipliers'!$B$2:$B$13,'5.Monthly Multipliers'!$E$2:$E$13) + _xlfn.XLOOKUP('8. Model Variables'!$A128,'4.Annual SAE Indices'!$A$2:$A$23,'4.Annual SAE Indices'!$M$2:$M$23)*_xlfn.XLOOKUP('8. Model Variables'!$B128,'5.Monthly Multipliers'!$B$2:$B$13,'5.Monthly Multipliers'!$F$2:$F$13) + _xlfn.XLOOKUP('8. Model Variables'!$A128,'4.Annual SAE Indices'!$A$2:$A$23,'4.Annual SAE Indices'!$N$2:$N$23)*_xlfn.XLOOKUP('8. Model Variables'!$B128,'5.Monthly Multipliers'!$B$2:$B$13,'5.Monthly Multipliers'!$G$2:$G$13) + _xlfn.XLOOKUP('8. Model Variables'!$A128,'4.Annual SAE Indices'!$A$2:$A$23,'4.Annual SAE Indices'!$O$2:$O$23)*_xlfn.XLOOKUP('8. Model Variables'!$B128,'5.Monthly Multipliers'!$B$2:$B$13,'5.Monthly Multipliers'!$H$2:$H$13) + _xlfn.XLOOKUP('8. Model Variables'!$A128,'4.Annual SAE Indices'!$A$2:$A$23,'4.Annual SAE Indices'!$P$2:$P$23)*_xlfn.XLOOKUP('8. Model Variables'!$B128,'5.Monthly Multipliers'!$B$2:$B$13,'5.Monthly Multipliers'!$I$2:$I$13) + _xlfn.XLOOKUP('8. Model Variables'!$A128,'4.Annual SAE Indices'!$A$2:$A$23,'4.Annual SAE Indices'!$Q$2:$Q$23)*_xlfn.XLOOKUP('8. Model Variables'!$B128,'5.Monthly Multipliers'!$B$2:$B$13,'5.Monthly Multipliers'!$J$2:$J$13) + _xlfn.XLOOKUP('8. Model Variables'!$A128,'4.Annual SAE Indices'!$A$2:$A$23,'4.Annual SAE Indices'!$R$2:$R$23)*_xlfn.XLOOKUP('8. Model Variables'!$B128,'5.Monthly Multipliers'!$B$2:$B$13,'5.Monthly Multipliers'!$K$2:$K$13) + _xlfn.XLOOKUP('8. Model Variables'!$A128,'4.Annual SAE Indices'!$A$2:$A$23,'4.Annual SAE Indices'!$T$2:$T$23)*_xlfn.XLOOKUP('8. Model Variables'!$B128,'5.Monthly Multipliers'!$B$2:$B$13,'5.Monthly Multipliers'!$L$2:$L$13) + _xlfn.XLOOKUP('8. Model Variables'!$A128,'4.Annual SAE Indices'!$A$2:$A$23,'4.Annual SAE Indices'!$U$2:$U$23)*_xlfn.XLOOKUP('8. Model Variables'!$B128,'5.Monthly Multipliers'!$B$2:$B$13,'5.Monthly Multipliers'!$M$2:$M$13)</f>
        <v>487.50439364071804</v>
      </c>
      <c r="F128">
        <f>('6.Econ Transform'!C128^0.2)*'7.Wthr Transform'!D152*12*'8. Model Variables'!E128</f>
        <v>497.92391077360003</v>
      </c>
    </row>
    <row r="129" spans="1:6" x14ac:dyDescent="0.35">
      <c r="A129">
        <f t="shared" si="2"/>
        <v>2027</v>
      </c>
      <c r="B129">
        <f t="shared" si="3"/>
        <v>8</v>
      </c>
      <c r="C129" s="2">
        <f>('6.Econ Transform'!C129^0.2)*'7.Wthr Transform'!H153*_xlfn.XLOOKUP('8. Model Variables'!A129,'4.Annual SAE Indices'!$A$2:$A$23,'4.Annual SAE Indices'!$V$2:$V$23)</f>
        <v>0.11072847601925391</v>
      </c>
      <c r="D129" s="2">
        <f>('6.Econ Transform'!C129^0.2)*'7.Wthr Transform'!L153*_xlfn.XLOOKUP('8. Model Variables'!$A129,'4.Annual SAE Indices'!$A$2:$A$23,'4.Annual SAE Indices'!$W$2:$W$23)</f>
        <v>357.18263291306647</v>
      </c>
      <c r="E129">
        <f>_xlfn.XLOOKUP('8. Model Variables'!$A129,'4.Annual SAE Indices'!$A$2:$A$23,'4.Annual SAE Indices'!$J$2:$J$23)*_xlfn.XLOOKUP('8. Model Variables'!$B129,'5.Monthly Multipliers'!$B$2:$B$13,'5.Monthly Multipliers'!$C$2:$C$13) + _xlfn.XLOOKUP('8. Model Variables'!$A129,'4.Annual SAE Indices'!$A$2:$A$23,'4.Annual SAE Indices'!$K$2:$K$23)*_xlfn.XLOOKUP('8. Model Variables'!$B129,'5.Monthly Multipliers'!$B$2:$B$13,'5.Monthly Multipliers'!$D$2:$D$13) + _xlfn.XLOOKUP('8. Model Variables'!$A129,'4.Annual SAE Indices'!$A$2:$A$23,'4.Annual SAE Indices'!$L$2:$L$23)*_xlfn.XLOOKUP('8. Model Variables'!$B129,'5.Monthly Multipliers'!$B$2:$B$13,'5.Monthly Multipliers'!$E$2:$E$13) + _xlfn.XLOOKUP('8. Model Variables'!$A129,'4.Annual SAE Indices'!$A$2:$A$23,'4.Annual SAE Indices'!$M$2:$M$23)*_xlfn.XLOOKUP('8. Model Variables'!$B129,'5.Monthly Multipliers'!$B$2:$B$13,'5.Monthly Multipliers'!$F$2:$F$13) + _xlfn.XLOOKUP('8. Model Variables'!$A129,'4.Annual SAE Indices'!$A$2:$A$23,'4.Annual SAE Indices'!$N$2:$N$23)*_xlfn.XLOOKUP('8. Model Variables'!$B129,'5.Monthly Multipliers'!$B$2:$B$13,'5.Monthly Multipliers'!$G$2:$G$13) + _xlfn.XLOOKUP('8. Model Variables'!$A129,'4.Annual SAE Indices'!$A$2:$A$23,'4.Annual SAE Indices'!$O$2:$O$23)*_xlfn.XLOOKUP('8. Model Variables'!$B129,'5.Monthly Multipliers'!$B$2:$B$13,'5.Monthly Multipliers'!$H$2:$H$13) + _xlfn.XLOOKUP('8. Model Variables'!$A129,'4.Annual SAE Indices'!$A$2:$A$23,'4.Annual SAE Indices'!$P$2:$P$23)*_xlfn.XLOOKUP('8. Model Variables'!$B129,'5.Monthly Multipliers'!$B$2:$B$13,'5.Monthly Multipliers'!$I$2:$I$13) + _xlfn.XLOOKUP('8. Model Variables'!$A129,'4.Annual SAE Indices'!$A$2:$A$23,'4.Annual SAE Indices'!$Q$2:$Q$23)*_xlfn.XLOOKUP('8. Model Variables'!$B129,'5.Monthly Multipliers'!$B$2:$B$13,'5.Monthly Multipliers'!$J$2:$J$13) + _xlfn.XLOOKUP('8. Model Variables'!$A129,'4.Annual SAE Indices'!$A$2:$A$23,'4.Annual SAE Indices'!$R$2:$R$23)*_xlfn.XLOOKUP('8. Model Variables'!$B129,'5.Monthly Multipliers'!$B$2:$B$13,'5.Monthly Multipliers'!$K$2:$K$13) + _xlfn.XLOOKUP('8. Model Variables'!$A129,'4.Annual SAE Indices'!$A$2:$A$23,'4.Annual SAE Indices'!$T$2:$T$23)*_xlfn.XLOOKUP('8. Model Variables'!$B129,'5.Monthly Multipliers'!$B$2:$B$13,'5.Monthly Multipliers'!$L$2:$L$13) + _xlfn.XLOOKUP('8. Model Variables'!$A129,'4.Annual SAE Indices'!$A$2:$A$23,'4.Annual SAE Indices'!$U$2:$U$23)*_xlfn.XLOOKUP('8. Model Variables'!$B129,'5.Monthly Multipliers'!$B$2:$B$13,'5.Monthly Multipliers'!$M$2:$M$13)</f>
        <v>486.59347247272206</v>
      </c>
      <c r="F129">
        <f>('6.Econ Transform'!C129^0.2)*'7.Wthr Transform'!D153*12*'8. Model Variables'!E129</f>
        <v>496.99352032729507</v>
      </c>
    </row>
    <row r="130" spans="1:6" x14ac:dyDescent="0.35">
      <c r="A130">
        <f t="shared" si="2"/>
        <v>2027</v>
      </c>
      <c r="B130">
        <f t="shared" si="3"/>
        <v>9</v>
      </c>
      <c r="C130" s="2">
        <f>('6.Econ Transform'!C130^0.2)*'7.Wthr Transform'!H154*_xlfn.XLOOKUP('8. Model Variables'!A130,'4.Annual SAE Indices'!$A$2:$A$23,'4.Annual SAE Indices'!$V$2:$V$23)</f>
        <v>5.5492992051509811</v>
      </c>
      <c r="D130" s="2">
        <f>('6.Econ Transform'!C130^0.2)*'7.Wthr Transform'!L154*_xlfn.XLOOKUP('8. Model Variables'!$A130,'4.Annual SAE Indices'!$A$2:$A$23,'4.Annual SAE Indices'!$W$2:$W$23)</f>
        <v>133.43612564792119</v>
      </c>
      <c r="E130">
        <f>_xlfn.XLOOKUP('8. Model Variables'!$A130,'4.Annual SAE Indices'!$A$2:$A$23,'4.Annual SAE Indices'!$J$2:$J$23)*_xlfn.XLOOKUP('8. Model Variables'!$B130,'5.Monthly Multipliers'!$B$2:$B$13,'5.Monthly Multipliers'!$C$2:$C$13) + _xlfn.XLOOKUP('8. Model Variables'!$A130,'4.Annual SAE Indices'!$A$2:$A$23,'4.Annual SAE Indices'!$K$2:$K$23)*_xlfn.XLOOKUP('8. Model Variables'!$B130,'5.Monthly Multipliers'!$B$2:$B$13,'5.Monthly Multipliers'!$D$2:$D$13) + _xlfn.XLOOKUP('8. Model Variables'!$A130,'4.Annual SAE Indices'!$A$2:$A$23,'4.Annual SAE Indices'!$L$2:$L$23)*_xlfn.XLOOKUP('8. Model Variables'!$B130,'5.Monthly Multipliers'!$B$2:$B$13,'5.Monthly Multipliers'!$E$2:$E$13) + _xlfn.XLOOKUP('8. Model Variables'!$A130,'4.Annual SAE Indices'!$A$2:$A$23,'4.Annual SAE Indices'!$M$2:$M$23)*_xlfn.XLOOKUP('8. Model Variables'!$B130,'5.Monthly Multipliers'!$B$2:$B$13,'5.Monthly Multipliers'!$F$2:$F$13) + _xlfn.XLOOKUP('8. Model Variables'!$A130,'4.Annual SAE Indices'!$A$2:$A$23,'4.Annual SAE Indices'!$N$2:$N$23)*_xlfn.XLOOKUP('8. Model Variables'!$B130,'5.Monthly Multipliers'!$B$2:$B$13,'5.Monthly Multipliers'!$G$2:$G$13) + _xlfn.XLOOKUP('8. Model Variables'!$A130,'4.Annual SAE Indices'!$A$2:$A$23,'4.Annual SAE Indices'!$O$2:$O$23)*_xlfn.XLOOKUP('8. Model Variables'!$B130,'5.Monthly Multipliers'!$B$2:$B$13,'5.Monthly Multipliers'!$H$2:$H$13) + _xlfn.XLOOKUP('8. Model Variables'!$A130,'4.Annual SAE Indices'!$A$2:$A$23,'4.Annual SAE Indices'!$P$2:$P$23)*_xlfn.XLOOKUP('8. Model Variables'!$B130,'5.Monthly Multipliers'!$B$2:$B$13,'5.Monthly Multipliers'!$I$2:$I$13) + _xlfn.XLOOKUP('8. Model Variables'!$A130,'4.Annual SAE Indices'!$A$2:$A$23,'4.Annual SAE Indices'!$Q$2:$Q$23)*_xlfn.XLOOKUP('8. Model Variables'!$B130,'5.Monthly Multipliers'!$B$2:$B$13,'5.Monthly Multipliers'!$J$2:$J$13) + _xlfn.XLOOKUP('8. Model Variables'!$A130,'4.Annual SAE Indices'!$A$2:$A$23,'4.Annual SAE Indices'!$R$2:$R$23)*_xlfn.XLOOKUP('8. Model Variables'!$B130,'5.Monthly Multipliers'!$B$2:$B$13,'5.Monthly Multipliers'!$K$2:$K$13) + _xlfn.XLOOKUP('8. Model Variables'!$A130,'4.Annual SAE Indices'!$A$2:$A$23,'4.Annual SAE Indices'!$T$2:$T$23)*_xlfn.XLOOKUP('8. Model Variables'!$B130,'5.Monthly Multipliers'!$B$2:$B$13,'5.Monthly Multipliers'!$L$2:$L$13) + _xlfn.XLOOKUP('8. Model Variables'!$A130,'4.Annual SAE Indices'!$A$2:$A$23,'4.Annual SAE Indices'!$U$2:$U$23)*_xlfn.XLOOKUP('8. Model Variables'!$B130,'5.Monthly Multipliers'!$B$2:$B$13,'5.Monthly Multipliers'!$M$2:$M$13)</f>
        <v>489.25527599513606</v>
      </c>
      <c r="F130">
        <f>('6.Econ Transform'!C130^0.2)*'7.Wthr Transform'!D154*12*'8. Model Variables'!E130</f>
        <v>483.59246617206912</v>
      </c>
    </row>
    <row r="131" spans="1:6" x14ac:dyDescent="0.35">
      <c r="A131">
        <f t="shared" si="2"/>
        <v>2027</v>
      </c>
      <c r="B131">
        <f t="shared" si="3"/>
        <v>10</v>
      </c>
      <c r="C131" s="2">
        <f>('6.Econ Transform'!C131^0.2)*'7.Wthr Transform'!H155*_xlfn.XLOOKUP('8. Model Variables'!A131,'4.Annual SAE Indices'!$A$2:$A$23,'4.Annual SAE Indices'!$V$2:$V$23)</f>
        <v>69.430235605148269</v>
      </c>
      <c r="D131" s="2">
        <f>('6.Econ Transform'!C131^0.2)*'7.Wthr Transform'!L155*_xlfn.XLOOKUP('8. Model Variables'!$A131,'4.Annual SAE Indices'!$A$2:$A$23,'4.Annual SAE Indices'!$W$2:$W$23)</f>
        <v>18.386418273228898</v>
      </c>
      <c r="E131">
        <f>_xlfn.XLOOKUP('8. Model Variables'!$A131,'4.Annual SAE Indices'!$A$2:$A$23,'4.Annual SAE Indices'!$J$2:$J$23)*_xlfn.XLOOKUP('8. Model Variables'!$B131,'5.Monthly Multipliers'!$B$2:$B$13,'5.Monthly Multipliers'!$C$2:$C$13) + _xlfn.XLOOKUP('8. Model Variables'!$A131,'4.Annual SAE Indices'!$A$2:$A$23,'4.Annual SAE Indices'!$K$2:$K$23)*_xlfn.XLOOKUP('8. Model Variables'!$B131,'5.Monthly Multipliers'!$B$2:$B$13,'5.Monthly Multipliers'!$D$2:$D$13) + _xlfn.XLOOKUP('8. Model Variables'!$A131,'4.Annual SAE Indices'!$A$2:$A$23,'4.Annual SAE Indices'!$L$2:$L$23)*_xlfn.XLOOKUP('8. Model Variables'!$B131,'5.Monthly Multipliers'!$B$2:$B$13,'5.Monthly Multipliers'!$E$2:$E$13) + _xlfn.XLOOKUP('8. Model Variables'!$A131,'4.Annual SAE Indices'!$A$2:$A$23,'4.Annual SAE Indices'!$M$2:$M$23)*_xlfn.XLOOKUP('8. Model Variables'!$B131,'5.Monthly Multipliers'!$B$2:$B$13,'5.Monthly Multipliers'!$F$2:$F$13) + _xlfn.XLOOKUP('8. Model Variables'!$A131,'4.Annual SAE Indices'!$A$2:$A$23,'4.Annual SAE Indices'!$N$2:$N$23)*_xlfn.XLOOKUP('8. Model Variables'!$B131,'5.Monthly Multipliers'!$B$2:$B$13,'5.Monthly Multipliers'!$G$2:$G$13) + _xlfn.XLOOKUP('8. Model Variables'!$A131,'4.Annual SAE Indices'!$A$2:$A$23,'4.Annual SAE Indices'!$O$2:$O$23)*_xlfn.XLOOKUP('8. Model Variables'!$B131,'5.Monthly Multipliers'!$B$2:$B$13,'5.Monthly Multipliers'!$H$2:$H$13) + _xlfn.XLOOKUP('8. Model Variables'!$A131,'4.Annual SAE Indices'!$A$2:$A$23,'4.Annual SAE Indices'!$P$2:$P$23)*_xlfn.XLOOKUP('8. Model Variables'!$B131,'5.Monthly Multipliers'!$B$2:$B$13,'5.Monthly Multipliers'!$I$2:$I$13) + _xlfn.XLOOKUP('8. Model Variables'!$A131,'4.Annual SAE Indices'!$A$2:$A$23,'4.Annual SAE Indices'!$Q$2:$Q$23)*_xlfn.XLOOKUP('8. Model Variables'!$B131,'5.Monthly Multipliers'!$B$2:$B$13,'5.Monthly Multipliers'!$J$2:$J$13) + _xlfn.XLOOKUP('8. Model Variables'!$A131,'4.Annual SAE Indices'!$A$2:$A$23,'4.Annual SAE Indices'!$R$2:$R$23)*_xlfn.XLOOKUP('8. Model Variables'!$B131,'5.Monthly Multipliers'!$B$2:$B$13,'5.Monthly Multipliers'!$K$2:$K$13) + _xlfn.XLOOKUP('8. Model Variables'!$A131,'4.Annual SAE Indices'!$A$2:$A$23,'4.Annual SAE Indices'!$T$2:$T$23)*_xlfn.XLOOKUP('8. Model Variables'!$B131,'5.Monthly Multipliers'!$B$2:$B$13,'5.Monthly Multipliers'!$L$2:$L$13) + _xlfn.XLOOKUP('8. Model Variables'!$A131,'4.Annual SAE Indices'!$A$2:$A$23,'4.Annual SAE Indices'!$U$2:$U$23)*_xlfn.XLOOKUP('8. Model Variables'!$B131,'5.Monthly Multipliers'!$B$2:$B$13,'5.Monthly Multipliers'!$M$2:$M$13)</f>
        <v>494.73389030651805</v>
      </c>
      <c r="F131">
        <f>('6.Econ Transform'!C131^0.2)*'7.Wthr Transform'!D155*12*'8. Model Variables'!E131</f>
        <v>505.93375405895841</v>
      </c>
    </row>
    <row r="132" spans="1:6" x14ac:dyDescent="0.35">
      <c r="A132">
        <f t="shared" si="2"/>
        <v>2027</v>
      </c>
      <c r="B132">
        <f t="shared" si="3"/>
        <v>11</v>
      </c>
      <c r="C132" s="2">
        <f>('6.Econ Transform'!C132^0.2)*'7.Wthr Transform'!H156*_xlfn.XLOOKUP('8. Model Variables'!A132,'4.Annual SAE Indices'!$A$2:$A$23,'4.Annual SAE Indices'!$V$2:$V$23)</f>
        <v>166.31904780782443</v>
      </c>
      <c r="D132" s="2">
        <f>('6.Econ Transform'!C132^0.2)*'7.Wthr Transform'!L156*_xlfn.XLOOKUP('8. Model Variables'!$A132,'4.Annual SAE Indices'!$A$2:$A$23,'4.Annual SAE Indices'!$W$2:$W$23)</f>
        <v>0.73376343070445338</v>
      </c>
      <c r="E132">
        <f>_xlfn.XLOOKUP('8. Model Variables'!$A132,'4.Annual SAE Indices'!$A$2:$A$23,'4.Annual SAE Indices'!$J$2:$J$23)*_xlfn.XLOOKUP('8. Model Variables'!$B132,'5.Monthly Multipliers'!$B$2:$B$13,'5.Monthly Multipliers'!$C$2:$C$13) + _xlfn.XLOOKUP('8. Model Variables'!$A132,'4.Annual SAE Indices'!$A$2:$A$23,'4.Annual SAE Indices'!$K$2:$K$23)*_xlfn.XLOOKUP('8. Model Variables'!$B132,'5.Monthly Multipliers'!$B$2:$B$13,'5.Monthly Multipliers'!$D$2:$D$13) + _xlfn.XLOOKUP('8. Model Variables'!$A132,'4.Annual SAE Indices'!$A$2:$A$23,'4.Annual SAE Indices'!$L$2:$L$23)*_xlfn.XLOOKUP('8. Model Variables'!$B132,'5.Monthly Multipliers'!$B$2:$B$13,'5.Monthly Multipliers'!$E$2:$E$13) + _xlfn.XLOOKUP('8. Model Variables'!$A132,'4.Annual SAE Indices'!$A$2:$A$23,'4.Annual SAE Indices'!$M$2:$M$23)*_xlfn.XLOOKUP('8. Model Variables'!$B132,'5.Monthly Multipliers'!$B$2:$B$13,'5.Monthly Multipliers'!$F$2:$F$13) + _xlfn.XLOOKUP('8. Model Variables'!$A132,'4.Annual SAE Indices'!$A$2:$A$23,'4.Annual SAE Indices'!$N$2:$N$23)*_xlfn.XLOOKUP('8. Model Variables'!$B132,'5.Monthly Multipliers'!$B$2:$B$13,'5.Monthly Multipliers'!$G$2:$G$13) + _xlfn.XLOOKUP('8. Model Variables'!$A132,'4.Annual SAE Indices'!$A$2:$A$23,'4.Annual SAE Indices'!$O$2:$O$23)*_xlfn.XLOOKUP('8. Model Variables'!$B132,'5.Monthly Multipliers'!$B$2:$B$13,'5.Monthly Multipliers'!$H$2:$H$13) + _xlfn.XLOOKUP('8. Model Variables'!$A132,'4.Annual SAE Indices'!$A$2:$A$23,'4.Annual SAE Indices'!$P$2:$P$23)*_xlfn.XLOOKUP('8. Model Variables'!$B132,'5.Monthly Multipliers'!$B$2:$B$13,'5.Monthly Multipliers'!$I$2:$I$13) + _xlfn.XLOOKUP('8. Model Variables'!$A132,'4.Annual SAE Indices'!$A$2:$A$23,'4.Annual SAE Indices'!$Q$2:$Q$23)*_xlfn.XLOOKUP('8. Model Variables'!$B132,'5.Monthly Multipliers'!$B$2:$B$13,'5.Monthly Multipliers'!$J$2:$J$13) + _xlfn.XLOOKUP('8. Model Variables'!$A132,'4.Annual SAE Indices'!$A$2:$A$23,'4.Annual SAE Indices'!$R$2:$R$23)*_xlfn.XLOOKUP('8. Model Variables'!$B132,'5.Monthly Multipliers'!$B$2:$B$13,'5.Monthly Multipliers'!$K$2:$K$13) + _xlfn.XLOOKUP('8. Model Variables'!$A132,'4.Annual SAE Indices'!$A$2:$A$23,'4.Annual SAE Indices'!$T$2:$T$23)*_xlfn.XLOOKUP('8. Model Variables'!$B132,'5.Monthly Multipliers'!$B$2:$B$13,'5.Monthly Multipliers'!$L$2:$L$13) + _xlfn.XLOOKUP('8. Model Variables'!$A132,'4.Annual SAE Indices'!$A$2:$A$23,'4.Annual SAE Indices'!$U$2:$U$23)*_xlfn.XLOOKUP('8. Model Variables'!$B132,'5.Monthly Multipliers'!$B$2:$B$13,'5.Monthly Multipliers'!$M$2:$M$13)</f>
        <v>499.89126037722804</v>
      </c>
      <c r="F132">
        <f>('6.Econ Transform'!C132^0.2)*'7.Wthr Transform'!D156*12*'8. Model Variables'!E132</f>
        <v>494.71730079276347</v>
      </c>
    </row>
    <row r="133" spans="1:6" x14ac:dyDescent="0.35">
      <c r="A133">
        <f t="shared" si="2"/>
        <v>2027</v>
      </c>
      <c r="B133">
        <f t="shared" si="3"/>
        <v>12</v>
      </c>
      <c r="C133" s="2">
        <f>('6.Econ Transform'!C133^0.2)*'7.Wthr Transform'!H157*_xlfn.XLOOKUP('8. Model Variables'!A133,'4.Annual SAE Indices'!$A$2:$A$23,'4.Annual SAE Indices'!$V$2:$V$23)</f>
        <v>253.42590323951273</v>
      </c>
      <c r="D133" s="2">
        <f>('6.Econ Transform'!C133^0.2)*'7.Wthr Transform'!L157*_xlfn.XLOOKUP('8. Model Variables'!$A133,'4.Annual SAE Indices'!$A$2:$A$23,'4.Annual SAE Indices'!$W$2:$W$23)</f>
        <v>0</v>
      </c>
      <c r="E133">
        <f>_xlfn.XLOOKUP('8. Model Variables'!$A133,'4.Annual SAE Indices'!$A$2:$A$23,'4.Annual SAE Indices'!$J$2:$J$23)*_xlfn.XLOOKUP('8. Model Variables'!$B133,'5.Monthly Multipliers'!$B$2:$B$13,'5.Monthly Multipliers'!$C$2:$C$13) + _xlfn.XLOOKUP('8. Model Variables'!$A133,'4.Annual SAE Indices'!$A$2:$A$23,'4.Annual SAE Indices'!$K$2:$K$23)*_xlfn.XLOOKUP('8. Model Variables'!$B133,'5.Monthly Multipliers'!$B$2:$B$13,'5.Monthly Multipliers'!$D$2:$D$13) + _xlfn.XLOOKUP('8. Model Variables'!$A133,'4.Annual SAE Indices'!$A$2:$A$23,'4.Annual SAE Indices'!$L$2:$L$23)*_xlfn.XLOOKUP('8. Model Variables'!$B133,'5.Monthly Multipliers'!$B$2:$B$13,'5.Monthly Multipliers'!$E$2:$E$13) + _xlfn.XLOOKUP('8. Model Variables'!$A133,'4.Annual SAE Indices'!$A$2:$A$23,'4.Annual SAE Indices'!$M$2:$M$23)*_xlfn.XLOOKUP('8. Model Variables'!$B133,'5.Monthly Multipliers'!$B$2:$B$13,'5.Monthly Multipliers'!$F$2:$F$13) + _xlfn.XLOOKUP('8. Model Variables'!$A133,'4.Annual SAE Indices'!$A$2:$A$23,'4.Annual SAE Indices'!$N$2:$N$23)*_xlfn.XLOOKUP('8. Model Variables'!$B133,'5.Monthly Multipliers'!$B$2:$B$13,'5.Monthly Multipliers'!$G$2:$G$13) + _xlfn.XLOOKUP('8. Model Variables'!$A133,'4.Annual SAE Indices'!$A$2:$A$23,'4.Annual SAE Indices'!$O$2:$O$23)*_xlfn.XLOOKUP('8. Model Variables'!$B133,'5.Monthly Multipliers'!$B$2:$B$13,'5.Monthly Multipliers'!$H$2:$H$13) + _xlfn.XLOOKUP('8. Model Variables'!$A133,'4.Annual SAE Indices'!$A$2:$A$23,'4.Annual SAE Indices'!$P$2:$P$23)*_xlfn.XLOOKUP('8. Model Variables'!$B133,'5.Monthly Multipliers'!$B$2:$B$13,'5.Monthly Multipliers'!$I$2:$I$13) + _xlfn.XLOOKUP('8. Model Variables'!$A133,'4.Annual SAE Indices'!$A$2:$A$23,'4.Annual SAE Indices'!$Q$2:$Q$23)*_xlfn.XLOOKUP('8. Model Variables'!$B133,'5.Monthly Multipliers'!$B$2:$B$13,'5.Monthly Multipliers'!$J$2:$J$13) + _xlfn.XLOOKUP('8. Model Variables'!$A133,'4.Annual SAE Indices'!$A$2:$A$23,'4.Annual SAE Indices'!$R$2:$R$23)*_xlfn.XLOOKUP('8. Model Variables'!$B133,'5.Monthly Multipliers'!$B$2:$B$13,'5.Monthly Multipliers'!$K$2:$K$13) + _xlfn.XLOOKUP('8. Model Variables'!$A133,'4.Annual SAE Indices'!$A$2:$A$23,'4.Annual SAE Indices'!$T$2:$T$23)*_xlfn.XLOOKUP('8. Model Variables'!$B133,'5.Monthly Multipliers'!$B$2:$B$13,'5.Monthly Multipliers'!$L$2:$L$13) + _xlfn.XLOOKUP('8. Model Variables'!$A133,'4.Annual SAE Indices'!$A$2:$A$23,'4.Annual SAE Indices'!$U$2:$U$23)*_xlfn.XLOOKUP('8. Model Variables'!$B133,'5.Monthly Multipliers'!$B$2:$B$13,'5.Monthly Multipliers'!$M$2:$M$13)</f>
        <v>506.48525019182409</v>
      </c>
      <c r="F133">
        <f>('6.Econ Transform'!C133^0.2)*'7.Wthr Transform'!D157*12*'8. Model Variables'!E133</f>
        <v>517.95114308073573</v>
      </c>
    </row>
    <row r="134" spans="1:6" x14ac:dyDescent="0.35">
      <c r="A134">
        <f t="shared" si="2"/>
        <v>2028</v>
      </c>
      <c r="B134">
        <f t="shared" si="3"/>
        <v>1</v>
      </c>
      <c r="C134" s="2">
        <f>('6.Econ Transform'!C134^0.2)*'7.Wthr Transform'!H158*_xlfn.XLOOKUP('8. Model Variables'!A134,'4.Annual SAE Indices'!$A$2:$A$23,'4.Annual SAE Indices'!$V$2:$V$23)</f>
        <v>301.83425378865167</v>
      </c>
      <c r="D134" s="2">
        <f>('6.Econ Transform'!C134^0.2)*'7.Wthr Transform'!L158*_xlfn.XLOOKUP('8. Model Variables'!$A134,'4.Annual SAE Indices'!$A$2:$A$23,'4.Annual SAE Indices'!$W$2:$W$23)</f>
        <v>0</v>
      </c>
      <c r="E134">
        <f>_xlfn.XLOOKUP('8. Model Variables'!$A134,'4.Annual SAE Indices'!$A$2:$A$23,'4.Annual SAE Indices'!$J$2:$J$23)*_xlfn.XLOOKUP('8. Model Variables'!$B134,'5.Monthly Multipliers'!$B$2:$B$13,'5.Monthly Multipliers'!$C$2:$C$13) + _xlfn.XLOOKUP('8. Model Variables'!$A134,'4.Annual SAE Indices'!$A$2:$A$23,'4.Annual SAE Indices'!$K$2:$K$23)*_xlfn.XLOOKUP('8. Model Variables'!$B134,'5.Monthly Multipliers'!$B$2:$B$13,'5.Monthly Multipliers'!$D$2:$D$13) + _xlfn.XLOOKUP('8. Model Variables'!$A134,'4.Annual SAE Indices'!$A$2:$A$23,'4.Annual SAE Indices'!$L$2:$L$23)*_xlfn.XLOOKUP('8. Model Variables'!$B134,'5.Monthly Multipliers'!$B$2:$B$13,'5.Monthly Multipliers'!$E$2:$E$13) + _xlfn.XLOOKUP('8. Model Variables'!$A134,'4.Annual SAE Indices'!$A$2:$A$23,'4.Annual SAE Indices'!$M$2:$M$23)*_xlfn.XLOOKUP('8. Model Variables'!$B134,'5.Monthly Multipliers'!$B$2:$B$13,'5.Monthly Multipliers'!$F$2:$F$13) + _xlfn.XLOOKUP('8. Model Variables'!$A134,'4.Annual SAE Indices'!$A$2:$A$23,'4.Annual SAE Indices'!$N$2:$N$23)*_xlfn.XLOOKUP('8. Model Variables'!$B134,'5.Monthly Multipliers'!$B$2:$B$13,'5.Monthly Multipliers'!$G$2:$G$13) + _xlfn.XLOOKUP('8. Model Variables'!$A134,'4.Annual SAE Indices'!$A$2:$A$23,'4.Annual SAE Indices'!$O$2:$O$23)*_xlfn.XLOOKUP('8. Model Variables'!$B134,'5.Monthly Multipliers'!$B$2:$B$13,'5.Monthly Multipliers'!$H$2:$H$13) + _xlfn.XLOOKUP('8. Model Variables'!$A134,'4.Annual SAE Indices'!$A$2:$A$23,'4.Annual SAE Indices'!$P$2:$P$23)*_xlfn.XLOOKUP('8. Model Variables'!$B134,'5.Monthly Multipliers'!$B$2:$B$13,'5.Monthly Multipliers'!$I$2:$I$13) + _xlfn.XLOOKUP('8. Model Variables'!$A134,'4.Annual SAE Indices'!$A$2:$A$23,'4.Annual SAE Indices'!$Q$2:$Q$23)*_xlfn.XLOOKUP('8. Model Variables'!$B134,'5.Monthly Multipliers'!$B$2:$B$13,'5.Monthly Multipliers'!$J$2:$J$13) + _xlfn.XLOOKUP('8. Model Variables'!$A134,'4.Annual SAE Indices'!$A$2:$A$23,'4.Annual SAE Indices'!$R$2:$R$23)*_xlfn.XLOOKUP('8. Model Variables'!$B134,'5.Monthly Multipliers'!$B$2:$B$13,'5.Monthly Multipliers'!$K$2:$K$13) + _xlfn.XLOOKUP('8. Model Variables'!$A134,'4.Annual SAE Indices'!$A$2:$A$23,'4.Annual SAE Indices'!$T$2:$T$23)*_xlfn.XLOOKUP('8. Model Variables'!$B134,'5.Monthly Multipliers'!$B$2:$B$13,'5.Monthly Multipliers'!$L$2:$L$13) + _xlfn.XLOOKUP('8. Model Variables'!$A134,'4.Annual SAE Indices'!$A$2:$A$23,'4.Annual SAE Indices'!$U$2:$U$23)*_xlfn.XLOOKUP('8. Model Variables'!$B134,'5.Monthly Multipliers'!$B$2:$B$13,'5.Monthly Multipliers'!$M$2:$M$13)</f>
        <v>509.97625301070104</v>
      </c>
      <c r="F134">
        <f>('6.Econ Transform'!C134^0.2)*'7.Wthr Transform'!D158*12*'8. Model Variables'!E134</f>
        <v>522.38803854648222</v>
      </c>
    </row>
    <row r="135" spans="1:6" x14ac:dyDescent="0.35">
      <c r="A135">
        <f t="shared" si="2"/>
        <v>2028</v>
      </c>
      <c r="B135">
        <f t="shared" si="3"/>
        <v>2</v>
      </c>
      <c r="C135" s="2">
        <f>('6.Econ Transform'!C135^0.2)*'7.Wthr Transform'!H159*_xlfn.XLOOKUP('8. Model Variables'!A135,'4.Annual SAE Indices'!$A$2:$A$23,'4.Annual SAE Indices'!$V$2:$V$23)</f>
        <v>266.16067109210502</v>
      </c>
      <c r="D135" s="2">
        <f>('6.Econ Transform'!C135^0.2)*'7.Wthr Transform'!L159*_xlfn.XLOOKUP('8. Model Variables'!$A135,'4.Annual SAE Indices'!$A$2:$A$23,'4.Annual SAE Indices'!$W$2:$W$23)</f>
        <v>0</v>
      </c>
      <c r="E135">
        <f>_xlfn.XLOOKUP('8. Model Variables'!$A135,'4.Annual SAE Indices'!$A$2:$A$23,'4.Annual SAE Indices'!$J$2:$J$23)*_xlfn.XLOOKUP('8. Model Variables'!$B135,'5.Monthly Multipliers'!$B$2:$B$13,'5.Monthly Multipliers'!$C$2:$C$13) + _xlfn.XLOOKUP('8. Model Variables'!$A135,'4.Annual SAE Indices'!$A$2:$A$23,'4.Annual SAE Indices'!$K$2:$K$23)*_xlfn.XLOOKUP('8. Model Variables'!$B135,'5.Monthly Multipliers'!$B$2:$B$13,'5.Monthly Multipliers'!$D$2:$D$13) + _xlfn.XLOOKUP('8. Model Variables'!$A135,'4.Annual SAE Indices'!$A$2:$A$23,'4.Annual SAE Indices'!$L$2:$L$23)*_xlfn.XLOOKUP('8. Model Variables'!$B135,'5.Monthly Multipliers'!$B$2:$B$13,'5.Monthly Multipliers'!$E$2:$E$13) + _xlfn.XLOOKUP('8. Model Variables'!$A135,'4.Annual SAE Indices'!$A$2:$A$23,'4.Annual SAE Indices'!$M$2:$M$23)*_xlfn.XLOOKUP('8. Model Variables'!$B135,'5.Monthly Multipliers'!$B$2:$B$13,'5.Monthly Multipliers'!$F$2:$F$13) + _xlfn.XLOOKUP('8. Model Variables'!$A135,'4.Annual SAE Indices'!$A$2:$A$23,'4.Annual SAE Indices'!$N$2:$N$23)*_xlfn.XLOOKUP('8. Model Variables'!$B135,'5.Monthly Multipliers'!$B$2:$B$13,'5.Monthly Multipliers'!$G$2:$G$13) + _xlfn.XLOOKUP('8. Model Variables'!$A135,'4.Annual SAE Indices'!$A$2:$A$23,'4.Annual SAE Indices'!$O$2:$O$23)*_xlfn.XLOOKUP('8. Model Variables'!$B135,'5.Monthly Multipliers'!$B$2:$B$13,'5.Monthly Multipliers'!$H$2:$H$13) + _xlfn.XLOOKUP('8. Model Variables'!$A135,'4.Annual SAE Indices'!$A$2:$A$23,'4.Annual SAE Indices'!$P$2:$P$23)*_xlfn.XLOOKUP('8. Model Variables'!$B135,'5.Monthly Multipliers'!$B$2:$B$13,'5.Monthly Multipliers'!$I$2:$I$13) + _xlfn.XLOOKUP('8. Model Variables'!$A135,'4.Annual SAE Indices'!$A$2:$A$23,'4.Annual SAE Indices'!$Q$2:$Q$23)*_xlfn.XLOOKUP('8. Model Variables'!$B135,'5.Monthly Multipliers'!$B$2:$B$13,'5.Monthly Multipliers'!$J$2:$J$13) + _xlfn.XLOOKUP('8. Model Variables'!$A135,'4.Annual SAE Indices'!$A$2:$A$23,'4.Annual SAE Indices'!$R$2:$R$23)*_xlfn.XLOOKUP('8. Model Variables'!$B135,'5.Monthly Multipliers'!$B$2:$B$13,'5.Monthly Multipliers'!$K$2:$K$13) + _xlfn.XLOOKUP('8. Model Variables'!$A135,'4.Annual SAE Indices'!$A$2:$A$23,'4.Annual SAE Indices'!$T$2:$T$23)*_xlfn.XLOOKUP('8. Model Variables'!$B135,'5.Monthly Multipliers'!$B$2:$B$13,'5.Monthly Multipliers'!$L$2:$L$13) + _xlfn.XLOOKUP('8. Model Variables'!$A135,'4.Annual SAE Indices'!$A$2:$A$23,'4.Annual SAE Indices'!$U$2:$U$23)*_xlfn.XLOOKUP('8. Model Variables'!$B135,'5.Monthly Multipliers'!$B$2:$B$13,'5.Monthly Multipliers'!$M$2:$M$13)</f>
        <v>507.35084471430002</v>
      </c>
      <c r="F135">
        <f>('6.Econ Transform'!C135^0.2)*'7.Wthr Transform'!D159*12*'8. Model Variables'!E135</f>
        <v>486.16978262228372</v>
      </c>
    </row>
    <row r="136" spans="1:6" x14ac:dyDescent="0.35">
      <c r="A136">
        <f t="shared" si="2"/>
        <v>2028</v>
      </c>
      <c r="B136">
        <f t="shared" si="3"/>
        <v>3</v>
      </c>
      <c r="C136" s="2">
        <f>('6.Econ Transform'!C136^0.2)*'7.Wthr Transform'!H160*_xlfn.XLOOKUP('8. Model Variables'!A136,'4.Annual SAE Indices'!$A$2:$A$23,'4.Annual SAE Indices'!$V$2:$V$23)</f>
        <v>215.60142985972874</v>
      </c>
      <c r="D136" s="2">
        <f>('6.Econ Transform'!C136^0.2)*'7.Wthr Transform'!L160*_xlfn.XLOOKUP('8. Model Variables'!$A136,'4.Annual SAE Indices'!$A$2:$A$23,'4.Annual SAE Indices'!$W$2:$W$23)</f>
        <v>0</v>
      </c>
      <c r="E136">
        <f>_xlfn.XLOOKUP('8. Model Variables'!$A136,'4.Annual SAE Indices'!$A$2:$A$23,'4.Annual SAE Indices'!$J$2:$J$23)*_xlfn.XLOOKUP('8. Model Variables'!$B136,'5.Monthly Multipliers'!$B$2:$B$13,'5.Monthly Multipliers'!$C$2:$C$13) + _xlfn.XLOOKUP('8. Model Variables'!$A136,'4.Annual SAE Indices'!$A$2:$A$23,'4.Annual SAE Indices'!$K$2:$K$23)*_xlfn.XLOOKUP('8. Model Variables'!$B136,'5.Monthly Multipliers'!$B$2:$B$13,'5.Monthly Multipliers'!$D$2:$D$13) + _xlfn.XLOOKUP('8. Model Variables'!$A136,'4.Annual SAE Indices'!$A$2:$A$23,'4.Annual SAE Indices'!$L$2:$L$23)*_xlfn.XLOOKUP('8. Model Variables'!$B136,'5.Monthly Multipliers'!$B$2:$B$13,'5.Monthly Multipliers'!$E$2:$E$13) + _xlfn.XLOOKUP('8. Model Variables'!$A136,'4.Annual SAE Indices'!$A$2:$A$23,'4.Annual SAE Indices'!$M$2:$M$23)*_xlfn.XLOOKUP('8. Model Variables'!$B136,'5.Monthly Multipliers'!$B$2:$B$13,'5.Monthly Multipliers'!$F$2:$F$13) + _xlfn.XLOOKUP('8. Model Variables'!$A136,'4.Annual SAE Indices'!$A$2:$A$23,'4.Annual SAE Indices'!$N$2:$N$23)*_xlfn.XLOOKUP('8. Model Variables'!$B136,'5.Monthly Multipliers'!$B$2:$B$13,'5.Monthly Multipliers'!$G$2:$G$13) + _xlfn.XLOOKUP('8. Model Variables'!$A136,'4.Annual SAE Indices'!$A$2:$A$23,'4.Annual SAE Indices'!$O$2:$O$23)*_xlfn.XLOOKUP('8. Model Variables'!$B136,'5.Monthly Multipliers'!$B$2:$B$13,'5.Monthly Multipliers'!$H$2:$H$13) + _xlfn.XLOOKUP('8. Model Variables'!$A136,'4.Annual SAE Indices'!$A$2:$A$23,'4.Annual SAE Indices'!$P$2:$P$23)*_xlfn.XLOOKUP('8. Model Variables'!$B136,'5.Monthly Multipliers'!$B$2:$B$13,'5.Monthly Multipliers'!$I$2:$I$13) + _xlfn.XLOOKUP('8. Model Variables'!$A136,'4.Annual SAE Indices'!$A$2:$A$23,'4.Annual SAE Indices'!$Q$2:$Q$23)*_xlfn.XLOOKUP('8. Model Variables'!$B136,'5.Monthly Multipliers'!$B$2:$B$13,'5.Monthly Multipliers'!$J$2:$J$13) + _xlfn.XLOOKUP('8. Model Variables'!$A136,'4.Annual SAE Indices'!$A$2:$A$23,'4.Annual SAE Indices'!$R$2:$R$23)*_xlfn.XLOOKUP('8. Model Variables'!$B136,'5.Monthly Multipliers'!$B$2:$B$13,'5.Monthly Multipliers'!$K$2:$K$13) + _xlfn.XLOOKUP('8. Model Variables'!$A136,'4.Annual SAE Indices'!$A$2:$A$23,'4.Annual SAE Indices'!$T$2:$T$23)*_xlfn.XLOOKUP('8. Model Variables'!$B136,'5.Monthly Multipliers'!$B$2:$B$13,'5.Monthly Multipliers'!$L$2:$L$13) + _xlfn.XLOOKUP('8. Model Variables'!$A136,'4.Annual SAE Indices'!$A$2:$A$23,'4.Annual SAE Indices'!$U$2:$U$23)*_xlfn.XLOOKUP('8. Model Variables'!$B136,'5.Monthly Multipliers'!$B$2:$B$13,'5.Monthly Multipliers'!$M$2:$M$13)</f>
        <v>504.52123165913906</v>
      </c>
      <c r="F136">
        <f>('6.Econ Transform'!C136^0.2)*'7.Wthr Transform'!D160*12*'8. Model Variables'!E136</f>
        <v>516.80025306186701</v>
      </c>
    </row>
    <row r="137" spans="1:6" x14ac:dyDescent="0.35">
      <c r="A137">
        <f t="shared" si="2"/>
        <v>2028</v>
      </c>
      <c r="B137">
        <f t="shared" si="3"/>
        <v>4</v>
      </c>
      <c r="C137" s="2">
        <f>('6.Econ Transform'!C137^0.2)*'7.Wthr Transform'!H161*_xlfn.XLOOKUP('8. Model Variables'!A137,'4.Annual SAE Indices'!$A$2:$A$23,'4.Annual SAE Indices'!$V$2:$V$23)</f>
        <v>126.58242987857541</v>
      </c>
      <c r="D137" s="2">
        <f>('6.Econ Transform'!C137^0.2)*'7.Wthr Transform'!L161*_xlfn.XLOOKUP('8. Model Variables'!$A137,'4.Annual SAE Indices'!$A$2:$A$23,'4.Annual SAE Indices'!$W$2:$W$23)</f>
        <v>1.9891646396027933</v>
      </c>
      <c r="E137">
        <f>_xlfn.XLOOKUP('8. Model Variables'!$A137,'4.Annual SAE Indices'!$A$2:$A$23,'4.Annual SAE Indices'!$J$2:$J$23)*_xlfn.XLOOKUP('8. Model Variables'!$B137,'5.Monthly Multipliers'!$B$2:$B$13,'5.Monthly Multipliers'!$C$2:$C$13) + _xlfn.XLOOKUP('8. Model Variables'!$A137,'4.Annual SAE Indices'!$A$2:$A$23,'4.Annual SAE Indices'!$K$2:$K$23)*_xlfn.XLOOKUP('8. Model Variables'!$B137,'5.Monthly Multipliers'!$B$2:$B$13,'5.Monthly Multipliers'!$D$2:$D$13) + _xlfn.XLOOKUP('8. Model Variables'!$A137,'4.Annual SAE Indices'!$A$2:$A$23,'4.Annual SAE Indices'!$L$2:$L$23)*_xlfn.XLOOKUP('8. Model Variables'!$B137,'5.Monthly Multipliers'!$B$2:$B$13,'5.Monthly Multipliers'!$E$2:$E$13) + _xlfn.XLOOKUP('8. Model Variables'!$A137,'4.Annual SAE Indices'!$A$2:$A$23,'4.Annual SAE Indices'!$M$2:$M$23)*_xlfn.XLOOKUP('8. Model Variables'!$B137,'5.Monthly Multipliers'!$B$2:$B$13,'5.Monthly Multipliers'!$F$2:$F$13) + _xlfn.XLOOKUP('8. Model Variables'!$A137,'4.Annual SAE Indices'!$A$2:$A$23,'4.Annual SAE Indices'!$N$2:$N$23)*_xlfn.XLOOKUP('8. Model Variables'!$B137,'5.Monthly Multipliers'!$B$2:$B$13,'5.Monthly Multipliers'!$G$2:$G$13) + _xlfn.XLOOKUP('8. Model Variables'!$A137,'4.Annual SAE Indices'!$A$2:$A$23,'4.Annual SAE Indices'!$O$2:$O$23)*_xlfn.XLOOKUP('8. Model Variables'!$B137,'5.Monthly Multipliers'!$B$2:$B$13,'5.Monthly Multipliers'!$H$2:$H$13) + _xlfn.XLOOKUP('8. Model Variables'!$A137,'4.Annual SAE Indices'!$A$2:$A$23,'4.Annual SAE Indices'!$P$2:$P$23)*_xlfn.XLOOKUP('8. Model Variables'!$B137,'5.Monthly Multipliers'!$B$2:$B$13,'5.Monthly Multipliers'!$I$2:$I$13) + _xlfn.XLOOKUP('8. Model Variables'!$A137,'4.Annual SAE Indices'!$A$2:$A$23,'4.Annual SAE Indices'!$Q$2:$Q$23)*_xlfn.XLOOKUP('8. Model Variables'!$B137,'5.Monthly Multipliers'!$B$2:$B$13,'5.Monthly Multipliers'!$J$2:$J$13) + _xlfn.XLOOKUP('8. Model Variables'!$A137,'4.Annual SAE Indices'!$A$2:$A$23,'4.Annual SAE Indices'!$R$2:$R$23)*_xlfn.XLOOKUP('8. Model Variables'!$B137,'5.Monthly Multipliers'!$B$2:$B$13,'5.Monthly Multipliers'!$K$2:$K$13) + _xlfn.XLOOKUP('8. Model Variables'!$A137,'4.Annual SAE Indices'!$A$2:$A$23,'4.Annual SAE Indices'!$T$2:$T$23)*_xlfn.XLOOKUP('8. Model Variables'!$B137,'5.Monthly Multipliers'!$B$2:$B$13,'5.Monthly Multipliers'!$L$2:$L$13) + _xlfn.XLOOKUP('8. Model Variables'!$A137,'4.Annual SAE Indices'!$A$2:$A$23,'4.Annual SAE Indices'!$U$2:$U$23)*_xlfn.XLOOKUP('8. Model Variables'!$B137,'5.Monthly Multipliers'!$B$2:$B$13,'5.Monthly Multipliers'!$M$2:$M$13)</f>
        <v>499.41117497515211</v>
      </c>
      <c r="F137">
        <f>('6.Econ Transform'!C137^0.2)*'7.Wthr Transform'!D161*12*'8. Model Variables'!E137</f>
        <v>494.87392138834616</v>
      </c>
    </row>
    <row r="138" spans="1:6" x14ac:dyDescent="0.35">
      <c r="A138">
        <f t="shared" si="2"/>
        <v>2028</v>
      </c>
      <c r="B138">
        <f t="shared" si="3"/>
        <v>5</v>
      </c>
      <c r="C138" s="2">
        <f>('6.Econ Transform'!C138^0.2)*'7.Wthr Transform'!H162*_xlfn.XLOOKUP('8. Model Variables'!A138,'4.Annual SAE Indices'!$A$2:$A$23,'4.Annual SAE Indices'!$V$2:$V$23)</f>
        <v>41.16620374107859</v>
      </c>
      <c r="D138" s="2">
        <f>('6.Econ Transform'!C138^0.2)*'7.Wthr Transform'!L162*_xlfn.XLOOKUP('8. Model Variables'!$A138,'4.Annual SAE Indices'!$A$2:$A$23,'4.Annual SAE Indices'!$W$2:$W$23)</f>
        <v>60.747113036380348</v>
      </c>
      <c r="E138">
        <f>_xlfn.XLOOKUP('8. Model Variables'!$A138,'4.Annual SAE Indices'!$A$2:$A$23,'4.Annual SAE Indices'!$J$2:$J$23)*_xlfn.XLOOKUP('8. Model Variables'!$B138,'5.Monthly Multipliers'!$B$2:$B$13,'5.Monthly Multipliers'!$C$2:$C$13) + _xlfn.XLOOKUP('8. Model Variables'!$A138,'4.Annual SAE Indices'!$A$2:$A$23,'4.Annual SAE Indices'!$K$2:$K$23)*_xlfn.XLOOKUP('8. Model Variables'!$B138,'5.Monthly Multipliers'!$B$2:$B$13,'5.Monthly Multipliers'!$D$2:$D$13) + _xlfn.XLOOKUP('8. Model Variables'!$A138,'4.Annual SAE Indices'!$A$2:$A$23,'4.Annual SAE Indices'!$L$2:$L$23)*_xlfn.XLOOKUP('8. Model Variables'!$B138,'5.Monthly Multipliers'!$B$2:$B$13,'5.Monthly Multipliers'!$E$2:$E$13) + _xlfn.XLOOKUP('8. Model Variables'!$A138,'4.Annual SAE Indices'!$A$2:$A$23,'4.Annual SAE Indices'!$M$2:$M$23)*_xlfn.XLOOKUP('8. Model Variables'!$B138,'5.Monthly Multipliers'!$B$2:$B$13,'5.Monthly Multipliers'!$F$2:$F$13) + _xlfn.XLOOKUP('8. Model Variables'!$A138,'4.Annual SAE Indices'!$A$2:$A$23,'4.Annual SAE Indices'!$N$2:$N$23)*_xlfn.XLOOKUP('8. Model Variables'!$B138,'5.Monthly Multipliers'!$B$2:$B$13,'5.Monthly Multipliers'!$G$2:$G$13) + _xlfn.XLOOKUP('8. Model Variables'!$A138,'4.Annual SAE Indices'!$A$2:$A$23,'4.Annual SAE Indices'!$O$2:$O$23)*_xlfn.XLOOKUP('8. Model Variables'!$B138,'5.Monthly Multipliers'!$B$2:$B$13,'5.Monthly Multipliers'!$H$2:$H$13) + _xlfn.XLOOKUP('8. Model Variables'!$A138,'4.Annual SAE Indices'!$A$2:$A$23,'4.Annual SAE Indices'!$P$2:$P$23)*_xlfn.XLOOKUP('8. Model Variables'!$B138,'5.Monthly Multipliers'!$B$2:$B$13,'5.Monthly Multipliers'!$I$2:$I$13) + _xlfn.XLOOKUP('8. Model Variables'!$A138,'4.Annual SAE Indices'!$A$2:$A$23,'4.Annual SAE Indices'!$Q$2:$Q$23)*_xlfn.XLOOKUP('8. Model Variables'!$B138,'5.Monthly Multipliers'!$B$2:$B$13,'5.Monthly Multipliers'!$J$2:$J$13) + _xlfn.XLOOKUP('8. Model Variables'!$A138,'4.Annual SAE Indices'!$A$2:$A$23,'4.Annual SAE Indices'!$R$2:$R$23)*_xlfn.XLOOKUP('8. Model Variables'!$B138,'5.Monthly Multipliers'!$B$2:$B$13,'5.Monthly Multipliers'!$K$2:$K$13) + _xlfn.XLOOKUP('8. Model Variables'!$A138,'4.Annual SAE Indices'!$A$2:$A$23,'4.Annual SAE Indices'!$T$2:$T$23)*_xlfn.XLOOKUP('8. Model Variables'!$B138,'5.Monthly Multipliers'!$B$2:$B$13,'5.Monthly Multipliers'!$L$2:$L$13) + _xlfn.XLOOKUP('8. Model Variables'!$A138,'4.Annual SAE Indices'!$A$2:$A$23,'4.Annual SAE Indices'!$U$2:$U$23)*_xlfn.XLOOKUP('8. Model Variables'!$B138,'5.Monthly Multipliers'!$B$2:$B$13,'5.Monthly Multipliers'!$M$2:$M$13)</f>
        <v>496.39553350440508</v>
      </c>
      <c r="F138">
        <f>('6.Econ Transform'!C138^0.2)*'7.Wthr Transform'!D162*12*'8. Model Variables'!E138</f>
        <v>508.28186689744712</v>
      </c>
    </row>
    <row r="139" spans="1:6" x14ac:dyDescent="0.35">
      <c r="A139">
        <f t="shared" si="2"/>
        <v>2028</v>
      </c>
      <c r="B139">
        <f t="shared" si="3"/>
        <v>6</v>
      </c>
      <c r="C139" s="2">
        <f>('6.Econ Transform'!C139^0.2)*'7.Wthr Transform'!H163*_xlfn.XLOOKUP('8. Model Variables'!A139,'4.Annual SAE Indices'!$A$2:$A$23,'4.Annual SAE Indices'!$V$2:$V$23)</f>
        <v>1.7271449815171411</v>
      </c>
      <c r="D139" s="2">
        <f>('6.Econ Transform'!C139^0.2)*'7.Wthr Transform'!L163*_xlfn.XLOOKUP('8. Model Variables'!$A139,'4.Annual SAE Indices'!$A$2:$A$23,'4.Annual SAE Indices'!$W$2:$W$23)</f>
        <v>217.9898724194494</v>
      </c>
      <c r="E139">
        <f>_xlfn.XLOOKUP('8. Model Variables'!$A139,'4.Annual SAE Indices'!$A$2:$A$23,'4.Annual SAE Indices'!$J$2:$J$23)*_xlfn.XLOOKUP('8. Model Variables'!$B139,'5.Monthly Multipliers'!$B$2:$B$13,'5.Monthly Multipliers'!$C$2:$C$13) + _xlfn.XLOOKUP('8. Model Variables'!$A139,'4.Annual SAE Indices'!$A$2:$A$23,'4.Annual SAE Indices'!$K$2:$K$23)*_xlfn.XLOOKUP('8. Model Variables'!$B139,'5.Monthly Multipliers'!$B$2:$B$13,'5.Monthly Multipliers'!$D$2:$D$13) + _xlfn.XLOOKUP('8. Model Variables'!$A139,'4.Annual SAE Indices'!$A$2:$A$23,'4.Annual SAE Indices'!$L$2:$L$23)*_xlfn.XLOOKUP('8. Model Variables'!$B139,'5.Monthly Multipliers'!$B$2:$B$13,'5.Monthly Multipliers'!$E$2:$E$13) + _xlfn.XLOOKUP('8. Model Variables'!$A139,'4.Annual SAE Indices'!$A$2:$A$23,'4.Annual SAE Indices'!$M$2:$M$23)*_xlfn.XLOOKUP('8. Model Variables'!$B139,'5.Monthly Multipliers'!$B$2:$B$13,'5.Monthly Multipliers'!$F$2:$F$13) + _xlfn.XLOOKUP('8. Model Variables'!$A139,'4.Annual SAE Indices'!$A$2:$A$23,'4.Annual SAE Indices'!$N$2:$N$23)*_xlfn.XLOOKUP('8. Model Variables'!$B139,'5.Monthly Multipliers'!$B$2:$B$13,'5.Monthly Multipliers'!$G$2:$G$13) + _xlfn.XLOOKUP('8. Model Variables'!$A139,'4.Annual SAE Indices'!$A$2:$A$23,'4.Annual SAE Indices'!$O$2:$O$23)*_xlfn.XLOOKUP('8. Model Variables'!$B139,'5.Monthly Multipliers'!$B$2:$B$13,'5.Monthly Multipliers'!$H$2:$H$13) + _xlfn.XLOOKUP('8. Model Variables'!$A139,'4.Annual SAE Indices'!$A$2:$A$23,'4.Annual SAE Indices'!$P$2:$P$23)*_xlfn.XLOOKUP('8. Model Variables'!$B139,'5.Monthly Multipliers'!$B$2:$B$13,'5.Monthly Multipliers'!$I$2:$I$13) + _xlfn.XLOOKUP('8. Model Variables'!$A139,'4.Annual SAE Indices'!$A$2:$A$23,'4.Annual SAE Indices'!$Q$2:$Q$23)*_xlfn.XLOOKUP('8. Model Variables'!$B139,'5.Monthly Multipliers'!$B$2:$B$13,'5.Monthly Multipliers'!$J$2:$J$13) + _xlfn.XLOOKUP('8. Model Variables'!$A139,'4.Annual SAE Indices'!$A$2:$A$23,'4.Annual SAE Indices'!$R$2:$R$23)*_xlfn.XLOOKUP('8. Model Variables'!$B139,'5.Monthly Multipliers'!$B$2:$B$13,'5.Monthly Multipliers'!$K$2:$K$13) + _xlfn.XLOOKUP('8. Model Variables'!$A139,'4.Annual SAE Indices'!$A$2:$A$23,'4.Annual SAE Indices'!$T$2:$T$23)*_xlfn.XLOOKUP('8. Model Variables'!$B139,'5.Monthly Multipliers'!$B$2:$B$13,'5.Monthly Multipliers'!$L$2:$L$13) + _xlfn.XLOOKUP('8. Model Variables'!$A139,'4.Annual SAE Indices'!$A$2:$A$23,'4.Annual SAE Indices'!$U$2:$U$23)*_xlfn.XLOOKUP('8. Model Variables'!$B139,'5.Monthly Multipliers'!$B$2:$B$13,'5.Monthly Multipliers'!$M$2:$M$13)</f>
        <v>493.92153739922207</v>
      </c>
      <c r="F139">
        <f>('6.Econ Transform'!C139^0.2)*'7.Wthr Transform'!D163*12*'8. Model Variables'!E139</f>
        <v>489.43415830267537</v>
      </c>
    </row>
    <row r="140" spans="1:6" x14ac:dyDescent="0.35">
      <c r="A140">
        <f t="shared" si="2"/>
        <v>2028</v>
      </c>
      <c r="B140">
        <f t="shared" si="3"/>
        <v>7</v>
      </c>
      <c r="C140" s="2">
        <f>('6.Econ Transform'!C140^0.2)*'7.Wthr Transform'!H164*_xlfn.XLOOKUP('8. Model Variables'!A140,'4.Annual SAE Indices'!$A$2:$A$23,'4.Annual SAE Indices'!$V$2:$V$23)</f>
        <v>0</v>
      </c>
      <c r="D140" s="2">
        <f>('6.Econ Transform'!C140^0.2)*'7.Wthr Transform'!L164*_xlfn.XLOOKUP('8. Model Variables'!$A140,'4.Annual SAE Indices'!$A$2:$A$23,'4.Annual SAE Indices'!$W$2:$W$23)</f>
        <v>434.86255284651725</v>
      </c>
      <c r="E140">
        <f>_xlfn.XLOOKUP('8. Model Variables'!$A140,'4.Annual SAE Indices'!$A$2:$A$23,'4.Annual SAE Indices'!$J$2:$J$23)*_xlfn.XLOOKUP('8. Model Variables'!$B140,'5.Monthly Multipliers'!$B$2:$B$13,'5.Monthly Multipliers'!$C$2:$C$13) + _xlfn.XLOOKUP('8. Model Variables'!$A140,'4.Annual SAE Indices'!$A$2:$A$23,'4.Annual SAE Indices'!$K$2:$K$23)*_xlfn.XLOOKUP('8. Model Variables'!$B140,'5.Monthly Multipliers'!$B$2:$B$13,'5.Monthly Multipliers'!$D$2:$D$13) + _xlfn.XLOOKUP('8. Model Variables'!$A140,'4.Annual SAE Indices'!$A$2:$A$23,'4.Annual SAE Indices'!$L$2:$L$23)*_xlfn.XLOOKUP('8. Model Variables'!$B140,'5.Monthly Multipliers'!$B$2:$B$13,'5.Monthly Multipliers'!$E$2:$E$13) + _xlfn.XLOOKUP('8. Model Variables'!$A140,'4.Annual SAE Indices'!$A$2:$A$23,'4.Annual SAE Indices'!$M$2:$M$23)*_xlfn.XLOOKUP('8. Model Variables'!$B140,'5.Monthly Multipliers'!$B$2:$B$13,'5.Monthly Multipliers'!$F$2:$F$13) + _xlfn.XLOOKUP('8. Model Variables'!$A140,'4.Annual SAE Indices'!$A$2:$A$23,'4.Annual SAE Indices'!$N$2:$N$23)*_xlfn.XLOOKUP('8. Model Variables'!$B140,'5.Monthly Multipliers'!$B$2:$B$13,'5.Monthly Multipliers'!$G$2:$G$13) + _xlfn.XLOOKUP('8. Model Variables'!$A140,'4.Annual SAE Indices'!$A$2:$A$23,'4.Annual SAE Indices'!$O$2:$O$23)*_xlfn.XLOOKUP('8. Model Variables'!$B140,'5.Monthly Multipliers'!$B$2:$B$13,'5.Monthly Multipliers'!$H$2:$H$13) + _xlfn.XLOOKUP('8. Model Variables'!$A140,'4.Annual SAE Indices'!$A$2:$A$23,'4.Annual SAE Indices'!$P$2:$P$23)*_xlfn.XLOOKUP('8. Model Variables'!$B140,'5.Monthly Multipliers'!$B$2:$B$13,'5.Monthly Multipliers'!$I$2:$I$13) + _xlfn.XLOOKUP('8. Model Variables'!$A140,'4.Annual SAE Indices'!$A$2:$A$23,'4.Annual SAE Indices'!$Q$2:$Q$23)*_xlfn.XLOOKUP('8. Model Variables'!$B140,'5.Monthly Multipliers'!$B$2:$B$13,'5.Monthly Multipliers'!$J$2:$J$13) + _xlfn.XLOOKUP('8. Model Variables'!$A140,'4.Annual SAE Indices'!$A$2:$A$23,'4.Annual SAE Indices'!$R$2:$R$23)*_xlfn.XLOOKUP('8. Model Variables'!$B140,'5.Monthly Multipliers'!$B$2:$B$13,'5.Monthly Multipliers'!$K$2:$K$13) + _xlfn.XLOOKUP('8. Model Variables'!$A140,'4.Annual SAE Indices'!$A$2:$A$23,'4.Annual SAE Indices'!$T$2:$T$23)*_xlfn.XLOOKUP('8. Model Variables'!$B140,'5.Monthly Multipliers'!$B$2:$B$13,'5.Monthly Multipliers'!$L$2:$L$13) + _xlfn.XLOOKUP('8. Model Variables'!$A140,'4.Annual SAE Indices'!$A$2:$A$23,'4.Annual SAE Indices'!$U$2:$U$23)*_xlfn.XLOOKUP('8. Model Variables'!$B140,'5.Monthly Multipliers'!$B$2:$B$13,'5.Monthly Multipliers'!$M$2:$M$13)</f>
        <v>488.72142779098505</v>
      </c>
      <c r="F140">
        <f>('6.Econ Transform'!C140^0.2)*'7.Wthr Transform'!D164*12*'8. Model Variables'!E140</f>
        <v>500.9246691908096</v>
      </c>
    </row>
    <row r="141" spans="1:6" x14ac:dyDescent="0.35">
      <c r="A141">
        <f t="shared" si="2"/>
        <v>2028</v>
      </c>
      <c r="B141">
        <f t="shared" si="3"/>
        <v>8</v>
      </c>
      <c r="C141" s="2">
        <f>('6.Econ Transform'!C141^0.2)*'7.Wthr Transform'!H165*_xlfn.XLOOKUP('8. Model Variables'!A141,'4.Annual SAE Indices'!$A$2:$A$23,'4.Annual SAE Indices'!$V$2:$V$23)</f>
        <v>0.11112337436949114</v>
      </c>
      <c r="D141" s="2">
        <f>('6.Econ Transform'!C141^0.2)*'7.Wthr Transform'!L165*_xlfn.XLOOKUP('8. Model Variables'!$A141,'4.Annual SAE Indices'!$A$2:$A$23,'4.Annual SAE Indices'!$W$2:$W$23)</f>
        <v>357.8994784484683</v>
      </c>
      <c r="E141">
        <f>_xlfn.XLOOKUP('8. Model Variables'!$A141,'4.Annual SAE Indices'!$A$2:$A$23,'4.Annual SAE Indices'!$J$2:$J$23)*_xlfn.XLOOKUP('8. Model Variables'!$B141,'5.Monthly Multipliers'!$B$2:$B$13,'5.Monthly Multipliers'!$C$2:$C$13) + _xlfn.XLOOKUP('8. Model Variables'!$A141,'4.Annual SAE Indices'!$A$2:$A$23,'4.Annual SAE Indices'!$K$2:$K$23)*_xlfn.XLOOKUP('8. Model Variables'!$B141,'5.Monthly Multipliers'!$B$2:$B$13,'5.Monthly Multipliers'!$D$2:$D$13) + _xlfn.XLOOKUP('8. Model Variables'!$A141,'4.Annual SAE Indices'!$A$2:$A$23,'4.Annual SAE Indices'!$L$2:$L$23)*_xlfn.XLOOKUP('8. Model Variables'!$B141,'5.Monthly Multipliers'!$B$2:$B$13,'5.Monthly Multipliers'!$E$2:$E$13) + _xlfn.XLOOKUP('8. Model Variables'!$A141,'4.Annual SAE Indices'!$A$2:$A$23,'4.Annual SAE Indices'!$M$2:$M$23)*_xlfn.XLOOKUP('8. Model Variables'!$B141,'5.Monthly Multipliers'!$B$2:$B$13,'5.Monthly Multipliers'!$F$2:$F$13) + _xlfn.XLOOKUP('8. Model Variables'!$A141,'4.Annual SAE Indices'!$A$2:$A$23,'4.Annual SAE Indices'!$N$2:$N$23)*_xlfn.XLOOKUP('8. Model Variables'!$B141,'5.Monthly Multipliers'!$B$2:$B$13,'5.Monthly Multipliers'!$G$2:$G$13) + _xlfn.XLOOKUP('8. Model Variables'!$A141,'4.Annual SAE Indices'!$A$2:$A$23,'4.Annual SAE Indices'!$O$2:$O$23)*_xlfn.XLOOKUP('8. Model Variables'!$B141,'5.Monthly Multipliers'!$B$2:$B$13,'5.Monthly Multipliers'!$H$2:$H$13) + _xlfn.XLOOKUP('8. Model Variables'!$A141,'4.Annual SAE Indices'!$A$2:$A$23,'4.Annual SAE Indices'!$P$2:$P$23)*_xlfn.XLOOKUP('8. Model Variables'!$B141,'5.Monthly Multipliers'!$B$2:$B$13,'5.Monthly Multipliers'!$I$2:$I$13) + _xlfn.XLOOKUP('8. Model Variables'!$A141,'4.Annual SAE Indices'!$A$2:$A$23,'4.Annual SAE Indices'!$Q$2:$Q$23)*_xlfn.XLOOKUP('8. Model Variables'!$B141,'5.Monthly Multipliers'!$B$2:$B$13,'5.Monthly Multipliers'!$J$2:$J$13) + _xlfn.XLOOKUP('8. Model Variables'!$A141,'4.Annual SAE Indices'!$A$2:$A$23,'4.Annual SAE Indices'!$R$2:$R$23)*_xlfn.XLOOKUP('8. Model Variables'!$B141,'5.Monthly Multipliers'!$B$2:$B$13,'5.Monthly Multipliers'!$K$2:$K$13) + _xlfn.XLOOKUP('8. Model Variables'!$A141,'4.Annual SAE Indices'!$A$2:$A$23,'4.Annual SAE Indices'!$T$2:$T$23)*_xlfn.XLOOKUP('8. Model Variables'!$B141,'5.Monthly Multipliers'!$B$2:$B$13,'5.Monthly Multipliers'!$L$2:$L$13) + _xlfn.XLOOKUP('8. Model Variables'!$A141,'4.Annual SAE Indices'!$A$2:$A$23,'4.Annual SAE Indices'!$U$2:$U$23)*_xlfn.XLOOKUP('8. Model Variables'!$B141,'5.Monthly Multipliers'!$B$2:$B$13,'5.Monthly Multipliers'!$M$2:$M$13)</f>
        <v>487.82222104095706</v>
      </c>
      <c r="F141">
        <f>('6.Econ Transform'!C141^0.2)*'7.Wthr Transform'!D165*12*'8. Model Variables'!E141</f>
        <v>500.00300949230228</v>
      </c>
    </row>
    <row r="142" spans="1:6" x14ac:dyDescent="0.35">
      <c r="A142">
        <f t="shared" si="2"/>
        <v>2028</v>
      </c>
      <c r="B142">
        <f t="shared" si="3"/>
        <v>9</v>
      </c>
      <c r="C142" s="2">
        <f>('6.Econ Transform'!C142^0.2)*'7.Wthr Transform'!H166*_xlfn.XLOOKUP('8. Model Variables'!A142,'4.Annual SAE Indices'!$A$2:$A$23,'4.Annual SAE Indices'!$V$2:$V$23)</f>
        <v>5.5690900410756594</v>
      </c>
      <c r="D142" s="2">
        <f>('6.Econ Transform'!C142^0.2)*'7.Wthr Transform'!L166*_xlfn.XLOOKUP('8. Model Variables'!$A142,'4.Annual SAE Indices'!$A$2:$A$23,'4.Annual SAE Indices'!$W$2:$W$23)</f>
        <v>133.70392447719769</v>
      </c>
      <c r="E142">
        <f>_xlfn.XLOOKUP('8. Model Variables'!$A142,'4.Annual SAE Indices'!$A$2:$A$23,'4.Annual SAE Indices'!$J$2:$J$23)*_xlfn.XLOOKUP('8. Model Variables'!$B142,'5.Monthly Multipliers'!$B$2:$B$13,'5.Monthly Multipliers'!$C$2:$C$13) + _xlfn.XLOOKUP('8. Model Variables'!$A142,'4.Annual SAE Indices'!$A$2:$A$23,'4.Annual SAE Indices'!$K$2:$K$23)*_xlfn.XLOOKUP('8. Model Variables'!$B142,'5.Monthly Multipliers'!$B$2:$B$13,'5.Monthly Multipliers'!$D$2:$D$13) + _xlfn.XLOOKUP('8. Model Variables'!$A142,'4.Annual SAE Indices'!$A$2:$A$23,'4.Annual SAE Indices'!$L$2:$L$23)*_xlfn.XLOOKUP('8. Model Variables'!$B142,'5.Monthly Multipliers'!$B$2:$B$13,'5.Monthly Multipliers'!$E$2:$E$13) + _xlfn.XLOOKUP('8. Model Variables'!$A142,'4.Annual SAE Indices'!$A$2:$A$23,'4.Annual SAE Indices'!$M$2:$M$23)*_xlfn.XLOOKUP('8. Model Variables'!$B142,'5.Monthly Multipliers'!$B$2:$B$13,'5.Monthly Multipliers'!$F$2:$F$13) + _xlfn.XLOOKUP('8. Model Variables'!$A142,'4.Annual SAE Indices'!$A$2:$A$23,'4.Annual SAE Indices'!$N$2:$N$23)*_xlfn.XLOOKUP('8. Model Variables'!$B142,'5.Monthly Multipliers'!$B$2:$B$13,'5.Monthly Multipliers'!$G$2:$G$13) + _xlfn.XLOOKUP('8. Model Variables'!$A142,'4.Annual SAE Indices'!$A$2:$A$23,'4.Annual SAE Indices'!$O$2:$O$23)*_xlfn.XLOOKUP('8. Model Variables'!$B142,'5.Monthly Multipliers'!$B$2:$B$13,'5.Monthly Multipliers'!$H$2:$H$13) + _xlfn.XLOOKUP('8. Model Variables'!$A142,'4.Annual SAE Indices'!$A$2:$A$23,'4.Annual SAE Indices'!$P$2:$P$23)*_xlfn.XLOOKUP('8. Model Variables'!$B142,'5.Monthly Multipliers'!$B$2:$B$13,'5.Monthly Multipliers'!$I$2:$I$13) + _xlfn.XLOOKUP('8. Model Variables'!$A142,'4.Annual SAE Indices'!$A$2:$A$23,'4.Annual SAE Indices'!$Q$2:$Q$23)*_xlfn.XLOOKUP('8. Model Variables'!$B142,'5.Monthly Multipliers'!$B$2:$B$13,'5.Monthly Multipliers'!$J$2:$J$13) + _xlfn.XLOOKUP('8. Model Variables'!$A142,'4.Annual SAE Indices'!$A$2:$A$23,'4.Annual SAE Indices'!$R$2:$R$23)*_xlfn.XLOOKUP('8. Model Variables'!$B142,'5.Monthly Multipliers'!$B$2:$B$13,'5.Monthly Multipliers'!$K$2:$K$13) + _xlfn.XLOOKUP('8. Model Variables'!$A142,'4.Annual SAE Indices'!$A$2:$A$23,'4.Annual SAE Indices'!$T$2:$T$23)*_xlfn.XLOOKUP('8. Model Variables'!$B142,'5.Monthly Multipliers'!$B$2:$B$13,'5.Monthly Multipliers'!$L$2:$L$13) + _xlfn.XLOOKUP('8. Model Variables'!$A142,'4.Annual SAE Indices'!$A$2:$A$23,'4.Annual SAE Indices'!$U$2:$U$23)*_xlfn.XLOOKUP('8. Model Variables'!$B142,'5.Monthly Multipliers'!$B$2:$B$13,'5.Monthly Multipliers'!$M$2:$M$13)</f>
        <v>490.50536996034305</v>
      </c>
      <c r="F142">
        <f>('6.Econ Transform'!C142^0.2)*'7.Wthr Transform'!D166*12*'8. Model Variables'!E142</f>
        <v>486.53531217283222</v>
      </c>
    </row>
    <row r="143" spans="1:6" x14ac:dyDescent="0.35">
      <c r="A143">
        <f t="shared" ref="A143:A206" si="4">A131+1</f>
        <v>2028</v>
      </c>
      <c r="B143">
        <f t="shared" ref="B143:B206" si="5">B131</f>
        <v>10</v>
      </c>
      <c r="C143" s="2">
        <f>('6.Econ Transform'!C143^0.2)*'7.Wthr Transform'!H167*_xlfn.XLOOKUP('8. Model Variables'!A143,'4.Annual SAE Indices'!$A$2:$A$23,'4.Annual SAE Indices'!$V$2:$V$23)</f>
        <v>69.677849228980875</v>
      </c>
      <c r="D143" s="2">
        <f>('6.Econ Transform'!C143^0.2)*'7.Wthr Transform'!L167*_xlfn.XLOOKUP('8. Model Variables'!$A143,'4.Annual SAE Indices'!$A$2:$A$23,'4.Annual SAE Indices'!$W$2:$W$23)</f>
        <v>18.423318769706547</v>
      </c>
      <c r="E143">
        <f>_xlfn.XLOOKUP('8. Model Variables'!$A143,'4.Annual SAE Indices'!$A$2:$A$23,'4.Annual SAE Indices'!$J$2:$J$23)*_xlfn.XLOOKUP('8. Model Variables'!$B143,'5.Monthly Multipliers'!$B$2:$B$13,'5.Monthly Multipliers'!$C$2:$C$13) + _xlfn.XLOOKUP('8. Model Variables'!$A143,'4.Annual SAE Indices'!$A$2:$A$23,'4.Annual SAE Indices'!$K$2:$K$23)*_xlfn.XLOOKUP('8. Model Variables'!$B143,'5.Monthly Multipliers'!$B$2:$B$13,'5.Monthly Multipliers'!$D$2:$D$13) + _xlfn.XLOOKUP('8. Model Variables'!$A143,'4.Annual SAE Indices'!$A$2:$A$23,'4.Annual SAE Indices'!$L$2:$L$23)*_xlfn.XLOOKUP('8. Model Variables'!$B143,'5.Monthly Multipliers'!$B$2:$B$13,'5.Monthly Multipliers'!$E$2:$E$13) + _xlfn.XLOOKUP('8. Model Variables'!$A143,'4.Annual SAE Indices'!$A$2:$A$23,'4.Annual SAE Indices'!$M$2:$M$23)*_xlfn.XLOOKUP('8. Model Variables'!$B143,'5.Monthly Multipliers'!$B$2:$B$13,'5.Monthly Multipliers'!$F$2:$F$13) + _xlfn.XLOOKUP('8. Model Variables'!$A143,'4.Annual SAE Indices'!$A$2:$A$23,'4.Annual SAE Indices'!$N$2:$N$23)*_xlfn.XLOOKUP('8. Model Variables'!$B143,'5.Monthly Multipliers'!$B$2:$B$13,'5.Monthly Multipliers'!$G$2:$G$13) + _xlfn.XLOOKUP('8. Model Variables'!$A143,'4.Annual SAE Indices'!$A$2:$A$23,'4.Annual SAE Indices'!$O$2:$O$23)*_xlfn.XLOOKUP('8. Model Variables'!$B143,'5.Monthly Multipliers'!$B$2:$B$13,'5.Monthly Multipliers'!$H$2:$H$13) + _xlfn.XLOOKUP('8. Model Variables'!$A143,'4.Annual SAE Indices'!$A$2:$A$23,'4.Annual SAE Indices'!$P$2:$P$23)*_xlfn.XLOOKUP('8. Model Variables'!$B143,'5.Monthly Multipliers'!$B$2:$B$13,'5.Monthly Multipliers'!$I$2:$I$13) + _xlfn.XLOOKUP('8. Model Variables'!$A143,'4.Annual SAE Indices'!$A$2:$A$23,'4.Annual SAE Indices'!$Q$2:$Q$23)*_xlfn.XLOOKUP('8. Model Variables'!$B143,'5.Monthly Multipliers'!$B$2:$B$13,'5.Monthly Multipliers'!$J$2:$J$13) + _xlfn.XLOOKUP('8. Model Variables'!$A143,'4.Annual SAE Indices'!$A$2:$A$23,'4.Annual SAE Indices'!$R$2:$R$23)*_xlfn.XLOOKUP('8. Model Variables'!$B143,'5.Monthly Multipliers'!$B$2:$B$13,'5.Monthly Multipliers'!$K$2:$K$13) + _xlfn.XLOOKUP('8. Model Variables'!$A143,'4.Annual SAE Indices'!$A$2:$A$23,'4.Annual SAE Indices'!$T$2:$T$23)*_xlfn.XLOOKUP('8. Model Variables'!$B143,'5.Monthly Multipliers'!$B$2:$B$13,'5.Monthly Multipliers'!$L$2:$L$13) + _xlfn.XLOOKUP('8. Model Variables'!$A143,'4.Annual SAE Indices'!$A$2:$A$23,'4.Annual SAE Indices'!$U$2:$U$23)*_xlfn.XLOOKUP('8. Model Variables'!$B143,'5.Monthly Multipliers'!$B$2:$B$13,'5.Monthly Multipliers'!$M$2:$M$13)</f>
        <v>495.98372742855008</v>
      </c>
      <c r="F143">
        <f>('6.Econ Transform'!C143^0.2)*'7.Wthr Transform'!D167*12*'8. Model Variables'!E143</f>
        <v>508.99792569608604</v>
      </c>
    </row>
    <row r="144" spans="1:6" x14ac:dyDescent="0.35">
      <c r="A144">
        <f t="shared" si="4"/>
        <v>2028</v>
      </c>
      <c r="B144">
        <f t="shared" si="5"/>
        <v>11</v>
      </c>
      <c r="C144" s="2">
        <f>('6.Econ Transform'!C144^0.2)*'7.Wthr Transform'!H168*_xlfn.XLOOKUP('8. Model Variables'!A144,'4.Annual SAE Indices'!$A$2:$A$23,'4.Annual SAE Indices'!$V$2:$V$23)</f>
        <v>166.91220238639008</v>
      </c>
      <c r="D144" s="2">
        <f>('6.Econ Transform'!C144^0.2)*'7.Wthr Transform'!L168*_xlfn.XLOOKUP('8. Model Variables'!$A144,'4.Annual SAE Indices'!$A$2:$A$23,'4.Annual SAE Indices'!$W$2:$W$23)</f>
        <v>0.73523605220624777</v>
      </c>
      <c r="E144">
        <f>_xlfn.XLOOKUP('8. Model Variables'!$A144,'4.Annual SAE Indices'!$A$2:$A$23,'4.Annual SAE Indices'!$J$2:$J$23)*_xlfn.XLOOKUP('8. Model Variables'!$B144,'5.Monthly Multipliers'!$B$2:$B$13,'5.Monthly Multipliers'!$C$2:$C$13) + _xlfn.XLOOKUP('8. Model Variables'!$A144,'4.Annual SAE Indices'!$A$2:$A$23,'4.Annual SAE Indices'!$K$2:$K$23)*_xlfn.XLOOKUP('8. Model Variables'!$B144,'5.Monthly Multipliers'!$B$2:$B$13,'5.Monthly Multipliers'!$D$2:$D$13) + _xlfn.XLOOKUP('8. Model Variables'!$A144,'4.Annual SAE Indices'!$A$2:$A$23,'4.Annual SAE Indices'!$L$2:$L$23)*_xlfn.XLOOKUP('8. Model Variables'!$B144,'5.Monthly Multipliers'!$B$2:$B$13,'5.Monthly Multipliers'!$E$2:$E$13) + _xlfn.XLOOKUP('8. Model Variables'!$A144,'4.Annual SAE Indices'!$A$2:$A$23,'4.Annual SAE Indices'!$M$2:$M$23)*_xlfn.XLOOKUP('8. Model Variables'!$B144,'5.Monthly Multipliers'!$B$2:$B$13,'5.Monthly Multipliers'!$F$2:$F$13) + _xlfn.XLOOKUP('8. Model Variables'!$A144,'4.Annual SAE Indices'!$A$2:$A$23,'4.Annual SAE Indices'!$N$2:$N$23)*_xlfn.XLOOKUP('8. Model Variables'!$B144,'5.Monthly Multipliers'!$B$2:$B$13,'5.Monthly Multipliers'!$G$2:$G$13) + _xlfn.XLOOKUP('8. Model Variables'!$A144,'4.Annual SAE Indices'!$A$2:$A$23,'4.Annual SAE Indices'!$O$2:$O$23)*_xlfn.XLOOKUP('8. Model Variables'!$B144,'5.Monthly Multipliers'!$B$2:$B$13,'5.Monthly Multipliers'!$H$2:$H$13) + _xlfn.XLOOKUP('8. Model Variables'!$A144,'4.Annual SAE Indices'!$A$2:$A$23,'4.Annual SAE Indices'!$P$2:$P$23)*_xlfn.XLOOKUP('8. Model Variables'!$B144,'5.Monthly Multipliers'!$B$2:$B$13,'5.Monthly Multipliers'!$I$2:$I$13) + _xlfn.XLOOKUP('8. Model Variables'!$A144,'4.Annual SAE Indices'!$A$2:$A$23,'4.Annual SAE Indices'!$Q$2:$Q$23)*_xlfn.XLOOKUP('8. Model Variables'!$B144,'5.Monthly Multipliers'!$B$2:$B$13,'5.Monthly Multipliers'!$J$2:$J$13) + _xlfn.XLOOKUP('8. Model Variables'!$A144,'4.Annual SAE Indices'!$A$2:$A$23,'4.Annual SAE Indices'!$R$2:$R$23)*_xlfn.XLOOKUP('8. Model Variables'!$B144,'5.Monthly Multipliers'!$B$2:$B$13,'5.Monthly Multipliers'!$K$2:$K$13) + _xlfn.XLOOKUP('8. Model Variables'!$A144,'4.Annual SAE Indices'!$A$2:$A$23,'4.Annual SAE Indices'!$T$2:$T$23)*_xlfn.XLOOKUP('8. Model Variables'!$B144,'5.Monthly Multipliers'!$B$2:$B$13,'5.Monthly Multipliers'!$L$2:$L$13) + _xlfn.XLOOKUP('8. Model Variables'!$A144,'4.Annual SAE Indices'!$A$2:$A$23,'4.Annual SAE Indices'!$U$2:$U$23)*_xlfn.XLOOKUP('8. Model Variables'!$B144,'5.Monthly Multipliers'!$B$2:$B$13,'5.Monthly Multipliers'!$M$2:$M$13)</f>
        <v>501.14624890705807</v>
      </c>
      <c r="F144">
        <f>('6.Econ Transform'!C144^0.2)*'7.Wthr Transform'!D168*12*'8. Model Variables'!E144</f>
        <v>497.70571685932657</v>
      </c>
    </row>
    <row r="145" spans="1:6" x14ac:dyDescent="0.35">
      <c r="A145">
        <f t="shared" si="4"/>
        <v>2028</v>
      </c>
      <c r="B145">
        <f t="shared" si="5"/>
        <v>12</v>
      </c>
      <c r="C145" s="2">
        <f>('6.Econ Transform'!C145^0.2)*'7.Wthr Transform'!H169*_xlfn.XLOOKUP('8. Model Variables'!A145,'4.Annual SAE Indices'!$A$2:$A$23,'4.Annual SAE Indices'!$V$2:$V$23)</f>
        <v>254.32971273586901</v>
      </c>
      <c r="D145" s="2">
        <f>('6.Econ Transform'!C145^0.2)*'7.Wthr Transform'!L169*_xlfn.XLOOKUP('8. Model Variables'!$A145,'4.Annual SAE Indices'!$A$2:$A$23,'4.Annual SAE Indices'!$W$2:$W$23)</f>
        <v>0</v>
      </c>
      <c r="E145">
        <f>_xlfn.XLOOKUP('8. Model Variables'!$A145,'4.Annual SAE Indices'!$A$2:$A$23,'4.Annual SAE Indices'!$J$2:$J$23)*_xlfn.XLOOKUP('8. Model Variables'!$B145,'5.Monthly Multipliers'!$B$2:$B$13,'5.Monthly Multipliers'!$C$2:$C$13) + _xlfn.XLOOKUP('8. Model Variables'!$A145,'4.Annual SAE Indices'!$A$2:$A$23,'4.Annual SAE Indices'!$K$2:$K$23)*_xlfn.XLOOKUP('8. Model Variables'!$B145,'5.Monthly Multipliers'!$B$2:$B$13,'5.Monthly Multipliers'!$D$2:$D$13) + _xlfn.XLOOKUP('8. Model Variables'!$A145,'4.Annual SAE Indices'!$A$2:$A$23,'4.Annual SAE Indices'!$L$2:$L$23)*_xlfn.XLOOKUP('8. Model Variables'!$B145,'5.Monthly Multipliers'!$B$2:$B$13,'5.Monthly Multipliers'!$E$2:$E$13) + _xlfn.XLOOKUP('8. Model Variables'!$A145,'4.Annual SAE Indices'!$A$2:$A$23,'4.Annual SAE Indices'!$M$2:$M$23)*_xlfn.XLOOKUP('8. Model Variables'!$B145,'5.Monthly Multipliers'!$B$2:$B$13,'5.Monthly Multipliers'!$F$2:$F$13) + _xlfn.XLOOKUP('8. Model Variables'!$A145,'4.Annual SAE Indices'!$A$2:$A$23,'4.Annual SAE Indices'!$N$2:$N$23)*_xlfn.XLOOKUP('8. Model Variables'!$B145,'5.Monthly Multipliers'!$B$2:$B$13,'5.Monthly Multipliers'!$G$2:$G$13) + _xlfn.XLOOKUP('8. Model Variables'!$A145,'4.Annual SAE Indices'!$A$2:$A$23,'4.Annual SAE Indices'!$O$2:$O$23)*_xlfn.XLOOKUP('8. Model Variables'!$B145,'5.Monthly Multipliers'!$B$2:$B$13,'5.Monthly Multipliers'!$H$2:$H$13) + _xlfn.XLOOKUP('8. Model Variables'!$A145,'4.Annual SAE Indices'!$A$2:$A$23,'4.Annual SAE Indices'!$P$2:$P$23)*_xlfn.XLOOKUP('8. Model Variables'!$B145,'5.Monthly Multipliers'!$B$2:$B$13,'5.Monthly Multipliers'!$I$2:$I$13) + _xlfn.XLOOKUP('8. Model Variables'!$A145,'4.Annual SAE Indices'!$A$2:$A$23,'4.Annual SAE Indices'!$Q$2:$Q$23)*_xlfn.XLOOKUP('8. Model Variables'!$B145,'5.Monthly Multipliers'!$B$2:$B$13,'5.Monthly Multipliers'!$J$2:$J$13) + _xlfn.XLOOKUP('8. Model Variables'!$A145,'4.Annual SAE Indices'!$A$2:$A$23,'4.Annual SAE Indices'!$R$2:$R$23)*_xlfn.XLOOKUP('8. Model Variables'!$B145,'5.Monthly Multipliers'!$B$2:$B$13,'5.Monthly Multipliers'!$K$2:$K$13) + _xlfn.XLOOKUP('8. Model Variables'!$A145,'4.Annual SAE Indices'!$A$2:$A$23,'4.Annual SAE Indices'!$T$2:$T$23)*_xlfn.XLOOKUP('8. Model Variables'!$B145,'5.Monthly Multipliers'!$B$2:$B$13,'5.Monthly Multipliers'!$L$2:$L$13) + _xlfn.XLOOKUP('8. Model Variables'!$A145,'4.Annual SAE Indices'!$A$2:$A$23,'4.Annual SAE Indices'!$U$2:$U$23)*_xlfn.XLOOKUP('8. Model Variables'!$B145,'5.Monthly Multipliers'!$B$2:$B$13,'5.Monthly Multipliers'!$M$2:$M$13)</f>
        <v>507.72442780510403</v>
      </c>
      <c r="F145">
        <f>('6.Econ Transform'!C145^0.2)*'7.Wthr Transform'!D169*12*'8. Model Variables'!E145</f>
        <v>521.04669223298038</v>
      </c>
    </row>
    <row r="146" spans="1:6" x14ac:dyDescent="0.35">
      <c r="A146">
        <f t="shared" si="4"/>
        <v>2029</v>
      </c>
      <c r="B146">
        <f t="shared" si="5"/>
        <v>1</v>
      </c>
      <c r="C146" s="2">
        <f>('6.Econ Transform'!C146^0.2)*'7.Wthr Transform'!H170*_xlfn.XLOOKUP('8. Model Variables'!A146,'4.Annual SAE Indices'!$A$2:$A$23,'4.Annual SAE Indices'!$V$2:$V$23)</f>
        <v>302.58225040911117</v>
      </c>
      <c r="D146" s="2">
        <f>('6.Econ Transform'!C146^0.2)*'7.Wthr Transform'!L170*_xlfn.XLOOKUP('8. Model Variables'!$A146,'4.Annual SAE Indices'!$A$2:$A$23,'4.Annual SAE Indices'!$W$2:$W$23)</f>
        <v>0</v>
      </c>
      <c r="E146">
        <f>_xlfn.XLOOKUP('8. Model Variables'!$A146,'4.Annual SAE Indices'!$A$2:$A$23,'4.Annual SAE Indices'!$J$2:$J$23)*_xlfn.XLOOKUP('8. Model Variables'!$B146,'5.Monthly Multipliers'!$B$2:$B$13,'5.Monthly Multipliers'!$C$2:$C$13) + _xlfn.XLOOKUP('8. Model Variables'!$A146,'4.Annual SAE Indices'!$A$2:$A$23,'4.Annual SAE Indices'!$K$2:$K$23)*_xlfn.XLOOKUP('8. Model Variables'!$B146,'5.Monthly Multipliers'!$B$2:$B$13,'5.Monthly Multipliers'!$D$2:$D$13) + _xlfn.XLOOKUP('8. Model Variables'!$A146,'4.Annual SAE Indices'!$A$2:$A$23,'4.Annual SAE Indices'!$L$2:$L$23)*_xlfn.XLOOKUP('8. Model Variables'!$B146,'5.Monthly Multipliers'!$B$2:$B$13,'5.Monthly Multipliers'!$E$2:$E$13) + _xlfn.XLOOKUP('8. Model Variables'!$A146,'4.Annual SAE Indices'!$A$2:$A$23,'4.Annual SAE Indices'!$M$2:$M$23)*_xlfn.XLOOKUP('8. Model Variables'!$B146,'5.Monthly Multipliers'!$B$2:$B$13,'5.Monthly Multipliers'!$F$2:$F$13) + _xlfn.XLOOKUP('8. Model Variables'!$A146,'4.Annual SAE Indices'!$A$2:$A$23,'4.Annual SAE Indices'!$N$2:$N$23)*_xlfn.XLOOKUP('8. Model Variables'!$B146,'5.Monthly Multipliers'!$B$2:$B$13,'5.Monthly Multipliers'!$G$2:$G$13) + _xlfn.XLOOKUP('8. Model Variables'!$A146,'4.Annual SAE Indices'!$A$2:$A$23,'4.Annual SAE Indices'!$O$2:$O$23)*_xlfn.XLOOKUP('8. Model Variables'!$B146,'5.Monthly Multipliers'!$B$2:$B$13,'5.Monthly Multipliers'!$H$2:$H$13) + _xlfn.XLOOKUP('8. Model Variables'!$A146,'4.Annual SAE Indices'!$A$2:$A$23,'4.Annual SAE Indices'!$P$2:$P$23)*_xlfn.XLOOKUP('8. Model Variables'!$B146,'5.Monthly Multipliers'!$B$2:$B$13,'5.Monthly Multipliers'!$I$2:$I$13) + _xlfn.XLOOKUP('8. Model Variables'!$A146,'4.Annual SAE Indices'!$A$2:$A$23,'4.Annual SAE Indices'!$Q$2:$Q$23)*_xlfn.XLOOKUP('8. Model Variables'!$B146,'5.Monthly Multipliers'!$B$2:$B$13,'5.Monthly Multipliers'!$J$2:$J$13) + _xlfn.XLOOKUP('8. Model Variables'!$A146,'4.Annual SAE Indices'!$A$2:$A$23,'4.Annual SAE Indices'!$R$2:$R$23)*_xlfn.XLOOKUP('8. Model Variables'!$B146,'5.Monthly Multipliers'!$B$2:$B$13,'5.Monthly Multipliers'!$K$2:$K$13) + _xlfn.XLOOKUP('8. Model Variables'!$A146,'4.Annual SAE Indices'!$A$2:$A$23,'4.Annual SAE Indices'!$T$2:$T$23)*_xlfn.XLOOKUP('8. Model Variables'!$B146,'5.Monthly Multipliers'!$B$2:$B$13,'5.Monthly Multipliers'!$L$2:$L$13) + _xlfn.XLOOKUP('8. Model Variables'!$A146,'4.Annual SAE Indices'!$A$2:$A$23,'4.Annual SAE Indices'!$U$2:$U$23)*_xlfn.XLOOKUP('8. Model Variables'!$B146,'5.Monthly Multipliers'!$B$2:$B$13,'5.Monthly Multipliers'!$M$2:$M$13)</f>
        <v>510.65371009017701</v>
      </c>
      <c r="F146">
        <f>('6.Econ Transform'!C146^0.2)*'7.Wthr Transform'!D170*12*'8. Model Variables'!E146</f>
        <v>524.92390762224966</v>
      </c>
    </row>
    <row r="147" spans="1:6" x14ac:dyDescent="0.35">
      <c r="A147">
        <f t="shared" si="4"/>
        <v>2029</v>
      </c>
      <c r="B147">
        <f t="shared" si="5"/>
        <v>2</v>
      </c>
      <c r="C147" s="2">
        <f>('6.Econ Transform'!C147^0.2)*'7.Wthr Transform'!H171*_xlfn.XLOOKUP('8. Model Variables'!A147,'4.Annual SAE Indices'!$A$2:$A$23,'4.Annual SAE Indices'!$V$2:$V$23)</f>
        <v>256.94726811516671</v>
      </c>
      <c r="D147" s="2">
        <f>('6.Econ Transform'!C147^0.2)*'7.Wthr Transform'!L171*_xlfn.XLOOKUP('8. Model Variables'!$A147,'4.Annual SAE Indices'!$A$2:$A$23,'4.Annual SAE Indices'!$W$2:$W$23)</f>
        <v>0</v>
      </c>
      <c r="E147">
        <f>_xlfn.XLOOKUP('8. Model Variables'!$A147,'4.Annual SAE Indices'!$A$2:$A$23,'4.Annual SAE Indices'!$J$2:$J$23)*_xlfn.XLOOKUP('8. Model Variables'!$B147,'5.Monthly Multipliers'!$B$2:$B$13,'5.Monthly Multipliers'!$C$2:$C$13) + _xlfn.XLOOKUP('8. Model Variables'!$A147,'4.Annual SAE Indices'!$A$2:$A$23,'4.Annual SAE Indices'!$K$2:$K$23)*_xlfn.XLOOKUP('8. Model Variables'!$B147,'5.Monthly Multipliers'!$B$2:$B$13,'5.Monthly Multipliers'!$D$2:$D$13) + _xlfn.XLOOKUP('8. Model Variables'!$A147,'4.Annual SAE Indices'!$A$2:$A$23,'4.Annual SAE Indices'!$L$2:$L$23)*_xlfn.XLOOKUP('8. Model Variables'!$B147,'5.Monthly Multipliers'!$B$2:$B$13,'5.Monthly Multipliers'!$E$2:$E$13) + _xlfn.XLOOKUP('8. Model Variables'!$A147,'4.Annual SAE Indices'!$A$2:$A$23,'4.Annual SAE Indices'!$M$2:$M$23)*_xlfn.XLOOKUP('8. Model Variables'!$B147,'5.Monthly Multipliers'!$B$2:$B$13,'5.Monthly Multipliers'!$F$2:$F$13) + _xlfn.XLOOKUP('8. Model Variables'!$A147,'4.Annual SAE Indices'!$A$2:$A$23,'4.Annual SAE Indices'!$N$2:$N$23)*_xlfn.XLOOKUP('8. Model Variables'!$B147,'5.Monthly Multipliers'!$B$2:$B$13,'5.Monthly Multipliers'!$G$2:$G$13) + _xlfn.XLOOKUP('8. Model Variables'!$A147,'4.Annual SAE Indices'!$A$2:$A$23,'4.Annual SAE Indices'!$O$2:$O$23)*_xlfn.XLOOKUP('8. Model Variables'!$B147,'5.Monthly Multipliers'!$B$2:$B$13,'5.Monthly Multipliers'!$H$2:$H$13) + _xlfn.XLOOKUP('8. Model Variables'!$A147,'4.Annual SAE Indices'!$A$2:$A$23,'4.Annual SAE Indices'!$P$2:$P$23)*_xlfn.XLOOKUP('8. Model Variables'!$B147,'5.Monthly Multipliers'!$B$2:$B$13,'5.Monthly Multipliers'!$I$2:$I$13) + _xlfn.XLOOKUP('8. Model Variables'!$A147,'4.Annual SAE Indices'!$A$2:$A$23,'4.Annual SAE Indices'!$Q$2:$Q$23)*_xlfn.XLOOKUP('8. Model Variables'!$B147,'5.Monthly Multipliers'!$B$2:$B$13,'5.Monthly Multipliers'!$J$2:$J$13) + _xlfn.XLOOKUP('8. Model Variables'!$A147,'4.Annual SAE Indices'!$A$2:$A$23,'4.Annual SAE Indices'!$R$2:$R$23)*_xlfn.XLOOKUP('8. Model Variables'!$B147,'5.Monthly Multipliers'!$B$2:$B$13,'5.Monthly Multipliers'!$K$2:$K$13) + _xlfn.XLOOKUP('8. Model Variables'!$A147,'4.Annual SAE Indices'!$A$2:$A$23,'4.Annual SAE Indices'!$T$2:$T$23)*_xlfn.XLOOKUP('8. Model Variables'!$B147,'5.Monthly Multipliers'!$B$2:$B$13,'5.Monthly Multipliers'!$L$2:$L$13) + _xlfn.XLOOKUP('8. Model Variables'!$A147,'4.Annual SAE Indices'!$A$2:$A$23,'4.Annual SAE Indices'!$U$2:$U$23)*_xlfn.XLOOKUP('8. Model Variables'!$B147,'5.Monthly Multipliers'!$B$2:$B$13,'5.Monthly Multipliers'!$M$2:$M$13)</f>
        <v>508.02648239478003</v>
      </c>
      <c r="F147">
        <f>('6.Econ Transform'!C147^0.2)*'7.Wthr Transform'!D171*12*'8. Model Variables'!E147</f>
        <v>471.68552710669502</v>
      </c>
    </row>
    <row r="148" spans="1:6" x14ac:dyDescent="0.35">
      <c r="A148">
        <f t="shared" si="4"/>
        <v>2029</v>
      </c>
      <c r="B148">
        <f t="shared" si="5"/>
        <v>3</v>
      </c>
      <c r="C148" s="2">
        <f>('6.Econ Transform'!C148^0.2)*'7.Wthr Transform'!H172*_xlfn.XLOOKUP('8. Model Variables'!A148,'4.Annual SAE Indices'!$A$2:$A$23,'4.Annual SAE Indices'!$V$2:$V$23)</f>
        <v>216.13572687498478</v>
      </c>
      <c r="D148" s="2">
        <f>('6.Econ Transform'!C148^0.2)*'7.Wthr Transform'!L172*_xlfn.XLOOKUP('8. Model Variables'!$A148,'4.Annual SAE Indices'!$A$2:$A$23,'4.Annual SAE Indices'!$W$2:$W$23)</f>
        <v>0</v>
      </c>
      <c r="E148">
        <f>_xlfn.XLOOKUP('8. Model Variables'!$A148,'4.Annual SAE Indices'!$A$2:$A$23,'4.Annual SAE Indices'!$J$2:$J$23)*_xlfn.XLOOKUP('8. Model Variables'!$B148,'5.Monthly Multipliers'!$B$2:$B$13,'5.Monthly Multipliers'!$C$2:$C$13) + _xlfn.XLOOKUP('8. Model Variables'!$A148,'4.Annual SAE Indices'!$A$2:$A$23,'4.Annual SAE Indices'!$K$2:$K$23)*_xlfn.XLOOKUP('8. Model Variables'!$B148,'5.Monthly Multipliers'!$B$2:$B$13,'5.Monthly Multipliers'!$D$2:$D$13) + _xlfn.XLOOKUP('8. Model Variables'!$A148,'4.Annual SAE Indices'!$A$2:$A$23,'4.Annual SAE Indices'!$L$2:$L$23)*_xlfn.XLOOKUP('8. Model Variables'!$B148,'5.Monthly Multipliers'!$B$2:$B$13,'5.Monthly Multipliers'!$E$2:$E$13) + _xlfn.XLOOKUP('8. Model Variables'!$A148,'4.Annual SAE Indices'!$A$2:$A$23,'4.Annual SAE Indices'!$M$2:$M$23)*_xlfn.XLOOKUP('8. Model Variables'!$B148,'5.Monthly Multipliers'!$B$2:$B$13,'5.Monthly Multipliers'!$F$2:$F$13) + _xlfn.XLOOKUP('8. Model Variables'!$A148,'4.Annual SAE Indices'!$A$2:$A$23,'4.Annual SAE Indices'!$N$2:$N$23)*_xlfn.XLOOKUP('8. Model Variables'!$B148,'5.Monthly Multipliers'!$B$2:$B$13,'5.Monthly Multipliers'!$G$2:$G$13) + _xlfn.XLOOKUP('8. Model Variables'!$A148,'4.Annual SAE Indices'!$A$2:$A$23,'4.Annual SAE Indices'!$O$2:$O$23)*_xlfn.XLOOKUP('8. Model Variables'!$B148,'5.Monthly Multipliers'!$B$2:$B$13,'5.Monthly Multipliers'!$H$2:$H$13) + _xlfn.XLOOKUP('8. Model Variables'!$A148,'4.Annual SAE Indices'!$A$2:$A$23,'4.Annual SAE Indices'!$P$2:$P$23)*_xlfn.XLOOKUP('8. Model Variables'!$B148,'5.Monthly Multipliers'!$B$2:$B$13,'5.Monthly Multipliers'!$I$2:$I$13) + _xlfn.XLOOKUP('8. Model Variables'!$A148,'4.Annual SAE Indices'!$A$2:$A$23,'4.Annual SAE Indices'!$Q$2:$Q$23)*_xlfn.XLOOKUP('8. Model Variables'!$B148,'5.Monthly Multipliers'!$B$2:$B$13,'5.Monthly Multipliers'!$J$2:$J$13) + _xlfn.XLOOKUP('8. Model Variables'!$A148,'4.Annual SAE Indices'!$A$2:$A$23,'4.Annual SAE Indices'!$R$2:$R$23)*_xlfn.XLOOKUP('8. Model Variables'!$B148,'5.Monthly Multipliers'!$B$2:$B$13,'5.Monthly Multipliers'!$K$2:$K$13) + _xlfn.XLOOKUP('8. Model Variables'!$A148,'4.Annual SAE Indices'!$A$2:$A$23,'4.Annual SAE Indices'!$T$2:$T$23)*_xlfn.XLOOKUP('8. Model Variables'!$B148,'5.Monthly Multipliers'!$B$2:$B$13,'5.Monthly Multipliers'!$L$2:$L$13) + _xlfn.XLOOKUP('8. Model Variables'!$A148,'4.Annual SAE Indices'!$A$2:$A$23,'4.Annual SAE Indices'!$U$2:$U$23)*_xlfn.XLOOKUP('8. Model Variables'!$B148,'5.Monthly Multipliers'!$B$2:$B$13,'5.Monthly Multipliers'!$M$2:$M$13)</f>
        <v>505.19750130226601</v>
      </c>
      <c r="F148">
        <f>('6.Econ Transform'!C148^0.2)*'7.Wthr Transform'!D172*12*'8. Model Variables'!E148</f>
        <v>519.31522529769086</v>
      </c>
    </row>
    <row r="149" spans="1:6" x14ac:dyDescent="0.35">
      <c r="A149">
        <f t="shared" si="4"/>
        <v>2029</v>
      </c>
      <c r="B149">
        <f t="shared" si="5"/>
        <v>4</v>
      </c>
      <c r="C149" s="2">
        <f>('6.Econ Transform'!C149^0.2)*'7.Wthr Transform'!H173*_xlfn.XLOOKUP('8. Model Variables'!A149,'4.Annual SAE Indices'!$A$2:$A$23,'4.Annual SAE Indices'!$V$2:$V$23)</f>
        <v>126.89612283836253</v>
      </c>
      <c r="D149" s="2">
        <f>('6.Econ Transform'!C149^0.2)*'7.Wthr Transform'!L173*_xlfn.XLOOKUP('8. Model Variables'!$A149,'4.Annual SAE Indices'!$A$2:$A$23,'4.Annual SAE Indices'!$W$2:$W$23)</f>
        <v>1.9943345061610327</v>
      </c>
      <c r="E149">
        <f>_xlfn.XLOOKUP('8. Model Variables'!$A149,'4.Annual SAE Indices'!$A$2:$A$23,'4.Annual SAE Indices'!$J$2:$J$23)*_xlfn.XLOOKUP('8. Model Variables'!$B149,'5.Monthly Multipliers'!$B$2:$B$13,'5.Monthly Multipliers'!$C$2:$C$13) + _xlfn.XLOOKUP('8. Model Variables'!$A149,'4.Annual SAE Indices'!$A$2:$A$23,'4.Annual SAE Indices'!$K$2:$K$23)*_xlfn.XLOOKUP('8. Model Variables'!$B149,'5.Monthly Multipliers'!$B$2:$B$13,'5.Monthly Multipliers'!$D$2:$D$13) + _xlfn.XLOOKUP('8. Model Variables'!$A149,'4.Annual SAE Indices'!$A$2:$A$23,'4.Annual SAE Indices'!$L$2:$L$23)*_xlfn.XLOOKUP('8. Model Variables'!$B149,'5.Monthly Multipliers'!$B$2:$B$13,'5.Monthly Multipliers'!$E$2:$E$13) + _xlfn.XLOOKUP('8. Model Variables'!$A149,'4.Annual SAE Indices'!$A$2:$A$23,'4.Annual SAE Indices'!$M$2:$M$23)*_xlfn.XLOOKUP('8. Model Variables'!$B149,'5.Monthly Multipliers'!$B$2:$B$13,'5.Monthly Multipliers'!$F$2:$F$13) + _xlfn.XLOOKUP('8. Model Variables'!$A149,'4.Annual SAE Indices'!$A$2:$A$23,'4.Annual SAE Indices'!$N$2:$N$23)*_xlfn.XLOOKUP('8. Model Variables'!$B149,'5.Monthly Multipliers'!$B$2:$B$13,'5.Monthly Multipliers'!$G$2:$G$13) + _xlfn.XLOOKUP('8. Model Variables'!$A149,'4.Annual SAE Indices'!$A$2:$A$23,'4.Annual SAE Indices'!$O$2:$O$23)*_xlfn.XLOOKUP('8. Model Variables'!$B149,'5.Monthly Multipliers'!$B$2:$B$13,'5.Monthly Multipliers'!$H$2:$H$13) + _xlfn.XLOOKUP('8. Model Variables'!$A149,'4.Annual SAE Indices'!$A$2:$A$23,'4.Annual SAE Indices'!$P$2:$P$23)*_xlfn.XLOOKUP('8. Model Variables'!$B149,'5.Monthly Multipliers'!$B$2:$B$13,'5.Monthly Multipliers'!$I$2:$I$13) + _xlfn.XLOOKUP('8. Model Variables'!$A149,'4.Annual SAE Indices'!$A$2:$A$23,'4.Annual SAE Indices'!$Q$2:$Q$23)*_xlfn.XLOOKUP('8. Model Variables'!$B149,'5.Monthly Multipliers'!$B$2:$B$13,'5.Monthly Multipliers'!$J$2:$J$13) + _xlfn.XLOOKUP('8. Model Variables'!$A149,'4.Annual SAE Indices'!$A$2:$A$23,'4.Annual SAE Indices'!$R$2:$R$23)*_xlfn.XLOOKUP('8. Model Variables'!$B149,'5.Monthly Multipliers'!$B$2:$B$13,'5.Monthly Multipliers'!$K$2:$K$13) + _xlfn.XLOOKUP('8. Model Variables'!$A149,'4.Annual SAE Indices'!$A$2:$A$23,'4.Annual SAE Indices'!$T$2:$T$23)*_xlfn.XLOOKUP('8. Model Variables'!$B149,'5.Monthly Multipliers'!$B$2:$B$13,'5.Monthly Multipliers'!$L$2:$L$13) + _xlfn.XLOOKUP('8. Model Variables'!$A149,'4.Annual SAE Indices'!$A$2:$A$23,'4.Annual SAE Indices'!$U$2:$U$23)*_xlfn.XLOOKUP('8. Model Variables'!$B149,'5.Monthly Multipliers'!$B$2:$B$13,'5.Monthly Multipliers'!$M$2:$M$13)</f>
        <v>500.09636340915802</v>
      </c>
      <c r="F149">
        <f>('6.Econ Transform'!C149^0.2)*'7.Wthr Transform'!D173*12*'8. Model Variables'!E149</f>
        <v>497.29787149211973</v>
      </c>
    </row>
    <row r="150" spans="1:6" x14ac:dyDescent="0.35">
      <c r="A150">
        <f t="shared" si="4"/>
        <v>2029</v>
      </c>
      <c r="B150">
        <f t="shared" si="5"/>
        <v>5</v>
      </c>
      <c r="C150" s="2">
        <f>('6.Econ Transform'!C150^0.2)*'7.Wthr Transform'!H174*_xlfn.XLOOKUP('8. Model Variables'!A150,'4.Annual SAE Indices'!$A$2:$A$23,'4.Annual SAE Indices'!$V$2:$V$23)</f>
        <v>41.268220650590642</v>
      </c>
      <c r="D150" s="2">
        <f>('6.Econ Transform'!C150^0.2)*'7.Wthr Transform'!L174*_xlfn.XLOOKUP('8. Model Variables'!$A150,'4.Annual SAE Indices'!$A$2:$A$23,'4.Annual SAE Indices'!$W$2:$W$23)</f>
        <v>60.904995627868139</v>
      </c>
      <c r="E150">
        <f>_xlfn.XLOOKUP('8. Model Variables'!$A150,'4.Annual SAE Indices'!$A$2:$A$23,'4.Annual SAE Indices'!$J$2:$J$23)*_xlfn.XLOOKUP('8. Model Variables'!$B150,'5.Monthly Multipliers'!$B$2:$B$13,'5.Monthly Multipliers'!$C$2:$C$13) + _xlfn.XLOOKUP('8. Model Variables'!$A150,'4.Annual SAE Indices'!$A$2:$A$23,'4.Annual SAE Indices'!$K$2:$K$23)*_xlfn.XLOOKUP('8. Model Variables'!$B150,'5.Monthly Multipliers'!$B$2:$B$13,'5.Monthly Multipliers'!$D$2:$D$13) + _xlfn.XLOOKUP('8. Model Variables'!$A150,'4.Annual SAE Indices'!$A$2:$A$23,'4.Annual SAE Indices'!$L$2:$L$23)*_xlfn.XLOOKUP('8. Model Variables'!$B150,'5.Monthly Multipliers'!$B$2:$B$13,'5.Monthly Multipliers'!$E$2:$E$13) + _xlfn.XLOOKUP('8. Model Variables'!$A150,'4.Annual SAE Indices'!$A$2:$A$23,'4.Annual SAE Indices'!$M$2:$M$23)*_xlfn.XLOOKUP('8. Model Variables'!$B150,'5.Monthly Multipliers'!$B$2:$B$13,'5.Monthly Multipliers'!$F$2:$F$13) + _xlfn.XLOOKUP('8. Model Variables'!$A150,'4.Annual SAE Indices'!$A$2:$A$23,'4.Annual SAE Indices'!$N$2:$N$23)*_xlfn.XLOOKUP('8. Model Variables'!$B150,'5.Monthly Multipliers'!$B$2:$B$13,'5.Monthly Multipliers'!$G$2:$G$13) + _xlfn.XLOOKUP('8. Model Variables'!$A150,'4.Annual SAE Indices'!$A$2:$A$23,'4.Annual SAE Indices'!$O$2:$O$23)*_xlfn.XLOOKUP('8. Model Variables'!$B150,'5.Monthly Multipliers'!$B$2:$B$13,'5.Monthly Multipliers'!$H$2:$H$13) + _xlfn.XLOOKUP('8. Model Variables'!$A150,'4.Annual SAE Indices'!$A$2:$A$23,'4.Annual SAE Indices'!$P$2:$P$23)*_xlfn.XLOOKUP('8. Model Variables'!$B150,'5.Monthly Multipliers'!$B$2:$B$13,'5.Monthly Multipliers'!$I$2:$I$13) + _xlfn.XLOOKUP('8. Model Variables'!$A150,'4.Annual SAE Indices'!$A$2:$A$23,'4.Annual SAE Indices'!$Q$2:$Q$23)*_xlfn.XLOOKUP('8. Model Variables'!$B150,'5.Monthly Multipliers'!$B$2:$B$13,'5.Monthly Multipliers'!$J$2:$J$13) + _xlfn.XLOOKUP('8. Model Variables'!$A150,'4.Annual SAE Indices'!$A$2:$A$23,'4.Annual SAE Indices'!$R$2:$R$23)*_xlfn.XLOOKUP('8. Model Variables'!$B150,'5.Monthly Multipliers'!$B$2:$B$13,'5.Monthly Multipliers'!$K$2:$K$13) + _xlfn.XLOOKUP('8. Model Variables'!$A150,'4.Annual SAE Indices'!$A$2:$A$23,'4.Annual SAE Indices'!$T$2:$T$23)*_xlfn.XLOOKUP('8. Model Variables'!$B150,'5.Monthly Multipliers'!$B$2:$B$13,'5.Monthly Multipliers'!$L$2:$L$13) + _xlfn.XLOOKUP('8. Model Variables'!$A150,'4.Annual SAE Indices'!$A$2:$A$23,'4.Annual SAE Indices'!$U$2:$U$23)*_xlfn.XLOOKUP('8. Model Variables'!$B150,'5.Monthly Multipliers'!$B$2:$B$13,'5.Monthly Multipliers'!$M$2:$M$13)</f>
        <v>497.06671996203806</v>
      </c>
      <c r="F150">
        <f>('6.Econ Transform'!C150^0.2)*'7.Wthr Transform'!D174*12*'8. Model Variables'!E150</f>
        <v>510.76135436441604</v>
      </c>
    </row>
    <row r="151" spans="1:6" x14ac:dyDescent="0.35">
      <c r="A151">
        <f t="shared" si="4"/>
        <v>2029</v>
      </c>
      <c r="B151">
        <f t="shared" si="5"/>
        <v>6</v>
      </c>
      <c r="C151" s="2">
        <f>('6.Econ Transform'!C151^0.2)*'7.Wthr Transform'!H175*_xlfn.XLOOKUP('8. Model Variables'!A151,'4.Annual SAE Indices'!$A$2:$A$23,'4.Annual SAE Indices'!$V$2:$V$23)</f>
        <v>1.7314251428456393</v>
      </c>
      <c r="D151" s="2">
        <f>('6.Econ Transform'!C151^0.2)*'7.Wthr Transform'!L175*_xlfn.XLOOKUP('8. Model Variables'!$A151,'4.Annual SAE Indices'!$A$2:$A$23,'4.Annual SAE Indices'!$W$2:$W$23)</f>
        <v>218.55643112907998</v>
      </c>
      <c r="E151">
        <f>_xlfn.XLOOKUP('8. Model Variables'!$A151,'4.Annual SAE Indices'!$A$2:$A$23,'4.Annual SAE Indices'!$J$2:$J$23)*_xlfn.XLOOKUP('8. Model Variables'!$B151,'5.Monthly Multipliers'!$B$2:$B$13,'5.Monthly Multipliers'!$C$2:$C$13) + _xlfn.XLOOKUP('8. Model Variables'!$A151,'4.Annual SAE Indices'!$A$2:$A$23,'4.Annual SAE Indices'!$K$2:$K$23)*_xlfn.XLOOKUP('8. Model Variables'!$B151,'5.Monthly Multipliers'!$B$2:$B$13,'5.Monthly Multipliers'!$D$2:$D$13) + _xlfn.XLOOKUP('8. Model Variables'!$A151,'4.Annual SAE Indices'!$A$2:$A$23,'4.Annual SAE Indices'!$L$2:$L$23)*_xlfn.XLOOKUP('8. Model Variables'!$B151,'5.Monthly Multipliers'!$B$2:$B$13,'5.Monthly Multipliers'!$E$2:$E$13) + _xlfn.XLOOKUP('8. Model Variables'!$A151,'4.Annual SAE Indices'!$A$2:$A$23,'4.Annual SAE Indices'!$M$2:$M$23)*_xlfn.XLOOKUP('8. Model Variables'!$B151,'5.Monthly Multipliers'!$B$2:$B$13,'5.Monthly Multipliers'!$F$2:$F$13) + _xlfn.XLOOKUP('8. Model Variables'!$A151,'4.Annual SAE Indices'!$A$2:$A$23,'4.Annual SAE Indices'!$N$2:$N$23)*_xlfn.XLOOKUP('8. Model Variables'!$B151,'5.Monthly Multipliers'!$B$2:$B$13,'5.Monthly Multipliers'!$G$2:$G$13) + _xlfn.XLOOKUP('8. Model Variables'!$A151,'4.Annual SAE Indices'!$A$2:$A$23,'4.Annual SAE Indices'!$O$2:$O$23)*_xlfn.XLOOKUP('8. Model Variables'!$B151,'5.Monthly Multipliers'!$B$2:$B$13,'5.Monthly Multipliers'!$H$2:$H$13) + _xlfn.XLOOKUP('8. Model Variables'!$A151,'4.Annual SAE Indices'!$A$2:$A$23,'4.Annual SAE Indices'!$P$2:$P$23)*_xlfn.XLOOKUP('8. Model Variables'!$B151,'5.Monthly Multipliers'!$B$2:$B$13,'5.Monthly Multipliers'!$I$2:$I$13) + _xlfn.XLOOKUP('8. Model Variables'!$A151,'4.Annual SAE Indices'!$A$2:$A$23,'4.Annual SAE Indices'!$Q$2:$Q$23)*_xlfn.XLOOKUP('8. Model Variables'!$B151,'5.Monthly Multipliers'!$B$2:$B$13,'5.Monthly Multipliers'!$J$2:$J$13) + _xlfn.XLOOKUP('8. Model Variables'!$A151,'4.Annual SAE Indices'!$A$2:$A$23,'4.Annual SAE Indices'!$R$2:$R$23)*_xlfn.XLOOKUP('8. Model Variables'!$B151,'5.Monthly Multipliers'!$B$2:$B$13,'5.Monthly Multipliers'!$K$2:$K$13) + _xlfn.XLOOKUP('8. Model Variables'!$A151,'4.Annual SAE Indices'!$A$2:$A$23,'4.Annual SAE Indices'!$T$2:$T$23)*_xlfn.XLOOKUP('8. Model Variables'!$B151,'5.Monthly Multipliers'!$B$2:$B$13,'5.Monthly Multipliers'!$L$2:$L$13) + _xlfn.XLOOKUP('8. Model Variables'!$A151,'4.Annual SAE Indices'!$A$2:$A$23,'4.Annual SAE Indices'!$U$2:$U$23)*_xlfn.XLOOKUP('8. Model Variables'!$B151,'5.Monthly Multipliers'!$B$2:$B$13,'5.Monthly Multipliers'!$M$2:$M$13)</f>
        <v>494.56601203781099</v>
      </c>
      <c r="F151">
        <f>('6.Econ Transform'!C151^0.2)*'7.Wthr Transform'!D175*12*'8. Model Variables'!E151</f>
        <v>491.79846744361583</v>
      </c>
    </row>
    <row r="152" spans="1:6" x14ac:dyDescent="0.35">
      <c r="A152">
        <f t="shared" si="4"/>
        <v>2029</v>
      </c>
      <c r="B152">
        <f t="shared" si="5"/>
        <v>7</v>
      </c>
      <c r="C152" s="2">
        <f>('6.Econ Transform'!C152^0.2)*'7.Wthr Transform'!H176*_xlfn.XLOOKUP('8. Model Variables'!A152,'4.Annual SAE Indices'!$A$2:$A$23,'4.Annual SAE Indices'!$V$2:$V$23)</f>
        <v>0</v>
      </c>
      <c r="D152" s="2">
        <f>('6.Econ Transform'!C152^0.2)*'7.Wthr Transform'!L176*_xlfn.XLOOKUP('8. Model Variables'!$A152,'4.Annual SAE Indices'!$A$2:$A$23,'4.Annual SAE Indices'!$W$2:$W$23)</f>
        <v>435.99276760610434</v>
      </c>
      <c r="E152">
        <f>_xlfn.XLOOKUP('8. Model Variables'!$A152,'4.Annual SAE Indices'!$A$2:$A$23,'4.Annual SAE Indices'!$J$2:$J$23)*_xlfn.XLOOKUP('8. Model Variables'!$B152,'5.Monthly Multipliers'!$B$2:$B$13,'5.Monthly Multipliers'!$C$2:$C$13) + _xlfn.XLOOKUP('8. Model Variables'!$A152,'4.Annual SAE Indices'!$A$2:$A$23,'4.Annual SAE Indices'!$K$2:$K$23)*_xlfn.XLOOKUP('8. Model Variables'!$B152,'5.Monthly Multipliers'!$B$2:$B$13,'5.Monthly Multipliers'!$D$2:$D$13) + _xlfn.XLOOKUP('8. Model Variables'!$A152,'4.Annual SAE Indices'!$A$2:$A$23,'4.Annual SAE Indices'!$L$2:$L$23)*_xlfn.XLOOKUP('8. Model Variables'!$B152,'5.Monthly Multipliers'!$B$2:$B$13,'5.Monthly Multipliers'!$E$2:$E$13) + _xlfn.XLOOKUP('8. Model Variables'!$A152,'4.Annual SAE Indices'!$A$2:$A$23,'4.Annual SAE Indices'!$M$2:$M$23)*_xlfn.XLOOKUP('8. Model Variables'!$B152,'5.Monthly Multipliers'!$B$2:$B$13,'5.Monthly Multipliers'!$F$2:$F$13) + _xlfn.XLOOKUP('8. Model Variables'!$A152,'4.Annual SAE Indices'!$A$2:$A$23,'4.Annual SAE Indices'!$N$2:$N$23)*_xlfn.XLOOKUP('8. Model Variables'!$B152,'5.Monthly Multipliers'!$B$2:$B$13,'5.Monthly Multipliers'!$G$2:$G$13) + _xlfn.XLOOKUP('8. Model Variables'!$A152,'4.Annual SAE Indices'!$A$2:$A$23,'4.Annual SAE Indices'!$O$2:$O$23)*_xlfn.XLOOKUP('8. Model Variables'!$B152,'5.Monthly Multipliers'!$B$2:$B$13,'5.Monthly Multipliers'!$H$2:$H$13) + _xlfn.XLOOKUP('8. Model Variables'!$A152,'4.Annual SAE Indices'!$A$2:$A$23,'4.Annual SAE Indices'!$P$2:$P$23)*_xlfn.XLOOKUP('8. Model Variables'!$B152,'5.Monthly Multipliers'!$B$2:$B$13,'5.Monthly Multipliers'!$I$2:$I$13) + _xlfn.XLOOKUP('8. Model Variables'!$A152,'4.Annual SAE Indices'!$A$2:$A$23,'4.Annual SAE Indices'!$Q$2:$Q$23)*_xlfn.XLOOKUP('8. Model Variables'!$B152,'5.Monthly Multipliers'!$B$2:$B$13,'5.Monthly Multipliers'!$J$2:$J$13) + _xlfn.XLOOKUP('8. Model Variables'!$A152,'4.Annual SAE Indices'!$A$2:$A$23,'4.Annual SAE Indices'!$R$2:$R$23)*_xlfn.XLOOKUP('8. Model Variables'!$B152,'5.Monthly Multipliers'!$B$2:$B$13,'5.Monthly Multipliers'!$K$2:$K$13) + _xlfn.XLOOKUP('8. Model Variables'!$A152,'4.Annual SAE Indices'!$A$2:$A$23,'4.Annual SAE Indices'!$T$2:$T$23)*_xlfn.XLOOKUP('8. Model Variables'!$B152,'5.Monthly Multipliers'!$B$2:$B$13,'5.Monthly Multipliers'!$L$2:$L$13) + _xlfn.XLOOKUP('8. Model Variables'!$A152,'4.Annual SAE Indices'!$A$2:$A$23,'4.Annual SAE Indices'!$U$2:$U$23)*_xlfn.XLOOKUP('8. Model Variables'!$B152,'5.Monthly Multipliers'!$B$2:$B$13,'5.Monthly Multipliers'!$M$2:$M$13)</f>
        <v>489.37378248765901</v>
      </c>
      <c r="F152">
        <f>('6.Econ Transform'!C152^0.2)*'7.Wthr Transform'!D176*12*'8. Model Variables'!E152</f>
        <v>503.35957095390086</v>
      </c>
    </row>
    <row r="153" spans="1:6" x14ac:dyDescent="0.35">
      <c r="A153">
        <f t="shared" si="4"/>
        <v>2029</v>
      </c>
      <c r="B153">
        <f t="shared" si="5"/>
        <v>8</v>
      </c>
      <c r="C153" s="2">
        <f>('6.Econ Transform'!C153^0.2)*'7.Wthr Transform'!H177*_xlfn.XLOOKUP('8. Model Variables'!A153,'4.Annual SAE Indices'!$A$2:$A$23,'4.Annual SAE Indices'!$V$2:$V$23)</f>
        <v>0.11139875737938738</v>
      </c>
      <c r="D153" s="2">
        <f>('6.Econ Transform'!C153^0.2)*'7.Wthr Transform'!L177*_xlfn.XLOOKUP('8. Model Variables'!$A153,'4.Annual SAE Indices'!$A$2:$A$23,'4.Annual SAE Indices'!$W$2:$W$23)</f>
        <v>358.8296649415181</v>
      </c>
      <c r="E153">
        <f>_xlfn.XLOOKUP('8. Model Variables'!$A153,'4.Annual SAE Indices'!$A$2:$A$23,'4.Annual SAE Indices'!$J$2:$J$23)*_xlfn.XLOOKUP('8. Model Variables'!$B153,'5.Monthly Multipliers'!$B$2:$B$13,'5.Monthly Multipliers'!$C$2:$C$13) + _xlfn.XLOOKUP('8. Model Variables'!$A153,'4.Annual SAE Indices'!$A$2:$A$23,'4.Annual SAE Indices'!$K$2:$K$23)*_xlfn.XLOOKUP('8. Model Variables'!$B153,'5.Monthly Multipliers'!$B$2:$B$13,'5.Monthly Multipliers'!$D$2:$D$13) + _xlfn.XLOOKUP('8. Model Variables'!$A153,'4.Annual SAE Indices'!$A$2:$A$23,'4.Annual SAE Indices'!$L$2:$L$23)*_xlfn.XLOOKUP('8. Model Variables'!$B153,'5.Monthly Multipliers'!$B$2:$B$13,'5.Monthly Multipliers'!$E$2:$E$13) + _xlfn.XLOOKUP('8. Model Variables'!$A153,'4.Annual SAE Indices'!$A$2:$A$23,'4.Annual SAE Indices'!$M$2:$M$23)*_xlfn.XLOOKUP('8. Model Variables'!$B153,'5.Monthly Multipliers'!$B$2:$B$13,'5.Monthly Multipliers'!$F$2:$F$13) + _xlfn.XLOOKUP('8. Model Variables'!$A153,'4.Annual SAE Indices'!$A$2:$A$23,'4.Annual SAE Indices'!$N$2:$N$23)*_xlfn.XLOOKUP('8. Model Variables'!$B153,'5.Monthly Multipliers'!$B$2:$B$13,'5.Monthly Multipliers'!$G$2:$G$13) + _xlfn.XLOOKUP('8. Model Variables'!$A153,'4.Annual SAE Indices'!$A$2:$A$23,'4.Annual SAE Indices'!$O$2:$O$23)*_xlfn.XLOOKUP('8. Model Variables'!$B153,'5.Monthly Multipliers'!$B$2:$B$13,'5.Monthly Multipliers'!$H$2:$H$13) + _xlfn.XLOOKUP('8. Model Variables'!$A153,'4.Annual SAE Indices'!$A$2:$A$23,'4.Annual SAE Indices'!$P$2:$P$23)*_xlfn.XLOOKUP('8. Model Variables'!$B153,'5.Monthly Multipliers'!$B$2:$B$13,'5.Monthly Multipliers'!$I$2:$I$13) + _xlfn.XLOOKUP('8. Model Variables'!$A153,'4.Annual SAE Indices'!$A$2:$A$23,'4.Annual SAE Indices'!$Q$2:$Q$23)*_xlfn.XLOOKUP('8. Model Variables'!$B153,'5.Monthly Multipliers'!$B$2:$B$13,'5.Monthly Multipliers'!$J$2:$J$13) + _xlfn.XLOOKUP('8. Model Variables'!$A153,'4.Annual SAE Indices'!$A$2:$A$23,'4.Annual SAE Indices'!$R$2:$R$23)*_xlfn.XLOOKUP('8. Model Variables'!$B153,'5.Monthly Multipliers'!$B$2:$B$13,'5.Monthly Multipliers'!$K$2:$K$13) + _xlfn.XLOOKUP('8. Model Variables'!$A153,'4.Annual SAE Indices'!$A$2:$A$23,'4.Annual SAE Indices'!$T$2:$T$23)*_xlfn.XLOOKUP('8. Model Variables'!$B153,'5.Monthly Multipliers'!$B$2:$B$13,'5.Monthly Multipliers'!$L$2:$L$13) + _xlfn.XLOOKUP('8. Model Variables'!$A153,'4.Annual SAE Indices'!$A$2:$A$23,'4.Annual SAE Indices'!$U$2:$U$23)*_xlfn.XLOOKUP('8. Model Variables'!$B153,'5.Monthly Multipliers'!$B$2:$B$13,'5.Monthly Multipliers'!$M$2:$M$13)</f>
        <v>488.485052258427</v>
      </c>
      <c r="F153">
        <f>('6.Econ Transform'!C153^0.2)*'7.Wthr Transform'!D177*12*'8. Model Variables'!E153</f>
        <v>502.44544174860107</v>
      </c>
    </row>
    <row r="154" spans="1:6" x14ac:dyDescent="0.35">
      <c r="A154">
        <f t="shared" si="4"/>
        <v>2029</v>
      </c>
      <c r="B154">
        <f t="shared" si="5"/>
        <v>9</v>
      </c>
      <c r="C154" s="2">
        <f>('6.Econ Transform'!C154^0.2)*'7.Wthr Transform'!H178*_xlfn.XLOOKUP('8. Model Variables'!A154,'4.Annual SAE Indices'!$A$2:$A$23,'4.Annual SAE Indices'!$V$2:$V$23)</f>
        <v>5.5828912128506927</v>
      </c>
      <c r="D154" s="2">
        <f>('6.Econ Transform'!C154^0.2)*'7.Wthr Transform'!L178*_xlfn.XLOOKUP('8. Model Variables'!$A154,'4.Annual SAE Indices'!$A$2:$A$23,'4.Annual SAE Indices'!$W$2:$W$23)</f>
        <v>134.05142312445921</v>
      </c>
      <c r="E154">
        <f>_xlfn.XLOOKUP('8. Model Variables'!$A154,'4.Annual SAE Indices'!$A$2:$A$23,'4.Annual SAE Indices'!$J$2:$J$23)*_xlfn.XLOOKUP('8. Model Variables'!$B154,'5.Monthly Multipliers'!$B$2:$B$13,'5.Monthly Multipliers'!$C$2:$C$13) + _xlfn.XLOOKUP('8. Model Variables'!$A154,'4.Annual SAE Indices'!$A$2:$A$23,'4.Annual SAE Indices'!$K$2:$K$23)*_xlfn.XLOOKUP('8. Model Variables'!$B154,'5.Monthly Multipliers'!$B$2:$B$13,'5.Monthly Multipliers'!$D$2:$D$13) + _xlfn.XLOOKUP('8. Model Variables'!$A154,'4.Annual SAE Indices'!$A$2:$A$23,'4.Annual SAE Indices'!$L$2:$L$23)*_xlfn.XLOOKUP('8. Model Variables'!$B154,'5.Monthly Multipliers'!$B$2:$B$13,'5.Monthly Multipliers'!$E$2:$E$13) + _xlfn.XLOOKUP('8. Model Variables'!$A154,'4.Annual SAE Indices'!$A$2:$A$23,'4.Annual SAE Indices'!$M$2:$M$23)*_xlfn.XLOOKUP('8. Model Variables'!$B154,'5.Monthly Multipliers'!$B$2:$B$13,'5.Monthly Multipliers'!$F$2:$F$13) + _xlfn.XLOOKUP('8. Model Variables'!$A154,'4.Annual SAE Indices'!$A$2:$A$23,'4.Annual SAE Indices'!$N$2:$N$23)*_xlfn.XLOOKUP('8. Model Variables'!$B154,'5.Monthly Multipliers'!$B$2:$B$13,'5.Monthly Multipliers'!$G$2:$G$13) + _xlfn.XLOOKUP('8. Model Variables'!$A154,'4.Annual SAE Indices'!$A$2:$A$23,'4.Annual SAE Indices'!$O$2:$O$23)*_xlfn.XLOOKUP('8. Model Variables'!$B154,'5.Monthly Multipliers'!$B$2:$B$13,'5.Monthly Multipliers'!$H$2:$H$13) + _xlfn.XLOOKUP('8. Model Variables'!$A154,'4.Annual SAE Indices'!$A$2:$A$23,'4.Annual SAE Indices'!$P$2:$P$23)*_xlfn.XLOOKUP('8. Model Variables'!$B154,'5.Monthly Multipliers'!$B$2:$B$13,'5.Monthly Multipliers'!$I$2:$I$13) + _xlfn.XLOOKUP('8. Model Variables'!$A154,'4.Annual SAE Indices'!$A$2:$A$23,'4.Annual SAE Indices'!$Q$2:$Q$23)*_xlfn.XLOOKUP('8. Model Variables'!$B154,'5.Monthly Multipliers'!$B$2:$B$13,'5.Monthly Multipliers'!$J$2:$J$13) + _xlfn.XLOOKUP('8. Model Variables'!$A154,'4.Annual SAE Indices'!$A$2:$A$23,'4.Annual SAE Indices'!$R$2:$R$23)*_xlfn.XLOOKUP('8. Model Variables'!$B154,'5.Monthly Multipliers'!$B$2:$B$13,'5.Monthly Multipliers'!$K$2:$K$13) + _xlfn.XLOOKUP('8. Model Variables'!$A154,'4.Annual SAE Indices'!$A$2:$A$23,'4.Annual SAE Indices'!$T$2:$T$23)*_xlfn.XLOOKUP('8. Model Variables'!$B154,'5.Monthly Multipliers'!$B$2:$B$13,'5.Monthly Multipliers'!$L$2:$L$13) + _xlfn.XLOOKUP('8. Model Variables'!$A154,'4.Annual SAE Indices'!$A$2:$A$23,'4.Annual SAE Indices'!$U$2:$U$23)*_xlfn.XLOOKUP('8. Model Variables'!$B154,'5.Monthly Multipliers'!$B$2:$B$13,'5.Monthly Multipliers'!$M$2:$M$13)</f>
        <v>491.18935628013196</v>
      </c>
      <c r="F154">
        <f>('6.Econ Transform'!C154^0.2)*'7.Wthr Transform'!D178*12*'8. Model Variables'!E154</f>
        <v>488.92938574601175</v>
      </c>
    </row>
    <row r="155" spans="1:6" x14ac:dyDescent="0.35">
      <c r="A155">
        <f t="shared" si="4"/>
        <v>2029</v>
      </c>
      <c r="B155">
        <f t="shared" si="5"/>
        <v>10</v>
      </c>
      <c r="C155" s="2">
        <f>('6.Econ Transform'!C155^0.2)*'7.Wthr Transform'!H179*_xlfn.XLOOKUP('8. Model Variables'!A155,'4.Annual SAE Indices'!$A$2:$A$23,'4.Annual SAE Indices'!$V$2:$V$23)</f>
        <v>69.850522611149046</v>
      </c>
      <c r="D155" s="2">
        <f>('6.Econ Transform'!C155^0.2)*'7.Wthr Transform'!L179*_xlfn.XLOOKUP('8. Model Variables'!$A155,'4.Annual SAE Indices'!$A$2:$A$23,'4.Annual SAE Indices'!$W$2:$W$23)</f>
        <v>18.471201159368796</v>
      </c>
      <c r="E155">
        <f>_xlfn.XLOOKUP('8. Model Variables'!$A155,'4.Annual SAE Indices'!$A$2:$A$23,'4.Annual SAE Indices'!$J$2:$J$23)*_xlfn.XLOOKUP('8. Model Variables'!$B155,'5.Monthly Multipliers'!$B$2:$B$13,'5.Monthly Multipliers'!$C$2:$C$13) + _xlfn.XLOOKUP('8. Model Variables'!$A155,'4.Annual SAE Indices'!$A$2:$A$23,'4.Annual SAE Indices'!$K$2:$K$23)*_xlfn.XLOOKUP('8. Model Variables'!$B155,'5.Monthly Multipliers'!$B$2:$B$13,'5.Monthly Multipliers'!$D$2:$D$13) + _xlfn.XLOOKUP('8. Model Variables'!$A155,'4.Annual SAE Indices'!$A$2:$A$23,'4.Annual SAE Indices'!$L$2:$L$23)*_xlfn.XLOOKUP('8. Model Variables'!$B155,'5.Monthly Multipliers'!$B$2:$B$13,'5.Monthly Multipliers'!$E$2:$E$13) + _xlfn.XLOOKUP('8. Model Variables'!$A155,'4.Annual SAE Indices'!$A$2:$A$23,'4.Annual SAE Indices'!$M$2:$M$23)*_xlfn.XLOOKUP('8. Model Variables'!$B155,'5.Monthly Multipliers'!$B$2:$B$13,'5.Monthly Multipliers'!$F$2:$F$13) + _xlfn.XLOOKUP('8. Model Variables'!$A155,'4.Annual SAE Indices'!$A$2:$A$23,'4.Annual SAE Indices'!$N$2:$N$23)*_xlfn.XLOOKUP('8. Model Variables'!$B155,'5.Monthly Multipliers'!$B$2:$B$13,'5.Monthly Multipliers'!$G$2:$G$13) + _xlfn.XLOOKUP('8. Model Variables'!$A155,'4.Annual SAE Indices'!$A$2:$A$23,'4.Annual SAE Indices'!$O$2:$O$23)*_xlfn.XLOOKUP('8. Model Variables'!$B155,'5.Monthly Multipliers'!$B$2:$B$13,'5.Monthly Multipliers'!$H$2:$H$13) + _xlfn.XLOOKUP('8. Model Variables'!$A155,'4.Annual SAE Indices'!$A$2:$A$23,'4.Annual SAE Indices'!$P$2:$P$23)*_xlfn.XLOOKUP('8. Model Variables'!$B155,'5.Monthly Multipliers'!$B$2:$B$13,'5.Monthly Multipliers'!$I$2:$I$13) + _xlfn.XLOOKUP('8. Model Variables'!$A155,'4.Annual SAE Indices'!$A$2:$A$23,'4.Annual SAE Indices'!$Q$2:$Q$23)*_xlfn.XLOOKUP('8. Model Variables'!$B155,'5.Monthly Multipliers'!$B$2:$B$13,'5.Monthly Multipliers'!$J$2:$J$13) + _xlfn.XLOOKUP('8. Model Variables'!$A155,'4.Annual SAE Indices'!$A$2:$A$23,'4.Annual SAE Indices'!$R$2:$R$23)*_xlfn.XLOOKUP('8. Model Variables'!$B155,'5.Monthly Multipliers'!$B$2:$B$13,'5.Monthly Multipliers'!$K$2:$K$13) + _xlfn.XLOOKUP('8. Model Variables'!$A155,'4.Annual SAE Indices'!$A$2:$A$23,'4.Annual SAE Indices'!$T$2:$T$23)*_xlfn.XLOOKUP('8. Model Variables'!$B155,'5.Monthly Multipliers'!$B$2:$B$13,'5.Monthly Multipliers'!$L$2:$L$13) + _xlfn.XLOOKUP('8. Model Variables'!$A155,'4.Annual SAE Indices'!$A$2:$A$23,'4.Annual SAE Indices'!$U$2:$U$23)*_xlfn.XLOOKUP('8. Model Variables'!$B155,'5.Monthly Multipliers'!$B$2:$B$13,'5.Monthly Multipliers'!$M$2:$M$13)</f>
        <v>496.66816767447705</v>
      </c>
      <c r="F155">
        <f>('6.Econ Transform'!C155^0.2)*'7.Wthr Transform'!D179*12*'8. Model Variables'!E155</f>
        <v>511.49512711416543</v>
      </c>
    </row>
    <row r="156" spans="1:6" x14ac:dyDescent="0.35">
      <c r="A156">
        <f t="shared" si="4"/>
        <v>2029</v>
      </c>
      <c r="B156">
        <f t="shared" si="5"/>
        <v>11</v>
      </c>
      <c r="C156" s="2">
        <f>('6.Econ Transform'!C156^0.2)*'7.Wthr Transform'!H180*_xlfn.XLOOKUP('8. Model Variables'!A156,'4.Annual SAE Indices'!$A$2:$A$23,'4.Annual SAE Indices'!$V$2:$V$23)</f>
        <v>167.32583878346776</v>
      </c>
      <c r="D156" s="2">
        <f>('6.Econ Transform'!C156^0.2)*'7.Wthr Transform'!L180*_xlfn.XLOOKUP('8. Model Variables'!$A156,'4.Annual SAE Indices'!$A$2:$A$23,'4.Annual SAE Indices'!$W$2:$W$23)</f>
        <v>0.73714693805616083</v>
      </c>
      <c r="E156">
        <f>_xlfn.XLOOKUP('8. Model Variables'!$A156,'4.Annual SAE Indices'!$A$2:$A$23,'4.Annual SAE Indices'!$J$2:$J$23)*_xlfn.XLOOKUP('8. Model Variables'!$B156,'5.Monthly Multipliers'!$B$2:$B$13,'5.Monthly Multipliers'!$C$2:$C$13) + _xlfn.XLOOKUP('8. Model Variables'!$A156,'4.Annual SAE Indices'!$A$2:$A$23,'4.Annual SAE Indices'!$K$2:$K$23)*_xlfn.XLOOKUP('8. Model Variables'!$B156,'5.Monthly Multipliers'!$B$2:$B$13,'5.Monthly Multipliers'!$D$2:$D$13) + _xlfn.XLOOKUP('8. Model Variables'!$A156,'4.Annual SAE Indices'!$A$2:$A$23,'4.Annual SAE Indices'!$L$2:$L$23)*_xlfn.XLOOKUP('8. Model Variables'!$B156,'5.Monthly Multipliers'!$B$2:$B$13,'5.Monthly Multipliers'!$E$2:$E$13) + _xlfn.XLOOKUP('8. Model Variables'!$A156,'4.Annual SAE Indices'!$A$2:$A$23,'4.Annual SAE Indices'!$M$2:$M$23)*_xlfn.XLOOKUP('8. Model Variables'!$B156,'5.Monthly Multipliers'!$B$2:$B$13,'5.Monthly Multipliers'!$F$2:$F$13) + _xlfn.XLOOKUP('8. Model Variables'!$A156,'4.Annual SAE Indices'!$A$2:$A$23,'4.Annual SAE Indices'!$N$2:$N$23)*_xlfn.XLOOKUP('8. Model Variables'!$B156,'5.Monthly Multipliers'!$B$2:$B$13,'5.Monthly Multipliers'!$G$2:$G$13) + _xlfn.XLOOKUP('8. Model Variables'!$A156,'4.Annual SAE Indices'!$A$2:$A$23,'4.Annual SAE Indices'!$O$2:$O$23)*_xlfn.XLOOKUP('8. Model Variables'!$B156,'5.Monthly Multipliers'!$B$2:$B$13,'5.Monthly Multipliers'!$H$2:$H$13) + _xlfn.XLOOKUP('8. Model Variables'!$A156,'4.Annual SAE Indices'!$A$2:$A$23,'4.Annual SAE Indices'!$P$2:$P$23)*_xlfn.XLOOKUP('8. Model Variables'!$B156,'5.Monthly Multipliers'!$B$2:$B$13,'5.Monthly Multipliers'!$I$2:$I$13) + _xlfn.XLOOKUP('8. Model Variables'!$A156,'4.Annual SAE Indices'!$A$2:$A$23,'4.Annual SAE Indices'!$Q$2:$Q$23)*_xlfn.XLOOKUP('8. Model Variables'!$B156,'5.Monthly Multipliers'!$B$2:$B$13,'5.Monthly Multipliers'!$J$2:$J$13) + _xlfn.XLOOKUP('8. Model Variables'!$A156,'4.Annual SAE Indices'!$A$2:$A$23,'4.Annual SAE Indices'!$R$2:$R$23)*_xlfn.XLOOKUP('8. Model Variables'!$B156,'5.Monthly Multipliers'!$B$2:$B$13,'5.Monthly Multipliers'!$K$2:$K$13) + _xlfn.XLOOKUP('8. Model Variables'!$A156,'4.Annual SAE Indices'!$A$2:$A$23,'4.Annual SAE Indices'!$T$2:$T$23)*_xlfn.XLOOKUP('8. Model Variables'!$B156,'5.Monthly Multipliers'!$B$2:$B$13,'5.Monthly Multipliers'!$L$2:$L$13) + _xlfn.XLOOKUP('8. Model Variables'!$A156,'4.Annual SAE Indices'!$A$2:$A$23,'4.Annual SAE Indices'!$U$2:$U$23)*_xlfn.XLOOKUP('8. Model Variables'!$B156,'5.Monthly Multipliers'!$B$2:$B$13,'5.Monthly Multipliers'!$M$2:$M$13)</f>
        <v>501.83619256113798</v>
      </c>
      <c r="F156">
        <f>('6.Econ Transform'!C156^0.2)*'7.Wthr Transform'!D180*12*'8. Model Variables'!E156</f>
        <v>500.14590219049825</v>
      </c>
    </row>
    <row r="157" spans="1:6" x14ac:dyDescent="0.35">
      <c r="A157">
        <f t="shared" si="4"/>
        <v>2029</v>
      </c>
      <c r="B157">
        <f t="shared" si="5"/>
        <v>12</v>
      </c>
      <c r="C157" s="2">
        <f>('6.Econ Transform'!C157^0.2)*'7.Wthr Transform'!H181*_xlfn.XLOOKUP('8. Model Variables'!A157,'4.Annual SAE Indices'!$A$2:$A$23,'4.Annual SAE Indices'!$V$2:$V$23)</f>
        <v>254.95998436695282</v>
      </c>
      <c r="D157" s="2">
        <f>('6.Econ Transform'!C157^0.2)*'7.Wthr Transform'!L181*_xlfn.XLOOKUP('8. Model Variables'!$A157,'4.Annual SAE Indices'!$A$2:$A$23,'4.Annual SAE Indices'!$W$2:$W$23)</f>
        <v>0</v>
      </c>
      <c r="E157">
        <f>_xlfn.XLOOKUP('8. Model Variables'!$A157,'4.Annual SAE Indices'!$A$2:$A$23,'4.Annual SAE Indices'!$J$2:$J$23)*_xlfn.XLOOKUP('8. Model Variables'!$B157,'5.Monthly Multipliers'!$B$2:$B$13,'5.Monthly Multipliers'!$C$2:$C$13) + _xlfn.XLOOKUP('8. Model Variables'!$A157,'4.Annual SAE Indices'!$A$2:$A$23,'4.Annual SAE Indices'!$K$2:$K$23)*_xlfn.XLOOKUP('8. Model Variables'!$B157,'5.Monthly Multipliers'!$B$2:$B$13,'5.Monthly Multipliers'!$D$2:$D$13) + _xlfn.XLOOKUP('8. Model Variables'!$A157,'4.Annual SAE Indices'!$A$2:$A$23,'4.Annual SAE Indices'!$L$2:$L$23)*_xlfn.XLOOKUP('8. Model Variables'!$B157,'5.Monthly Multipliers'!$B$2:$B$13,'5.Monthly Multipliers'!$E$2:$E$13) + _xlfn.XLOOKUP('8. Model Variables'!$A157,'4.Annual SAE Indices'!$A$2:$A$23,'4.Annual SAE Indices'!$M$2:$M$23)*_xlfn.XLOOKUP('8. Model Variables'!$B157,'5.Monthly Multipliers'!$B$2:$B$13,'5.Monthly Multipliers'!$F$2:$F$13) + _xlfn.XLOOKUP('8. Model Variables'!$A157,'4.Annual SAE Indices'!$A$2:$A$23,'4.Annual SAE Indices'!$N$2:$N$23)*_xlfn.XLOOKUP('8. Model Variables'!$B157,'5.Monthly Multipliers'!$B$2:$B$13,'5.Monthly Multipliers'!$G$2:$G$13) + _xlfn.XLOOKUP('8. Model Variables'!$A157,'4.Annual SAE Indices'!$A$2:$A$23,'4.Annual SAE Indices'!$O$2:$O$23)*_xlfn.XLOOKUP('8. Model Variables'!$B157,'5.Monthly Multipliers'!$B$2:$B$13,'5.Monthly Multipliers'!$H$2:$H$13) + _xlfn.XLOOKUP('8. Model Variables'!$A157,'4.Annual SAE Indices'!$A$2:$A$23,'4.Annual SAE Indices'!$P$2:$P$23)*_xlfn.XLOOKUP('8. Model Variables'!$B157,'5.Monthly Multipliers'!$B$2:$B$13,'5.Monthly Multipliers'!$I$2:$I$13) + _xlfn.XLOOKUP('8. Model Variables'!$A157,'4.Annual SAE Indices'!$A$2:$A$23,'4.Annual SAE Indices'!$Q$2:$Q$23)*_xlfn.XLOOKUP('8. Model Variables'!$B157,'5.Monthly Multipliers'!$B$2:$B$13,'5.Monthly Multipliers'!$J$2:$J$13) + _xlfn.XLOOKUP('8. Model Variables'!$A157,'4.Annual SAE Indices'!$A$2:$A$23,'4.Annual SAE Indices'!$R$2:$R$23)*_xlfn.XLOOKUP('8. Model Variables'!$B157,'5.Monthly Multipliers'!$B$2:$B$13,'5.Monthly Multipliers'!$K$2:$K$13) + _xlfn.XLOOKUP('8. Model Variables'!$A157,'4.Annual SAE Indices'!$A$2:$A$23,'4.Annual SAE Indices'!$T$2:$T$23)*_xlfn.XLOOKUP('8. Model Variables'!$B157,'5.Monthly Multipliers'!$B$2:$B$13,'5.Monthly Multipliers'!$L$2:$L$13) + _xlfn.XLOOKUP('8. Model Variables'!$A157,'4.Annual SAE Indices'!$A$2:$A$23,'4.Annual SAE Indices'!$U$2:$U$23)*_xlfn.XLOOKUP('8. Model Variables'!$B157,'5.Monthly Multipliers'!$B$2:$B$13,'5.Monthly Multipliers'!$M$2:$M$13)</f>
        <v>508.400657731656</v>
      </c>
      <c r="F157">
        <f>('6.Econ Transform'!C157^0.2)*'7.Wthr Transform'!D181*12*'8. Model Variables'!E157</f>
        <v>523.57786541660414</v>
      </c>
    </row>
    <row r="158" spans="1:6" x14ac:dyDescent="0.35">
      <c r="A158">
        <f t="shared" si="4"/>
        <v>2030</v>
      </c>
      <c r="B158">
        <f t="shared" si="5"/>
        <v>1</v>
      </c>
      <c r="C158" s="2">
        <f>('6.Econ Transform'!C158^0.2)*'7.Wthr Transform'!H182*_xlfn.XLOOKUP('8. Model Variables'!A158,'4.Annual SAE Indices'!$A$2:$A$23,'4.Annual SAE Indices'!$V$2:$V$23)</f>
        <v>303.12698331497177</v>
      </c>
      <c r="D158" s="2">
        <f>('6.Econ Transform'!C158^0.2)*'7.Wthr Transform'!L182*_xlfn.XLOOKUP('8. Model Variables'!$A158,'4.Annual SAE Indices'!$A$2:$A$23,'4.Annual SAE Indices'!$W$2:$W$23)</f>
        <v>0</v>
      </c>
      <c r="E158">
        <f>_xlfn.XLOOKUP('8. Model Variables'!$A158,'4.Annual SAE Indices'!$A$2:$A$23,'4.Annual SAE Indices'!$J$2:$J$23)*_xlfn.XLOOKUP('8. Model Variables'!$B158,'5.Monthly Multipliers'!$B$2:$B$13,'5.Monthly Multipliers'!$C$2:$C$13) + _xlfn.XLOOKUP('8. Model Variables'!$A158,'4.Annual SAE Indices'!$A$2:$A$23,'4.Annual SAE Indices'!$K$2:$K$23)*_xlfn.XLOOKUP('8. Model Variables'!$B158,'5.Monthly Multipliers'!$B$2:$B$13,'5.Monthly Multipliers'!$D$2:$D$13) + _xlfn.XLOOKUP('8. Model Variables'!$A158,'4.Annual SAE Indices'!$A$2:$A$23,'4.Annual SAE Indices'!$L$2:$L$23)*_xlfn.XLOOKUP('8. Model Variables'!$B158,'5.Monthly Multipliers'!$B$2:$B$13,'5.Monthly Multipliers'!$E$2:$E$13) + _xlfn.XLOOKUP('8. Model Variables'!$A158,'4.Annual SAE Indices'!$A$2:$A$23,'4.Annual SAE Indices'!$M$2:$M$23)*_xlfn.XLOOKUP('8. Model Variables'!$B158,'5.Monthly Multipliers'!$B$2:$B$13,'5.Monthly Multipliers'!$F$2:$F$13) + _xlfn.XLOOKUP('8. Model Variables'!$A158,'4.Annual SAE Indices'!$A$2:$A$23,'4.Annual SAE Indices'!$N$2:$N$23)*_xlfn.XLOOKUP('8. Model Variables'!$B158,'5.Monthly Multipliers'!$B$2:$B$13,'5.Monthly Multipliers'!$G$2:$G$13) + _xlfn.XLOOKUP('8. Model Variables'!$A158,'4.Annual SAE Indices'!$A$2:$A$23,'4.Annual SAE Indices'!$O$2:$O$23)*_xlfn.XLOOKUP('8. Model Variables'!$B158,'5.Monthly Multipliers'!$B$2:$B$13,'5.Monthly Multipliers'!$H$2:$H$13) + _xlfn.XLOOKUP('8. Model Variables'!$A158,'4.Annual SAE Indices'!$A$2:$A$23,'4.Annual SAE Indices'!$P$2:$P$23)*_xlfn.XLOOKUP('8. Model Variables'!$B158,'5.Monthly Multipliers'!$B$2:$B$13,'5.Monthly Multipliers'!$I$2:$I$13) + _xlfn.XLOOKUP('8. Model Variables'!$A158,'4.Annual SAE Indices'!$A$2:$A$23,'4.Annual SAE Indices'!$Q$2:$Q$23)*_xlfn.XLOOKUP('8. Model Variables'!$B158,'5.Monthly Multipliers'!$B$2:$B$13,'5.Monthly Multipliers'!$J$2:$J$13) + _xlfn.XLOOKUP('8. Model Variables'!$A158,'4.Annual SAE Indices'!$A$2:$A$23,'4.Annual SAE Indices'!$R$2:$R$23)*_xlfn.XLOOKUP('8. Model Variables'!$B158,'5.Monthly Multipliers'!$B$2:$B$13,'5.Monthly Multipliers'!$K$2:$K$13) + _xlfn.XLOOKUP('8. Model Variables'!$A158,'4.Annual SAE Indices'!$A$2:$A$23,'4.Annual SAE Indices'!$T$2:$T$23)*_xlfn.XLOOKUP('8. Model Variables'!$B158,'5.Monthly Multipliers'!$B$2:$B$13,'5.Monthly Multipliers'!$L$2:$L$13) + _xlfn.XLOOKUP('8. Model Variables'!$A158,'4.Annual SAE Indices'!$A$2:$A$23,'4.Annual SAE Indices'!$U$2:$U$23)*_xlfn.XLOOKUP('8. Model Variables'!$B158,'5.Monthly Multipliers'!$B$2:$B$13,'5.Monthly Multipliers'!$M$2:$M$13)</f>
        <v>510.88923217035602</v>
      </c>
      <c r="F158">
        <f>('6.Econ Transform'!C158^0.2)*'7.Wthr Transform'!D182*12*'8. Model Variables'!E158</f>
        <v>527.01527199064731</v>
      </c>
    </row>
    <row r="159" spans="1:6" x14ac:dyDescent="0.35">
      <c r="A159">
        <f t="shared" si="4"/>
        <v>2030</v>
      </c>
      <c r="B159">
        <f t="shared" si="5"/>
        <v>2</v>
      </c>
      <c r="C159" s="2">
        <f>('6.Econ Transform'!C159^0.2)*'7.Wthr Transform'!H183*_xlfn.XLOOKUP('8. Model Variables'!A159,'4.Annual SAE Indices'!$A$2:$A$23,'4.Annual SAE Indices'!$V$2:$V$23)</f>
        <v>257.40984525518093</v>
      </c>
      <c r="D159" s="2">
        <f>('6.Econ Transform'!C159^0.2)*'7.Wthr Transform'!L183*_xlfn.XLOOKUP('8. Model Variables'!$A159,'4.Annual SAE Indices'!$A$2:$A$23,'4.Annual SAE Indices'!$W$2:$W$23)</f>
        <v>0</v>
      </c>
      <c r="E159">
        <f>_xlfn.XLOOKUP('8. Model Variables'!$A159,'4.Annual SAE Indices'!$A$2:$A$23,'4.Annual SAE Indices'!$J$2:$J$23)*_xlfn.XLOOKUP('8. Model Variables'!$B159,'5.Monthly Multipliers'!$B$2:$B$13,'5.Monthly Multipliers'!$C$2:$C$13) + _xlfn.XLOOKUP('8. Model Variables'!$A159,'4.Annual SAE Indices'!$A$2:$A$23,'4.Annual SAE Indices'!$K$2:$K$23)*_xlfn.XLOOKUP('8. Model Variables'!$B159,'5.Monthly Multipliers'!$B$2:$B$13,'5.Monthly Multipliers'!$D$2:$D$13) + _xlfn.XLOOKUP('8. Model Variables'!$A159,'4.Annual SAE Indices'!$A$2:$A$23,'4.Annual SAE Indices'!$L$2:$L$23)*_xlfn.XLOOKUP('8. Model Variables'!$B159,'5.Monthly Multipliers'!$B$2:$B$13,'5.Monthly Multipliers'!$E$2:$E$13) + _xlfn.XLOOKUP('8. Model Variables'!$A159,'4.Annual SAE Indices'!$A$2:$A$23,'4.Annual SAE Indices'!$M$2:$M$23)*_xlfn.XLOOKUP('8. Model Variables'!$B159,'5.Monthly Multipliers'!$B$2:$B$13,'5.Monthly Multipliers'!$F$2:$F$13) + _xlfn.XLOOKUP('8. Model Variables'!$A159,'4.Annual SAE Indices'!$A$2:$A$23,'4.Annual SAE Indices'!$N$2:$N$23)*_xlfn.XLOOKUP('8. Model Variables'!$B159,'5.Monthly Multipliers'!$B$2:$B$13,'5.Monthly Multipliers'!$G$2:$G$13) + _xlfn.XLOOKUP('8. Model Variables'!$A159,'4.Annual SAE Indices'!$A$2:$A$23,'4.Annual SAE Indices'!$O$2:$O$23)*_xlfn.XLOOKUP('8. Model Variables'!$B159,'5.Monthly Multipliers'!$B$2:$B$13,'5.Monthly Multipliers'!$H$2:$H$13) + _xlfn.XLOOKUP('8. Model Variables'!$A159,'4.Annual SAE Indices'!$A$2:$A$23,'4.Annual SAE Indices'!$P$2:$P$23)*_xlfn.XLOOKUP('8. Model Variables'!$B159,'5.Monthly Multipliers'!$B$2:$B$13,'5.Monthly Multipliers'!$I$2:$I$13) + _xlfn.XLOOKUP('8. Model Variables'!$A159,'4.Annual SAE Indices'!$A$2:$A$23,'4.Annual SAE Indices'!$Q$2:$Q$23)*_xlfn.XLOOKUP('8. Model Variables'!$B159,'5.Monthly Multipliers'!$B$2:$B$13,'5.Monthly Multipliers'!$J$2:$J$13) + _xlfn.XLOOKUP('8. Model Variables'!$A159,'4.Annual SAE Indices'!$A$2:$A$23,'4.Annual SAE Indices'!$R$2:$R$23)*_xlfn.XLOOKUP('8. Model Variables'!$B159,'5.Monthly Multipliers'!$B$2:$B$13,'5.Monthly Multipliers'!$K$2:$K$13) + _xlfn.XLOOKUP('8. Model Variables'!$A159,'4.Annual SAE Indices'!$A$2:$A$23,'4.Annual SAE Indices'!$T$2:$T$23)*_xlfn.XLOOKUP('8. Model Variables'!$B159,'5.Monthly Multipliers'!$B$2:$B$13,'5.Monthly Multipliers'!$L$2:$L$13) + _xlfn.XLOOKUP('8. Model Variables'!$A159,'4.Annual SAE Indices'!$A$2:$A$23,'4.Annual SAE Indices'!$U$2:$U$23)*_xlfn.XLOOKUP('8. Model Variables'!$B159,'5.Monthly Multipliers'!$B$2:$B$13,'5.Monthly Multipliers'!$M$2:$M$13)</f>
        <v>508.27599127917699</v>
      </c>
      <c r="F159">
        <f>('6.Econ Transform'!C159^0.2)*'7.Wthr Transform'!D183*12*'8. Model Variables'!E159</f>
        <v>473.57894392993046</v>
      </c>
    </row>
    <row r="160" spans="1:6" x14ac:dyDescent="0.35">
      <c r="A160">
        <f t="shared" si="4"/>
        <v>2030</v>
      </c>
      <c r="B160">
        <f t="shared" si="5"/>
        <v>3</v>
      </c>
      <c r="C160" s="2">
        <f>('6.Econ Transform'!C160^0.2)*'7.Wthr Transform'!H184*_xlfn.XLOOKUP('8. Model Variables'!A160,'4.Annual SAE Indices'!$A$2:$A$23,'4.Annual SAE Indices'!$V$2:$V$23)</f>
        <v>216.52483179571865</v>
      </c>
      <c r="D160" s="2">
        <f>('6.Econ Transform'!C160^0.2)*'7.Wthr Transform'!L184*_xlfn.XLOOKUP('8. Model Variables'!$A160,'4.Annual SAE Indices'!$A$2:$A$23,'4.Annual SAE Indices'!$W$2:$W$23)</f>
        <v>0</v>
      </c>
      <c r="E160">
        <f>_xlfn.XLOOKUP('8. Model Variables'!$A160,'4.Annual SAE Indices'!$A$2:$A$23,'4.Annual SAE Indices'!$J$2:$J$23)*_xlfn.XLOOKUP('8. Model Variables'!$B160,'5.Monthly Multipliers'!$B$2:$B$13,'5.Monthly Multipliers'!$C$2:$C$13) + _xlfn.XLOOKUP('8. Model Variables'!$A160,'4.Annual SAE Indices'!$A$2:$A$23,'4.Annual SAE Indices'!$K$2:$K$23)*_xlfn.XLOOKUP('8. Model Variables'!$B160,'5.Monthly Multipliers'!$B$2:$B$13,'5.Monthly Multipliers'!$D$2:$D$13) + _xlfn.XLOOKUP('8. Model Variables'!$A160,'4.Annual SAE Indices'!$A$2:$A$23,'4.Annual SAE Indices'!$L$2:$L$23)*_xlfn.XLOOKUP('8. Model Variables'!$B160,'5.Monthly Multipliers'!$B$2:$B$13,'5.Monthly Multipliers'!$E$2:$E$13) + _xlfn.XLOOKUP('8. Model Variables'!$A160,'4.Annual SAE Indices'!$A$2:$A$23,'4.Annual SAE Indices'!$M$2:$M$23)*_xlfn.XLOOKUP('8. Model Variables'!$B160,'5.Monthly Multipliers'!$B$2:$B$13,'5.Monthly Multipliers'!$F$2:$F$13) + _xlfn.XLOOKUP('8. Model Variables'!$A160,'4.Annual SAE Indices'!$A$2:$A$23,'4.Annual SAE Indices'!$N$2:$N$23)*_xlfn.XLOOKUP('8. Model Variables'!$B160,'5.Monthly Multipliers'!$B$2:$B$13,'5.Monthly Multipliers'!$G$2:$G$13) + _xlfn.XLOOKUP('8. Model Variables'!$A160,'4.Annual SAE Indices'!$A$2:$A$23,'4.Annual SAE Indices'!$O$2:$O$23)*_xlfn.XLOOKUP('8. Model Variables'!$B160,'5.Monthly Multipliers'!$B$2:$B$13,'5.Monthly Multipliers'!$H$2:$H$13) + _xlfn.XLOOKUP('8. Model Variables'!$A160,'4.Annual SAE Indices'!$A$2:$A$23,'4.Annual SAE Indices'!$P$2:$P$23)*_xlfn.XLOOKUP('8. Model Variables'!$B160,'5.Monthly Multipliers'!$B$2:$B$13,'5.Monthly Multipliers'!$I$2:$I$13) + _xlfn.XLOOKUP('8. Model Variables'!$A160,'4.Annual SAE Indices'!$A$2:$A$23,'4.Annual SAE Indices'!$Q$2:$Q$23)*_xlfn.XLOOKUP('8. Model Variables'!$B160,'5.Monthly Multipliers'!$B$2:$B$13,'5.Monthly Multipliers'!$J$2:$J$13) + _xlfn.XLOOKUP('8. Model Variables'!$A160,'4.Annual SAE Indices'!$A$2:$A$23,'4.Annual SAE Indices'!$R$2:$R$23)*_xlfn.XLOOKUP('8. Model Variables'!$B160,'5.Monthly Multipliers'!$B$2:$B$13,'5.Monthly Multipliers'!$K$2:$K$13) + _xlfn.XLOOKUP('8. Model Variables'!$A160,'4.Annual SAE Indices'!$A$2:$A$23,'4.Annual SAE Indices'!$T$2:$T$23)*_xlfn.XLOOKUP('8. Model Variables'!$B160,'5.Monthly Multipliers'!$B$2:$B$13,'5.Monthly Multipliers'!$L$2:$L$13) + _xlfn.XLOOKUP('8. Model Variables'!$A160,'4.Annual SAE Indices'!$A$2:$A$23,'4.Annual SAE Indices'!$U$2:$U$23)*_xlfn.XLOOKUP('8. Model Variables'!$B160,'5.Monthly Multipliers'!$B$2:$B$13,'5.Monthly Multipliers'!$M$2:$M$13)</f>
        <v>505.46341812698199</v>
      </c>
      <c r="F160">
        <f>('6.Econ Transform'!C160^0.2)*'7.Wthr Transform'!D184*12*'8. Model Variables'!E160</f>
        <v>521.41819402583724</v>
      </c>
    </row>
    <row r="161" spans="1:6" x14ac:dyDescent="0.35">
      <c r="A161">
        <f t="shared" si="4"/>
        <v>2030</v>
      </c>
      <c r="B161">
        <f t="shared" si="5"/>
        <v>4</v>
      </c>
      <c r="C161" s="2">
        <f>('6.Econ Transform'!C161^0.2)*'7.Wthr Transform'!H185*_xlfn.XLOOKUP('8. Model Variables'!A161,'4.Annual SAE Indices'!$A$2:$A$23,'4.Annual SAE Indices'!$V$2:$V$23)</f>
        <v>127.12457130530235</v>
      </c>
      <c r="D161" s="2">
        <f>('6.Econ Transform'!C161^0.2)*'7.Wthr Transform'!L185*_xlfn.XLOOKUP('8. Model Variables'!$A161,'4.Annual SAE Indices'!$A$2:$A$23,'4.Annual SAE Indices'!$W$2:$W$23)</f>
        <v>2.0010093805331866</v>
      </c>
      <c r="E161">
        <f>_xlfn.XLOOKUP('8. Model Variables'!$A161,'4.Annual SAE Indices'!$A$2:$A$23,'4.Annual SAE Indices'!$J$2:$J$23)*_xlfn.XLOOKUP('8. Model Variables'!$B161,'5.Monthly Multipliers'!$B$2:$B$13,'5.Monthly Multipliers'!$C$2:$C$13) + _xlfn.XLOOKUP('8. Model Variables'!$A161,'4.Annual SAE Indices'!$A$2:$A$23,'4.Annual SAE Indices'!$K$2:$K$23)*_xlfn.XLOOKUP('8. Model Variables'!$B161,'5.Monthly Multipliers'!$B$2:$B$13,'5.Monthly Multipliers'!$D$2:$D$13) + _xlfn.XLOOKUP('8. Model Variables'!$A161,'4.Annual SAE Indices'!$A$2:$A$23,'4.Annual SAE Indices'!$L$2:$L$23)*_xlfn.XLOOKUP('8. Model Variables'!$B161,'5.Monthly Multipliers'!$B$2:$B$13,'5.Monthly Multipliers'!$E$2:$E$13) + _xlfn.XLOOKUP('8. Model Variables'!$A161,'4.Annual SAE Indices'!$A$2:$A$23,'4.Annual SAE Indices'!$M$2:$M$23)*_xlfn.XLOOKUP('8. Model Variables'!$B161,'5.Monthly Multipliers'!$B$2:$B$13,'5.Monthly Multipliers'!$F$2:$F$13) + _xlfn.XLOOKUP('8. Model Variables'!$A161,'4.Annual SAE Indices'!$A$2:$A$23,'4.Annual SAE Indices'!$N$2:$N$23)*_xlfn.XLOOKUP('8. Model Variables'!$B161,'5.Monthly Multipliers'!$B$2:$B$13,'5.Monthly Multipliers'!$G$2:$G$13) + _xlfn.XLOOKUP('8. Model Variables'!$A161,'4.Annual SAE Indices'!$A$2:$A$23,'4.Annual SAE Indices'!$O$2:$O$23)*_xlfn.XLOOKUP('8. Model Variables'!$B161,'5.Monthly Multipliers'!$B$2:$B$13,'5.Monthly Multipliers'!$H$2:$H$13) + _xlfn.XLOOKUP('8. Model Variables'!$A161,'4.Annual SAE Indices'!$A$2:$A$23,'4.Annual SAE Indices'!$P$2:$P$23)*_xlfn.XLOOKUP('8. Model Variables'!$B161,'5.Monthly Multipliers'!$B$2:$B$13,'5.Monthly Multipliers'!$I$2:$I$13) + _xlfn.XLOOKUP('8. Model Variables'!$A161,'4.Annual SAE Indices'!$A$2:$A$23,'4.Annual SAE Indices'!$Q$2:$Q$23)*_xlfn.XLOOKUP('8. Model Variables'!$B161,'5.Monthly Multipliers'!$B$2:$B$13,'5.Monthly Multipliers'!$J$2:$J$13) + _xlfn.XLOOKUP('8. Model Variables'!$A161,'4.Annual SAE Indices'!$A$2:$A$23,'4.Annual SAE Indices'!$R$2:$R$23)*_xlfn.XLOOKUP('8. Model Variables'!$B161,'5.Monthly Multipliers'!$B$2:$B$13,'5.Monthly Multipliers'!$K$2:$K$13) + _xlfn.XLOOKUP('8. Model Variables'!$A161,'4.Annual SAE Indices'!$A$2:$A$23,'4.Annual SAE Indices'!$T$2:$T$23)*_xlfn.XLOOKUP('8. Model Variables'!$B161,'5.Monthly Multipliers'!$B$2:$B$13,'5.Monthly Multipliers'!$L$2:$L$13) + _xlfn.XLOOKUP('8. Model Variables'!$A161,'4.Annual SAE Indices'!$A$2:$A$23,'4.Annual SAE Indices'!$U$2:$U$23)*_xlfn.XLOOKUP('8. Model Variables'!$B161,'5.Monthly Multipliers'!$B$2:$B$13,'5.Monthly Multipliers'!$M$2:$M$13)</f>
        <v>500.39062223051701</v>
      </c>
      <c r="F161">
        <f>('6.Econ Transform'!C161^0.2)*'7.Wthr Transform'!D185*12*'8. Model Variables'!E161</f>
        <v>499.34264238289904</v>
      </c>
    </row>
    <row r="162" spans="1:6" x14ac:dyDescent="0.35">
      <c r="A162">
        <f t="shared" si="4"/>
        <v>2030</v>
      </c>
      <c r="B162">
        <f t="shared" si="5"/>
        <v>5</v>
      </c>
      <c r="C162" s="2">
        <f>('6.Econ Transform'!C162^0.2)*'7.Wthr Transform'!H186*_xlfn.XLOOKUP('8. Model Variables'!A162,'4.Annual SAE Indices'!$A$2:$A$23,'4.Annual SAE Indices'!$V$2:$V$23)</f>
        <v>41.342514975193225</v>
      </c>
      <c r="D162" s="2">
        <f>('6.Econ Transform'!C162^0.2)*'7.Wthr Transform'!L186*_xlfn.XLOOKUP('8. Model Variables'!$A162,'4.Annual SAE Indices'!$A$2:$A$23,'4.Annual SAE Indices'!$W$2:$W$23)</f>
        <v>61.108839663658877</v>
      </c>
      <c r="E162">
        <f>_xlfn.XLOOKUP('8. Model Variables'!$A162,'4.Annual SAE Indices'!$A$2:$A$23,'4.Annual SAE Indices'!$J$2:$J$23)*_xlfn.XLOOKUP('8. Model Variables'!$B162,'5.Monthly Multipliers'!$B$2:$B$13,'5.Monthly Multipliers'!$C$2:$C$13) + _xlfn.XLOOKUP('8. Model Variables'!$A162,'4.Annual SAE Indices'!$A$2:$A$23,'4.Annual SAE Indices'!$K$2:$K$23)*_xlfn.XLOOKUP('8. Model Variables'!$B162,'5.Monthly Multipliers'!$B$2:$B$13,'5.Monthly Multipliers'!$D$2:$D$13) + _xlfn.XLOOKUP('8. Model Variables'!$A162,'4.Annual SAE Indices'!$A$2:$A$23,'4.Annual SAE Indices'!$L$2:$L$23)*_xlfn.XLOOKUP('8. Model Variables'!$B162,'5.Monthly Multipliers'!$B$2:$B$13,'5.Monthly Multipliers'!$E$2:$E$13) + _xlfn.XLOOKUP('8. Model Variables'!$A162,'4.Annual SAE Indices'!$A$2:$A$23,'4.Annual SAE Indices'!$M$2:$M$23)*_xlfn.XLOOKUP('8. Model Variables'!$B162,'5.Monthly Multipliers'!$B$2:$B$13,'5.Monthly Multipliers'!$F$2:$F$13) + _xlfn.XLOOKUP('8. Model Variables'!$A162,'4.Annual SAE Indices'!$A$2:$A$23,'4.Annual SAE Indices'!$N$2:$N$23)*_xlfn.XLOOKUP('8. Model Variables'!$B162,'5.Monthly Multipliers'!$B$2:$B$13,'5.Monthly Multipliers'!$G$2:$G$13) + _xlfn.XLOOKUP('8. Model Variables'!$A162,'4.Annual SAE Indices'!$A$2:$A$23,'4.Annual SAE Indices'!$O$2:$O$23)*_xlfn.XLOOKUP('8. Model Variables'!$B162,'5.Monthly Multipliers'!$B$2:$B$13,'5.Monthly Multipliers'!$H$2:$H$13) + _xlfn.XLOOKUP('8. Model Variables'!$A162,'4.Annual SAE Indices'!$A$2:$A$23,'4.Annual SAE Indices'!$P$2:$P$23)*_xlfn.XLOOKUP('8. Model Variables'!$B162,'5.Monthly Multipliers'!$B$2:$B$13,'5.Monthly Multipliers'!$I$2:$I$13) + _xlfn.XLOOKUP('8. Model Variables'!$A162,'4.Annual SAE Indices'!$A$2:$A$23,'4.Annual SAE Indices'!$Q$2:$Q$23)*_xlfn.XLOOKUP('8. Model Variables'!$B162,'5.Monthly Multipliers'!$B$2:$B$13,'5.Monthly Multipliers'!$J$2:$J$13) + _xlfn.XLOOKUP('8. Model Variables'!$A162,'4.Annual SAE Indices'!$A$2:$A$23,'4.Annual SAE Indices'!$R$2:$R$23)*_xlfn.XLOOKUP('8. Model Variables'!$B162,'5.Monthly Multipliers'!$B$2:$B$13,'5.Monthly Multipliers'!$K$2:$K$13) + _xlfn.XLOOKUP('8. Model Variables'!$A162,'4.Annual SAE Indices'!$A$2:$A$23,'4.Annual SAE Indices'!$T$2:$T$23)*_xlfn.XLOOKUP('8. Model Variables'!$B162,'5.Monthly Multipliers'!$B$2:$B$13,'5.Monthly Multipliers'!$L$2:$L$13) + _xlfn.XLOOKUP('8. Model Variables'!$A162,'4.Annual SAE Indices'!$A$2:$A$23,'4.Annual SAE Indices'!$U$2:$U$23)*_xlfn.XLOOKUP('8. Model Variables'!$B162,'5.Monthly Multipliers'!$B$2:$B$13,'5.Monthly Multipliers'!$M$2:$M$13)</f>
        <v>497.377364278031</v>
      </c>
      <c r="F162">
        <f>('6.Econ Transform'!C162^0.2)*'7.Wthr Transform'!D186*12*'8. Model Variables'!E162</f>
        <v>512.88021833965126</v>
      </c>
    </row>
    <row r="163" spans="1:6" x14ac:dyDescent="0.35">
      <c r="A163">
        <f t="shared" si="4"/>
        <v>2030</v>
      </c>
      <c r="B163">
        <f t="shared" si="5"/>
        <v>6</v>
      </c>
      <c r="C163" s="2">
        <f>('6.Econ Transform'!C163^0.2)*'7.Wthr Transform'!H187*_xlfn.XLOOKUP('8. Model Variables'!A163,'4.Annual SAE Indices'!$A$2:$A$23,'4.Annual SAE Indices'!$V$2:$V$23)</f>
        <v>1.7345421917408839</v>
      </c>
      <c r="D163" s="2">
        <f>('6.Econ Transform'!C163^0.2)*'7.Wthr Transform'!L187*_xlfn.XLOOKUP('8. Model Variables'!$A163,'4.Annual SAE Indices'!$A$2:$A$23,'4.Annual SAE Indices'!$W$2:$W$23)</f>
        <v>219.28792161701276</v>
      </c>
      <c r="E163">
        <f>_xlfn.XLOOKUP('8. Model Variables'!$A163,'4.Annual SAE Indices'!$A$2:$A$23,'4.Annual SAE Indices'!$J$2:$J$23)*_xlfn.XLOOKUP('8. Model Variables'!$B163,'5.Monthly Multipliers'!$B$2:$B$13,'5.Monthly Multipliers'!$C$2:$C$13) + _xlfn.XLOOKUP('8. Model Variables'!$A163,'4.Annual SAE Indices'!$A$2:$A$23,'4.Annual SAE Indices'!$K$2:$K$23)*_xlfn.XLOOKUP('8. Model Variables'!$B163,'5.Monthly Multipliers'!$B$2:$B$13,'5.Monthly Multipliers'!$D$2:$D$13) + _xlfn.XLOOKUP('8. Model Variables'!$A163,'4.Annual SAE Indices'!$A$2:$A$23,'4.Annual SAE Indices'!$L$2:$L$23)*_xlfn.XLOOKUP('8. Model Variables'!$B163,'5.Monthly Multipliers'!$B$2:$B$13,'5.Monthly Multipliers'!$E$2:$E$13) + _xlfn.XLOOKUP('8. Model Variables'!$A163,'4.Annual SAE Indices'!$A$2:$A$23,'4.Annual SAE Indices'!$M$2:$M$23)*_xlfn.XLOOKUP('8. Model Variables'!$B163,'5.Monthly Multipliers'!$B$2:$B$13,'5.Monthly Multipliers'!$F$2:$F$13) + _xlfn.XLOOKUP('8. Model Variables'!$A163,'4.Annual SAE Indices'!$A$2:$A$23,'4.Annual SAE Indices'!$N$2:$N$23)*_xlfn.XLOOKUP('8. Model Variables'!$B163,'5.Monthly Multipliers'!$B$2:$B$13,'5.Monthly Multipliers'!$G$2:$G$13) + _xlfn.XLOOKUP('8. Model Variables'!$A163,'4.Annual SAE Indices'!$A$2:$A$23,'4.Annual SAE Indices'!$O$2:$O$23)*_xlfn.XLOOKUP('8. Model Variables'!$B163,'5.Monthly Multipliers'!$B$2:$B$13,'5.Monthly Multipliers'!$H$2:$H$13) + _xlfn.XLOOKUP('8. Model Variables'!$A163,'4.Annual SAE Indices'!$A$2:$A$23,'4.Annual SAE Indices'!$P$2:$P$23)*_xlfn.XLOOKUP('8. Model Variables'!$B163,'5.Monthly Multipliers'!$B$2:$B$13,'5.Monthly Multipliers'!$I$2:$I$13) + _xlfn.XLOOKUP('8. Model Variables'!$A163,'4.Annual SAE Indices'!$A$2:$A$23,'4.Annual SAE Indices'!$Q$2:$Q$23)*_xlfn.XLOOKUP('8. Model Variables'!$B163,'5.Monthly Multipliers'!$B$2:$B$13,'5.Monthly Multipliers'!$J$2:$J$13) + _xlfn.XLOOKUP('8. Model Variables'!$A163,'4.Annual SAE Indices'!$A$2:$A$23,'4.Annual SAE Indices'!$R$2:$R$23)*_xlfn.XLOOKUP('8. Model Variables'!$B163,'5.Monthly Multipliers'!$B$2:$B$13,'5.Monthly Multipliers'!$K$2:$K$13) + _xlfn.XLOOKUP('8. Model Variables'!$A163,'4.Annual SAE Indices'!$A$2:$A$23,'4.Annual SAE Indices'!$T$2:$T$23)*_xlfn.XLOOKUP('8. Model Variables'!$B163,'5.Monthly Multipliers'!$B$2:$B$13,'5.Monthly Multipliers'!$L$2:$L$13) + _xlfn.XLOOKUP('8. Model Variables'!$A163,'4.Annual SAE Indices'!$A$2:$A$23,'4.Annual SAE Indices'!$U$2:$U$23)*_xlfn.XLOOKUP('8. Model Variables'!$B163,'5.Monthly Multipliers'!$B$2:$B$13,'5.Monthly Multipliers'!$M$2:$M$13)</f>
        <v>494.886641890286</v>
      </c>
      <c r="F163">
        <f>('6.Econ Transform'!C163^0.2)*'7.Wthr Transform'!D187*12*'8. Model Variables'!E163</f>
        <v>493.85018915812941</v>
      </c>
    </row>
    <row r="164" spans="1:6" x14ac:dyDescent="0.35">
      <c r="A164">
        <f t="shared" si="4"/>
        <v>2030</v>
      </c>
      <c r="B164">
        <f t="shared" si="5"/>
        <v>7</v>
      </c>
      <c r="C164" s="2">
        <f>('6.Econ Transform'!C164^0.2)*'7.Wthr Transform'!H188*_xlfn.XLOOKUP('8. Model Variables'!A164,'4.Annual SAE Indices'!$A$2:$A$23,'4.Annual SAE Indices'!$V$2:$V$23)</f>
        <v>0</v>
      </c>
      <c r="D164" s="2">
        <f>('6.Econ Transform'!C164^0.2)*'7.Wthr Transform'!L188*_xlfn.XLOOKUP('8. Model Variables'!$A164,'4.Annual SAE Indices'!$A$2:$A$23,'4.Annual SAE Indices'!$W$2:$W$23)</f>
        <v>437.4520009148705</v>
      </c>
      <c r="E164">
        <f>_xlfn.XLOOKUP('8. Model Variables'!$A164,'4.Annual SAE Indices'!$A$2:$A$23,'4.Annual SAE Indices'!$J$2:$J$23)*_xlfn.XLOOKUP('8. Model Variables'!$B164,'5.Monthly Multipliers'!$B$2:$B$13,'5.Monthly Multipliers'!$C$2:$C$13) + _xlfn.XLOOKUP('8. Model Variables'!$A164,'4.Annual SAE Indices'!$A$2:$A$23,'4.Annual SAE Indices'!$K$2:$K$23)*_xlfn.XLOOKUP('8. Model Variables'!$B164,'5.Monthly Multipliers'!$B$2:$B$13,'5.Monthly Multipliers'!$D$2:$D$13) + _xlfn.XLOOKUP('8. Model Variables'!$A164,'4.Annual SAE Indices'!$A$2:$A$23,'4.Annual SAE Indices'!$L$2:$L$23)*_xlfn.XLOOKUP('8. Model Variables'!$B164,'5.Monthly Multipliers'!$B$2:$B$13,'5.Monthly Multipliers'!$E$2:$E$13) + _xlfn.XLOOKUP('8. Model Variables'!$A164,'4.Annual SAE Indices'!$A$2:$A$23,'4.Annual SAE Indices'!$M$2:$M$23)*_xlfn.XLOOKUP('8. Model Variables'!$B164,'5.Monthly Multipliers'!$B$2:$B$13,'5.Monthly Multipliers'!$F$2:$F$13) + _xlfn.XLOOKUP('8. Model Variables'!$A164,'4.Annual SAE Indices'!$A$2:$A$23,'4.Annual SAE Indices'!$N$2:$N$23)*_xlfn.XLOOKUP('8. Model Variables'!$B164,'5.Monthly Multipliers'!$B$2:$B$13,'5.Monthly Multipliers'!$G$2:$G$13) + _xlfn.XLOOKUP('8. Model Variables'!$A164,'4.Annual SAE Indices'!$A$2:$A$23,'4.Annual SAE Indices'!$O$2:$O$23)*_xlfn.XLOOKUP('8. Model Variables'!$B164,'5.Monthly Multipliers'!$B$2:$B$13,'5.Monthly Multipliers'!$H$2:$H$13) + _xlfn.XLOOKUP('8. Model Variables'!$A164,'4.Annual SAE Indices'!$A$2:$A$23,'4.Annual SAE Indices'!$P$2:$P$23)*_xlfn.XLOOKUP('8. Model Variables'!$B164,'5.Monthly Multipliers'!$B$2:$B$13,'5.Monthly Multipliers'!$I$2:$I$13) + _xlfn.XLOOKUP('8. Model Variables'!$A164,'4.Annual SAE Indices'!$A$2:$A$23,'4.Annual SAE Indices'!$Q$2:$Q$23)*_xlfn.XLOOKUP('8. Model Variables'!$B164,'5.Monthly Multipliers'!$B$2:$B$13,'5.Monthly Multipliers'!$J$2:$J$13) + _xlfn.XLOOKUP('8. Model Variables'!$A164,'4.Annual SAE Indices'!$A$2:$A$23,'4.Annual SAE Indices'!$R$2:$R$23)*_xlfn.XLOOKUP('8. Model Variables'!$B164,'5.Monthly Multipliers'!$B$2:$B$13,'5.Monthly Multipliers'!$K$2:$K$13) + _xlfn.XLOOKUP('8. Model Variables'!$A164,'4.Annual SAE Indices'!$A$2:$A$23,'4.Annual SAE Indices'!$T$2:$T$23)*_xlfn.XLOOKUP('8. Model Variables'!$B164,'5.Monthly Multipliers'!$B$2:$B$13,'5.Monthly Multipliers'!$L$2:$L$13) + _xlfn.XLOOKUP('8. Model Variables'!$A164,'4.Annual SAE Indices'!$A$2:$A$23,'4.Annual SAE Indices'!$U$2:$U$23)*_xlfn.XLOOKUP('8. Model Variables'!$B164,'5.Monthly Multipliers'!$B$2:$B$13,'5.Monthly Multipliers'!$M$2:$M$13)</f>
        <v>489.71329111123401</v>
      </c>
      <c r="F164">
        <f>('6.Econ Transform'!C164^0.2)*'7.Wthr Transform'!D188*12*'8. Model Variables'!E164</f>
        <v>505.48248675885355</v>
      </c>
    </row>
    <row r="165" spans="1:6" x14ac:dyDescent="0.35">
      <c r="A165">
        <f t="shared" si="4"/>
        <v>2030</v>
      </c>
      <c r="B165">
        <f t="shared" si="5"/>
        <v>8</v>
      </c>
      <c r="C165" s="2">
        <f>('6.Econ Transform'!C165^0.2)*'7.Wthr Transform'!H189*_xlfn.XLOOKUP('8. Model Variables'!A165,'4.Annual SAE Indices'!$A$2:$A$23,'4.Annual SAE Indices'!$V$2:$V$23)</f>
        <v>0.11159930656526175</v>
      </c>
      <c r="D165" s="2">
        <f>('6.Econ Transform'!C165^0.2)*'7.Wthr Transform'!L189*_xlfn.XLOOKUP('8. Model Variables'!$A165,'4.Annual SAE Indices'!$A$2:$A$23,'4.Annual SAE Indices'!$W$2:$W$23)</f>
        <v>360.03063944880421</v>
      </c>
      <c r="E165">
        <f>_xlfn.XLOOKUP('8. Model Variables'!$A165,'4.Annual SAE Indices'!$A$2:$A$23,'4.Annual SAE Indices'!$J$2:$J$23)*_xlfn.XLOOKUP('8. Model Variables'!$B165,'5.Monthly Multipliers'!$B$2:$B$13,'5.Monthly Multipliers'!$C$2:$C$13) + _xlfn.XLOOKUP('8. Model Variables'!$A165,'4.Annual SAE Indices'!$A$2:$A$23,'4.Annual SAE Indices'!$K$2:$K$23)*_xlfn.XLOOKUP('8. Model Variables'!$B165,'5.Monthly Multipliers'!$B$2:$B$13,'5.Monthly Multipliers'!$D$2:$D$13) + _xlfn.XLOOKUP('8. Model Variables'!$A165,'4.Annual SAE Indices'!$A$2:$A$23,'4.Annual SAE Indices'!$L$2:$L$23)*_xlfn.XLOOKUP('8. Model Variables'!$B165,'5.Monthly Multipliers'!$B$2:$B$13,'5.Monthly Multipliers'!$E$2:$E$13) + _xlfn.XLOOKUP('8. Model Variables'!$A165,'4.Annual SAE Indices'!$A$2:$A$23,'4.Annual SAE Indices'!$M$2:$M$23)*_xlfn.XLOOKUP('8. Model Variables'!$B165,'5.Monthly Multipliers'!$B$2:$B$13,'5.Monthly Multipliers'!$F$2:$F$13) + _xlfn.XLOOKUP('8. Model Variables'!$A165,'4.Annual SAE Indices'!$A$2:$A$23,'4.Annual SAE Indices'!$N$2:$N$23)*_xlfn.XLOOKUP('8. Model Variables'!$B165,'5.Monthly Multipliers'!$B$2:$B$13,'5.Monthly Multipliers'!$G$2:$G$13) + _xlfn.XLOOKUP('8. Model Variables'!$A165,'4.Annual SAE Indices'!$A$2:$A$23,'4.Annual SAE Indices'!$O$2:$O$23)*_xlfn.XLOOKUP('8. Model Variables'!$B165,'5.Monthly Multipliers'!$B$2:$B$13,'5.Monthly Multipliers'!$H$2:$H$13) + _xlfn.XLOOKUP('8. Model Variables'!$A165,'4.Annual SAE Indices'!$A$2:$A$23,'4.Annual SAE Indices'!$P$2:$P$23)*_xlfn.XLOOKUP('8. Model Variables'!$B165,'5.Monthly Multipliers'!$B$2:$B$13,'5.Monthly Multipliers'!$I$2:$I$13) + _xlfn.XLOOKUP('8. Model Variables'!$A165,'4.Annual SAE Indices'!$A$2:$A$23,'4.Annual SAE Indices'!$Q$2:$Q$23)*_xlfn.XLOOKUP('8. Model Variables'!$B165,'5.Monthly Multipliers'!$B$2:$B$13,'5.Monthly Multipliers'!$J$2:$J$13) + _xlfn.XLOOKUP('8. Model Variables'!$A165,'4.Annual SAE Indices'!$A$2:$A$23,'4.Annual SAE Indices'!$R$2:$R$23)*_xlfn.XLOOKUP('8. Model Variables'!$B165,'5.Monthly Multipliers'!$B$2:$B$13,'5.Monthly Multipliers'!$K$2:$K$13) + _xlfn.XLOOKUP('8. Model Variables'!$A165,'4.Annual SAE Indices'!$A$2:$A$23,'4.Annual SAE Indices'!$T$2:$T$23)*_xlfn.XLOOKUP('8. Model Variables'!$B165,'5.Monthly Multipliers'!$B$2:$B$13,'5.Monthly Multipliers'!$L$2:$L$13) + _xlfn.XLOOKUP('8. Model Variables'!$A165,'4.Annual SAE Indices'!$A$2:$A$23,'4.Annual SAE Indices'!$U$2:$U$23)*_xlfn.XLOOKUP('8. Model Variables'!$B165,'5.Monthly Multipliers'!$B$2:$B$13,'5.Monthly Multipliers'!$M$2:$M$13)</f>
        <v>488.82356868867402</v>
      </c>
      <c r="F165">
        <f>('6.Econ Transform'!C165^0.2)*'7.Wthr Transform'!D189*12*'8. Model Variables'!E165</f>
        <v>504.56411449727943</v>
      </c>
    </row>
    <row r="166" spans="1:6" x14ac:dyDescent="0.35">
      <c r="A166">
        <f t="shared" si="4"/>
        <v>2030</v>
      </c>
      <c r="B166">
        <f t="shared" si="5"/>
        <v>9</v>
      </c>
      <c r="C166" s="2">
        <f>('6.Econ Transform'!C166^0.2)*'7.Wthr Transform'!H190*_xlfn.XLOOKUP('8. Model Variables'!A166,'4.Annual SAE Indices'!$A$2:$A$23,'4.Annual SAE Indices'!$V$2:$V$23)</f>
        <v>5.5929419918171872</v>
      </c>
      <c r="D166" s="2">
        <f>('6.Econ Transform'!C166^0.2)*'7.Wthr Transform'!L190*_xlfn.XLOOKUP('8. Model Variables'!$A166,'4.Annual SAE Indices'!$A$2:$A$23,'4.Annual SAE Indices'!$W$2:$W$23)</f>
        <v>134.50008263499365</v>
      </c>
      <c r="E166">
        <f>_xlfn.XLOOKUP('8. Model Variables'!$A166,'4.Annual SAE Indices'!$A$2:$A$23,'4.Annual SAE Indices'!$J$2:$J$23)*_xlfn.XLOOKUP('8. Model Variables'!$B166,'5.Monthly Multipliers'!$B$2:$B$13,'5.Monthly Multipliers'!$C$2:$C$13) + _xlfn.XLOOKUP('8. Model Variables'!$A166,'4.Annual SAE Indices'!$A$2:$A$23,'4.Annual SAE Indices'!$K$2:$K$23)*_xlfn.XLOOKUP('8. Model Variables'!$B166,'5.Monthly Multipliers'!$B$2:$B$13,'5.Monthly Multipliers'!$D$2:$D$13) + _xlfn.XLOOKUP('8. Model Variables'!$A166,'4.Annual SAE Indices'!$A$2:$A$23,'4.Annual SAE Indices'!$L$2:$L$23)*_xlfn.XLOOKUP('8. Model Variables'!$B166,'5.Monthly Multipliers'!$B$2:$B$13,'5.Monthly Multipliers'!$E$2:$E$13) + _xlfn.XLOOKUP('8. Model Variables'!$A166,'4.Annual SAE Indices'!$A$2:$A$23,'4.Annual SAE Indices'!$M$2:$M$23)*_xlfn.XLOOKUP('8. Model Variables'!$B166,'5.Monthly Multipliers'!$B$2:$B$13,'5.Monthly Multipliers'!$F$2:$F$13) + _xlfn.XLOOKUP('8. Model Variables'!$A166,'4.Annual SAE Indices'!$A$2:$A$23,'4.Annual SAE Indices'!$N$2:$N$23)*_xlfn.XLOOKUP('8. Model Variables'!$B166,'5.Monthly Multipliers'!$B$2:$B$13,'5.Monthly Multipliers'!$G$2:$G$13) + _xlfn.XLOOKUP('8. Model Variables'!$A166,'4.Annual SAE Indices'!$A$2:$A$23,'4.Annual SAE Indices'!$O$2:$O$23)*_xlfn.XLOOKUP('8. Model Variables'!$B166,'5.Monthly Multipliers'!$B$2:$B$13,'5.Monthly Multipliers'!$H$2:$H$13) + _xlfn.XLOOKUP('8. Model Variables'!$A166,'4.Annual SAE Indices'!$A$2:$A$23,'4.Annual SAE Indices'!$P$2:$P$23)*_xlfn.XLOOKUP('8. Model Variables'!$B166,'5.Monthly Multipliers'!$B$2:$B$13,'5.Monthly Multipliers'!$I$2:$I$13) + _xlfn.XLOOKUP('8. Model Variables'!$A166,'4.Annual SAE Indices'!$A$2:$A$23,'4.Annual SAE Indices'!$Q$2:$Q$23)*_xlfn.XLOOKUP('8. Model Variables'!$B166,'5.Monthly Multipliers'!$B$2:$B$13,'5.Monthly Multipliers'!$J$2:$J$13) + _xlfn.XLOOKUP('8. Model Variables'!$A166,'4.Annual SAE Indices'!$A$2:$A$23,'4.Annual SAE Indices'!$R$2:$R$23)*_xlfn.XLOOKUP('8. Model Variables'!$B166,'5.Monthly Multipliers'!$B$2:$B$13,'5.Monthly Multipliers'!$K$2:$K$13) + _xlfn.XLOOKUP('8. Model Variables'!$A166,'4.Annual SAE Indices'!$A$2:$A$23,'4.Annual SAE Indices'!$T$2:$T$23)*_xlfn.XLOOKUP('8. Model Variables'!$B166,'5.Monthly Multipliers'!$B$2:$B$13,'5.Monthly Multipliers'!$L$2:$L$13) + _xlfn.XLOOKUP('8. Model Variables'!$A166,'4.Annual SAE Indices'!$A$2:$A$23,'4.Annual SAE Indices'!$U$2:$U$23)*_xlfn.XLOOKUP('8. Model Variables'!$B166,'5.Monthly Multipliers'!$B$2:$B$13,'5.Monthly Multipliers'!$M$2:$M$13)</f>
        <v>491.52557031198199</v>
      </c>
      <c r="F166">
        <f>('6.Econ Transform'!C166^0.2)*'7.Wthr Transform'!D190*12*'8. Model Variables'!E166</f>
        <v>490.98689316053782</v>
      </c>
    </row>
    <row r="167" spans="1:6" x14ac:dyDescent="0.35">
      <c r="A167">
        <f t="shared" si="4"/>
        <v>2030</v>
      </c>
      <c r="B167">
        <f t="shared" si="5"/>
        <v>10</v>
      </c>
      <c r="C167" s="2">
        <f>('6.Econ Transform'!C167^0.2)*'7.Wthr Transform'!H191*_xlfn.XLOOKUP('8. Model Variables'!A167,'4.Annual SAE Indices'!$A$2:$A$23,'4.Annual SAE Indices'!$V$2:$V$23)</f>
        <v>69.976273462024196</v>
      </c>
      <c r="D167" s="2">
        <f>('6.Econ Transform'!C167^0.2)*'7.Wthr Transform'!L191*_xlfn.XLOOKUP('8. Model Variables'!$A167,'4.Annual SAE Indices'!$A$2:$A$23,'4.Annual SAE Indices'!$W$2:$W$23)</f>
        <v>18.533022863570338</v>
      </c>
      <c r="E167">
        <f>_xlfn.XLOOKUP('8. Model Variables'!$A167,'4.Annual SAE Indices'!$A$2:$A$23,'4.Annual SAE Indices'!$J$2:$J$23)*_xlfn.XLOOKUP('8. Model Variables'!$B167,'5.Monthly Multipliers'!$B$2:$B$13,'5.Monthly Multipliers'!$C$2:$C$13) + _xlfn.XLOOKUP('8. Model Variables'!$A167,'4.Annual SAE Indices'!$A$2:$A$23,'4.Annual SAE Indices'!$K$2:$K$23)*_xlfn.XLOOKUP('8. Model Variables'!$B167,'5.Monthly Multipliers'!$B$2:$B$13,'5.Monthly Multipliers'!$D$2:$D$13) + _xlfn.XLOOKUP('8. Model Variables'!$A167,'4.Annual SAE Indices'!$A$2:$A$23,'4.Annual SAE Indices'!$L$2:$L$23)*_xlfn.XLOOKUP('8. Model Variables'!$B167,'5.Monthly Multipliers'!$B$2:$B$13,'5.Monthly Multipliers'!$E$2:$E$13) + _xlfn.XLOOKUP('8. Model Variables'!$A167,'4.Annual SAE Indices'!$A$2:$A$23,'4.Annual SAE Indices'!$M$2:$M$23)*_xlfn.XLOOKUP('8. Model Variables'!$B167,'5.Monthly Multipliers'!$B$2:$B$13,'5.Monthly Multipliers'!$F$2:$F$13) + _xlfn.XLOOKUP('8. Model Variables'!$A167,'4.Annual SAE Indices'!$A$2:$A$23,'4.Annual SAE Indices'!$N$2:$N$23)*_xlfn.XLOOKUP('8. Model Variables'!$B167,'5.Monthly Multipliers'!$B$2:$B$13,'5.Monthly Multipliers'!$G$2:$G$13) + _xlfn.XLOOKUP('8. Model Variables'!$A167,'4.Annual SAE Indices'!$A$2:$A$23,'4.Annual SAE Indices'!$O$2:$O$23)*_xlfn.XLOOKUP('8. Model Variables'!$B167,'5.Monthly Multipliers'!$B$2:$B$13,'5.Monthly Multipliers'!$H$2:$H$13) + _xlfn.XLOOKUP('8. Model Variables'!$A167,'4.Annual SAE Indices'!$A$2:$A$23,'4.Annual SAE Indices'!$P$2:$P$23)*_xlfn.XLOOKUP('8. Model Variables'!$B167,'5.Monthly Multipliers'!$B$2:$B$13,'5.Monthly Multipliers'!$I$2:$I$13) + _xlfn.XLOOKUP('8. Model Variables'!$A167,'4.Annual SAE Indices'!$A$2:$A$23,'4.Annual SAE Indices'!$Q$2:$Q$23)*_xlfn.XLOOKUP('8. Model Variables'!$B167,'5.Monthly Multipliers'!$B$2:$B$13,'5.Monthly Multipliers'!$J$2:$J$13) + _xlfn.XLOOKUP('8. Model Variables'!$A167,'4.Annual SAE Indices'!$A$2:$A$23,'4.Annual SAE Indices'!$R$2:$R$23)*_xlfn.XLOOKUP('8. Model Variables'!$B167,'5.Monthly Multipliers'!$B$2:$B$13,'5.Monthly Multipliers'!$K$2:$K$13) + _xlfn.XLOOKUP('8. Model Variables'!$A167,'4.Annual SAE Indices'!$A$2:$A$23,'4.Annual SAE Indices'!$T$2:$T$23)*_xlfn.XLOOKUP('8. Model Variables'!$B167,'5.Monthly Multipliers'!$B$2:$B$13,'5.Monthly Multipliers'!$L$2:$L$13) + _xlfn.XLOOKUP('8. Model Variables'!$A167,'4.Annual SAE Indices'!$A$2:$A$23,'4.Annual SAE Indices'!$U$2:$U$23)*_xlfn.XLOOKUP('8. Model Variables'!$B167,'5.Monthly Multipliers'!$B$2:$B$13,'5.Monthly Multipliers'!$M$2:$M$13)</f>
        <v>496.97333617849802</v>
      </c>
      <c r="F167">
        <f>('6.Econ Transform'!C167^0.2)*'7.Wthr Transform'!D191*12*'8. Model Variables'!E167</f>
        <v>513.61163630891735</v>
      </c>
    </row>
    <row r="168" spans="1:6" x14ac:dyDescent="0.35">
      <c r="A168">
        <f t="shared" si="4"/>
        <v>2030</v>
      </c>
      <c r="B168">
        <f t="shared" si="5"/>
        <v>11</v>
      </c>
      <c r="C168" s="2">
        <f>('6.Econ Transform'!C168^0.2)*'7.Wthr Transform'!H192*_xlfn.XLOOKUP('8. Model Variables'!A168,'4.Annual SAE Indices'!$A$2:$A$23,'4.Annual SAE Indices'!$V$2:$V$23)</f>
        <v>167.62707298779219</v>
      </c>
      <c r="D168" s="2">
        <f>('6.Econ Transform'!C168^0.2)*'7.Wthr Transform'!L192*_xlfn.XLOOKUP('8. Model Variables'!$A168,'4.Annual SAE Indices'!$A$2:$A$23,'4.Annual SAE Indices'!$W$2:$W$23)</f>
        <v>0.73961411274417321</v>
      </c>
      <c r="E168">
        <f>_xlfn.XLOOKUP('8. Model Variables'!$A168,'4.Annual SAE Indices'!$A$2:$A$23,'4.Annual SAE Indices'!$J$2:$J$23)*_xlfn.XLOOKUP('8. Model Variables'!$B168,'5.Monthly Multipliers'!$B$2:$B$13,'5.Monthly Multipliers'!$C$2:$C$13) + _xlfn.XLOOKUP('8. Model Variables'!$A168,'4.Annual SAE Indices'!$A$2:$A$23,'4.Annual SAE Indices'!$K$2:$K$23)*_xlfn.XLOOKUP('8. Model Variables'!$B168,'5.Monthly Multipliers'!$B$2:$B$13,'5.Monthly Multipliers'!$D$2:$D$13) + _xlfn.XLOOKUP('8. Model Variables'!$A168,'4.Annual SAE Indices'!$A$2:$A$23,'4.Annual SAE Indices'!$L$2:$L$23)*_xlfn.XLOOKUP('8. Model Variables'!$B168,'5.Monthly Multipliers'!$B$2:$B$13,'5.Monthly Multipliers'!$E$2:$E$13) + _xlfn.XLOOKUP('8. Model Variables'!$A168,'4.Annual SAE Indices'!$A$2:$A$23,'4.Annual SAE Indices'!$M$2:$M$23)*_xlfn.XLOOKUP('8. Model Variables'!$B168,'5.Monthly Multipliers'!$B$2:$B$13,'5.Monthly Multipliers'!$F$2:$F$13) + _xlfn.XLOOKUP('8. Model Variables'!$A168,'4.Annual SAE Indices'!$A$2:$A$23,'4.Annual SAE Indices'!$N$2:$N$23)*_xlfn.XLOOKUP('8. Model Variables'!$B168,'5.Monthly Multipliers'!$B$2:$B$13,'5.Monthly Multipliers'!$G$2:$G$13) + _xlfn.XLOOKUP('8. Model Variables'!$A168,'4.Annual SAE Indices'!$A$2:$A$23,'4.Annual SAE Indices'!$O$2:$O$23)*_xlfn.XLOOKUP('8. Model Variables'!$B168,'5.Monthly Multipliers'!$B$2:$B$13,'5.Monthly Multipliers'!$H$2:$H$13) + _xlfn.XLOOKUP('8. Model Variables'!$A168,'4.Annual SAE Indices'!$A$2:$A$23,'4.Annual SAE Indices'!$P$2:$P$23)*_xlfn.XLOOKUP('8. Model Variables'!$B168,'5.Monthly Multipliers'!$B$2:$B$13,'5.Monthly Multipliers'!$I$2:$I$13) + _xlfn.XLOOKUP('8. Model Variables'!$A168,'4.Annual SAE Indices'!$A$2:$A$23,'4.Annual SAE Indices'!$Q$2:$Q$23)*_xlfn.XLOOKUP('8. Model Variables'!$B168,'5.Monthly Multipliers'!$B$2:$B$13,'5.Monthly Multipliers'!$J$2:$J$13) + _xlfn.XLOOKUP('8. Model Variables'!$A168,'4.Annual SAE Indices'!$A$2:$A$23,'4.Annual SAE Indices'!$R$2:$R$23)*_xlfn.XLOOKUP('8. Model Variables'!$B168,'5.Monthly Multipliers'!$B$2:$B$13,'5.Monthly Multipliers'!$K$2:$K$13) + _xlfn.XLOOKUP('8. Model Variables'!$A168,'4.Annual SAE Indices'!$A$2:$A$23,'4.Annual SAE Indices'!$T$2:$T$23)*_xlfn.XLOOKUP('8. Model Variables'!$B168,'5.Monthly Multipliers'!$B$2:$B$13,'5.Monthly Multipliers'!$L$2:$L$13) + _xlfn.XLOOKUP('8. Model Variables'!$A168,'4.Annual SAE Indices'!$A$2:$A$23,'4.Annual SAE Indices'!$U$2:$U$23)*_xlfn.XLOOKUP('8. Model Variables'!$B168,'5.Monthly Multipliers'!$B$2:$B$13,'5.Monthly Multipliers'!$M$2:$M$13)</f>
        <v>502.11429146397001</v>
      </c>
      <c r="F168">
        <f>('6.Econ Transform'!C168^0.2)*'7.Wthr Transform'!D192*12*'8. Model Variables'!E168</f>
        <v>502.18520030245099</v>
      </c>
    </row>
    <row r="169" spans="1:6" x14ac:dyDescent="0.35">
      <c r="A169">
        <f t="shared" si="4"/>
        <v>2030</v>
      </c>
      <c r="B169">
        <f t="shared" si="5"/>
        <v>12</v>
      </c>
      <c r="C169" s="2">
        <f>('6.Econ Transform'!C169^0.2)*'7.Wthr Transform'!H193*_xlfn.XLOOKUP('8. Model Variables'!A169,'4.Annual SAE Indices'!$A$2:$A$23,'4.Annual SAE Indices'!$V$2:$V$23)</f>
        <v>255.41898501254198</v>
      </c>
      <c r="D169" s="2">
        <f>('6.Econ Transform'!C169^0.2)*'7.Wthr Transform'!L193*_xlfn.XLOOKUP('8. Model Variables'!$A169,'4.Annual SAE Indices'!$A$2:$A$23,'4.Annual SAE Indices'!$W$2:$W$23)</f>
        <v>0</v>
      </c>
      <c r="E169">
        <f>_xlfn.XLOOKUP('8. Model Variables'!$A169,'4.Annual SAE Indices'!$A$2:$A$23,'4.Annual SAE Indices'!$J$2:$J$23)*_xlfn.XLOOKUP('8. Model Variables'!$B169,'5.Monthly Multipliers'!$B$2:$B$13,'5.Monthly Multipliers'!$C$2:$C$13) + _xlfn.XLOOKUP('8. Model Variables'!$A169,'4.Annual SAE Indices'!$A$2:$A$23,'4.Annual SAE Indices'!$K$2:$K$23)*_xlfn.XLOOKUP('8. Model Variables'!$B169,'5.Monthly Multipliers'!$B$2:$B$13,'5.Monthly Multipliers'!$D$2:$D$13) + _xlfn.XLOOKUP('8. Model Variables'!$A169,'4.Annual SAE Indices'!$A$2:$A$23,'4.Annual SAE Indices'!$L$2:$L$23)*_xlfn.XLOOKUP('8. Model Variables'!$B169,'5.Monthly Multipliers'!$B$2:$B$13,'5.Monthly Multipliers'!$E$2:$E$13) + _xlfn.XLOOKUP('8. Model Variables'!$A169,'4.Annual SAE Indices'!$A$2:$A$23,'4.Annual SAE Indices'!$M$2:$M$23)*_xlfn.XLOOKUP('8. Model Variables'!$B169,'5.Monthly Multipliers'!$B$2:$B$13,'5.Monthly Multipliers'!$F$2:$F$13) + _xlfn.XLOOKUP('8. Model Variables'!$A169,'4.Annual SAE Indices'!$A$2:$A$23,'4.Annual SAE Indices'!$N$2:$N$23)*_xlfn.XLOOKUP('8. Model Variables'!$B169,'5.Monthly Multipliers'!$B$2:$B$13,'5.Monthly Multipliers'!$G$2:$G$13) + _xlfn.XLOOKUP('8. Model Variables'!$A169,'4.Annual SAE Indices'!$A$2:$A$23,'4.Annual SAE Indices'!$O$2:$O$23)*_xlfn.XLOOKUP('8. Model Variables'!$B169,'5.Monthly Multipliers'!$B$2:$B$13,'5.Monthly Multipliers'!$H$2:$H$13) + _xlfn.XLOOKUP('8. Model Variables'!$A169,'4.Annual SAE Indices'!$A$2:$A$23,'4.Annual SAE Indices'!$P$2:$P$23)*_xlfn.XLOOKUP('8. Model Variables'!$B169,'5.Monthly Multipliers'!$B$2:$B$13,'5.Monthly Multipliers'!$I$2:$I$13) + _xlfn.XLOOKUP('8. Model Variables'!$A169,'4.Annual SAE Indices'!$A$2:$A$23,'4.Annual SAE Indices'!$Q$2:$Q$23)*_xlfn.XLOOKUP('8. Model Variables'!$B169,'5.Monthly Multipliers'!$B$2:$B$13,'5.Monthly Multipliers'!$J$2:$J$13) + _xlfn.XLOOKUP('8. Model Variables'!$A169,'4.Annual SAE Indices'!$A$2:$A$23,'4.Annual SAE Indices'!$R$2:$R$23)*_xlfn.XLOOKUP('8. Model Variables'!$B169,'5.Monthly Multipliers'!$B$2:$B$13,'5.Monthly Multipliers'!$K$2:$K$13) + _xlfn.XLOOKUP('8. Model Variables'!$A169,'4.Annual SAE Indices'!$A$2:$A$23,'4.Annual SAE Indices'!$T$2:$T$23)*_xlfn.XLOOKUP('8. Model Variables'!$B169,'5.Monthly Multipliers'!$B$2:$B$13,'5.Monthly Multipliers'!$L$2:$L$13) + _xlfn.XLOOKUP('8. Model Variables'!$A169,'4.Annual SAE Indices'!$A$2:$A$23,'4.Annual SAE Indices'!$U$2:$U$23)*_xlfn.XLOOKUP('8. Model Variables'!$B169,'5.Monthly Multipliers'!$B$2:$B$13,'5.Monthly Multipliers'!$M$2:$M$13)</f>
        <v>508.646670453757</v>
      </c>
      <c r="F169">
        <f>('6.Econ Transform'!C169^0.2)*'7.Wthr Transform'!D193*12*'8. Model Variables'!E169</f>
        <v>525.67578519143058</v>
      </c>
    </row>
    <row r="170" spans="1:6" x14ac:dyDescent="0.35">
      <c r="A170">
        <f t="shared" si="4"/>
        <v>2031</v>
      </c>
      <c r="B170">
        <f t="shared" si="5"/>
        <v>1</v>
      </c>
      <c r="C170" s="2">
        <f>('6.Econ Transform'!C170^0.2)*'7.Wthr Transform'!H194*_xlfn.XLOOKUP('8. Model Variables'!A170,'4.Annual SAE Indices'!$A$2:$A$23,'4.Annual SAE Indices'!$V$2:$V$23)</f>
        <v>303.546539080755</v>
      </c>
      <c r="D170" s="2">
        <f>('6.Econ Transform'!C170^0.2)*'7.Wthr Transform'!L194*_xlfn.XLOOKUP('8. Model Variables'!$A170,'4.Annual SAE Indices'!$A$2:$A$23,'4.Annual SAE Indices'!$W$2:$W$23)</f>
        <v>0</v>
      </c>
      <c r="E170">
        <f>_xlfn.XLOOKUP('8. Model Variables'!$A170,'4.Annual SAE Indices'!$A$2:$A$23,'4.Annual SAE Indices'!$J$2:$J$23)*_xlfn.XLOOKUP('8. Model Variables'!$B170,'5.Monthly Multipliers'!$B$2:$B$13,'5.Monthly Multipliers'!$C$2:$C$13) + _xlfn.XLOOKUP('8. Model Variables'!$A170,'4.Annual SAE Indices'!$A$2:$A$23,'4.Annual SAE Indices'!$K$2:$K$23)*_xlfn.XLOOKUP('8. Model Variables'!$B170,'5.Monthly Multipliers'!$B$2:$B$13,'5.Monthly Multipliers'!$D$2:$D$13) + _xlfn.XLOOKUP('8. Model Variables'!$A170,'4.Annual SAE Indices'!$A$2:$A$23,'4.Annual SAE Indices'!$L$2:$L$23)*_xlfn.XLOOKUP('8. Model Variables'!$B170,'5.Monthly Multipliers'!$B$2:$B$13,'5.Monthly Multipliers'!$E$2:$E$13) + _xlfn.XLOOKUP('8. Model Variables'!$A170,'4.Annual SAE Indices'!$A$2:$A$23,'4.Annual SAE Indices'!$M$2:$M$23)*_xlfn.XLOOKUP('8. Model Variables'!$B170,'5.Monthly Multipliers'!$B$2:$B$13,'5.Monthly Multipliers'!$F$2:$F$13) + _xlfn.XLOOKUP('8. Model Variables'!$A170,'4.Annual SAE Indices'!$A$2:$A$23,'4.Annual SAE Indices'!$N$2:$N$23)*_xlfn.XLOOKUP('8. Model Variables'!$B170,'5.Monthly Multipliers'!$B$2:$B$13,'5.Monthly Multipliers'!$G$2:$G$13) + _xlfn.XLOOKUP('8. Model Variables'!$A170,'4.Annual SAE Indices'!$A$2:$A$23,'4.Annual SAE Indices'!$O$2:$O$23)*_xlfn.XLOOKUP('8. Model Variables'!$B170,'5.Monthly Multipliers'!$B$2:$B$13,'5.Monthly Multipliers'!$H$2:$H$13) + _xlfn.XLOOKUP('8. Model Variables'!$A170,'4.Annual SAE Indices'!$A$2:$A$23,'4.Annual SAE Indices'!$P$2:$P$23)*_xlfn.XLOOKUP('8. Model Variables'!$B170,'5.Monthly Multipliers'!$B$2:$B$13,'5.Monthly Multipliers'!$I$2:$I$13) + _xlfn.XLOOKUP('8. Model Variables'!$A170,'4.Annual SAE Indices'!$A$2:$A$23,'4.Annual SAE Indices'!$Q$2:$Q$23)*_xlfn.XLOOKUP('8. Model Variables'!$B170,'5.Monthly Multipliers'!$B$2:$B$13,'5.Monthly Multipliers'!$J$2:$J$13) + _xlfn.XLOOKUP('8. Model Variables'!$A170,'4.Annual SAE Indices'!$A$2:$A$23,'4.Annual SAE Indices'!$R$2:$R$23)*_xlfn.XLOOKUP('8. Model Variables'!$B170,'5.Monthly Multipliers'!$B$2:$B$13,'5.Monthly Multipliers'!$K$2:$K$13) + _xlfn.XLOOKUP('8. Model Variables'!$A170,'4.Annual SAE Indices'!$A$2:$A$23,'4.Annual SAE Indices'!$T$2:$T$23)*_xlfn.XLOOKUP('8. Model Variables'!$B170,'5.Monthly Multipliers'!$B$2:$B$13,'5.Monthly Multipliers'!$L$2:$L$13) + _xlfn.XLOOKUP('8. Model Variables'!$A170,'4.Annual SAE Indices'!$A$2:$A$23,'4.Annual SAE Indices'!$U$2:$U$23)*_xlfn.XLOOKUP('8. Model Variables'!$B170,'5.Monthly Multipliers'!$B$2:$B$13,'5.Monthly Multipliers'!$M$2:$M$13)</f>
        <v>511.25187220834198</v>
      </c>
      <c r="F170">
        <f>('6.Econ Transform'!C170^0.2)*'7.Wthr Transform'!D194*12*'8. Model Variables'!E170</f>
        <v>529.24645007001538</v>
      </c>
    </row>
    <row r="171" spans="1:6" x14ac:dyDescent="0.35">
      <c r="A171">
        <f t="shared" si="4"/>
        <v>2031</v>
      </c>
      <c r="B171">
        <f t="shared" si="5"/>
        <v>2</v>
      </c>
      <c r="C171" s="2">
        <f>('6.Econ Transform'!C171^0.2)*'7.Wthr Transform'!H195*_xlfn.XLOOKUP('8. Model Variables'!A171,'4.Annual SAE Indices'!$A$2:$A$23,'4.Annual SAE Indices'!$V$2:$V$23)</f>
        <v>257.76612427582478</v>
      </c>
      <c r="D171" s="2">
        <f>('6.Econ Transform'!C171^0.2)*'7.Wthr Transform'!L195*_xlfn.XLOOKUP('8. Model Variables'!$A171,'4.Annual SAE Indices'!$A$2:$A$23,'4.Annual SAE Indices'!$W$2:$W$23)</f>
        <v>0</v>
      </c>
      <c r="E171">
        <f>_xlfn.XLOOKUP('8. Model Variables'!$A171,'4.Annual SAE Indices'!$A$2:$A$23,'4.Annual SAE Indices'!$J$2:$J$23)*_xlfn.XLOOKUP('8. Model Variables'!$B171,'5.Monthly Multipliers'!$B$2:$B$13,'5.Monthly Multipliers'!$C$2:$C$13) + _xlfn.XLOOKUP('8. Model Variables'!$A171,'4.Annual SAE Indices'!$A$2:$A$23,'4.Annual SAE Indices'!$K$2:$K$23)*_xlfn.XLOOKUP('8. Model Variables'!$B171,'5.Monthly Multipliers'!$B$2:$B$13,'5.Monthly Multipliers'!$D$2:$D$13) + _xlfn.XLOOKUP('8. Model Variables'!$A171,'4.Annual SAE Indices'!$A$2:$A$23,'4.Annual SAE Indices'!$L$2:$L$23)*_xlfn.XLOOKUP('8. Model Variables'!$B171,'5.Monthly Multipliers'!$B$2:$B$13,'5.Monthly Multipliers'!$E$2:$E$13) + _xlfn.XLOOKUP('8. Model Variables'!$A171,'4.Annual SAE Indices'!$A$2:$A$23,'4.Annual SAE Indices'!$M$2:$M$23)*_xlfn.XLOOKUP('8. Model Variables'!$B171,'5.Monthly Multipliers'!$B$2:$B$13,'5.Monthly Multipliers'!$F$2:$F$13) + _xlfn.XLOOKUP('8. Model Variables'!$A171,'4.Annual SAE Indices'!$A$2:$A$23,'4.Annual SAE Indices'!$N$2:$N$23)*_xlfn.XLOOKUP('8. Model Variables'!$B171,'5.Monthly Multipliers'!$B$2:$B$13,'5.Monthly Multipliers'!$G$2:$G$13) + _xlfn.XLOOKUP('8. Model Variables'!$A171,'4.Annual SAE Indices'!$A$2:$A$23,'4.Annual SAE Indices'!$O$2:$O$23)*_xlfn.XLOOKUP('8. Model Variables'!$B171,'5.Monthly Multipliers'!$B$2:$B$13,'5.Monthly Multipliers'!$H$2:$H$13) + _xlfn.XLOOKUP('8. Model Variables'!$A171,'4.Annual SAE Indices'!$A$2:$A$23,'4.Annual SAE Indices'!$P$2:$P$23)*_xlfn.XLOOKUP('8. Model Variables'!$B171,'5.Monthly Multipliers'!$B$2:$B$13,'5.Monthly Multipliers'!$I$2:$I$13) + _xlfn.XLOOKUP('8. Model Variables'!$A171,'4.Annual SAE Indices'!$A$2:$A$23,'4.Annual SAE Indices'!$Q$2:$Q$23)*_xlfn.XLOOKUP('8. Model Variables'!$B171,'5.Monthly Multipliers'!$B$2:$B$13,'5.Monthly Multipliers'!$J$2:$J$13) + _xlfn.XLOOKUP('8. Model Variables'!$A171,'4.Annual SAE Indices'!$A$2:$A$23,'4.Annual SAE Indices'!$R$2:$R$23)*_xlfn.XLOOKUP('8. Model Variables'!$B171,'5.Monthly Multipliers'!$B$2:$B$13,'5.Monthly Multipliers'!$K$2:$K$13) + _xlfn.XLOOKUP('8. Model Variables'!$A171,'4.Annual SAE Indices'!$A$2:$A$23,'4.Annual SAE Indices'!$T$2:$T$23)*_xlfn.XLOOKUP('8. Model Variables'!$B171,'5.Monthly Multipliers'!$B$2:$B$13,'5.Monthly Multipliers'!$L$2:$L$13) + _xlfn.XLOOKUP('8. Model Variables'!$A171,'4.Annual SAE Indices'!$A$2:$A$23,'4.Annual SAE Indices'!$U$2:$U$23)*_xlfn.XLOOKUP('8. Model Variables'!$B171,'5.Monthly Multipliers'!$B$2:$B$13,'5.Monthly Multipliers'!$M$2:$M$13)</f>
        <v>508.65163619448202</v>
      </c>
      <c r="F171">
        <f>('6.Econ Transform'!C171^0.2)*'7.Wthr Transform'!D195*12*'8. Model Variables'!E171</f>
        <v>475.59778751182699</v>
      </c>
    </row>
    <row r="172" spans="1:6" x14ac:dyDescent="0.35">
      <c r="A172">
        <f t="shared" si="4"/>
        <v>2031</v>
      </c>
      <c r="B172">
        <f t="shared" si="5"/>
        <v>3</v>
      </c>
      <c r="C172" s="2">
        <f>('6.Econ Transform'!C172^0.2)*'7.Wthr Transform'!H196*_xlfn.XLOOKUP('8. Model Variables'!A172,'4.Annual SAE Indices'!$A$2:$A$23,'4.Annual SAE Indices'!$V$2:$V$23)</f>
        <v>216.82452217834864</v>
      </c>
      <c r="D172" s="2">
        <f>('6.Econ Transform'!C172^0.2)*'7.Wthr Transform'!L196*_xlfn.XLOOKUP('8. Model Variables'!$A172,'4.Annual SAE Indices'!$A$2:$A$23,'4.Annual SAE Indices'!$W$2:$W$23)</f>
        <v>0</v>
      </c>
      <c r="E172">
        <f>_xlfn.XLOOKUP('8. Model Variables'!$A172,'4.Annual SAE Indices'!$A$2:$A$23,'4.Annual SAE Indices'!$J$2:$J$23)*_xlfn.XLOOKUP('8. Model Variables'!$B172,'5.Monthly Multipliers'!$B$2:$B$13,'5.Monthly Multipliers'!$C$2:$C$13) + _xlfn.XLOOKUP('8. Model Variables'!$A172,'4.Annual SAE Indices'!$A$2:$A$23,'4.Annual SAE Indices'!$K$2:$K$23)*_xlfn.XLOOKUP('8. Model Variables'!$B172,'5.Monthly Multipliers'!$B$2:$B$13,'5.Monthly Multipliers'!$D$2:$D$13) + _xlfn.XLOOKUP('8. Model Variables'!$A172,'4.Annual SAE Indices'!$A$2:$A$23,'4.Annual SAE Indices'!$L$2:$L$23)*_xlfn.XLOOKUP('8. Model Variables'!$B172,'5.Monthly Multipliers'!$B$2:$B$13,'5.Monthly Multipliers'!$E$2:$E$13) + _xlfn.XLOOKUP('8. Model Variables'!$A172,'4.Annual SAE Indices'!$A$2:$A$23,'4.Annual SAE Indices'!$M$2:$M$23)*_xlfn.XLOOKUP('8. Model Variables'!$B172,'5.Monthly Multipliers'!$B$2:$B$13,'5.Monthly Multipliers'!$F$2:$F$13) + _xlfn.XLOOKUP('8. Model Variables'!$A172,'4.Annual SAE Indices'!$A$2:$A$23,'4.Annual SAE Indices'!$N$2:$N$23)*_xlfn.XLOOKUP('8. Model Variables'!$B172,'5.Monthly Multipliers'!$B$2:$B$13,'5.Monthly Multipliers'!$G$2:$G$13) + _xlfn.XLOOKUP('8. Model Variables'!$A172,'4.Annual SAE Indices'!$A$2:$A$23,'4.Annual SAE Indices'!$O$2:$O$23)*_xlfn.XLOOKUP('8. Model Variables'!$B172,'5.Monthly Multipliers'!$B$2:$B$13,'5.Monthly Multipliers'!$H$2:$H$13) + _xlfn.XLOOKUP('8. Model Variables'!$A172,'4.Annual SAE Indices'!$A$2:$A$23,'4.Annual SAE Indices'!$P$2:$P$23)*_xlfn.XLOOKUP('8. Model Variables'!$B172,'5.Monthly Multipliers'!$B$2:$B$13,'5.Monthly Multipliers'!$I$2:$I$13) + _xlfn.XLOOKUP('8. Model Variables'!$A172,'4.Annual SAE Indices'!$A$2:$A$23,'4.Annual SAE Indices'!$Q$2:$Q$23)*_xlfn.XLOOKUP('8. Model Variables'!$B172,'5.Monthly Multipliers'!$B$2:$B$13,'5.Monthly Multipliers'!$J$2:$J$13) + _xlfn.XLOOKUP('8. Model Variables'!$A172,'4.Annual SAE Indices'!$A$2:$A$23,'4.Annual SAE Indices'!$R$2:$R$23)*_xlfn.XLOOKUP('8. Model Variables'!$B172,'5.Monthly Multipliers'!$B$2:$B$13,'5.Monthly Multipliers'!$K$2:$K$13) + _xlfn.XLOOKUP('8. Model Variables'!$A172,'4.Annual SAE Indices'!$A$2:$A$23,'4.Annual SAE Indices'!$T$2:$T$23)*_xlfn.XLOOKUP('8. Model Variables'!$B172,'5.Monthly Multipliers'!$B$2:$B$13,'5.Monthly Multipliers'!$L$2:$L$13) + _xlfn.XLOOKUP('8. Model Variables'!$A172,'4.Annual SAE Indices'!$A$2:$A$23,'4.Annual SAE Indices'!$U$2:$U$23)*_xlfn.XLOOKUP('8. Model Variables'!$B172,'5.Monthly Multipliers'!$B$2:$B$13,'5.Monthly Multipliers'!$M$2:$M$13)</f>
        <v>505.85420475405999</v>
      </c>
      <c r="F172">
        <f>('6.Econ Transform'!C172^0.2)*'7.Wthr Transform'!D196*12*'8. Model Variables'!E172</f>
        <v>523.65880043169182</v>
      </c>
    </row>
    <row r="173" spans="1:6" x14ac:dyDescent="0.35">
      <c r="A173">
        <f t="shared" si="4"/>
        <v>2031</v>
      </c>
      <c r="B173">
        <f t="shared" si="5"/>
        <v>4</v>
      </c>
      <c r="C173" s="2">
        <f>('6.Econ Transform'!C173^0.2)*'7.Wthr Transform'!H197*_xlfn.XLOOKUP('8. Model Variables'!A173,'4.Annual SAE Indices'!$A$2:$A$23,'4.Annual SAE Indices'!$V$2:$V$23)</f>
        <v>127.30052393596709</v>
      </c>
      <c r="D173" s="2">
        <f>('6.Econ Transform'!C173^0.2)*'7.Wthr Transform'!L197*_xlfn.XLOOKUP('8. Model Variables'!$A173,'4.Annual SAE Indices'!$A$2:$A$23,'4.Annual SAE Indices'!$W$2:$W$23)</f>
        <v>2.0095745858752339</v>
      </c>
      <c r="E173">
        <f>_xlfn.XLOOKUP('8. Model Variables'!$A173,'4.Annual SAE Indices'!$A$2:$A$23,'4.Annual SAE Indices'!$J$2:$J$23)*_xlfn.XLOOKUP('8. Model Variables'!$B173,'5.Monthly Multipliers'!$B$2:$B$13,'5.Monthly Multipliers'!$C$2:$C$13) + _xlfn.XLOOKUP('8. Model Variables'!$A173,'4.Annual SAE Indices'!$A$2:$A$23,'4.Annual SAE Indices'!$K$2:$K$23)*_xlfn.XLOOKUP('8. Model Variables'!$B173,'5.Monthly Multipliers'!$B$2:$B$13,'5.Monthly Multipliers'!$D$2:$D$13) + _xlfn.XLOOKUP('8. Model Variables'!$A173,'4.Annual SAE Indices'!$A$2:$A$23,'4.Annual SAE Indices'!$L$2:$L$23)*_xlfn.XLOOKUP('8. Model Variables'!$B173,'5.Monthly Multipliers'!$B$2:$B$13,'5.Monthly Multipliers'!$E$2:$E$13) + _xlfn.XLOOKUP('8. Model Variables'!$A173,'4.Annual SAE Indices'!$A$2:$A$23,'4.Annual SAE Indices'!$M$2:$M$23)*_xlfn.XLOOKUP('8. Model Variables'!$B173,'5.Monthly Multipliers'!$B$2:$B$13,'5.Monthly Multipliers'!$F$2:$F$13) + _xlfn.XLOOKUP('8. Model Variables'!$A173,'4.Annual SAE Indices'!$A$2:$A$23,'4.Annual SAE Indices'!$N$2:$N$23)*_xlfn.XLOOKUP('8. Model Variables'!$B173,'5.Monthly Multipliers'!$B$2:$B$13,'5.Monthly Multipliers'!$G$2:$G$13) + _xlfn.XLOOKUP('8. Model Variables'!$A173,'4.Annual SAE Indices'!$A$2:$A$23,'4.Annual SAE Indices'!$O$2:$O$23)*_xlfn.XLOOKUP('8. Model Variables'!$B173,'5.Monthly Multipliers'!$B$2:$B$13,'5.Monthly Multipliers'!$H$2:$H$13) + _xlfn.XLOOKUP('8. Model Variables'!$A173,'4.Annual SAE Indices'!$A$2:$A$23,'4.Annual SAE Indices'!$P$2:$P$23)*_xlfn.XLOOKUP('8. Model Variables'!$B173,'5.Monthly Multipliers'!$B$2:$B$13,'5.Monthly Multipliers'!$I$2:$I$13) + _xlfn.XLOOKUP('8. Model Variables'!$A173,'4.Annual SAE Indices'!$A$2:$A$23,'4.Annual SAE Indices'!$Q$2:$Q$23)*_xlfn.XLOOKUP('8. Model Variables'!$B173,'5.Monthly Multipliers'!$B$2:$B$13,'5.Monthly Multipliers'!$J$2:$J$13) + _xlfn.XLOOKUP('8. Model Variables'!$A173,'4.Annual SAE Indices'!$A$2:$A$23,'4.Annual SAE Indices'!$R$2:$R$23)*_xlfn.XLOOKUP('8. Model Variables'!$B173,'5.Monthly Multipliers'!$B$2:$B$13,'5.Monthly Multipliers'!$K$2:$K$13) + _xlfn.XLOOKUP('8. Model Variables'!$A173,'4.Annual SAE Indices'!$A$2:$A$23,'4.Annual SAE Indices'!$T$2:$T$23)*_xlfn.XLOOKUP('8. Model Variables'!$B173,'5.Monthly Multipliers'!$B$2:$B$13,'5.Monthly Multipliers'!$L$2:$L$13) + _xlfn.XLOOKUP('8. Model Variables'!$A173,'4.Annual SAE Indices'!$A$2:$A$23,'4.Annual SAE Indices'!$U$2:$U$23)*_xlfn.XLOOKUP('8. Model Variables'!$B173,'5.Monthly Multipliers'!$B$2:$B$13,'5.Monthly Multipliers'!$M$2:$M$13)</f>
        <v>500.807288448554</v>
      </c>
      <c r="F173">
        <f>('6.Econ Transform'!C173^0.2)*'7.Wthr Transform'!D197*12*'8. Model Variables'!E173</f>
        <v>501.51823274361726</v>
      </c>
    </row>
    <row r="174" spans="1:6" x14ac:dyDescent="0.35">
      <c r="A174">
        <f t="shared" si="4"/>
        <v>2031</v>
      </c>
      <c r="B174">
        <f t="shared" si="5"/>
        <v>5</v>
      </c>
      <c r="C174" s="2">
        <f>('6.Econ Transform'!C174^0.2)*'7.Wthr Transform'!H198*_xlfn.XLOOKUP('8. Model Variables'!A174,'4.Annual SAE Indices'!$A$2:$A$23,'4.Annual SAE Indices'!$V$2:$V$23)</f>
        <v>41.399736991310867</v>
      </c>
      <c r="D174" s="2">
        <f>('6.Econ Transform'!C174^0.2)*'7.Wthr Transform'!L198*_xlfn.XLOOKUP('8. Model Variables'!$A174,'4.Annual SAE Indices'!$A$2:$A$23,'4.Annual SAE Indices'!$W$2:$W$23)</f>
        <v>61.370412530345796</v>
      </c>
      <c r="E174">
        <f>_xlfn.XLOOKUP('8. Model Variables'!$A174,'4.Annual SAE Indices'!$A$2:$A$23,'4.Annual SAE Indices'!$J$2:$J$23)*_xlfn.XLOOKUP('8. Model Variables'!$B174,'5.Monthly Multipliers'!$B$2:$B$13,'5.Monthly Multipliers'!$C$2:$C$13) + _xlfn.XLOOKUP('8. Model Variables'!$A174,'4.Annual SAE Indices'!$A$2:$A$23,'4.Annual SAE Indices'!$K$2:$K$23)*_xlfn.XLOOKUP('8. Model Variables'!$B174,'5.Monthly Multipliers'!$B$2:$B$13,'5.Monthly Multipliers'!$D$2:$D$13) + _xlfn.XLOOKUP('8. Model Variables'!$A174,'4.Annual SAE Indices'!$A$2:$A$23,'4.Annual SAE Indices'!$L$2:$L$23)*_xlfn.XLOOKUP('8. Model Variables'!$B174,'5.Monthly Multipliers'!$B$2:$B$13,'5.Monthly Multipliers'!$E$2:$E$13) + _xlfn.XLOOKUP('8. Model Variables'!$A174,'4.Annual SAE Indices'!$A$2:$A$23,'4.Annual SAE Indices'!$M$2:$M$23)*_xlfn.XLOOKUP('8. Model Variables'!$B174,'5.Monthly Multipliers'!$B$2:$B$13,'5.Monthly Multipliers'!$F$2:$F$13) + _xlfn.XLOOKUP('8. Model Variables'!$A174,'4.Annual SAE Indices'!$A$2:$A$23,'4.Annual SAE Indices'!$N$2:$N$23)*_xlfn.XLOOKUP('8. Model Variables'!$B174,'5.Monthly Multipliers'!$B$2:$B$13,'5.Monthly Multipliers'!$G$2:$G$13) + _xlfn.XLOOKUP('8. Model Variables'!$A174,'4.Annual SAE Indices'!$A$2:$A$23,'4.Annual SAE Indices'!$O$2:$O$23)*_xlfn.XLOOKUP('8. Model Variables'!$B174,'5.Monthly Multipliers'!$B$2:$B$13,'5.Monthly Multipliers'!$H$2:$H$13) + _xlfn.XLOOKUP('8. Model Variables'!$A174,'4.Annual SAE Indices'!$A$2:$A$23,'4.Annual SAE Indices'!$P$2:$P$23)*_xlfn.XLOOKUP('8. Model Variables'!$B174,'5.Monthly Multipliers'!$B$2:$B$13,'5.Monthly Multipliers'!$I$2:$I$13) + _xlfn.XLOOKUP('8. Model Variables'!$A174,'4.Annual SAE Indices'!$A$2:$A$23,'4.Annual SAE Indices'!$Q$2:$Q$23)*_xlfn.XLOOKUP('8. Model Variables'!$B174,'5.Monthly Multipliers'!$B$2:$B$13,'5.Monthly Multipliers'!$J$2:$J$13) + _xlfn.XLOOKUP('8. Model Variables'!$A174,'4.Annual SAE Indices'!$A$2:$A$23,'4.Annual SAE Indices'!$R$2:$R$23)*_xlfn.XLOOKUP('8. Model Variables'!$B174,'5.Monthly Multipliers'!$B$2:$B$13,'5.Monthly Multipliers'!$K$2:$K$13) + _xlfn.XLOOKUP('8. Model Variables'!$A174,'4.Annual SAE Indices'!$A$2:$A$23,'4.Annual SAE Indices'!$T$2:$T$23)*_xlfn.XLOOKUP('8. Model Variables'!$B174,'5.Monthly Multipliers'!$B$2:$B$13,'5.Monthly Multipliers'!$L$2:$L$13) + _xlfn.XLOOKUP('8. Model Variables'!$A174,'4.Annual SAE Indices'!$A$2:$A$23,'4.Annual SAE Indices'!$U$2:$U$23)*_xlfn.XLOOKUP('8. Model Variables'!$B174,'5.Monthly Multipliers'!$B$2:$B$13,'5.Monthly Multipliers'!$M$2:$M$13)</f>
        <v>497.80961519941002</v>
      </c>
      <c r="F174">
        <f>('6.Econ Transform'!C174^0.2)*'7.Wthr Transform'!D198*12*'8. Model Variables'!E174</f>
        <v>515.13351414149031</v>
      </c>
    </row>
    <row r="175" spans="1:6" x14ac:dyDescent="0.35">
      <c r="A175">
        <f t="shared" si="4"/>
        <v>2031</v>
      </c>
      <c r="B175">
        <f t="shared" si="5"/>
        <v>6</v>
      </c>
      <c r="C175" s="2">
        <f>('6.Econ Transform'!C175^0.2)*'7.Wthr Transform'!H199*_xlfn.XLOOKUP('8. Model Variables'!A175,'4.Annual SAE Indices'!$A$2:$A$23,'4.Annual SAE Indices'!$V$2:$V$23)</f>
        <v>1.736942964923456</v>
      </c>
      <c r="D175" s="2">
        <f>('6.Econ Transform'!C175^0.2)*'7.Wthr Transform'!L199*_xlfn.XLOOKUP('8. Model Variables'!$A175,'4.Annual SAE Indices'!$A$2:$A$23,'4.Annual SAE Indices'!$W$2:$W$23)</f>
        <v>220.22657092868167</v>
      </c>
      <c r="E175">
        <f>_xlfn.XLOOKUP('8. Model Variables'!$A175,'4.Annual SAE Indices'!$A$2:$A$23,'4.Annual SAE Indices'!$J$2:$J$23)*_xlfn.XLOOKUP('8. Model Variables'!$B175,'5.Monthly Multipliers'!$B$2:$B$13,'5.Monthly Multipliers'!$C$2:$C$13) + _xlfn.XLOOKUP('8. Model Variables'!$A175,'4.Annual SAE Indices'!$A$2:$A$23,'4.Annual SAE Indices'!$K$2:$K$23)*_xlfn.XLOOKUP('8. Model Variables'!$B175,'5.Monthly Multipliers'!$B$2:$B$13,'5.Monthly Multipliers'!$D$2:$D$13) + _xlfn.XLOOKUP('8. Model Variables'!$A175,'4.Annual SAE Indices'!$A$2:$A$23,'4.Annual SAE Indices'!$L$2:$L$23)*_xlfn.XLOOKUP('8. Model Variables'!$B175,'5.Monthly Multipliers'!$B$2:$B$13,'5.Monthly Multipliers'!$E$2:$E$13) + _xlfn.XLOOKUP('8. Model Variables'!$A175,'4.Annual SAE Indices'!$A$2:$A$23,'4.Annual SAE Indices'!$M$2:$M$23)*_xlfn.XLOOKUP('8. Model Variables'!$B175,'5.Monthly Multipliers'!$B$2:$B$13,'5.Monthly Multipliers'!$F$2:$F$13) + _xlfn.XLOOKUP('8. Model Variables'!$A175,'4.Annual SAE Indices'!$A$2:$A$23,'4.Annual SAE Indices'!$N$2:$N$23)*_xlfn.XLOOKUP('8. Model Variables'!$B175,'5.Monthly Multipliers'!$B$2:$B$13,'5.Monthly Multipliers'!$G$2:$G$13) + _xlfn.XLOOKUP('8. Model Variables'!$A175,'4.Annual SAE Indices'!$A$2:$A$23,'4.Annual SAE Indices'!$O$2:$O$23)*_xlfn.XLOOKUP('8. Model Variables'!$B175,'5.Monthly Multipliers'!$B$2:$B$13,'5.Monthly Multipliers'!$H$2:$H$13) + _xlfn.XLOOKUP('8. Model Variables'!$A175,'4.Annual SAE Indices'!$A$2:$A$23,'4.Annual SAE Indices'!$P$2:$P$23)*_xlfn.XLOOKUP('8. Model Variables'!$B175,'5.Monthly Multipliers'!$B$2:$B$13,'5.Monthly Multipliers'!$I$2:$I$13) + _xlfn.XLOOKUP('8. Model Variables'!$A175,'4.Annual SAE Indices'!$A$2:$A$23,'4.Annual SAE Indices'!$Q$2:$Q$23)*_xlfn.XLOOKUP('8. Model Variables'!$B175,'5.Monthly Multipliers'!$B$2:$B$13,'5.Monthly Multipliers'!$J$2:$J$13) + _xlfn.XLOOKUP('8. Model Variables'!$A175,'4.Annual SAE Indices'!$A$2:$A$23,'4.Annual SAE Indices'!$R$2:$R$23)*_xlfn.XLOOKUP('8. Model Variables'!$B175,'5.Monthly Multipliers'!$B$2:$B$13,'5.Monthly Multipliers'!$K$2:$K$13) + _xlfn.XLOOKUP('8. Model Variables'!$A175,'4.Annual SAE Indices'!$A$2:$A$23,'4.Annual SAE Indices'!$T$2:$T$23)*_xlfn.XLOOKUP('8. Model Variables'!$B175,'5.Monthly Multipliers'!$B$2:$B$13,'5.Monthly Multipliers'!$L$2:$L$13) + _xlfn.XLOOKUP('8. Model Variables'!$A175,'4.Annual SAE Indices'!$A$2:$A$23,'4.Annual SAE Indices'!$U$2:$U$23)*_xlfn.XLOOKUP('8. Model Variables'!$B175,'5.Monthly Multipliers'!$B$2:$B$13,'5.Monthly Multipliers'!$M$2:$M$13)</f>
        <v>495.32865032654996</v>
      </c>
      <c r="F175">
        <f>('6.Econ Transform'!C175^0.2)*'7.Wthr Transform'!D199*12*'8. Model Variables'!E175</f>
        <v>496.03181716587846</v>
      </c>
    </row>
    <row r="176" spans="1:6" x14ac:dyDescent="0.35">
      <c r="A176">
        <f t="shared" si="4"/>
        <v>2031</v>
      </c>
      <c r="B176">
        <f t="shared" si="5"/>
        <v>7</v>
      </c>
      <c r="C176" s="2">
        <f>('6.Econ Transform'!C176^0.2)*'7.Wthr Transform'!H200*_xlfn.XLOOKUP('8. Model Variables'!A176,'4.Annual SAE Indices'!$A$2:$A$23,'4.Annual SAE Indices'!$V$2:$V$23)</f>
        <v>0</v>
      </c>
      <c r="D176" s="2">
        <f>('6.Econ Transform'!C176^0.2)*'7.Wthr Transform'!L200*_xlfn.XLOOKUP('8. Model Variables'!$A176,'4.Annual SAE Indices'!$A$2:$A$23,'4.Annual SAE Indices'!$W$2:$W$23)</f>
        <v>439.32448587539341</v>
      </c>
      <c r="E176">
        <f>_xlfn.XLOOKUP('8. Model Variables'!$A176,'4.Annual SAE Indices'!$A$2:$A$23,'4.Annual SAE Indices'!$J$2:$J$23)*_xlfn.XLOOKUP('8. Model Variables'!$B176,'5.Monthly Multipliers'!$B$2:$B$13,'5.Monthly Multipliers'!$C$2:$C$13) + _xlfn.XLOOKUP('8. Model Variables'!$A176,'4.Annual SAE Indices'!$A$2:$A$23,'4.Annual SAE Indices'!$K$2:$K$23)*_xlfn.XLOOKUP('8. Model Variables'!$B176,'5.Monthly Multipliers'!$B$2:$B$13,'5.Monthly Multipliers'!$D$2:$D$13) + _xlfn.XLOOKUP('8. Model Variables'!$A176,'4.Annual SAE Indices'!$A$2:$A$23,'4.Annual SAE Indices'!$L$2:$L$23)*_xlfn.XLOOKUP('8. Model Variables'!$B176,'5.Monthly Multipliers'!$B$2:$B$13,'5.Monthly Multipliers'!$E$2:$E$13) + _xlfn.XLOOKUP('8. Model Variables'!$A176,'4.Annual SAE Indices'!$A$2:$A$23,'4.Annual SAE Indices'!$M$2:$M$23)*_xlfn.XLOOKUP('8. Model Variables'!$B176,'5.Monthly Multipliers'!$B$2:$B$13,'5.Monthly Multipliers'!$F$2:$F$13) + _xlfn.XLOOKUP('8. Model Variables'!$A176,'4.Annual SAE Indices'!$A$2:$A$23,'4.Annual SAE Indices'!$N$2:$N$23)*_xlfn.XLOOKUP('8. Model Variables'!$B176,'5.Monthly Multipliers'!$B$2:$B$13,'5.Monthly Multipliers'!$G$2:$G$13) + _xlfn.XLOOKUP('8. Model Variables'!$A176,'4.Annual SAE Indices'!$A$2:$A$23,'4.Annual SAE Indices'!$O$2:$O$23)*_xlfn.XLOOKUP('8. Model Variables'!$B176,'5.Monthly Multipliers'!$B$2:$B$13,'5.Monthly Multipliers'!$H$2:$H$13) + _xlfn.XLOOKUP('8. Model Variables'!$A176,'4.Annual SAE Indices'!$A$2:$A$23,'4.Annual SAE Indices'!$P$2:$P$23)*_xlfn.XLOOKUP('8. Model Variables'!$B176,'5.Monthly Multipliers'!$B$2:$B$13,'5.Monthly Multipliers'!$I$2:$I$13) + _xlfn.XLOOKUP('8. Model Variables'!$A176,'4.Annual SAE Indices'!$A$2:$A$23,'4.Annual SAE Indices'!$Q$2:$Q$23)*_xlfn.XLOOKUP('8. Model Variables'!$B176,'5.Monthly Multipliers'!$B$2:$B$13,'5.Monthly Multipliers'!$J$2:$J$13) + _xlfn.XLOOKUP('8. Model Variables'!$A176,'4.Annual SAE Indices'!$A$2:$A$23,'4.Annual SAE Indices'!$R$2:$R$23)*_xlfn.XLOOKUP('8. Model Variables'!$B176,'5.Monthly Multipliers'!$B$2:$B$13,'5.Monthly Multipliers'!$K$2:$K$13) + _xlfn.XLOOKUP('8. Model Variables'!$A176,'4.Annual SAE Indices'!$A$2:$A$23,'4.Annual SAE Indices'!$T$2:$T$23)*_xlfn.XLOOKUP('8. Model Variables'!$B176,'5.Monthly Multipliers'!$B$2:$B$13,'5.Monthly Multipliers'!$L$2:$L$13) + _xlfn.XLOOKUP('8. Model Variables'!$A176,'4.Annual SAE Indices'!$A$2:$A$23,'4.Annual SAE Indices'!$U$2:$U$23)*_xlfn.XLOOKUP('8. Model Variables'!$B176,'5.Monthly Multipliers'!$B$2:$B$13,'5.Monthly Multipliers'!$M$2:$M$13)</f>
        <v>490.17160021172197</v>
      </c>
      <c r="F176">
        <f>('6.Econ Transform'!C176^0.2)*'7.Wthr Transform'!D200*12*'8. Model Variables'!E176</f>
        <v>507.73716886147702</v>
      </c>
    </row>
    <row r="177" spans="1:6" x14ac:dyDescent="0.35">
      <c r="A177">
        <f t="shared" si="4"/>
        <v>2031</v>
      </c>
      <c r="B177">
        <f t="shared" si="5"/>
        <v>8</v>
      </c>
      <c r="C177" s="2">
        <f>('6.Econ Transform'!C177^0.2)*'7.Wthr Transform'!H201*_xlfn.XLOOKUP('8. Model Variables'!A177,'4.Annual SAE Indices'!$A$2:$A$23,'4.Annual SAE Indices'!$V$2:$V$23)</f>
        <v>0.11175376994286661</v>
      </c>
      <c r="D177" s="2">
        <f>('6.Econ Transform'!C177^0.2)*'7.Wthr Transform'!L201*_xlfn.XLOOKUP('8. Model Variables'!$A177,'4.Annual SAE Indices'!$A$2:$A$23,'4.Annual SAE Indices'!$W$2:$W$23)</f>
        <v>361.57172728537932</v>
      </c>
      <c r="E177">
        <f>_xlfn.XLOOKUP('8. Model Variables'!$A177,'4.Annual SAE Indices'!$A$2:$A$23,'4.Annual SAE Indices'!$J$2:$J$23)*_xlfn.XLOOKUP('8. Model Variables'!$B177,'5.Monthly Multipliers'!$B$2:$B$13,'5.Monthly Multipliers'!$C$2:$C$13) + _xlfn.XLOOKUP('8. Model Variables'!$A177,'4.Annual SAE Indices'!$A$2:$A$23,'4.Annual SAE Indices'!$K$2:$K$23)*_xlfn.XLOOKUP('8. Model Variables'!$B177,'5.Monthly Multipliers'!$B$2:$B$13,'5.Monthly Multipliers'!$D$2:$D$13) + _xlfn.XLOOKUP('8. Model Variables'!$A177,'4.Annual SAE Indices'!$A$2:$A$23,'4.Annual SAE Indices'!$L$2:$L$23)*_xlfn.XLOOKUP('8. Model Variables'!$B177,'5.Monthly Multipliers'!$B$2:$B$13,'5.Monthly Multipliers'!$E$2:$E$13) + _xlfn.XLOOKUP('8. Model Variables'!$A177,'4.Annual SAE Indices'!$A$2:$A$23,'4.Annual SAE Indices'!$M$2:$M$23)*_xlfn.XLOOKUP('8. Model Variables'!$B177,'5.Monthly Multipliers'!$B$2:$B$13,'5.Monthly Multipliers'!$F$2:$F$13) + _xlfn.XLOOKUP('8. Model Variables'!$A177,'4.Annual SAE Indices'!$A$2:$A$23,'4.Annual SAE Indices'!$N$2:$N$23)*_xlfn.XLOOKUP('8. Model Variables'!$B177,'5.Monthly Multipliers'!$B$2:$B$13,'5.Monthly Multipliers'!$G$2:$G$13) + _xlfn.XLOOKUP('8. Model Variables'!$A177,'4.Annual SAE Indices'!$A$2:$A$23,'4.Annual SAE Indices'!$O$2:$O$23)*_xlfn.XLOOKUP('8. Model Variables'!$B177,'5.Monthly Multipliers'!$B$2:$B$13,'5.Monthly Multipliers'!$H$2:$H$13) + _xlfn.XLOOKUP('8. Model Variables'!$A177,'4.Annual SAE Indices'!$A$2:$A$23,'4.Annual SAE Indices'!$P$2:$P$23)*_xlfn.XLOOKUP('8. Model Variables'!$B177,'5.Monthly Multipliers'!$B$2:$B$13,'5.Monthly Multipliers'!$I$2:$I$13) + _xlfn.XLOOKUP('8. Model Variables'!$A177,'4.Annual SAE Indices'!$A$2:$A$23,'4.Annual SAE Indices'!$Q$2:$Q$23)*_xlfn.XLOOKUP('8. Model Variables'!$B177,'5.Monthly Multipliers'!$B$2:$B$13,'5.Monthly Multipliers'!$J$2:$J$13) + _xlfn.XLOOKUP('8. Model Variables'!$A177,'4.Annual SAE Indices'!$A$2:$A$23,'4.Annual SAE Indices'!$R$2:$R$23)*_xlfn.XLOOKUP('8. Model Variables'!$B177,'5.Monthly Multipliers'!$B$2:$B$13,'5.Monthly Multipliers'!$K$2:$K$13) + _xlfn.XLOOKUP('8. Model Variables'!$A177,'4.Annual SAE Indices'!$A$2:$A$23,'4.Annual SAE Indices'!$T$2:$T$23)*_xlfn.XLOOKUP('8. Model Variables'!$B177,'5.Monthly Multipliers'!$B$2:$B$13,'5.Monthly Multipliers'!$L$2:$L$13) + _xlfn.XLOOKUP('8. Model Variables'!$A177,'4.Annual SAE Indices'!$A$2:$A$23,'4.Annual SAE Indices'!$U$2:$U$23)*_xlfn.XLOOKUP('8. Model Variables'!$B177,'5.Monthly Multipliers'!$B$2:$B$13,'5.Monthly Multipliers'!$M$2:$M$13)</f>
        <v>489.28028981827003</v>
      </c>
      <c r="F177">
        <f>('6.Econ Transform'!C177^0.2)*'7.Wthr Transform'!D201*12*'8. Model Variables'!E177</f>
        <v>506.81391787028821</v>
      </c>
    </row>
    <row r="178" spans="1:6" x14ac:dyDescent="0.35">
      <c r="A178">
        <f t="shared" si="4"/>
        <v>2031</v>
      </c>
      <c r="B178">
        <f t="shared" si="5"/>
        <v>9</v>
      </c>
      <c r="C178" s="2">
        <f>('6.Econ Transform'!C178^0.2)*'7.Wthr Transform'!H202*_xlfn.XLOOKUP('8. Model Variables'!A178,'4.Annual SAE Indices'!$A$2:$A$23,'4.Annual SAE Indices'!$V$2:$V$23)</f>
        <v>5.6006831215552912</v>
      </c>
      <c r="D178" s="2">
        <f>('6.Econ Transform'!C178^0.2)*'7.Wthr Transform'!L202*_xlfn.XLOOKUP('8. Model Variables'!$A178,'4.Annual SAE Indices'!$A$2:$A$23,'4.Annual SAE Indices'!$W$2:$W$23)</f>
        <v>135.07580152848689</v>
      </c>
      <c r="E178">
        <f>_xlfn.XLOOKUP('8. Model Variables'!$A178,'4.Annual SAE Indices'!$A$2:$A$23,'4.Annual SAE Indices'!$J$2:$J$23)*_xlfn.XLOOKUP('8. Model Variables'!$B178,'5.Monthly Multipliers'!$B$2:$B$13,'5.Monthly Multipliers'!$C$2:$C$13) + _xlfn.XLOOKUP('8. Model Variables'!$A178,'4.Annual SAE Indices'!$A$2:$A$23,'4.Annual SAE Indices'!$K$2:$K$23)*_xlfn.XLOOKUP('8. Model Variables'!$B178,'5.Monthly Multipliers'!$B$2:$B$13,'5.Monthly Multipliers'!$D$2:$D$13) + _xlfn.XLOOKUP('8. Model Variables'!$A178,'4.Annual SAE Indices'!$A$2:$A$23,'4.Annual SAE Indices'!$L$2:$L$23)*_xlfn.XLOOKUP('8. Model Variables'!$B178,'5.Monthly Multipliers'!$B$2:$B$13,'5.Monthly Multipliers'!$E$2:$E$13) + _xlfn.XLOOKUP('8. Model Variables'!$A178,'4.Annual SAE Indices'!$A$2:$A$23,'4.Annual SAE Indices'!$M$2:$M$23)*_xlfn.XLOOKUP('8. Model Variables'!$B178,'5.Monthly Multipliers'!$B$2:$B$13,'5.Monthly Multipliers'!$F$2:$F$13) + _xlfn.XLOOKUP('8. Model Variables'!$A178,'4.Annual SAE Indices'!$A$2:$A$23,'4.Annual SAE Indices'!$N$2:$N$23)*_xlfn.XLOOKUP('8. Model Variables'!$B178,'5.Monthly Multipliers'!$B$2:$B$13,'5.Monthly Multipliers'!$G$2:$G$13) + _xlfn.XLOOKUP('8. Model Variables'!$A178,'4.Annual SAE Indices'!$A$2:$A$23,'4.Annual SAE Indices'!$O$2:$O$23)*_xlfn.XLOOKUP('8. Model Variables'!$B178,'5.Monthly Multipliers'!$B$2:$B$13,'5.Monthly Multipliers'!$H$2:$H$13) + _xlfn.XLOOKUP('8. Model Variables'!$A178,'4.Annual SAE Indices'!$A$2:$A$23,'4.Annual SAE Indices'!$P$2:$P$23)*_xlfn.XLOOKUP('8. Model Variables'!$B178,'5.Monthly Multipliers'!$B$2:$B$13,'5.Monthly Multipliers'!$I$2:$I$13) + _xlfn.XLOOKUP('8. Model Variables'!$A178,'4.Annual SAE Indices'!$A$2:$A$23,'4.Annual SAE Indices'!$Q$2:$Q$23)*_xlfn.XLOOKUP('8. Model Variables'!$B178,'5.Monthly Multipliers'!$B$2:$B$13,'5.Monthly Multipliers'!$J$2:$J$13) + _xlfn.XLOOKUP('8. Model Variables'!$A178,'4.Annual SAE Indices'!$A$2:$A$23,'4.Annual SAE Indices'!$R$2:$R$23)*_xlfn.XLOOKUP('8. Model Variables'!$B178,'5.Monthly Multipliers'!$B$2:$B$13,'5.Monthly Multipliers'!$K$2:$K$13) + _xlfn.XLOOKUP('8. Model Variables'!$A178,'4.Annual SAE Indices'!$A$2:$A$23,'4.Annual SAE Indices'!$T$2:$T$23)*_xlfn.XLOOKUP('8. Model Variables'!$B178,'5.Monthly Multipliers'!$B$2:$B$13,'5.Monthly Multipliers'!$L$2:$L$13) + _xlfn.XLOOKUP('8. Model Variables'!$A178,'4.Annual SAE Indices'!$A$2:$A$23,'4.Annual SAE Indices'!$U$2:$U$23)*_xlfn.XLOOKUP('8. Model Variables'!$B178,'5.Monthly Multipliers'!$B$2:$B$13,'5.Monthly Multipliers'!$M$2:$M$13)</f>
        <v>491.98055319957598</v>
      </c>
      <c r="F178">
        <f>('6.Econ Transform'!C178^0.2)*'7.Wthr Transform'!D202*12*'8. Model Variables'!E178</f>
        <v>493.17188387777009</v>
      </c>
    </row>
    <row r="179" spans="1:6" x14ac:dyDescent="0.35">
      <c r="A179">
        <f t="shared" si="4"/>
        <v>2031</v>
      </c>
      <c r="B179">
        <f t="shared" si="5"/>
        <v>10</v>
      </c>
      <c r="C179" s="2">
        <f>('6.Econ Transform'!C179^0.2)*'7.Wthr Transform'!H203*_xlfn.XLOOKUP('8. Model Variables'!A179,'4.Annual SAE Indices'!$A$2:$A$23,'4.Annual SAE Indices'!$V$2:$V$23)</f>
        <v>70.073126851191205</v>
      </c>
      <c r="D179" s="2">
        <f>('6.Econ Transform'!C179^0.2)*'7.Wthr Transform'!L203*_xlfn.XLOOKUP('8. Model Variables'!$A179,'4.Annual SAE Indices'!$A$2:$A$23,'4.Annual SAE Indices'!$W$2:$W$23)</f>
        <v>18.612352266592961</v>
      </c>
      <c r="E179">
        <f>_xlfn.XLOOKUP('8. Model Variables'!$A179,'4.Annual SAE Indices'!$A$2:$A$23,'4.Annual SAE Indices'!$J$2:$J$23)*_xlfn.XLOOKUP('8. Model Variables'!$B179,'5.Monthly Multipliers'!$B$2:$B$13,'5.Monthly Multipliers'!$C$2:$C$13) + _xlfn.XLOOKUP('8. Model Variables'!$A179,'4.Annual SAE Indices'!$A$2:$A$23,'4.Annual SAE Indices'!$K$2:$K$23)*_xlfn.XLOOKUP('8. Model Variables'!$B179,'5.Monthly Multipliers'!$B$2:$B$13,'5.Monthly Multipliers'!$D$2:$D$13) + _xlfn.XLOOKUP('8. Model Variables'!$A179,'4.Annual SAE Indices'!$A$2:$A$23,'4.Annual SAE Indices'!$L$2:$L$23)*_xlfn.XLOOKUP('8. Model Variables'!$B179,'5.Monthly Multipliers'!$B$2:$B$13,'5.Monthly Multipliers'!$E$2:$E$13) + _xlfn.XLOOKUP('8. Model Variables'!$A179,'4.Annual SAE Indices'!$A$2:$A$23,'4.Annual SAE Indices'!$M$2:$M$23)*_xlfn.XLOOKUP('8. Model Variables'!$B179,'5.Monthly Multipliers'!$B$2:$B$13,'5.Monthly Multipliers'!$F$2:$F$13) + _xlfn.XLOOKUP('8. Model Variables'!$A179,'4.Annual SAE Indices'!$A$2:$A$23,'4.Annual SAE Indices'!$N$2:$N$23)*_xlfn.XLOOKUP('8. Model Variables'!$B179,'5.Monthly Multipliers'!$B$2:$B$13,'5.Monthly Multipliers'!$G$2:$G$13) + _xlfn.XLOOKUP('8. Model Variables'!$A179,'4.Annual SAE Indices'!$A$2:$A$23,'4.Annual SAE Indices'!$O$2:$O$23)*_xlfn.XLOOKUP('8. Model Variables'!$B179,'5.Monthly Multipliers'!$B$2:$B$13,'5.Monthly Multipliers'!$H$2:$H$13) + _xlfn.XLOOKUP('8. Model Variables'!$A179,'4.Annual SAE Indices'!$A$2:$A$23,'4.Annual SAE Indices'!$P$2:$P$23)*_xlfn.XLOOKUP('8. Model Variables'!$B179,'5.Monthly Multipliers'!$B$2:$B$13,'5.Monthly Multipliers'!$I$2:$I$13) + _xlfn.XLOOKUP('8. Model Variables'!$A179,'4.Annual SAE Indices'!$A$2:$A$23,'4.Annual SAE Indices'!$Q$2:$Q$23)*_xlfn.XLOOKUP('8. Model Variables'!$B179,'5.Monthly Multipliers'!$B$2:$B$13,'5.Monthly Multipliers'!$J$2:$J$13) + _xlfn.XLOOKUP('8. Model Variables'!$A179,'4.Annual SAE Indices'!$A$2:$A$23,'4.Annual SAE Indices'!$R$2:$R$23)*_xlfn.XLOOKUP('8. Model Variables'!$B179,'5.Monthly Multipliers'!$B$2:$B$13,'5.Monthly Multipliers'!$K$2:$K$13) + _xlfn.XLOOKUP('8. Model Variables'!$A179,'4.Annual SAE Indices'!$A$2:$A$23,'4.Annual SAE Indices'!$T$2:$T$23)*_xlfn.XLOOKUP('8. Model Variables'!$B179,'5.Monthly Multipliers'!$B$2:$B$13,'5.Monthly Multipliers'!$L$2:$L$13) + _xlfn.XLOOKUP('8. Model Variables'!$A179,'4.Annual SAE Indices'!$A$2:$A$23,'4.Annual SAE Indices'!$U$2:$U$23)*_xlfn.XLOOKUP('8. Model Variables'!$B179,'5.Monthly Multipliers'!$B$2:$B$13,'5.Monthly Multipliers'!$M$2:$M$13)</f>
        <v>497.39974081213001</v>
      </c>
      <c r="F179">
        <f>('6.Econ Transform'!C179^0.2)*'7.Wthr Transform'!D203*12*'8. Model Variables'!E179</f>
        <v>515.8624427028293</v>
      </c>
    </row>
    <row r="180" spans="1:6" x14ac:dyDescent="0.35">
      <c r="A180">
        <f t="shared" si="4"/>
        <v>2031</v>
      </c>
      <c r="B180">
        <f t="shared" si="5"/>
        <v>11</v>
      </c>
      <c r="C180" s="2">
        <f>('6.Econ Transform'!C180^0.2)*'7.Wthr Transform'!H204*_xlfn.XLOOKUP('8. Model Variables'!A180,'4.Annual SAE Indices'!$A$2:$A$23,'4.Annual SAE Indices'!$V$2:$V$23)</f>
        <v>167.85908377275956</v>
      </c>
      <c r="D180" s="2">
        <f>('6.Econ Transform'!C180^0.2)*'7.Wthr Transform'!L204*_xlfn.XLOOKUP('8. Model Variables'!$A180,'4.Annual SAE Indices'!$A$2:$A$23,'4.Annual SAE Indices'!$W$2:$W$23)</f>
        <v>0.7427799830106171</v>
      </c>
      <c r="E180">
        <f>_xlfn.XLOOKUP('8. Model Variables'!$A180,'4.Annual SAE Indices'!$A$2:$A$23,'4.Annual SAE Indices'!$J$2:$J$23)*_xlfn.XLOOKUP('8. Model Variables'!$B180,'5.Monthly Multipliers'!$B$2:$B$13,'5.Monthly Multipliers'!$C$2:$C$13) + _xlfn.XLOOKUP('8. Model Variables'!$A180,'4.Annual SAE Indices'!$A$2:$A$23,'4.Annual SAE Indices'!$K$2:$K$23)*_xlfn.XLOOKUP('8. Model Variables'!$B180,'5.Monthly Multipliers'!$B$2:$B$13,'5.Monthly Multipliers'!$D$2:$D$13) + _xlfn.XLOOKUP('8. Model Variables'!$A180,'4.Annual SAE Indices'!$A$2:$A$23,'4.Annual SAE Indices'!$L$2:$L$23)*_xlfn.XLOOKUP('8. Model Variables'!$B180,'5.Monthly Multipliers'!$B$2:$B$13,'5.Monthly Multipliers'!$E$2:$E$13) + _xlfn.XLOOKUP('8. Model Variables'!$A180,'4.Annual SAE Indices'!$A$2:$A$23,'4.Annual SAE Indices'!$M$2:$M$23)*_xlfn.XLOOKUP('8. Model Variables'!$B180,'5.Monthly Multipliers'!$B$2:$B$13,'5.Monthly Multipliers'!$F$2:$F$13) + _xlfn.XLOOKUP('8. Model Variables'!$A180,'4.Annual SAE Indices'!$A$2:$A$23,'4.Annual SAE Indices'!$N$2:$N$23)*_xlfn.XLOOKUP('8. Model Variables'!$B180,'5.Monthly Multipliers'!$B$2:$B$13,'5.Monthly Multipliers'!$G$2:$G$13) + _xlfn.XLOOKUP('8. Model Variables'!$A180,'4.Annual SAE Indices'!$A$2:$A$23,'4.Annual SAE Indices'!$O$2:$O$23)*_xlfn.XLOOKUP('8. Model Variables'!$B180,'5.Monthly Multipliers'!$B$2:$B$13,'5.Monthly Multipliers'!$H$2:$H$13) + _xlfn.XLOOKUP('8. Model Variables'!$A180,'4.Annual SAE Indices'!$A$2:$A$23,'4.Annual SAE Indices'!$P$2:$P$23)*_xlfn.XLOOKUP('8. Model Variables'!$B180,'5.Monthly Multipliers'!$B$2:$B$13,'5.Monthly Multipliers'!$I$2:$I$13) + _xlfn.XLOOKUP('8. Model Variables'!$A180,'4.Annual SAE Indices'!$A$2:$A$23,'4.Annual SAE Indices'!$Q$2:$Q$23)*_xlfn.XLOOKUP('8. Model Variables'!$B180,'5.Monthly Multipliers'!$B$2:$B$13,'5.Monthly Multipliers'!$J$2:$J$13) + _xlfn.XLOOKUP('8. Model Variables'!$A180,'4.Annual SAE Indices'!$A$2:$A$23,'4.Annual SAE Indices'!$R$2:$R$23)*_xlfn.XLOOKUP('8. Model Variables'!$B180,'5.Monthly Multipliers'!$B$2:$B$13,'5.Monthly Multipliers'!$K$2:$K$13) + _xlfn.XLOOKUP('8. Model Variables'!$A180,'4.Annual SAE Indices'!$A$2:$A$23,'4.Annual SAE Indices'!$T$2:$T$23)*_xlfn.XLOOKUP('8. Model Variables'!$B180,'5.Monthly Multipliers'!$B$2:$B$13,'5.Monthly Multipliers'!$L$2:$L$13) + _xlfn.XLOOKUP('8. Model Variables'!$A180,'4.Annual SAE Indices'!$A$2:$A$23,'4.Annual SAE Indices'!$U$2:$U$23)*_xlfn.XLOOKUP('8. Model Variables'!$B180,'5.Monthly Multipliers'!$B$2:$B$13,'5.Monthly Multipliers'!$M$2:$M$13)</f>
        <v>502.51556540706804</v>
      </c>
      <c r="F180">
        <f>('6.Econ Transform'!C180^0.2)*'7.Wthr Transform'!D204*12*'8. Model Variables'!E180</f>
        <v>504.35628263268688</v>
      </c>
    </row>
    <row r="181" spans="1:6" x14ac:dyDescent="0.35">
      <c r="A181">
        <f t="shared" si="4"/>
        <v>2031</v>
      </c>
      <c r="B181">
        <f t="shared" si="5"/>
        <v>12</v>
      </c>
      <c r="C181" s="2">
        <f>('6.Econ Transform'!C181^0.2)*'7.Wthr Transform'!H205*_xlfn.XLOOKUP('8. Model Variables'!A181,'4.Annual SAE Indices'!$A$2:$A$23,'4.Annual SAE Indices'!$V$2:$V$23)</f>
        <v>255.77250761573529</v>
      </c>
      <c r="D181" s="2">
        <f>('6.Econ Transform'!C181^0.2)*'7.Wthr Transform'!L205*_xlfn.XLOOKUP('8. Model Variables'!$A181,'4.Annual SAE Indices'!$A$2:$A$23,'4.Annual SAE Indices'!$W$2:$W$23)</f>
        <v>0</v>
      </c>
      <c r="E181">
        <f>_xlfn.XLOOKUP('8. Model Variables'!$A181,'4.Annual SAE Indices'!$A$2:$A$23,'4.Annual SAE Indices'!$J$2:$J$23)*_xlfn.XLOOKUP('8. Model Variables'!$B181,'5.Monthly Multipliers'!$B$2:$B$13,'5.Monthly Multipliers'!$C$2:$C$13) + _xlfn.XLOOKUP('8. Model Variables'!$A181,'4.Annual SAE Indices'!$A$2:$A$23,'4.Annual SAE Indices'!$K$2:$K$23)*_xlfn.XLOOKUP('8. Model Variables'!$B181,'5.Monthly Multipliers'!$B$2:$B$13,'5.Monthly Multipliers'!$D$2:$D$13) + _xlfn.XLOOKUP('8. Model Variables'!$A181,'4.Annual SAE Indices'!$A$2:$A$23,'4.Annual SAE Indices'!$L$2:$L$23)*_xlfn.XLOOKUP('8. Model Variables'!$B181,'5.Monthly Multipliers'!$B$2:$B$13,'5.Monthly Multipliers'!$E$2:$E$13) + _xlfn.XLOOKUP('8. Model Variables'!$A181,'4.Annual SAE Indices'!$A$2:$A$23,'4.Annual SAE Indices'!$M$2:$M$23)*_xlfn.XLOOKUP('8. Model Variables'!$B181,'5.Monthly Multipliers'!$B$2:$B$13,'5.Monthly Multipliers'!$F$2:$F$13) + _xlfn.XLOOKUP('8. Model Variables'!$A181,'4.Annual SAE Indices'!$A$2:$A$23,'4.Annual SAE Indices'!$N$2:$N$23)*_xlfn.XLOOKUP('8. Model Variables'!$B181,'5.Monthly Multipliers'!$B$2:$B$13,'5.Monthly Multipliers'!$G$2:$G$13) + _xlfn.XLOOKUP('8. Model Variables'!$A181,'4.Annual SAE Indices'!$A$2:$A$23,'4.Annual SAE Indices'!$O$2:$O$23)*_xlfn.XLOOKUP('8. Model Variables'!$B181,'5.Monthly Multipliers'!$B$2:$B$13,'5.Monthly Multipliers'!$H$2:$H$13) + _xlfn.XLOOKUP('8. Model Variables'!$A181,'4.Annual SAE Indices'!$A$2:$A$23,'4.Annual SAE Indices'!$P$2:$P$23)*_xlfn.XLOOKUP('8. Model Variables'!$B181,'5.Monthly Multipliers'!$B$2:$B$13,'5.Monthly Multipliers'!$I$2:$I$13) + _xlfn.XLOOKUP('8. Model Variables'!$A181,'4.Annual SAE Indices'!$A$2:$A$23,'4.Annual SAE Indices'!$Q$2:$Q$23)*_xlfn.XLOOKUP('8. Model Variables'!$B181,'5.Monthly Multipliers'!$B$2:$B$13,'5.Monthly Multipliers'!$J$2:$J$13) + _xlfn.XLOOKUP('8. Model Variables'!$A181,'4.Annual SAE Indices'!$A$2:$A$23,'4.Annual SAE Indices'!$R$2:$R$23)*_xlfn.XLOOKUP('8. Model Variables'!$B181,'5.Monthly Multipliers'!$B$2:$B$13,'5.Monthly Multipliers'!$K$2:$K$13) + _xlfn.XLOOKUP('8. Model Variables'!$A181,'4.Annual SAE Indices'!$A$2:$A$23,'4.Annual SAE Indices'!$T$2:$T$23)*_xlfn.XLOOKUP('8. Model Variables'!$B181,'5.Monthly Multipliers'!$B$2:$B$13,'5.Monthly Multipliers'!$L$2:$L$13) + _xlfn.XLOOKUP('8. Model Variables'!$A181,'4.Annual SAE Indices'!$A$2:$A$23,'4.Annual SAE Indices'!$U$2:$U$23)*_xlfn.XLOOKUP('8. Model Variables'!$B181,'5.Monthly Multipliers'!$B$2:$B$13,'5.Monthly Multipliers'!$M$2:$M$13)</f>
        <v>509.01898159681798</v>
      </c>
      <c r="F181">
        <f>('6.Econ Transform'!C181^0.2)*'7.Wthr Transform'!D205*12*'8. Model Variables'!E181</f>
        <v>527.91297156670623</v>
      </c>
    </row>
    <row r="182" spans="1:6" x14ac:dyDescent="0.35">
      <c r="A182">
        <f t="shared" si="4"/>
        <v>2032</v>
      </c>
      <c r="B182">
        <f t="shared" si="5"/>
        <v>1</v>
      </c>
      <c r="C182" s="2">
        <f>('6.Econ Transform'!C182^0.2)*'7.Wthr Transform'!H206*_xlfn.XLOOKUP('8. Model Variables'!A182,'4.Annual SAE Indices'!$A$2:$A$23,'4.Annual SAE Indices'!$V$2:$V$23)</f>
        <v>303.90047541091388</v>
      </c>
      <c r="D182" s="2">
        <f>('6.Econ Transform'!C182^0.2)*'7.Wthr Transform'!L206*_xlfn.XLOOKUP('8. Model Variables'!$A182,'4.Annual SAE Indices'!$A$2:$A$23,'4.Annual SAE Indices'!$W$2:$W$23)</f>
        <v>0</v>
      </c>
      <c r="E182">
        <f>_xlfn.XLOOKUP('8. Model Variables'!$A182,'4.Annual SAE Indices'!$A$2:$A$23,'4.Annual SAE Indices'!$J$2:$J$23)*_xlfn.XLOOKUP('8. Model Variables'!$B182,'5.Monthly Multipliers'!$B$2:$B$13,'5.Monthly Multipliers'!$C$2:$C$13) + _xlfn.XLOOKUP('8. Model Variables'!$A182,'4.Annual SAE Indices'!$A$2:$A$23,'4.Annual SAE Indices'!$K$2:$K$23)*_xlfn.XLOOKUP('8. Model Variables'!$B182,'5.Monthly Multipliers'!$B$2:$B$13,'5.Monthly Multipliers'!$D$2:$D$13) + _xlfn.XLOOKUP('8. Model Variables'!$A182,'4.Annual SAE Indices'!$A$2:$A$23,'4.Annual SAE Indices'!$L$2:$L$23)*_xlfn.XLOOKUP('8. Model Variables'!$B182,'5.Monthly Multipliers'!$B$2:$B$13,'5.Monthly Multipliers'!$E$2:$E$13) + _xlfn.XLOOKUP('8. Model Variables'!$A182,'4.Annual SAE Indices'!$A$2:$A$23,'4.Annual SAE Indices'!$M$2:$M$23)*_xlfn.XLOOKUP('8. Model Variables'!$B182,'5.Monthly Multipliers'!$B$2:$B$13,'5.Monthly Multipliers'!$F$2:$F$13) + _xlfn.XLOOKUP('8. Model Variables'!$A182,'4.Annual SAE Indices'!$A$2:$A$23,'4.Annual SAE Indices'!$N$2:$N$23)*_xlfn.XLOOKUP('8. Model Variables'!$B182,'5.Monthly Multipliers'!$B$2:$B$13,'5.Monthly Multipliers'!$G$2:$G$13) + _xlfn.XLOOKUP('8. Model Variables'!$A182,'4.Annual SAE Indices'!$A$2:$A$23,'4.Annual SAE Indices'!$O$2:$O$23)*_xlfn.XLOOKUP('8. Model Variables'!$B182,'5.Monthly Multipliers'!$B$2:$B$13,'5.Monthly Multipliers'!$H$2:$H$13) + _xlfn.XLOOKUP('8. Model Variables'!$A182,'4.Annual SAE Indices'!$A$2:$A$23,'4.Annual SAE Indices'!$P$2:$P$23)*_xlfn.XLOOKUP('8. Model Variables'!$B182,'5.Monthly Multipliers'!$B$2:$B$13,'5.Monthly Multipliers'!$I$2:$I$13) + _xlfn.XLOOKUP('8. Model Variables'!$A182,'4.Annual SAE Indices'!$A$2:$A$23,'4.Annual SAE Indices'!$Q$2:$Q$23)*_xlfn.XLOOKUP('8. Model Variables'!$B182,'5.Monthly Multipliers'!$B$2:$B$13,'5.Monthly Multipliers'!$J$2:$J$13) + _xlfn.XLOOKUP('8. Model Variables'!$A182,'4.Annual SAE Indices'!$A$2:$A$23,'4.Annual SAE Indices'!$R$2:$R$23)*_xlfn.XLOOKUP('8. Model Variables'!$B182,'5.Monthly Multipliers'!$B$2:$B$13,'5.Monthly Multipliers'!$K$2:$K$13) + _xlfn.XLOOKUP('8. Model Variables'!$A182,'4.Annual SAE Indices'!$A$2:$A$23,'4.Annual SAE Indices'!$T$2:$T$23)*_xlfn.XLOOKUP('8. Model Variables'!$B182,'5.Monthly Multipliers'!$B$2:$B$13,'5.Monthly Multipliers'!$L$2:$L$13) + _xlfn.XLOOKUP('8. Model Variables'!$A182,'4.Annual SAE Indices'!$A$2:$A$23,'4.Annual SAE Indices'!$U$2:$U$23)*_xlfn.XLOOKUP('8. Model Variables'!$B182,'5.Monthly Multipliers'!$B$2:$B$13,'5.Monthly Multipliers'!$M$2:$M$13)</f>
        <v>511.66773141553301</v>
      </c>
      <c r="F182">
        <f>('6.Econ Transform'!C182^0.2)*'7.Wthr Transform'!D206*12*'8. Model Variables'!E182</f>
        <v>531.54209370461831</v>
      </c>
    </row>
    <row r="183" spans="1:6" x14ac:dyDescent="0.35">
      <c r="A183">
        <f t="shared" si="4"/>
        <v>2032</v>
      </c>
      <c r="B183">
        <f t="shared" si="5"/>
        <v>2</v>
      </c>
      <c r="C183" s="2">
        <f>('6.Econ Transform'!C183^0.2)*'7.Wthr Transform'!H207*_xlfn.XLOOKUP('8. Model Variables'!A183,'4.Annual SAE Indices'!$A$2:$A$23,'4.Annual SAE Indices'!$V$2:$V$23)</f>
        <v>267.98268740305497</v>
      </c>
      <c r="D183" s="2">
        <f>('6.Econ Transform'!C183^0.2)*'7.Wthr Transform'!L207*_xlfn.XLOOKUP('8. Model Variables'!$A183,'4.Annual SAE Indices'!$A$2:$A$23,'4.Annual SAE Indices'!$W$2:$W$23)</f>
        <v>0</v>
      </c>
      <c r="E183">
        <f>_xlfn.XLOOKUP('8. Model Variables'!$A183,'4.Annual SAE Indices'!$A$2:$A$23,'4.Annual SAE Indices'!$J$2:$J$23)*_xlfn.XLOOKUP('8. Model Variables'!$B183,'5.Monthly Multipliers'!$B$2:$B$13,'5.Monthly Multipliers'!$C$2:$C$13) + _xlfn.XLOOKUP('8. Model Variables'!$A183,'4.Annual SAE Indices'!$A$2:$A$23,'4.Annual SAE Indices'!$K$2:$K$23)*_xlfn.XLOOKUP('8. Model Variables'!$B183,'5.Monthly Multipliers'!$B$2:$B$13,'5.Monthly Multipliers'!$D$2:$D$13) + _xlfn.XLOOKUP('8. Model Variables'!$A183,'4.Annual SAE Indices'!$A$2:$A$23,'4.Annual SAE Indices'!$L$2:$L$23)*_xlfn.XLOOKUP('8. Model Variables'!$B183,'5.Monthly Multipliers'!$B$2:$B$13,'5.Monthly Multipliers'!$E$2:$E$13) + _xlfn.XLOOKUP('8. Model Variables'!$A183,'4.Annual SAE Indices'!$A$2:$A$23,'4.Annual SAE Indices'!$M$2:$M$23)*_xlfn.XLOOKUP('8. Model Variables'!$B183,'5.Monthly Multipliers'!$B$2:$B$13,'5.Monthly Multipliers'!$F$2:$F$13) + _xlfn.XLOOKUP('8. Model Variables'!$A183,'4.Annual SAE Indices'!$A$2:$A$23,'4.Annual SAE Indices'!$N$2:$N$23)*_xlfn.XLOOKUP('8. Model Variables'!$B183,'5.Monthly Multipliers'!$B$2:$B$13,'5.Monthly Multipliers'!$G$2:$G$13) + _xlfn.XLOOKUP('8. Model Variables'!$A183,'4.Annual SAE Indices'!$A$2:$A$23,'4.Annual SAE Indices'!$O$2:$O$23)*_xlfn.XLOOKUP('8. Model Variables'!$B183,'5.Monthly Multipliers'!$B$2:$B$13,'5.Monthly Multipliers'!$H$2:$H$13) + _xlfn.XLOOKUP('8. Model Variables'!$A183,'4.Annual SAE Indices'!$A$2:$A$23,'4.Annual SAE Indices'!$P$2:$P$23)*_xlfn.XLOOKUP('8. Model Variables'!$B183,'5.Monthly Multipliers'!$B$2:$B$13,'5.Monthly Multipliers'!$I$2:$I$13) + _xlfn.XLOOKUP('8. Model Variables'!$A183,'4.Annual SAE Indices'!$A$2:$A$23,'4.Annual SAE Indices'!$Q$2:$Q$23)*_xlfn.XLOOKUP('8. Model Variables'!$B183,'5.Monthly Multipliers'!$B$2:$B$13,'5.Monthly Multipliers'!$J$2:$J$13) + _xlfn.XLOOKUP('8. Model Variables'!$A183,'4.Annual SAE Indices'!$A$2:$A$23,'4.Annual SAE Indices'!$R$2:$R$23)*_xlfn.XLOOKUP('8. Model Variables'!$B183,'5.Monthly Multipliers'!$B$2:$B$13,'5.Monthly Multipliers'!$K$2:$K$13) + _xlfn.XLOOKUP('8. Model Variables'!$A183,'4.Annual SAE Indices'!$A$2:$A$23,'4.Annual SAE Indices'!$T$2:$T$23)*_xlfn.XLOOKUP('8. Model Variables'!$B183,'5.Monthly Multipliers'!$B$2:$B$13,'5.Monthly Multipliers'!$L$2:$L$13) + _xlfn.XLOOKUP('8. Model Variables'!$A183,'4.Annual SAE Indices'!$A$2:$A$23,'4.Annual SAE Indices'!$U$2:$U$23)*_xlfn.XLOOKUP('8. Model Variables'!$B183,'5.Monthly Multipliers'!$B$2:$B$13,'5.Monthly Multipliers'!$M$2:$M$13)</f>
        <v>509.07897814725004</v>
      </c>
      <c r="F183">
        <f>('6.Econ Transform'!C183^0.2)*'7.Wthr Transform'!D207*12*'8. Model Variables'!E183</f>
        <v>494.73325258945539</v>
      </c>
    </row>
    <row r="184" spans="1:6" x14ac:dyDescent="0.35">
      <c r="A184">
        <f t="shared" si="4"/>
        <v>2032</v>
      </c>
      <c r="B184">
        <f t="shared" si="5"/>
        <v>3</v>
      </c>
      <c r="C184" s="2">
        <f>('6.Econ Transform'!C184^0.2)*'7.Wthr Transform'!H208*_xlfn.XLOOKUP('8. Model Variables'!A184,'4.Annual SAE Indices'!$A$2:$A$23,'4.Annual SAE Indices'!$V$2:$V$23)</f>
        <v>217.07734033236434</v>
      </c>
      <c r="D184" s="2">
        <f>('6.Econ Transform'!C184^0.2)*'7.Wthr Transform'!L208*_xlfn.XLOOKUP('8. Model Variables'!$A184,'4.Annual SAE Indices'!$A$2:$A$23,'4.Annual SAE Indices'!$W$2:$W$23)</f>
        <v>0</v>
      </c>
      <c r="E184">
        <f>_xlfn.XLOOKUP('8. Model Variables'!$A184,'4.Annual SAE Indices'!$A$2:$A$23,'4.Annual SAE Indices'!$J$2:$J$23)*_xlfn.XLOOKUP('8. Model Variables'!$B184,'5.Monthly Multipliers'!$B$2:$B$13,'5.Monthly Multipliers'!$C$2:$C$13) + _xlfn.XLOOKUP('8. Model Variables'!$A184,'4.Annual SAE Indices'!$A$2:$A$23,'4.Annual SAE Indices'!$K$2:$K$23)*_xlfn.XLOOKUP('8. Model Variables'!$B184,'5.Monthly Multipliers'!$B$2:$B$13,'5.Monthly Multipliers'!$D$2:$D$13) + _xlfn.XLOOKUP('8. Model Variables'!$A184,'4.Annual SAE Indices'!$A$2:$A$23,'4.Annual SAE Indices'!$L$2:$L$23)*_xlfn.XLOOKUP('8. Model Variables'!$B184,'5.Monthly Multipliers'!$B$2:$B$13,'5.Monthly Multipliers'!$E$2:$E$13) + _xlfn.XLOOKUP('8. Model Variables'!$A184,'4.Annual SAE Indices'!$A$2:$A$23,'4.Annual SAE Indices'!$M$2:$M$23)*_xlfn.XLOOKUP('8. Model Variables'!$B184,'5.Monthly Multipliers'!$B$2:$B$13,'5.Monthly Multipliers'!$F$2:$F$13) + _xlfn.XLOOKUP('8. Model Variables'!$A184,'4.Annual SAE Indices'!$A$2:$A$23,'4.Annual SAE Indices'!$N$2:$N$23)*_xlfn.XLOOKUP('8. Model Variables'!$B184,'5.Monthly Multipliers'!$B$2:$B$13,'5.Monthly Multipliers'!$G$2:$G$13) + _xlfn.XLOOKUP('8. Model Variables'!$A184,'4.Annual SAE Indices'!$A$2:$A$23,'4.Annual SAE Indices'!$O$2:$O$23)*_xlfn.XLOOKUP('8. Model Variables'!$B184,'5.Monthly Multipliers'!$B$2:$B$13,'5.Monthly Multipliers'!$H$2:$H$13) + _xlfn.XLOOKUP('8. Model Variables'!$A184,'4.Annual SAE Indices'!$A$2:$A$23,'4.Annual SAE Indices'!$P$2:$P$23)*_xlfn.XLOOKUP('8. Model Variables'!$B184,'5.Monthly Multipliers'!$B$2:$B$13,'5.Monthly Multipliers'!$I$2:$I$13) + _xlfn.XLOOKUP('8. Model Variables'!$A184,'4.Annual SAE Indices'!$A$2:$A$23,'4.Annual SAE Indices'!$Q$2:$Q$23)*_xlfn.XLOOKUP('8. Model Variables'!$B184,'5.Monthly Multipliers'!$B$2:$B$13,'5.Monthly Multipliers'!$J$2:$J$13) + _xlfn.XLOOKUP('8. Model Variables'!$A184,'4.Annual SAE Indices'!$A$2:$A$23,'4.Annual SAE Indices'!$R$2:$R$23)*_xlfn.XLOOKUP('8. Model Variables'!$B184,'5.Monthly Multipliers'!$B$2:$B$13,'5.Monthly Multipliers'!$K$2:$K$13) + _xlfn.XLOOKUP('8. Model Variables'!$A184,'4.Annual SAE Indices'!$A$2:$A$23,'4.Annual SAE Indices'!$T$2:$T$23)*_xlfn.XLOOKUP('8. Model Variables'!$B184,'5.Monthly Multipliers'!$B$2:$B$13,'5.Monthly Multipliers'!$L$2:$L$13) + _xlfn.XLOOKUP('8. Model Variables'!$A184,'4.Annual SAE Indices'!$A$2:$A$23,'4.Annual SAE Indices'!$U$2:$U$23)*_xlfn.XLOOKUP('8. Model Variables'!$B184,'5.Monthly Multipliers'!$B$2:$B$13,'5.Monthly Multipliers'!$M$2:$M$13)</f>
        <v>506.29489963765701</v>
      </c>
      <c r="F184">
        <f>('6.Econ Transform'!C184^0.2)*'7.Wthr Transform'!D208*12*'8. Model Variables'!E184</f>
        <v>525.96056866993604</v>
      </c>
    </row>
    <row r="185" spans="1:6" x14ac:dyDescent="0.35">
      <c r="A185">
        <f t="shared" si="4"/>
        <v>2032</v>
      </c>
      <c r="B185">
        <f t="shared" si="5"/>
        <v>4</v>
      </c>
      <c r="C185" s="2">
        <f>('6.Econ Transform'!C185^0.2)*'7.Wthr Transform'!H209*_xlfn.XLOOKUP('8. Model Variables'!A185,'4.Annual SAE Indices'!$A$2:$A$23,'4.Annual SAE Indices'!$V$2:$V$23)</f>
        <v>127.44895619951548</v>
      </c>
      <c r="D185" s="2">
        <f>('6.Econ Transform'!C185^0.2)*'7.Wthr Transform'!L209*_xlfn.XLOOKUP('8. Model Variables'!$A185,'4.Annual SAE Indices'!$A$2:$A$23,'4.Annual SAE Indices'!$W$2:$W$23)</f>
        <v>2.0199262986815976</v>
      </c>
      <c r="E185">
        <f>_xlfn.XLOOKUP('8. Model Variables'!$A185,'4.Annual SAE Indices'!$A$2:$A$23,'4.Annual SAE Indices'!$J$2:$J$23)*_xlfn.XLOOKUP('8. Model Variables'!$B185,'5.Monthly Multipliers'!$B$2:$B$13,'5.Monthly Multipliers'!$C$2:$C$13) + _xlfn.XLOOKUP('8. Model Variables'!$A185,'4.Annual SAE Indices'!$A$2:$A$23,'4.Annual SAE Indices'!$K$2:$K$23)*_xlfn.XLOOKUP('8. Model Variables'!$B185,'5.Monthly Multipliers'!$B$2:$B$13,'5.Monthly Multipliers'!$D$2:$D$13) + _xlfn.XLOOKUP('8. Model Variables'!$A185,'4.Annual SAE Indices'!$A$2:$A$23,'4.Annual SAE Indices'!$L$2:$L$23)*_xlfn.XLOOKUP('8. Model Variables'!$B185,'5.Monthly Multipliers'!$B$2:$B$13,'5.Monthly Multipliers'!$E$2:$E$13) + _xlfn.XLOOKUP('8. Model Variables'!$A185,'4.Annual SAE Indices'!$A$2:$A$23,'4.Annual SAE Indices'!$M$2:$M$23)*_xlfn.XLOOKUP('8. Model Variables'!$B185,'5.Monthly Multipliers'!$B$2:$B$13,'5.Monthly Multipliers'!$F$2:$F$13) + _xlfn.XLOOKUP('8. Model Variables'!$A185,'4.Annual SAE Indices'!$A$2:$A$23,'4.Annual SAE Indices'!$N$2:$N$23)*_xlfn.XLOOKUP('8. Model Variables'!$B185,'5.Monthly Multipliers'!$B$2:$B$13,'5.Monthly Multipliers'!$G$2:$G$13) + _xlfn.XLOOKUP('8. Model Variables'!$A185,'4.Annual SAE Indices'!$A$2:$A$23,'4.Annual SAE Indices'!$O$2:$O$23)*_xlfn.XLOOKUP('8. Model Variables'!$B185,'5.Monthly Multipliers'!$B$2:$B$13,'5.Monthly Multipliers'!$H$2:$H$13) + _xlfn.XLOOKUP('8. Model Variables'!$A185,'4.Annual SAE Indices'!$A$2:$A$23,'4.Annual SAE Indices'!$P$2:$P$23)*_xlfn.XLOOKUP('8. Model Variables'!$B185,'5.Monthly Multipliers'!$B$2:$B$13,'5.Monthly Multipliers'!$I$2:$I$13) + _xlfn.XLOOKUP('8. Model Variables'!$A185,'4.Annual SAE Indices'!$A$2:$A$23,'4.Annual SAE Indices'!$Q$2:$Q$23)*_xlfn.XLOOKUP('8. Model Variables'!$B185,'5.Monthly Multipliers'!$B$2:$B$13,'5.Monthly Multipliers'!$J$2:$J$13) + _xlfn.XLOOKUP('8. Model Variables'!$A185,'4.Annual SAE Indices'!$A$2:$A$23,'4.Annual SAE Indices'!$R$2:$R$23)*_xlfn.XLOOKUP('8. Model Variables'!$B185,'5.Monthly Multipliers'!$B$2:$B$13,'5.Monthly Multipliers'!$K$2:$K$13) + _xlfn.XLOOKUP('8. Model Variables'!$A185,'4.Annual SAE Indices'!$A$2:$A$23,'4.Annual SAE Indices'!$T$2:$T$23)*_xlfn.XLOOKUP('8. Model Variables'!$B185,'5.Monthly Multipliers'!$B$2:$B$13,'5.Monthly Multipliers'!$L$2:$L$13) + _xlfn.XLOOKUP('8. Model Variables'!$A185,'4.Annual SAE Indices'!$A$2:$A$23,'4.Annual SAE Indices'!$U$2:$U$23)*_xlfn.XLOOKUP('8. Model Variables'!$B185,'5.Monthly Multipliers'!$B$2:$B$13,'5.Monthly Multipliers'!$M$2:$M$13)</f>
        <v>501.27087148396203</v>
      </c>
      <c r="F185">
        <f>('6.Econ Transform'!C185^0.2)*'7.Wthr Transform'!D209*12*'8. Model Variables'!E185</f>
        <v>503.75009859014034</v>
      </c>
    </row>
    <row r="186" spans="1:6" x14ac:dyDescent="0.35">
      <c r="A186">
        <f t="shared" si="4"/>
        <v>2032</v>
      </c>
      <c r="B186">
        <f t="shared" si="5"/>
        <v>5</v>
      </c>
      <c r="C186" s="2">
        <f>('6.Econ Transform'!C186^0.2)*'7.Wthr Transform'!H210*_xlfn.XLOOKUP('8. Model Variables'!A186,'4.Annual SAE Indices'!$A$2:$A$23,'4.Annual SAE Indices'!$V$2:$V$23)</f>
        <v>41.4480090367191</v>
      </c>
      <c r="D186" s="2">
        <f>('6.Econ Transform'!C186^0.2)*'7.Wthr Transform'!L210*_xlfn.XLOOKUP('8. Model Variables'!$A186,'4.Annual SAE Indices'!$A$2:$A$23,'4.Annual SAE Indices'!$W$2:$W$23)</f>
        <v>61.686543561155737</v>
      </c>
      <c r="E186">
        <f>_xlfn.XLOOKUP('8. Model Variables'!$A186,'4.Annual SAE Indices'!$A$2:$A$23,'4.Annual SAE Indices'!$J$2:$J$23)*_xlfn.XLOOKUP('8. Model Variables'!$B186,'5.Monthly Multipliers'!$B$2:$B$13,'5.Monthly Multipliers'!$C$2:$C$13) + _xlfn.XLOOKUP('8. Model Variables'!$A186,'4.Annual SAE Indices'!$A$2:$A$23,'4.Annual SAE Indices'!$K$2:$K$23)*_xlfn.XLOOKUP('8. Model Variables'!$B186,'5.Monthly Multipliers'!$B$2:$B$13,'5.Monthly Multipliers'!$D$2:$D$13) + _xlfn.XLOOKUP('8. Model Variables'!$A186,'4.Annual SAE Indices'!$A$2:$A$23,'4.Annual SAE Indices'!$L$2:$L$23)*_xlfn.XLOOKUP('8. Model Variables'!$B186,'5.Monthly Multipliers'!$B$2:$B$13,'5.Monthly Multipliers'!$E$2:$E$13) + _xlfn.XLOOKUP('8. Model Variables'!$A186,'4.Annual SAE Indices'!$A$2:$A$23,'4.Annual SAE Indices'!$M$2:$M$23)*_xlfn.XLOOKUP('8. Model Variables'!$B186,'5.Monthly Multipliers'!$B$2:$B$13,'5.Monthly Multipliers'!$F$2:$F$13) + _xlfn.XLOOKUP('8. Model Variables'!$A186,'4.Annual SAE Indices'!$A$2:$A$23,'4.Annual SAE Indices'!$N$2:$N$23)*_xlfn.XLOOKUP('8. Model Variables'!$B186,'5.Monthly Multipliers'!$B$2:$B$13,'5.Monthly Multipliers'!$G$2:$G$13) + _xlfn.XLOOKUP('8. Model Variables'!$A186,'4.Annual SAE Indices'!$A$2:$A$23,'4.Annual SAE Indices'!$O$2:$O$23)*_xlfn.XLOOKUP('8. Model Variables'!$B186,'5.Monthly Multipliers'!$B$2:$B$13,'5.Monthly Multipliers'!$H$2:$H$13) + _xlfn.XLOOKUP('8. Model Variables'!$A186,'4.Annual SAE Indices'!$A$2:$A$23,'4.Annual SAE Indices'!$P$2:$P$23)*_xlfn.XLOOKUP('8. Model Variables'!$B186,'5.Monthly Multipliers'!$B$2:$B$13,'5.Monthly Multipliers'!$I$2:$I$13) + _xlfn.XLOOKUP('8. Model Variables'!$A186,'4.Annual SAE Indices'!$A$2:$A$23,'4.Annual SAE Indices'!$Q$2:$Q$23)*_xlfn.XLOOKUP('8. Model Variables'!$B186,'5.Monthly Multipliers'!$B$2:$B$13,'5.Monthly Multipliers'!$J$2:$J$13) + _xlfn.XLOOKUP('8. Model Variables'!$A186,'4.Annual SAE Indices'!$A$2:$A$23,'4.Annual SAE Indices'!$R$2:$R$23)*_xlfn.XLOOKUP('8. Model Variables'!$B186,'5.Monthly Multipliers'!$B$2:$B$13,'5.Monthly Multipliers'!$K$2:$K$13) + _xlfn.XLOOKUP('8. Model Variables'!$A186,'4.Annual SAE Indices'!$A$2:$A$23,'4.Annual SAE Indices'!$T$2:$T$23)*_xlfn.XLOOKUP('8. Model Variables'!$B186,'5.Monthly Multipliers'!$B$2:$B$13,'5.Monthly Multipliers'!$L$2:$L$13) + _xlfn.XLOOKUP('8. Model Variables'!$A186,'4.Annual SAE Indices'!$A$2:$A$23,'4.Annual SAE Indices'!$U$2:$U$23)*_xlfn.XLOOKUP('8. Model Variables'!$B186,'5.Monthly Multipliers'!$B$2:$B$13,'5.Monthly Multipliers'!$M$2:$M$13)</f>
        <v>498.286820019125</v>
      </c>
      <c r="F186">
        <f>('6.Econ Transform'!C186^0.2)*'7.Wthr Transform'!D210*12*'8. Model Variables'!E186</f>
        <v>517.44299796760447</v>
      </c>
    </row>
    <row r="187" spans="1:6" x14ac:dyDescent="0.35">
      <c r="A187">
        <f t="shared" si="4"/>
        <v>2032</v>
      </c>
      <c r="B187">
        <f t="shared" si="5"/>
        <v>6</v>
      </c>
      <c r="C187" s="2">
        <f>('6.Econ Transform'!C187^0.2)*'7.Wthr Transform'!H211*_xlfn.XLOOKUP('8. Model Variables'!A187,'4.Annual SAE Indices'!$A$2:$A$23,'4.Annual SAE Indices'!$V$2:$V$23)</f>
        <v>1.7389682384099012</v>
      </c>
      <c r="D187" s="2">
        <f>('6.Econ Transform'!C187^0.2)*'7.Wthr Transform'!L211*_xlfn.XLOOKUP('8. Model Variables'!$A187,'4.Annual SAE Indices'!$A$2:$A$23,'4.Annual SAE Indices'!$W$2:$W$23)</f>
        <v>221.36100118601451</v>
      </c>
      <c r="E187">
        <f>_xlfn.XLOOKUP('8. Model Variables'!$A187,'4.Annual SAE Indices'!$A$2:$A$23,'4.Annual SAE Indices'!$J$2:$J$23)*_xlfn.XLOOKUP('8. Model Variables'!$B187,'5.Monthly Multipliers'!$B$2:$B$13,'5.Monthly Multipliers'!$C$2:$C$13) + _xlfn.XLOOKUP('8. Model Variables'!$A187,'4.Annual SAE Indices'!$A$2:$A$23,'4.Annual SAE Indices'!$K$2:$K$23)*_xlfn.XLOOKUP('8. Model Variables'!$B187,'5.Monthly Multipliers'!$B$2:$B$13,'5.Monthly Multipliers'!$D$2:$D$13) + _xlfn.XLOOKUP('8. Model Variables'!$A187,'4.Annual SAE Indices'!$A$2:$A$23,'4.Annual SAE Indices'!$L$2:$L$23)*_xlfn.XLOOKUP('8. Model Variables'!$B187,'5.Monthly Multipliers'!$B$2:$B$13,'5.Monthly Multipliers'!$E$2:$E$13) + _xlfn.XLOOKUP('8. Model Variables'!$A187,'4.Annual SAE Indices'!$A$2:$A$23,'4.Annual SAE Indices'!$M$2:$M$23)*_xlfn.XLOOKUP('8. Model Variables'!$B187,'5.Monthly Multipliers'!$B$2:$B$13,'5.Monthly Multipliers'!$F$2:$F$13) + _xlfn.XLOOKUP('8. Model Variables'!$A187,'4.Annual SAE Indices'!$A$2:$A$23,'4.Annual SAE Indices'!$N$2:$N$23)*_xlfn.XLOOKUP('8. Model Variables'!$B187,'5.Monthly Multipliers'!$B$2:$B$13,'5.Monthly Multipliers'!$G$2:$G$13) + _xlfn.XLOOKUP('8. Model Variables'!$A187,'4.Annual SAE Indices'!$A$2:$A$23,'4.Annual SAE Indices'!$O$2:$O$23)*_xlfn.XLOOKUP('8. Model Variables'!$B187,'5.Monthly Multipliers'!$B$2:$B$13,'5.Monthly Multipliers'!$H$2:$H$13) + _xlfn.XLOOKUP('8. Model Variables'!$A187,'4.Annual SAE Indices'!$A$2:$A$23,'4.Annual SAE Indices'!$P$2:$P$23)*_xlfn.XLOOKUP('8. Model Variables'!$B187,'5.Monthly Multipliers'!$B$2:$B$13,'5.Monthly Multipliers'!$I$2:$I$13) + _xlfn.XLOOKUP('8. Model Variables'!$A187,'4.Annual SAE Indices'!$A$2:$A$23,'4.Annual SAE Indices'!$Q$2:$Q$23)*_xlfn.XLOOKUP('8. Model Variables'!$B187,'5.Monthly Multipliers'!$B$2:$B$13,'5.Monthly Multipliers'!$J$2:$J$13) + _xlfn.XLOOKUP('8. Model Variables'!$A187,'4.Annual SAE Indices'!$A$2:$A$23,'4.Annual SAE Indices'!$R$2:$R$23)*_xlfn.XLOOKUP('8. Model Variables'!$B187,'5.Monthly Multipliers'!$B$2:$B$13,'5.Monthly Multipliers'!$K$2:$K$13) + _xlfn.XLOOKUP('8. Model Variables'!$A187,'4.Annual SAE Indices'!$A$2:$A$23,'4.Annual SAE Indices'!$T$2:$T$23)*_xlfn.XLOOKUP('8. Model Variables'!$B187,'5.Monthly Multipliers'!$B$2:$B$13,'5.Monthly Multipliers'!$L$2:$L$13) + _xlfn.XLOOKUP('8. Model Variables'!$A187,'4.Annual SAE Indices'!$A$2:$A$23,'4.Annual SAE Indices'!$U$2:$U$23)*_xlfn.XLOOKUP('8. Model Variables'!$B187,'5.Monthly Multipliers'!$B$2:$B$13,'5.Monthly Multipliers'!$M$2:$M$13)</f>
        <v>495.81398710904801</v>
      </c>
      <c r="F187">
        <f>('6.Econ Transform'!C187^0.2)*'7.Wthr Transform'!D211*12*'8. Model Variables'!E187</f>
        <v>498.26622510329662</v>
      </c>
    </row>
    <row r="188" spans="1:6" x14ac:dyDescent="0.35">
      <c r="A188">
        <f t="shared" si="4"/>
        <v>2032</v>
      </c>
      <c r="B188">
        <f t="shared" si="5"/>
        <v>7</v>
      </c>
      <c r="C188" s="2">
        <f>('6.Econ Transform'!C188^0.2)*'7.Wthr Transform'!H212*_xlfn.XLOOKUP('8. Model Variables'!A188,'4.Annual SAE Indices'!$A$2:$A$23,'4.Annual SAE Indices'!$V$2:$V$23)</f>
        <v>0</v>
      </c>
      <c r="D188" s="2">
        <f>('6.Econ Transform'!C188^0.2)*'7.Wthr Transform'!L212*_xlfn.XLOOKUP('8. Model Variables'!$A188,'4.Annual SAE Indices'!$A$2:$A$23,'4.Annual SAE Indices'!$W$2:$W$23)</f>
        <v>441.58753387023597</v>
      </c>
      <c r="E188">
        <f>_xlfn.XLOOKUP('8. Model Variables'!$A188,'4.Annual SAE Indices'!$A$2:$A$23,'4.Annual SAE Indices'!$J$2:$J$23)*_xlfn.XLOOKUP('8. Model Variables'!$B188,'5.Monthly Multipliers'!$B$2:$B$13,'5.Monthly Multipliers'!$C$2:$C$13) + _xlfn.XLOOKUP('8. Model Variables'!$A188,'4.Annual SAE Indices'!$A$2:$A$23,'4.Annual SAE Indices'!$K$2:$K$23)*_xlfn.XLOOKUP('8. Model Variables'!$B188,'5.Monthly Multipliers'!$B$2:$B$13,'5.Monthly Multipliers'!$D$2:$D$13) + _xlfn.XLOOKUP('8. Model Variables'!$A188,'4.Annual SAE Indices'!$A$2:$A$23,'4.Annual SAE Indices'!$L$2:$L$23)*_xlfn.XLOOKUP('8. Model Variables'!$B188,'5.Monthly Multipliers'!$B$2:$B$13,'5.Monthly Multipliers'!$E$2:$E$13) + _xlfn.XLOOKUP('8. Model Variables'!$A188,'4.Annual SAE Indices'!$A$2:$A$23,'4.Annual SAE Indices'!$M$2:$M$23)*_xlfn.XLOOKUP('8. Model Variables'!$B188,'5.Monthly Multipliers'!$B$2:$B$13,'5.Monthly Multipliers'!$F$2:$F$13) + _xlfn.XLOOKUP('8. Model Variables'!$A188,'4.Annual SAE Indices'!$A$2:$A$23,'4.Annual SAE Indices'!$N$2:$N$23)*_xlfn.XLOOKUP('8. Model Variables'!$B188,'5.Monthly Multipliers'!$B$2:$B$13,'5.Monthly Multipliers'!$G$2:$G$13) + _xlfn.XLOOKUP('8. Model Variables'!$A188,'4.Annual SAE Indices'!$A$2:$A$23,'4.Annual SAE Indices'!$O$2:$O$23)*_xlfn.XLOOKUP('8. Model Variables'!$B188,'5.Monthly Multipliers'!$B$2:$B$13,'5.Monthly Multipliers'!$H$2:$H$13) + _xlfn.XLOOKUP('8. Model Variables'!$A188,'4.Annual SAE Indices'!$A$2:$A$23,'4.Annual SAE Indices'!$P$2:$P$23)*_xlfn.XLOOKUP('8. Model Variables'!$B188,'5.Monthly Multipliers'!$B$2:$B$13,'5.Monthly Multipliers'!$I$2:$I$13) + _xlfn.XLOOKUP('8. Model Variables'!$A188,'4.Annual SAE Indices'!$A$2:$A$23,'4.Annual SAE Indices'!$Q$2:$Q$23)*_xlfn.XLOOKUP('8. Model Variables'!$B188,'5.Monthly Multipliers'!$B$2:$B$13,'5.Monthly Multipliers'!$J$2:$J$13) + _xlfn.XLOOKUP('8. Model Variables'!$A188,'4.Annual SAE Indices'!$A$2:$A$23,'4.Annual SAE Indices'!$R$2:$R$23)*_xlfn.XLOOKUP('8. Model Variables'!$B188,'5.Monthly Multipliers'!$B$2:$B$13,'5.Monthly Multipliers'!$K$2:$K$13) + _xlfn.XLOOKUP('8. Model Variables'!$A188,'4.Annual SAE Indices'!$A$2:$A$23,'4.Annual SAE Indices'!$T$2:$T$23)*_xlfn.XLOOKUP('8. Model Variables'!$B188,'5.Monthly Multipliers'!$B$2:$B$13,'5.Monthly Multipliers'!$L$2:$L$13) + _xlfn.XLOOKUP('8. Model Variables'!$A188,'4.Annual SAE Indices'!$A$2:$A$23,'4.Annual SAE Indices'!$U$2:$U$23)*_xlfn.XLOOKUP('8. Model Variables'!$B188,'5.Monthly Multipliers'!$B$2:$B$13,'5.Monthly Multipliers'!$M$2:$M$13)</f>
        <v>490.67074028333701</v>
      </c>
      <c r="F188">
        <f>('6.Econ Transform'!C188^0.2)*'7.Wthr Transform'!D212*12*'8. Model Variables'!E188</f>
        <v>510.04390676649308</v>
      </c>
    </row>
    <row r="189" spans="1:6" x14ac:dyDescent="0.35">
      <c r="A189">
        <f t="shared" si="4"/>
        <v>2032</v>
      </c>
      <c r="B189">
        <f t="shared" si="5"/>
        <v>8</v>
      </c>
      <c r="C189" s="2">
        <f>('6.Econ Transform'!C189^0.2)*'7.Wthr Transform'!H213*_xlfn.XLOOKUP('8. Model Variables'!A189,'4.Annual SAE Indices'!$A$2:$A$23,'4.Annual SAE Indices'!$V$2:$V$23)</f>
        <v>0.11188407506612182</v>
      </c>
      <c r="D189" s="2">
        <f>('6.Econ Transform'!C189^0.2)*'7.Wthr Transform'!L213*_xlfn.XLOOKUP('8. Model Variables'!$A189,'4.Annual SAE Indices'!$A$2:$A$23,'4.Annual SAE Indices'!$W$2:$W$23)</f>
        <v>363.43425532270118</v>
      </c>
      <c r="E189">
        <f>_xlfn.XLOOKUP('8. Model Variables'!$A189,'4.Annual SAE Indices'!$A$2:$A$23,'4.Annual SAE Indices'!$J$2:$J$23)*_xlfn.XLOOKUP('8. Model Variables'!$B189,'5.Monthly Multipliers'!$B$2:$B$13,'5.Monthly Multipliers'!$C$2:$C$13) + _xlfn.XLOOKUP('8. Model Variables'!$A189,'4.Annual SAE Indices'!$A$2:$A$23,'4.Annual SAE Indices'!$K$2:$K$23)*_xlfn.XLOOKUP('8. Model Variables'!$B189,'5.Monthly Multipliers'!$B$2:$B$13,'5.Monthly Multipliers'!$D$2:$D$13) + _xlfn.XLOOKUP('8. Model Variables'!$A189,'4.Annual SAE Indices'!$A$2:$A$23,'4.Annual SAE Indices'!$L$2:$L$23)*_xlfn.XLOOKUP('8. Model Variables'!$B189,'5.Monthly Multipliers'!$B$2:$B$13,'5.Monthly Multipliers'!$E$2:$E$13) + _xlfn.XLOOKUP('8. Model Variables'!$A189,'4.Annual SAE Indices'!$A$2:$A$23,'4.Annual SAE Indices'!$M$2:$M$23)*_xlfn.XLOOKUP('8. Model Variables'!$B189,'5.Monthly Multipliers'!$B$2:$B$13,'5.Monthly Multipliers'!$F$2:$F$13) + _xlfn.XLOOKUP('8. Model Variables'!$A189,'4.Annual SAE Indices'!$A$2:$A$23,'4.Annual SAE Indices'!$N$2:$N$23)*_xlfn.XLOOKUP('8. Model Variables'!$B189,'5.Monthly Multipliers'!$B$2:$B$13,'5.Monthly Multipliers'!$G$2:$G$13) + _xlfn.XLOOKUP('8. Model Variables'!$A189,'4.Annual SAE Indices'!$A$2:$A$23,'4.Annual SAE Indices'!$O$2:$O$23)*_xlfn.XLOOKUP('8. Model Variables'!$B189,'5.Monthly Multipliers'!$B$2:$B$13,'5.Monthly Multipliers'!$H$2:$H$13) + _xlfn.XLOOKUP('8. Model Variables'!$A189,'4.Annual SAE Indices'!$A$2:$A$23,'4.Annual SAE Indices'!$P$2:$P$23)*_xlfn.XLOOKUP('8. Model Variables'!$B189,'5.Monthly Multipliers'!$B$2:$B$13,'5.Monthly Multipliers'!$I$2:$I$13) + _xlfn.XLOOKUP('8. Model Variables'!$A189,'4.Annual SAE Indices'!$A$2:$A$23,'4.Annual SAE Indices'!$Q$2:$Q$23)*_xlfn.XLOOKUP('8. Model Variables'!$B189,'5.Monthly Multipliers'!$B$2:$B$13,'5.Monthly Multipliers'!$J$2:$J$13) + _xlfn.XLOOKUP('8. Model Variables'!$A189,'4.Annual SAE Indices'!$A$2:$A$23,'4.Annual SAE Indices'!$R$2:$R$23)*_xlfn.XLOOKUP('8. Model Variables'!$B189,'5.Monthly Multipliers'!$B$2:$B$13,'5.Monthly Multipliers'!$K$2:$K$13) + _xlfn.XLOOKUP('8. Model Variables'!$A189,'4.Annual SAE Indices'!$A$2:$A$23,'4.Annual SAE Indices'!$T$2:$T$23)*_xlfn.XLOOKUP('8. Model Variables'!$B189,'5.Monthly Multipliers'!$B$2:$B$13,'5.Monthly Multipliers'!$L$2:$L$13) + _xlfn.XLOOKUP('8. Model Variables'!$A189,'4.Annual SAE Indices'!$A$2:$A$23,'4.Annual SAE Indices'!$U$2:$U$23)*_xlfn.XLOOKUP('8. Model Variables'!$B189,'5.Monthly Multipliers'!$B$2:$B$13,'5.Monthly Multipliers'!$M$2:$M$13)</f>
        <v>489.77791069518099</v>
      </c>
      <c r="F189">
        <f>('6.Econ Transform'!C189^0.2)*'7.Wthr Transform'!D213*12*'8. Model Variables'!E189</f>
        <v>509.11582556288016</v>
      </c>
    </row>
    <row r="190" spans="1:6" x14ac:dyDescent="0.35">
      <c r="A190">
        <f t="shared" si="4"/>
        <v>2032</v>
      </c>
      <c r="B190">
        <f t="shared" si="5"/>
        <v>9</v>
      </c>
      <c r="C190" s="2">
        <f>('6.Econ Transform'!C190^0.2)*'7.Wthr Transform'!H214*_xlfn.XLOOKUP('8. Model Variables'!A190,'4.Annual SAE Indices'!$A$2:$A$23,'4.Annual SAE Indices'!$V$2:$V$23)</f>
        <v>5.6072135294765699</v>
      </c>
      <c r="D190" s="2">
        <f>('6.Econ Transform'!C190^0.2)*'7.Wthr Transform'!L214*_xlfn.XLOOKUP('8. Model Variables'!$A190,'4.Annual SAE Indices'!$A$2:$A$23,'4.Annual SAE Indices'!$W$2:$W$23)</f>
        <v>135.77160390606596</v>
      </c>
      <c r="E190">
        <f>_xlfn.XLOOKUP('8. Model Variables'!$A190,'4.Annual SAE Indices'!$A$2:$A$23,'4.Annual SAE Indices'!$J$2:$J$23)*_xlfn.XLOOKUP('8. Model Variables'!$B190,'5.Monthly Multipliers'!$B$2:$B$13,'5.Monthly Multipliers'!$C$2:$C$13) + _xlfn.XLOOKUP('8. Model Variables'!$A190,'4.Annual SAE Indices'!$A$2:$A$23,'4.Annual SAE Indices'!$K$2:$K$23)*_xlfn.XLOOKUP('8. Model Variables'!$B190,'5.Monthly Multipliers'!$B$2:$B$13,'5.Monthly Multipliers'!$D$2:$D$13) + _xlfn.XLOOKUP('8. Model Variables'!$A190,'4.Annual SAE Indices'!$A$2:$A$23,'4.Annual SAE Indices'!$L$2:$L$23)*_xlfn.XLOOKUP('8. Model Variables'!$B190,'5.Monthly Multipliers'!$B$2:$B$13,'5.Monthly Multipliers'!$E$2:$E$13) + _xlfn.XLOOKUP('8. Model Variables'!$A190,'4.Annual SAE Indices'!$A$2:$A$23,'4.Annual SAE Indices'!$M$2:$M$23)*_xlfn.XLOOKUP('8. Model Variables'!$B190,'5.Monthly Multipliers'!$B$2:$B$13,'5.Monthly Multipliers'!$F$2:$F$13) + _xlfn.XLOOKUP('8. Model Variables'!$A190,'4.Annual SAE Indices'!$A$2:$A$23,'4.Annual SAE Indices'!$N$2:$N$23)*_xlfn.XLOOKUP('8. Model Variables'!$B190,'5.Monthly Multipliers'!$B$2:$B$13,'5.Monthly Multipliers'!$G$2:$G$13) + _xlfn.XLOOKUP('8. Model Variables'!$A190,'4.Annual SAE Indices'!$A$2:$A$23,'4.Annual SAE Indices'!$O$2:$O$23)*_xlfn.XLOOKUP('8. Model Variables'!$B190,'5.Monthly Multipliers'!$B$2:$B$13,'5.Monthly Multipliers'!$H$2:$H$13) + _xlfn.XLOOKUP('8. Model Variables'!$A190,'4.Annual SAE Indices'!$A$2:$A$23,'4.Annual SAE Indices'!$P$2:$P$23)*_xlfn.XLOOKUP('8. Model Variables'!$B190,'5.Monthly Multipliers'!$B$2:$B$13,'5.Monthly Multipliers'!$I$2:$I$13) + _xlfn.XLOOKUP('8. Model Variables'!$A190,'4.Annual SAE Indices'!$A$2:$A$23,'4.Annual SAE Indices'!$Q$2:$Q$23)*_xlfn.XLOOKUP('8. Model Variables'!$B190,'5.Monthly Multipliers'!$B$2:$B$13,'5.Monthly Multipliers'!$J$2:$J$13) + _xlfn.XLOOKUP('8. Model Variables'!$A190,'4.Annual SAE Indices'!$A$2:$A$23,'4.Annual SAE Indices'!$R$2:$R$23)*_xlfn.XLOOKUP('8. Model Variables'!$B190,'5.Monthly Multipliers'!$B$2:$B$13,'5.Monthly Multipliers'!$K$2:$K$13) + _xlfn.XLOOKUP('8. Model Variables'!$A190,'4.Annual SAE Indices'!$A$2:$A$23,'4.Annual SAE Indices'!$T$2:$T$23)*_xlfn.XLOOKUP('8. Model Variables'!$B190,'5.Monthly Multipliers'!$B$2:$B$13,'5.Monthly Multipliers'!$L$2:$L$13) + _xlfn.XLOOKUP('8. Model Variables'!$A190,'4.Annual SAE Indices'!$A$2:$A$23,'4.Annual SAE Indices'!$U$2:$U$23)*_xlfn.XLOOKUP('8. Model Variables'!$B190,'5.Monthly Multipliers'!$B$2:$B$13,'5.Monthly Multipliers'!$M$2:$M$13)</f>
        <v>492.47759634454508</v>
      </c>
      <c r="F190">
        <f>('6.Econ Transform'!C190^0.2)*'7.Wthr Transform'!D214*12*'8. Model Variables'!E190</f>
        <v>495.40848675078462</v>
      </c>
    </row>
    <row r="191" spans="1:6" x14ac:dyDescent="0.35">
      <c r="A191">
        <f t="shared" si="4"/>
        <v>2032</v>
      </c>
      <c r="B191">
        <f t="shared" si="5"/>
        <v>10</v>
      </c>
      <c r="C191" s="2">
        <f>('6.Econ Transform'!C191^0.2)*'7.Wthr Transform'!H215*_xlfn.XLOOKUP('8. Model Variables'!A191,'4.Annual SAE Indices'!$A$2:$A$23,'4.Annual SAE Indices'!$V$2:$V$23)</f>
        <v>70.154832286696276</v>
      </c>
      <c r="D191" s="2">
        <f>('6.Econ Transform'!C191^0.2)*'7.Wthr Transform'!L215*_xlfn.XLOOKUP('8. Model Variables'!$A191,'4.Annual SAE Indices'!$A$2:$A$23,'4.Annual SAE Indices'!$W$2:$W$23)</f>
        <v>18.708228210200154</v>
      </c>
      <c r="E191">
        <f>_xlfn.XLOOKUP('8. Model Variables'!$A191,'4.Annual SAE Indices'!$A$2:$A$23,'4.Annual SAE Indices'!$J$2:$J$23)*_xlfn.XLOOKUP('8. Model Variables'!$B191,'5.Monthly Multipliers'!$B$2:$B$13,'5.Monthly Multipliers'!$C$2:$C$13) + _xlfn.XLOOKUP('8. Model Variables'!$A191,'4.Annual SAE Indices'!$A$2:$A$23,'4.Annual SAE Indices'!$K$2:$K$23)*_xlfn.XLOOKUP('8. Model Variables'!$B191,'5.Monthly Multipliers'!$B$2:$B$13,'5.Monthly Multipliers'!$D$2:$D$13) + _xlfn.XLOOKUP('8. Model Variables'!$A191,'4.Annual SAE Indices'!$A$2:$A$23,'4.Annual SAE Indices'!$L$2:$L$23)*_xlfn.XLOOKUP('8. Model Variables'!$B191,'5.Monthly Multipliers'!$B$2:$B$13,'5.Monthly Multipliers'!$E$2:$E$13) + _xlfn.XLOOKUP('8. Model Variables'!$A191,'4.Annual SAE Indices'!$A$2:$A$23,'4.Annual SAE Indices'!$M$2:$M$23)*_xlfn.XLOOKUP('8. Model Variables'!$B191,'5.Monthly Multipliers'!$B$2:$B$13,'5.Monthly Multipliers'!$F$2:$F$13) + _xlfn.XLOOKUP('8. Model Variables'!$A191,'4.Annual SAE Indices'!$A$2:$A$23,'4.Annual SAE Indices'!$N$2:$N$23)*_xlfn.XLOOKUP('8. Model Variables'!$B191,'5.Monthly Multipliers'!$B$2:$B$13,'5.Monthly Multipliers'!$G$2:$G$13) + _xlfn.XLOOKUP('8. Model Variables'!$A191,'4.Annual SAE Indices'!$A$2:$A$23,'4.Annual SAE Indices'!$O$2:$O$23)*_xlfn.XLOOKUP('8. Model Variables'!$B191,'5.Monthly Multipliers'!$B$2:$B$13,'5.Monthly Multipliers'!$H$2:$H$13) + _xlfn.XLOOKUP('8. Model Variables'!$A191,'4.Annual SAE Indices'!$A$2:$A$23,'4.Annual SAE Indices'!$P$2:$P$23)*_xlfn.XLOOKUP('8. Model Variables'!$B191,'5.Monthly Multipliers'!$B$2:$B$13,'5.Monthly Multipliers'!$I$2:$I$13) + _xlfn.XLOOKUP('8. Model Variables'!$A191,'4.Annual SAE Indices'!$A$2:$A$23,'4.Annual SAE Indices'!$Q$2:$Q$23)*_xlfn.XLOOKUP('8. Model Variables'!$B191,'5.Monthly Multipliers'!$B$2:$B$13,'5.Monthly Multipliers'!$J$2:$J$13) + _xlfn.XLOOKUP('8. Model Variables'!$A191,'4.Annual SAE Indices'!$A$2:$A$23,'4.Annual SAE Indices'!$R$2:$R$23)*_xlfn.XLOOKUP('8. Model Variables'!$B191,'5.Monthly Multipliers'!$B$2:$B$13,'5.Monthly Multipliers'!$K$2:$K$13) + _xlfn.XLOOKUP('8. Model Variables'!$A191,'4.Annual SAE Indices'!$A$2:$A$23,'4.Annual SAE Indices'!$T$2:$T$23)*_xlfn.XLOOKUP('8. Model Variables'!$B191,'5.Monthly Multipliers'!$B$2:$B$13,'5.Monthly Multipliers'!$L$2:$L$13) + _xlfn.XLOOKUP('8. Model Variables'!$A191,'4.Annual SAE Indices'!$A$2:$A$23,'4.Annual SAE Indices'!$U$2:$U$23)*_xlfn.XLOOKUP('8. Model Variables'!$B191,'5.Monthly Multipliers'!$B$2:$B$13,'5.Monthly Multipliers'!$M$2:$M$13)</f>
        <v>497.87169641857201</v>
      </c>
      <c r="F191">
        <f>('6.Econ Transform'!C191^0.2)*'7.Wthr Transform'!D215*12*'8. Model Variables'!E191</f>
        <v>518.17014206840122</v>
      </c>
    </row>
    <row r="192" spans="1:6" x14ac:dyDescent="0.35">
      <c r="A192">
        <f t="shared" si="4"/>
        <v>2032</v>
      </c>
      <c r="B192">
        <f t="shared" si="5"/>
        <v>11</v>
      </c>
      <c r="C192" s="2">
        <f>('6.Econ Transform'!C192^0.2)*'7.Wthr Transform'!H216*_xlfn.XLOOKUP('8. Model Variables'!A192,'4.Annual SAE Indices'!$A$2:$A$23,'4.Annual SAE Indices'!$V$2:$V$23)</f>
        <v>168.05480787070459</v>
      </c>
      <c r="D192" s="2">
        <f>('6.Econ Transform'!C192^0.2)*'7.Wthr Transform'!L216*_xlfn.XLOOKUP('8. Model Variables'!$A192,'4.Annual SAE Indices'!$A$2:$A$23,'4.Annual SAE Indices'!$W$2:$W$23)</f>
        <v>0.74660619104405834</v>
      </c>
      <c r="E192">
        <f>_xlfn.XLOOKUP('8. Model Variables'!$A192,'4.Annual SAE Indices'!$A$2:$A$23,'4.Annual SAE Indices'!$J$2:$J$23)*_xlfn.XLOOKUP('8. Model Variables'!$B192,'5.Monthly Multipliers'!$B$2:$B$13,'5.Monthly Multipliers'!$C$2:$C$13) + _xlfn.XLOOKUP('8. Model Variables'!$A192,'4.Annual SAE Indices'!$A$2:$A$23,'4.Annual SAE Indices'!$K$2:$K$23)*_xlfn.XLOOKUP('8. Model Variables'!$B192,'5.Monthly Multipliers'!$B$2:$B$13,'5.Monthly Multipliers'!$D$2:$D$13) + _xlfn.XLOOKUP('8. Model Variables'!$A192,'4.Annual SAE Indices'!$A$2:$A$23,'4.Annual SAE Indices'!$L$2:$L$23)*_xlfn.XLOOKUP('8. Model Variables'!$B192,'5.Monthly Multipliers'!$B$2:$B$13,'5.Monthly Multipliers'!$E$2:$E$13) + _xlfn.XLOOKUP('8. Model Variables'!$A192,'4.Annual SAE Indices'!$A$2:$A$23,'4.Annual SAE Indices'!$M$2:$M$23)*_xlfn.XLOOKUP('8. Model Variables'!$B192,'5.Monthly Multipliers'!$B$2:$B$13,'5.Monthly Multipliers'!$F$2:$F$13) + _xlfn.XLOOKUP('8. Model Variables'!$A192,'4.Annual SAE Indices'!$A$2:$A$23,'4.Annual SAE Indices'!$N$2:$N$23)*_xlfn.XLOOKUP('8. Model Variables'!$B192,'5.Monthly Multipliers'!$B$2:$B$13,'5.Monthly Multipliers'!$G$2:$G$13) + _xlfn.XLOOKUP('8. Model Variables'!$A192,'4.Annual SAE Indices'!$A$2:$A$23,'4.Annual SAE Indices'!$O$2:$O$23)*_xlfn.XLOOKUP('8. Model Variables'!$B192,'5.Monthly Multipliers'!$B$2:$B$13,'5.Monthly Multipliers'!$H$2:$H$13) + _xlfn.XLOOKUP('8. Model Variables'!$A192,'4.Annual SAE Indices'!$A$2:$A$23,'4.Annual SAE Indices'!$P$2:$P$23)*_xlfn.XLOOKUP('8. Model Variables'!$B192,'5.Monthly Multipliers'!$B$2:$B$13,'5.Monthly Multipliers'!$I$2:$I$13) + _xlfn.XLOOKUP('8. Model Variables'!$A192,'4.Annual SAE Indices'!$A$2:$A$23,'4.Annual SAE Indices'!$Q$2:$Q$23)*_xlfn.XLOOKUP('8. Model Variables'!$B192,'5.Monthly Multipliers'!$B$2:$B$13,'5.Monthly Multipliers'!$J$2:$J$13) + _xlfn.XLOOKUP('8. Model Variables'!$A192,'4.Annual SAE Indices'!$A$2:$A$23,'4.Annual SAE Indices'!$R$2:$R$23)*_xlfn.XLOOKUP('8. Model Variables'!$B192,'5.Monthly Multipliers'!$B$2:$B$13,'5.Monthly Multipliers'!$K$2:$K$13) + _xlfn.XLOOKUP('8. Model Variables'!$A192,'4.Annual SAE Indices'!$A$2:$A$23,'4.Annual SAE Indices'!$T$2:$T$23)*_xlfn.XLOOKUP('8. Model Variables'!$B192,'5.Monthly Multipliers'!$B$2:$B$13,'5.Monthly Multipliers'!$L$2:$L$13) + _xlfn.XLOOKUP('8. Model Variables'!$A192,'4.Annual SAE Indices'!$A$2:$A$23,'4.Annual SAE Indices'!$U$2:$U$23)*_xlfn.XLOOKUP('8. Model Variables'!$B192,'5.Monthly Multipliers'!$B$2:$B$13,'5.Monthly Multipliers'!$M$2:$M$13)</f>
        <v>502.96543295434196</v>
      </c>
      <c r="F192">
        <f>('6.Econ Transform'!C192^0.2)*'7.Wthr Transform'!D216*12*'8. Model Variables'!E192</f>
        <v>506.58537334707052</v>
      </c>
    </row>
    <row r="193" spans="1:6" x14ac:dyDescent="0.35">
      <c r="A193">
        <f t="shared" si="4"/>
        <v>2032</v>
      </c>
      <c r="B193">
        <f t="shared" si="5"/>
        <v>12</v>
      </c>
      <c r="C193" s="2">
        <f>('6.Econ Transform'!C193^0.2)*'7.Wthr Transform'!H217*_xlfn.XLOOKUP('8. Model Variables'!A193,'4.Annual SAE Indices'!$A$2:$A$23,'4.Annual SAE Indices'!$V$2:$V$23)</f>
        <v>256.07073897865638</v>
      </c>
      <c r="D193" s="2">
        <f>('6.Econ Transform'!C193^0.2)*'7.Wthr Transform'!L217*_xlfn.XLOOKUP('8. Model Variables'!$A193,'4.Annual SAE Indices'!$A$2:$A$23,'4.Annual SAE Indices'!$W$2:$W$23)</f>
        <v>0</v>
      </c>
      <c r="E193">
        <f>_xlfn.XLOOKUP('8. Model Variables'!$A193,'4.Annual SAE Indices'!$A$2:$A$23,'4.Annual SAE Indices'!$J$2:$J$23)*_xlfn.XLOOKUP('8. Model Variables'!$B193,'5.Monthly Multipliers'!$B$2:$B$13,'5.Monthly Multipliers'!$C$2:$C$13) + _xlfn.XLOOKUP('8. Model Variables'!$A193,'4.Annual SAE Indices'!$A$2:$A$23,'4.Annual SAE Indices'!$K$2:$K$23)*_xlfn.XLOOKUP('8. Model Variables'!$B193,'5.Monthly Multipliers'!$B$2:$B$13,'5.Monthly Multipliers'!$D$2:$D$13) + _xlfn.XLOOKUP('8. Model Variables'!$A193,'4.Annual SAE Indices'!$A$2:$A$23,'4.Annual SAE Indices'!$L$2:$L$23)*_xlfn.XLOOKUP('8. Model Variables'!$B193,'5.Monthly Multipliers'!$B$2:$B$13,'5.Monthly Multipliers'!$E$2:$E$13) + _xlfn.XLOOKUP('8. Model Variables'!$A193,'4.Annual SAE Indices'!$A$2:$A$23,'4.Annual SAE Indices'!$M$2:$M$23)*_xlfn.XLOOKUP('8. Model Variables'!$B193,'5.Monthly Multipliers'!$B$2:$B$13,'5.Monthly Multipliers'!$F$2:$F$13) + _xlfn.XLOOKUP('8. Model Variables'!$A193,'4.Annual SAE Indices'!$A$2:$A$23,'4.Annual SAE Indices'!$N$2:$N$23)*_xlfn.XLOOKUP('8. Model Variables'!$B193,'5.Monthly Multipliers'!$B$2:$B$13,'5.Monthly Multipliers'!$G$2:$G$13) + _xlfn.XLOOKUP('8. Model Variables'!$A193,'4.Annual SAE Indices'!$A$2:$A$23,'4.Annual SAE Indices'!$O$2:$O$23)*_xlfn.XLOOKUP('8. Model Variables'!$B193,'5.Monthly Multipliers'!$B$2:$B$13,'5.Monthly Multipliers'!$H$2:$H$13) + _xlfn.XLOOKUP('8. Model Variables'!$A193,'4.Annual SAE Indices'!$A$2:$A$23,'4.Annual SAE Indices'!$P$2:$P$23)*_xlfn.XLOOKUP('8. Model Variables'!$B193,'5.Monthly Multipliers'!$B$2:$B$13,'5.Monthly Multipliers'!$I$2:$I$13) + _xlfn.XLOOKUP('8. Model Variables'!$A193,'4.Annual SAE Indices'!$A$2:$A$23,'4.Annual SAE Indices'!$Q$2:$Q$23)*_xlfn.XLOOKUP('8. Model Variables'!$B193,'5.Monthly Multipliers'!$B$2:$B$13,'5.Monthly Multipliers'!$J$2:$J$13) + _xlfn.XLOOKUP('8. Model Variables'!$A193,'4.Annual SAE Indices'!$A$2:$A$23,'4.Annual SAE Indices'!$R$2:$R$23)*_xlfn.XLOOKUP('8. Model Variables'!$B193,'5.Monthly Multipliers'!$B$2:$B$13,'5.Monthly Multipliers'!$K$2:$K$13) + _xlfn.XLOOKUP('8. Model Variables'!$A193,'4.Annual SAE Indices'!$A$2:$A$23,'4.Annual SAE Indices'!$T$2:$T$23)*_xlfn.XLOOKUP('8. Model Variables'!$B193,'5.Monthly Multipliers'!$B$2:$B$13,'5.Monthly Multipliers'!$L$2:$L$13) + _xlfn.XLOOKUP('8. Model Variables'!$A193,'4.Annual SAE Indices'!$A$2:$A$23,'4.Annual SAE Indices'!$U$2:$U$23)*_xlfn.XLOOKUP('8. Model Variables'!$B193,'5.Monthly Multipliers'!$B$2:$B$13,'5.Monthly Multipliers'!$M$2:$M$13)</f>
        <v>509.44333366215801</v>
      </c>
      <c r="F193">
        <f>('6.Econ Transform'!C193^0.2)*'7.Wthr Transform'!D217*12*'8. Model Variables'!E193</f>
        <v>530.21355999636455</v>
      </c>
    </row>
    <row r="194" spans="1:6" x14ac:dyDescent="0.35">
      <c r="A194">
        <f t="shared" si="4"/>
        <v>2033</v>
      </c>
      <c r="B194">
        <f t="shared" si="5"/>
        <v>1</v>
      </c>
      <c r="C194" s="2">
        <f>('6.Econ Transform'!C194^0.2)*'7.Wthr Transform'!H218*_xlfn.XLOOKUP('8. Model Variables'!A194,'4.Annual SAE Indices'!$A$2:$A$23,'4.Annual SAE Indices'!$V$2:$V$23)</f>
        <v>0</v>
      </c>
      <c r="D194" s="2">
        <f>('6.Econ Transform'!C194^0.2)*'7.Wthr Transform'!L218*_xlfn.XLOOKUP('8. Model Variables'!$A194,'4.Annual SAE Indices'!$A$2:$A$23,'4.Annual SAE Indices'!$W$2:$W$23)</f>
        <v>0</v>
      </c>
      <c r="E194">
        <f>_xlfn.XLOOKUP('8. Model Variables'!$A194,'4.Annual SAE Indices'!$A$2:$A$23,'4.Annual SAE Indices'!$J$2:$J$23)*_xlfn.XLOOKUP('8. Model Variables'!$B194,'5.Monthly Multipliers'!$B$2:$B$13,'5.Monthly Multipliers'!$C$2:$C$13) + _xlfn.XLOOKUP('8. Model Variables'!$A194,'4.Annual SAE Indices'!$A$2:$A$23,'4.Annual SAE Indices'!$K$2:$K$23)*_xlfn.XLOOKUP('8. Model Variables'!$B194,'5.Monthly Multipliers'!$B$2:$B$13,'5.Monthly Multipliers'!$D$2:$D$13) + _xlfn.XLOOKUP('8. Model Variables'!$A194,'4.Annual SAE Indices'!$A$2:$A$23,'4.Annual SAE Indices'!$L$2:$L$23)*_xlfn.XLOOKUP('8. Model Variables'!$B194,'5.Monthly Multipliers'!$B$2:$B$13,'5.Monthly Multipliers'!$E$2:$E$13) + _xlfn.XLOOKUP('8. Model Variables'!$A194,'4.Annual SAE Indices'!$A$2:$A$23,'4.Annual SAE Indices'!$M$2:$M$23)*_xlfn.XLOOKUP('8. Model Variables'!$B194,'5.Monthly Multipliers'!$B$2:$B$13,'5.Monthly Multipliers'!$F$2:$F$13) + _xlfn.XLOOKUP('8. Model Variables'!$A194,'4.Annual SAE Indices'!$A$2:$A$23,'4.Annual SAE Indices'!$N$2:$N$23)*_xlfn.XLOOKUP('8. Model Variables'!$B194,'5.Monthly Multipliers'!$B$2:$B$13,'5.Monthly Multipliers'!$G$2:$G$13) + _xlfn.XLOOKUP('8. Model Variables'!$A194,'4.Annual SAE Indices'!$A$2:$A$23,'4.Annual SAE Indices'!$O$2:$O$23)*_xlfn.XLOOKUP('8. Model Variables'!$B194,'5.Monthly Multipliers'!$B$2:$B$13,'5.Monthly Multipliers'!$H$2:$H$13) + _xlfn.XLOOKUP('8. Model Variables'!$A194,'4.Annual SAE Indices'!$A$2:$A$23,'4.Annual SAE Indices'!$P$2:$P$23)*_xlfn.XLOOKUP('8. Model Variables'!$B194,'5.Monthly Multipliers'!$B$2:$B$13,'5.Monthly Multipliers'!$I$2:$I$13) + _xlfn.XLOOKUP('8. Model Variables'!$A194,'4.Annual SAE Indices'!$A$2:$A$23,'4.Annual SAE Indices'!$Q$2:$Q$23)*_xlfn.XLOOKUP('8. Model Variables'!$B194,'5.Monthly Multipliers'!$B$2:$B$13,'5.Monthly Multipliers'!$J$2:$J$13) + _xlfn.XLOOKUP('8. Model Variables'!$A194,'4.Annual SAE Indices'!$A$2:$A$23,'4.Annual SAE Indices'!$R$2:$R$23)*_xlfn.XLOOKUP('8. Model Variables'!$B194,'5.Monthly Multipliers'!$B$2:$B$13,'5.Monthly Multipliers'!$K$2:$K$13) + _xlfn.XLOOKUP('8. Model Variables'!$A194,'4.Annual SAE Indices'!$A$2:$A$23,'4.Annual SAE Indices'!$T$2:$T$23)*_xlfn.XLOOKUP('8. Model Variables'!$B194,'5.Monthly Multipliers'!$B$2:$B$13,'5.Monthly Multipliers'!$L$2:$L$13) + _xlfn.XLOOKUP('8. Model Variables'!$A194,'4.Annual SAE Indices'!$A$2:$A$23,'4.Annual SAE Indices'!$U$2:$U$23)*_xlfn.XLOOKUP('8. Model Variables'!$B194,'5.Monthly Multipliers'!$B$2:$B$13,'5.Monthly Multipliers'!$M$2:$M$13)</f>
        <v>512.47213307117102</v>
      </c>
      <c r="F194">
        <f>('6.Econ Transform'!C194^0.2)*'7.Wthr Transform'!D218*12*'8. Model Variables'!E194</f>
        <v>0</v>
      </c>
    </row>
    <row r="195" spans="1:6" x14ac:dyDescent="0.35">
      <c r="A195">
        <f t="shared" si="4"/>
        <v>2033</v>
      </c>
      <c r="B195">
        <f t="shared" si="5"/>
        <v>2</v>
      </c>
      <c r="C195" s="2">
        <f>('6.Econ Transform'!C195^0.2)*'7.Wthr Transform'!H219*_xlfn.XLOOKUP('8. Model Variables'!A195,'4.Annual SAE Indices'!$A$2:$A$23,'4.Annual SAE Indices'!$V$2:$V$23)</f>
        <v>0</v>
      </c>
      <c r="D195" s="2">
        <f>('6.Econ Transform'!C195^0.2)*'7.Wthr Transform'!L219*_xlfn.XLOOKUP('8. Model Variables'!$A195,'4.Annual SAE Indices'!$A$2:$A$23,'4.Annual SAE Indices'!$W$2:$W$23)</f>
        <v>0</v>
      </c>
      <c r="E195">
        <f>_xlfn.XLOOKUP('8. Model Variables'!$A195,'4.Annual SAE Indices'!$A$2:$A$23,'4.Annual SAE Indices'!$J$2:$J$23)*_xlfn.XLOOKUP('8. Model Variables'!$B195,'5.Monthly Multipliers'!$B$2:$B$13,'5.Monthly Multipliers'!$C$2:$C$13) + _xlfn.XLOOKUP('8. Model Variables'!$A195,'4.Annual SAE Indices'!$A$2:$A$23,'4.Annual SAE Indices'!$K$2:$K$23)*_xlfn.XLOOKUP('8. Model Variables'!$B195,'5.Monthly Multipliers'!$B$2:$B$13,'5.Monthly Multipliers'!$D$2:$D$13) + _xlfn.XLOOKUP('8. Model Variables'!$A195,'4.Annual SAE Indices'!$A$2:$A$23,'4.Annual SAE Indices'!$L$2:$L$23)*_xlfn.XLOOKUP('8. Model Variables'!$B195,'5.Monthly Multipliers'!$B$2:$B$13,'5.Monthly Multipliers'!$E$2:$E$13) + _xlfn.XLOOKUP('8. Model Variables'!$A195,'4.Annual SAE Indices'!$A$2:$A$23,'4.Annual SAE Indices'!$M$2:$M$23)*_xlfn.XLOOKUP('8. Model Variables'!$B195,'5.Monthly Multipliers'!$B$2:$B$13,'5.Monthly Multipliers'!$F$2:$F$13) + _xlfn.XLOOKUP('8. Model Variables'!$A195,'4.Annual SAE Indices'!$A$2:$A$23,'4.Annual SAE Indices'!$N$2:$N$23)*_xlfn.XLOOKUP('8. Model Variables'!$B195,'5.Monthly Multipliers'!$B$2:$B$13,'5.Monthly Multipliers'!$G$2:$G$13) + _xlfn.XLOOKUP('8. Model Variables'!$A195,'4.Annual SAE Indices'!$A$2:$A$23,'4.Annual SAE Indices'!$O$2:$O$23)*_xlfn.XLOOKUP('8. Model Variables'!$B195,'5.Monthly Multipliers'!$B$2:$B$13,'5.Monthly Multipliers'!$H$2:$H$13) + _xlfn.XLOOKUP('8. Model Variables'!$A195,'4.Annual SAE Indices'!$A$2:$A$23,'4.Annual SAE Indices'!$P$2:$P$23)*_xlfn.XLOOKUP('8. Model Variables'!$B195,'5.Monthly Multipliers'!$B$2:$B$13,'5.Monthly Multipliers'!$I$2:$I$13) + _xlfn.XLOOKUP('8. Model Variables'!$A195,'4.Annual SAE Indices'!$A$2:$A$23,'4.Annual SAE Indices'!$Q$2:$Q$23)*_xlfn.XLOOKUP('8. Model Variables'!$B195,'5.Monthly Multipliers'!$B$2:$B$13,'5.Monthly Multipliers'!$J$2:$J$13) + _xlfn.XLOOKUP('8. Model Variables'!$A195,'4.Annual SAE Indices'!$A$2:$A$23,'4.Annual SAE Indices'!$R$2:$R$23)*_xlfn.XLOOKUP('8. Model Variables'!$B195,'5.Monthly Multipliers'!$B$2:$B$13,'5.Monthly Multipliers'!$K$2:$K$13) + _xlfn.XLOOKUP('8. Model Variables'!$A195,'4.Annual SAE Indices'!$A$2:$A$23,'4.Annual SAE Indices'!$T$2:$T$23)*_xlfn.XLOOKUP('8. Model Variables'!$B195,'5.Monthly Multipliers'!$B$2:$B$13,'5.Monthly Multipliers'!$L$2:$L$13) + _xlfn.XLOOKUP('8. Model Variables'!$A195,'4.Annual SAE Indices'!$A$2:$A$23,'4.Annual SAE Indices'!$U$2:$U$23)*_xlfn.XLOOKUP('8. Model Variables'!$B195,'5.Monthly Multipliers'!$B$2:$B$13,'5.Monthly Multipliers'!$M$2:$M$13)</f>
        <v>509.89245164786797</v>
      </c>
      <c r="F195">
        <f>('6.Econ Transform'!C195^0.2)*'7.Wthr Transform'!D219*12*'8. Model Variables'!E195</f>
        <v>0</v>
      </c>
    </row>
    <row r="196" spans="1:6" x14ac:dyDescent="0.35">
      <c r="A196">
        <f t="shared" si="4"/>
        <v>2033</v>
      </c>
      <c r="B196">
        <f t="shared" si="5"/>
        <v>3</v>
      </c>
      <c r="C196" s="2">
        <f>('6.Econ Transform'!C196^0.2)*'7.Wthr Transform'!H220*_xlfn.XLOOKUP('8. Model Variables'!A196,'4.Annual SAE Indices'!$A$2:$A$23,'4.Annual SAE Indices'!$V$2:$V$23)</f>
        <v>0</v>
      </c>
      <c r="D196" s="2">
        <f>('6.Econ Transform'!C196^0.2)*'7.Wthr Transform'!L220*_xlfn.XLOOKUP('8. Model Variables'!$A196,'4.Annual SAE Indices'!$A$2:$A$23,'4.Annual SAE Indices'!$W$2:$W$23)</f>
        <v>0</v>
      </c>
      <c r="E196">
        <f>_xlfn.XLOOKUP('8. Model Variables'!$A196,'4.Annual SAE Indices'!$A$2:$A$23,'4.Annual SAE Indices'!$J$2:$J$23)*_xlfn.XLOOKUP('8. Model Variables'!$B196,'5.Monthly Multipliers'!$B$2:$B$13,'5.Monthly Multipliers'!$C$2:$C$13) + _xlfn.XLOOKUP('8. Model Variables'!$A196,'4.Annual SAE Indices'!$A$2:$A$23,'4.Annual SAE Indices'!$K$2:$K$23)*_xlfn.XLOOKUP('8. Model Variables'!$B196,'5.Monthly Multipliers'!$B$2:$B$13,'5.Monthly Multipliers'!$D$2:$D$13) + _xlfn.XLOOKUP('8. Model Variables'!$A196,'4.Annual SAE Indices'!$A$2:$A$23,'4.Annual SAE Indices'!$L$2:$L$23)*_xlfn.XLOOKUP('8. Model Variables'!$B196,'5.Monthly Multipliers'!$B$2:$B$13,'5.Monthly Multipliers'!$E$2:$E$13) + _xlfn.XLOOKUP('8. Model Variables'!$A196,'4.Annual SAE Indices'!$A$2:$A$23,'4.Annual SAE Indices'!$M$2:$M$23)*_xlfn.XLOOKUP('8. Model Variables'!$B196,'5.Monthly Multipliers'!$B$2:$B$13,'5.Monthly Multipliers'!$F$2:$F$13) + _xlfn.XLOOKUP('8. Model Variables'!$A196,'4.Annual SAE Indices'!$A$2:$A$23,'4.Annual SAE Indices'!$N$2:$N$23)*_xlfn.XLOOKUP('8. Model Variables'!$B196,'5.Monthly Multipliers'!$B$2:$B$13,'5.Monthly Multipliers'!$G$2:$G$13) + _xlfn.XLOOKUP('8. Model Variables'!$A196,'4.Annual SAE Indices'!$A$2:$A$23,'4.Annual SAE Indices'!$O$2:$O$23)*_xlfn.XLOOKUP('8. Model Variables'!$B196,'5.Monthly Multipliers'!$B$2:$B$13,'5.Monthly Multipliers'!$H$2:$H$13) + _xlfn.XLOOKUP('8. Model Variables'!$A196,'4.Annual SAE Indices'!$A$2:$A$23,'4.Annual SAE Indices'!$P$2:$P$23)*_xlfn.XLOOKUP('8. Model Variables'!$B196,'5.Monthly Multipliers'!$B$2:$B$13,'5.Monthly Multipliers'!$I$2:$I$13) + _xlfn.XLOOKUP('8. Model Variables'!$A196,'4.Annual SAE Indices'!$A$2:$A$23,'4.Annual SAE Indices'!$Q$2:$Q$23)*_xlfn.XLOOKUP('8. Model Variables'!$B196,'5.Monthly Multipliers'!$B$2:$B$13,'5.Monthly Multipliers'!$J$2:$J$13) + _xlfn.XLOOKUP('8. Model Variables'!$A196,'4.Annual SAE Indices'!$A$2:$A$23,'4.Annual SAE Indices'!$R$2:$R$23)*_xlfn.XLOOKUP('8. Model Variables'!$B196,'5.Monthly Multipliers'!$B$2:$B$13,'5.Monthly Multipliers'!$K$2:$K$13) + _xlfn.XLOOKUP('8. Model Variables'!$A196,'4.Annual SAE Indices'!$A$2:$A$23,'4.Annual SAE Indices'!$T$2:$T$23)*_xlfn.XLOOKUP('8. Model Variables'!$B196,'5.Monthly Multipliers'!$B$2:$B$13,'5.Monthly Multipliers'!$L$2:$L$13) + _xlfn.XLOOKUP('8. Model Variables'!$A196,'4.Annual SAE Indices'!$A$2:$A$23,'4.Annual SAE Indices'!$U$2:$U$23)*_xlfn.XLOOKUP('8. Model Variables'!$B196,'5.Monthly Multipliers'!$B$2:$B$13,'5.Monthly Multipliers'!$M$2:$M$13)</f>
        <v>507.11903039199302</v>
      </c>
      <c r="F196">
        <f>('6.Econ Transform'!C196^0.2)*'7.Wthr Transform'!D220*12*'8. Model Variables'!E196</f>
        <v>0</v>
      </c>
    </row>
    <row r="197" spans="1:6" x14ac:dyDescent="0.35">
      <c r="A197">
        <f t="shared" si="4"/>
        <v>2033</v>
      </c>
      <c r="B197">
        <f t="shared" si="5"/>
        <v>4</v>
      </c>
      <c r="C197" s="2">
        <f>('6.Econ Transform'!C197^0.2)*'7.Wthr Transform'!H221*_xlfn.XLOOKUP('8. Model Variables'!A197,'4.Annual SAE Indices'!$A$2:$A$23,'4.Annual SAE Indices'!$V$2:$V$23)</f>
        <v>0</v>
      </c>
      <c r="D197" s="2">
        <f>('6.Econ Transform'!C197^0.2)*'7.Wthr Transform'!L221*_xlfn.XLOOKUP('8. Model Variables'!$A197,'4.Annual SAE Indices'!$A$2:$A$23,'4.Annual SAE Indices'!$W$2:$W$23)</f>
        <v>0</v>
      </c>
      <c r="E197">
        <f>_xlfn.XLOOKUP('8. Model Variables'!$A197,'4.Annual SAE Indices'!$A$2:$A$23,'4.Annual SAE Indices'!$J$2:$J$23)*_xlfn.XLOOKUP('8. Model Variables'!$B197,'5.Monthly Multipliers'!$B$2:$B$13,'5.Monthly Multipliers'!$C$2:$C$13) + _xlfn.XLOOKUP('8. Model Variables'!$A197,'4.Annual SAE Indices'!$A$2:$A$23,'4.Annual SAE Indices'!$K$2:$K$23)*_xlfn.XLOOKUP('8. Model Variables'!$B197,'5.Monthly Multipliers'!$B$2:$B$13,'5.Monthly Multipliers'!$D$2:$D$13) + _xlfn.XLOOKUP('8. Model Variables'!$A197,'4.Annual SAE Indices'!$A$2:$A$23,'4.Annual SAE Indices'!$L$2:$L$23)*_xlfn.XLOOKUP('8. Model Variables'!$B197,'5.Monthly Multipliers'!$B$2:$B$13,'5.Monthly Multipliers'!$E$2:$E$13) + _xlfn.XLOOKUP('8. Model Variables'!$A197,'4.Annual SAE Indices'!$A$2:$A$23,'4.Annual SAE Indices'!$M$2:$M$23)*_xlfn.XLOOKUP('8. Model Variables'!$B197,'5.Monthly Multipliers'!$B$2:$B$13,'5.Monthly Multipliers'!$F$2:$F$13) + _xlfn.XLOOKUP('8. Model Variables'!$A197,'4.Annual SAE Indices'!$A$2:$A$23,'4.Annual SAE Indices'!$N$2:$N$23)*_xlfn.XLOOKUP('8. Model Variables'!$B197,'5.Monthly Multipliers'!$B$2:$B$13,'5.Monthly Multipliers'!$G$2:$G$13) + _xlfn.XLOOKUP('8. Model Variables'!$A197,'4.Annual SAE Indices'!$A$2:$A$23,'4.Annual SAE Indices'!$O$2:$O$23)*_xlfn.XLOOKUP('8. Model Variables'!$B197,'5.Monthly Multipliers'!$B$2:$B$13,'5.Monthly Multipliers'!$H$2:$H$13) + _xlfn.XLOOKUP('8. Model Variables'!$A197,'4.Annual SAE Indices'!$A$2:$A$23,'4.Annual SAE Indices'!$P$2:$P$23)*_xlfn.XLOOKUP('8. Model Variables'!$B197,'5.Monthly Multipliers'!$B$2:$B$13,'5.Monthly Multipliers'!$I$2:$I$13) + _xlfn.XLOOKUP('8. Model Variables'!$A197,'4.Annual SAE Indices'!$A$2:$A$23,'4.Annual SAE Indices'!$Q$2:$Q$23)*_xlfn.XLOOKUP('8. Model Variables'!$B197,'5.Monthly Multipliers'!$B$2:$B$13,'5.Monthly Multipliers'!$J$2:$J$13) + _xlfn.XLOOKUP('8. Model Variables'!$A197,'4.Annual SAE Indices'!$A$2:$A$23,'4.Annual SAE Indices'!$R$2:$R$23)*_xlfn.XLOOKUP('8. Model Variables'!$B197,'5.Monthly Multipliers'!$B$2:$B$13,'5.Monthly Multipliers'!$K$2:$K$13) + _xlfn.XLOOKUP('8. Model Variables'!$A197,'4.Annual SAE Indices'!$A$2:$A$23,'4.Annual SAE Indices'!$T$2:$T$23)*_xlfn.XLOOKUP('8. Model Variables'!$B197,'5.Monthly Multipliers'!$B$2:$B$13,'5.Monthly Multipliers'!$L$2:$L$13) + _xlfn.XLOOKUP('8. Model Variables'!$A197,'4.Annual SAE Indices'!$A$2:$A$23,'4.Annual SAE Indices'!$U$2:$U$23)*_xlfn.XLOOKUP('8. Model Variables'!$B197,'5.Monthly Multipliers'!$B$2:$B$13,'5.Monthly Multipliers'!$M$2:$M$13)</f>
        <v>502.11359494872806</v>
      </c>
      <c r="F197">
        <f>('6.Econ Transform'!C197^0.2)*'7.Wthr Transform'!D221*12*'8. Model Variables'!E197</f>
        <v>0</v>
      </c>
    </row>
    <row r="198" spans="1:6" x14ac:dyDescent="0.35">
      <c r="A198">
        <f t="shared" si="4"/>
        <v>2033</v>
      </c>
      <c r="B198">
        <f t="shared" si="5"/>
        <v>5</v>
      </c>
      <c r="C198" s="2">
        <f>('6.Econ Transform'!C198^0.2)*'7.Wthr Transform'!H222*_xlfn.XLOOKUP('8. Model Variables'!A198,'4.Annual SAE Indices'!$A$2:$A$23,'4.Annual SAE Indices'!$V$2:$V$23)</f>
        <v>0</v>
      </c>
      <c r="D198" s="2">
        <f>('6.Econ Transform'!C198^0.2)*'7.Wthr Transform'!L222*_xlfn.XLOOKUP('8. Model Variables'!$A198,'4.Annual SAE Indices'!$A$2:$A$23,'4.Annual SAE Indices'!$W$2:$W$23)</f>
        <v>0</v>
      </c>
      <c r="E198">
        <f>_xlfn.XLOOKUP('8. Model Variables'!$A198,'4.Annual SAE Indices'!$A$2:$A$23,'4.Annual SAE Indices'!$J$2:$J$23)*_xlfn.XLOOKUP('8. Model Variables'!$B198,'5.Monthly Multipliers'!$B$2:$B$13,'5.Monthly Multipliers'!$C$2:$C$13) + _xlfn.XLOOKUP('8. Model Variables'!$A198,'4.Annual SAE Indices'!$A$2:$A$23,'4.Annual SAE Indices'!$K$2:$K$23)*_xlfn.XLOOKUP('8. Model Variables'!$B198,'5.Monthly Multipliers'!$B$2:$B$13,'5.Monthly Multipliers'!$D$2:$D$13) + _xlfn.XLOOKUP('8. Model Variables'!$A198,'4.Annual SAE Indices'!$A$2:$A$23,'4.Annual SAE Indices'!$L$2:$L$23)*_xlfn.XLOOKUP('8. Model Variables'!$B198,'5.Monthly Multipliers'!$B$2:$B$13,'5.Monthly Multipliers'!$E$2:$E$13) + _xlfn.XLOOKUP('8. Model Variables'!$A198,'4.Annual SAE Indices'!$A$2:$A$23,'4.Annual SAE Indices'!$M$2:$M$23)*_xlfn.XLOOKUP('8. Model Variables'!$B198,'5.Monthly Multipliers'!$B$2:$B$13,'5.Monthly Multipliers'!$F$2:$F$13) + _xlfn.XLOOKUP('8. Model Variables'!$A198,'4.Annual SAE Indices'!$A$2:$A$23,'4.Annual SAE Indices'!$N$2:$N$23)*_xlfn.XLOOKUP('8. Model Variables'!$B198,'5.Monthly Multipliers'!$B$2:$B$13,'5.Monthly Multipliers'!$G$2:$G$13) + _xlfn.XLOOKUP('8. Model Variables'!$A198,'4.Annual SAE Indices'!$A$2:$A$23,'4.Annual SAE Indices'!$O$2:$O$23)*_xlfn.XLOOKUP('8. Model Variables'!$B198,'5.Monthly Multipliers'!$B$2:$B$13,'5.Monthly Multipliers'!$H$2:$H$13) + _xlfn.XLOOKUP('8. Model Variables'!$A198,'4.Annual SAE Indices'!$A$2:$A$23,'4.Annual SAE Indices'!$P$2:$P$23)*_xlfn.XLOOKUP('8. Model Variables'!$B198,'5.Monthly Multipliers'!$B$2:$B$13,'5.Monthly Multipliers'!$I$2:$I$13) + _xlfn.XLOOKUP('8. Model Variables'!$A198,'4.Annual SAE Indices'!$A$2:$A$23,'4.Annual SAE Indices'!$Q$2:$Q$23)*_xlfn.XLOOKUP('8. Model Variables'!$B198,'5.Monthly Multipliers'!$B$2:$B$13,'5.Monthly Multipliers'!$J$2:$J$13) + _xlfn.XLOOKUP('8. Model Variables'!$A198,'4.Annual SAE Indices'!$A$2:$A$23,'4.Annual SAE Indices'!$R$2:$R$23)*_xlfn.XLOOKUP('8. Model Variables'!$B198,'5.Monthly Multipliers'!$B$2:$B$13,'5.Monthly Multipliers'!$K$2:$K$13) + _xlfn.XLOOKUP('8. Model Variables'!$A198,'4.Annual SAE Indices'!$A$2:$A$23,'4.Annual SAE Indices'!$T$2:$T$23)*_xlfn.XLOOKUP('8. Model Variables'!$B198,'5.Monthly Multipliers'!$B$2:$B$13,'5.Monthly Multipliers'!$L$2:$L$13) + _xlfn.XLOOKUP('8. Model Variables'!$A198,'4.Annual SAE Indices'!$A$2:$A$23,'4.Annual SAE Indices'!$U$2:$U$23)*_xlfn.XLOOKUP('8. Model Variables'!$B198,'5.Monthly Multipliers'!$B$2:$B$13,'5.Monthly Multipliers'!$M$2:$M$13)</f>
        <v>499.13971896913603</v>
      </c>
      <c r="F198">
        <f>('6.Econ Transform'!C198^0.2)*'7.Wthr Transform'!D222*12*'8. Model Variables'!E198</f>
        <v>0</v>
      </c>
    </row>
    <row r="199" spans="1:6" x14ac:dyDescent="0.35">
      <c r="A199">
        <f t="shared" si="4"/>
        <v>2033</v>
      </c>
      <c r="B199">
        <f t="shared" si="5"/>
        <v>6</v>
      </c>
      <c r="C199" s="2">
        <f>('6.Econ Transform'!C199^0.2)*'7.Wthr Transform'!H223*_xlfn.XLOOKUP('8. Model Variables'!A199,'4.Annual SAE Indices'!$A$2:$A$23,'4.Annual SAE Indices'!$V$2:$V$23)</f>
        <v>0</v>
      </c>
      <c r="D199" s="2">
        <f>('6.Econ Transform'!C199^0.2)*'7.Wthr Transform'!L223*_xlfn.XLOOKUP('8. Model Variables'!$A199,'4.Annual SAE Indices'!$A$2:$A$23,'4.Annual SAE Indices'!$W$2:$W$23)</f>
        <v>0</v>
      </c>
      <c r="E199">
        <f>_xlfn.XLOOKUP('8. Model Variables'!$A199,'4.Annual SAE Indices'!$A$2:$A$23,'4.Annual SAE Indices'!$J$2:$J$23)*_xlfn.XLOOKUP('8. Model Variables'!$B199,'5.Monthly Multipliers'!$B$2:$B$13,'5.Monthly Multipliers'!$C$2:$C$13) + _xlfn.XLOOKUP('8. Model Variables'!$A199,'4.Annual SAE Indices'!$A$2:$A$23,'4.Annual SAE Indices'!$K$2:$K$23)*_xlfn.XLOOKUP('8. Model Variables'!$B199,'5.Monthly Multipliers'!$B$2:$B$13,'5.Monthly Multipliers'!$D$2:$D$13) + _xlfn.XLOOKUP('8. Model Variables'!$A199,'4.Annual SAE Indices'!$A$2:$A$23,'4.Annual SAE Indices'!$L$2:$L$23)*_xlfn.XLOOKUP('8. Model Variables'!$B199,'5.Monthly Multipliers'!$B$2:$B$13,'5.Monthly Multipliers'!$E$2:$E$13) + _xlfn.XLOOKUP('8. Model Variables'!$A199,'4.Annual SAE Indices'!$A$2:$A$23,'4.Annual SAE Indices'!$M$2:$M$23)*_xlfn.XLOOKUP('8. Model Variables'!$B199,'5.Monthly Multipliers'!$B$2:$B$13,'5.Monthly Multipliers'!$F$2:$F$13) + _xlfn.XLOOKUP('8. Model Variables'!$A199,'4.Annual SAE Indices'!$A$2:$A$23,'4.Annual SAE Indices'!$N$2:$N$23)*_xlfn.XLOOKUP('8. Model Variables'!$B199,'5.Monthly Multipliers'!$B$2:$B$13,'5.Monthly Multipliers'!$G$2:$G$13) + _xlfn.XLOOKUP('8. Model Variables'!$A199,'4.Annual SAE Indices'!$A$2:$A$23,'4.Annual SAE Indices'!$O$2:$O$23)*_xlfn.XLOOKUP('8. Model Variables'!$B199,'5.Monthly Multipliers'!$B$2:$B$13,'5.Monthly Multipliers'!$H$2:$H$13) + _xlfn.XLOOKUP('8. Model Variables'!$A199,'4.Annual SAE Indices'!$A$2:$A$23,'4.Annual SAE Indices'!$P$2:$P$23)*_xlfn.XLOOKUP('8. Model Variables'!$B199,'5.Monthly Multipliers'!$B$2:$B$13,'5.Monthly Multipliers'!$I$2:$I$13) + _xlfn.XLOOKUP('8. Model Variables'!$A199,'4.Annual SAE Indices'!$A$2:$A$23,'4.Annual SAE Indices'!$Q$2:$Q$23)*_xlfn.XLOOKUP('8. Model Variables'!$B199,'5.Monthly Multipliers'!$B$2:$B$13,'5.Monthly Multipliers'!$J$2:$J$13) + _xlfn.XLOOKUP('8. Model Variables'!$A199,'4.Annual SAE Indices'!$A$2:$A$23,'4.Annual SAE Indices'!$R$2:$R$23)*_xlfn.XLOOKUP('8. Model Variables'!$B199,'5.Monthly Multipliers'!$B$2:$B$13,'5.Monthly Multipliers'!$K$2:$K$13) + _xlfn.XLOOKUP('8. Model Variables'!$A199,'4.Annual SAE Indices'!$A$2:$A$23,'4.Annual SAE Indices'!$T$2:$T$23)*_xlfn.XLOOKUP('8. Model Variables'!$B199,'5.Monthly Multipliers'!$B$2:$B$13,'5.Monthly Multipliers'!$L$2:$L$13) + _xlfn.XLOOKUP('8. Model Variables'!$A199,'4.Annual SAE Indices'!$A$2:$A$23,'4.Annual SAE Indices'!$U$2:$U$23)*_xlfn.XLOOKUP('8. Model Variables'!$B199,'5.Monthly Multipliers'!$B$2:$B$13,'5.Monthly Multipliers'!$M$2:$M$13)</f>
        <v>496.67168624941098</v>
      </c>
      <c r="F199">
        <f>('6.Econ Transform'!C199^0.2)*'7.Wthr Transform'!D223*12*'8. Model Variables'!E199</f>
        <v>0</v>
      </c>
    </row>
    <row r="200" spans="1:6" x14ac:dyDescent="0.35">
      <c r="A200">
        <f t="shared" si="4"/>
        <v>2033</v>
      </c>
      <c r="B200">
        <f t="shared" si="5"/>
        <v>7</v>
      </c>
      <c r="C200" s="2">
        <f>('6.Econ Transform'!C200^0.2)*'7.Wthr Transform'!H224*_xlfn.XLOOKUP('8. Model Variables'!A200,'4.Annual SAE Indices'!$A$2:$A$23,'4.Annual SAE Indices'!$V$2:$V$23)</f>
        <v>0</v>
      </c>
      <c r="D200" s="2">
        <f>('6.Econ Transform'!C200^0.2)*'7.Wthr Transform'!L224*_xlfn.XLOOKUP('8. Model Variables'!$A200,'4.Annual SAE Indices'!$A$2:$A$23,'4.Annual SAE Indices'!$W$2:$W$23)</f>
        <v>0</v>
      </c>
      <c r="E200">
        <f>_xlfn.XLOOKUP('8. Model Variables'!$A200,'4.Annual SAE Indices'!$A$2:$A$23,'4.Annual SAE Indices'!$J$2:$J$23)*_xlfn.XLOOKUP('8. Model Variables'!$B200,'5.Monthly Multipliers'!$B$2:$B$13,'5.Monthly Multipliers'!$C$2:$C$13) + _xlfn.XLOOKUP('8. Model Variables'!$A200,'4.Annual SAE Indices'!$A$2:$A$23,'4.Annual SAE Indices'!$K$2:$K$23)*_xlfn.XLOOKUP('8. Model Variables'!$B200,'5.Monthly Multipliers'!$B$2:$B$13,'5.Monthly Multipliers'!$D$2:$D$13) + _xlfn.XLOOKUP('8. Model Variables'!$A200,'4.Annual SAE Indices'!$A$2:$A$23,'4.Annual SAE Indices'!$L$2:$L$23)*_xlfn.XLOOKUP('8. Model Variables'!$B200,'5.Monthly Multipliers'!$B$2:$B$13,'5.Monthly Multipliers'!$E$2:$E$13) + _xlfn.XLOOKUP('8. Model Variables'!$A200,'4.Annual SAE Indices'!$A$2:$A$23,'4.Annual SAE Indices'!$M$2:$M$23)*_xlfn.XLOOKUP('8. Model Variables'!$B200,'5.Monthly Multipliers'!$B$2:$B$13,'5.Monthly Multipliers'!$F$2:$F$13) + _xlfn.XLOOKUP('8. Model Variables'!$A200,'4.Annual SAE Indices'!$A$2:$A$23,'4.Annual SAE Indices'!$N$2:$N$23)*_xlfn.XLOOKUP('8. Model Variables'!$B200,'5.Monthly Multipliers'!$B$2:$B$13,'5.Monthly Multipliers'!$G$2:$G$13) + _xlfn.XLOOKUP('8. Model Variables'!$A200,'4.Annual SAE Indices'!$A$2:$A$23,'4.Annual SAE Indices'!$O$2:$O$23)*_xlfn.XLOOKUP('8. Model Variables'!$B200,'5.Monthly Multipliers'!$B$2:$B$13,'5.Monthly Multipliers'!$H$2:$H$13) + _xlfn.XLOOKUP('8. Model Variables'!$A200,'4.Annual SAE Indices'!$A$2:$A$23,'4.Annual SAE Indices'!$P$2:$P$23)*_xlfn.XLOOKUP('8. Model Variables'!$B200,'5.Monthly Multipliers'!$B$2:$B$13,'5.Monthly Multipliers'!$I$2:$I$13) + _xlfn.XLOOKUP('8. Model Variables'!$A200,'4.Annual SAE Indices'!$A$2:$A$23,'4.Annual SAE Indices'!$Q$2:$Q$23)*_xlfn.XLOOKUP('8. Model Variables'!$B200,'5.Monthly Multipliers'!$B$2:$B$13,'5.Monthly Multipliers'!$J$2:$J$13) + _xlfn.XLOOKUP('8. Model Variables'!$A200,'4.Annual SAE Indices'!$A$2:$A$23,'4.Annual SAE Indices'!$R$2:$R$23)*_xlfn.XLOOKUP('8. Model Variables'!$B200,'5.Monthly Multipliers'!$B$2:$B$13,'5.Monthly Multipliers'!$K$2:$K$13) + _xlfn.XLOOKUP('8. Model Variables'!$A200,'4.Annual SAE Indices'!$A$2:$A$23,'4.Annual SAE Indices'!$T$2:$T$23)*_xlfn.XLOOKUP('8. Model Variables'!$B200,'5.Monthly Multipliers'!$B$2:$B$13,'5.Monthly Multipliers'!$L$2:$L$13) + _xlfn.XLOOKUP('8. Model Variables'!$A200,'4.Annual SAE Indices'!$A$2:$A$23,'4.Annual SAE Indices'!$U$2:$U$23)*_xlfn.XLOOKUP('8. Model Variables'!$B200,'5.Monthly Multipliers'!$B$2:$B$13,'5.Monthly Multipliers'!$M$2:$M$13)</f>
        <v>491.53862250915699</v>
      </c>
      <c r="F200">
        <f>('6.Econ Transform'!C200^0.2)*'7.Wthr Transform'!D224*12*'8. Model Variables'!E200</f>
        <v>0</v>
      </c>
    </row>
    <row r="201" spans="1:6" x14ac:dyDescent="0.35">
      <c r="A201">
        <f t="shared" si="4"/>
        <v>2033</v>
      </c>
      <c r="B201">
        <f t="shared" si="5"/>
        <v>8</v>
      </c>
      <c r="C201" s="2">
        <f>('6.Econ Transform'!C201^0.2)*'7.Wthr Transform'!H225*_xlfn.XLOOKUP('8. Model Variables'!A201,'4.Annual SAE Indices'!$A$2:$A$23,'4.Annual SAE Indices'!$V$2:$V$23)</f>
        <v>0</v>
      </c>
      <c r="D201" s="2">
        <f>('6.Econ Transform'!C201^0.2)*'7.Wthr Transform'!L225*_xlfn.XLOOKUP('8. Model Variables'!$A201,'4.Annual SAE Indices'!$A$2:$A$23,'4.Annual SAE Indices'!$W$2:$W$23)</f>
        <v>0</v>
      </c>
      <c r="E201">
        <f>_xlfn.XLOOKUP('8. Model Variables'!$A201,'4.Annual SAE Indices'!$A$2:$A$23,'4.Annual SAE Indices'!$J$2:$J$23)*_xlfn.XLOOKUP('8. Model Variables'!$B201,'5.Monthly Multipliers'!$B$2:$B$13,'5.Monthly Multipliers'!$C$2:$C$13) + _xlfn.XLOOKUP('8. Model Variables'!$A201,'4.Annual SAE Indices'!$A$2:$A$23,'4.Annual SAE Indices'!$K$2:$K$23)*_xlfn.XLOOKUP('8. Model Variables'!$B201,'5.Monthly Multipliers'!$B$2:$B$13,'5.Monthly Multipliers'!$D$2:$D$13) + _xlfn.XLOOKUP('8. Model Variables'!$A201,'4.Annual SAE Indices'!$A$2:$A$23,'4.Annual SAE Indices'!$L$2:$L$23)*_xlfn.XLOOKUP('8. Model Variables'!$B201,'5.Monthly Multipliers'!$B$2:$B$13,'5.Monthly Multipliers'!$E$2:$E$13) + _xlfn.XLOOKUP('8. Model Variables'!$A201,'4.Annual SAE Indices'!$A$2:$A$23,'4.Annual SAE Indices'!$M$2:$M$23)*_xlfn.XLOOKUP('8. Model Variables'!$B201,'5.Monthly Multipliers'!$B$2:$B$13,'5.Monthly Multipliers'!$F$2:$F$13) + _xlfn.XLOOKUP('8. Model Variables'!$A201,'4.Annual SAE Indices'!$A$2:$A$23,'4.Annual SAE Indices'!$N$2:$N$23)*_xlfn.XLOOKUP('8. Model Variables'!$B201,'5.Monthly Multipliers'!$B$2:$B$13,'5.Monthly Multipliers'!$G$2:$G$13) + _xlfn.XLOOKUP('8. Model Variables'!$A201,'4.Annual SAE Indices'!$A$2:$A$23,'4.Annual SAE Indices'!$O$2:$O$23)*_xlfn.XLOOKUP('8. Model Variables'!$B201,'5.Monthly Multipliers'!$B$2:$B$13,'5.Monthly Multipliers'!$H$2:$H$13) + _xlfn.XLOOKUP('8. Model Variables'!$A201,'4.Annual SAE Indices'!$A$2:$A$23,'4.Annual SAE Indices'!$P$2:$P$23)*_xlfn.XLOOKUP('8. Model Variables'!$B201,'5.Monthly Multipliers'!$B$2:$B$13,'5.Monthly Multipliers'!$I$2:$I$13) + _xlfn.XLOOKUP('8. Model Variables'!$A201,'4.Annual SAE Indices'!$A$2:$A$23,'4.Annual SAE Indices'!$Q$2:$Q$23)*_xlfn.XLOOKUP('8. Model Variables'!$B201,'5.Monthly Multipliers'!$B$2:$B$13,'5.Monthly Multipliers'!$J$2:$J$13) + _xlfn.XLOOKUP('8. Model Variables'!$A201,'4.Annual SAE Indices'!$A$2:$A$23,'4.Annual SAE Indices'!$R$2:$R$23)*_xlfn.XLOOKUP('8. Model Variables'!$B201,'5.Monthly Multipliers'!$B$2:$B$13,'5.Monthly Multipliers'!$K$2:$K$13) + _xlfn.XLOOKUP('8. Model Variables'!$A201,'4.Annual SAE Indices'!$A$2:$A$23,'4.Annual SAE Indices'!$T$2:$T$23)*_xlfn.XLOOKUP('8. Model Variables'!$B201,'5.Monthly Multipliers'!$B$2:$B$13,'5.Monthly Multipliers'!$L$2:$L$13) + _xlfn.XLOOKUP('8. Model Variables'!$A201,'4.Annual SAE Indices'!$A$2:$A$23,'4.Annual SAE Indices'!$U$2:$U$23)*_xlfn.XLOOKUP('8. Model Variables'!$B201,'5.Monthly Multipliers'!$B$2:$B$13,'5.Monthly Multipliers'!$M$2:$M$13)</f>
        <v>490.64461643123701</v>
      </c>
      <c r="F201">
        <f>('6.Econ Transform'!C201^0.2)*'7.Wthr Transform'!D225*12*'8. Model Variables'!E201</f>
        <v>0</v>
      </c>
    </row>
    <row r="202" spans="1:6" x14ac:dyDescent="0.35">
      <c r="A202">
        <f t="shared" si="4"/>
        <v>2033</v>
      </c>
      <c r="B202">
        <f t="shared" si="5"/>
        <v>9</v>
      </c>
      <c r="C202" s="2">
        <f>('6.Econ Transform'!C202^0.2)*'7.Wthr Transform'!H226*_xlfn.XLOOKUP('8. Model Variables'!A202,'4.Annual SAE Indices'!$A$2:$A$23,'4.Annual SAE Indices'!$V$2:$V$23)</f>
        <v>0</v>
      </c>
      <c r="D202" s="2">
        <f>('6.Econ Transform'!C202^0.2)*'7.Wthr Transform'!L226*_xlfn.XLOOKUP('8. Model Variables'!$A202,'4.Annual SAE Indices'!$A$2:$A$23,'4.Annual SAE Indices'!$W$2:$W$23)</f>
        <v>0</v>
      </c>
      <c r="E202">
        <f>_xlfn.XLOOKUP('8. Model Variables'!$A202,'4.Annual SAE Indices'!$A$2:$A$23,'4.Annual SAE Indices'!$J$2:$J$23)*_xlfn.XLOOKUP('8. Model Variables'!$B202,'5.Monthly Multipliers'!$B$2:$B$13,'5.Monthly Multipliers'!$C$2:$C$13) + _xlfn.XLOOKUP('8. Model Variables'!$A202,'4.Annual SAE Indices'!$A$2:$A$23,'4.Annual SAE Indices'!$K$2:$K$23)*_xlfn.XLOOKUP('8. Model Variables'!$B202,'5.Monthly Multipliers'!$B$2:$B$13,'5.Monthly Multipliers'!$D$2:$D$13) + _xlfn.XLOOKUP('8. Model Variables'!$A202,'4.Annual SAE Indices'!$A$2:$A$23,'4.Annual SAE Indices'!$L$2:$L$23)*_xlfn.XLOOKUP('8. Model Variables'!$B202,'5.Monthly Multipliers'!$B$2:$B$13,'5.Monthly Multipliers'!$E$2:$E$13) + _xlfn.XLOOKUP('8. Model Variables'!$A202,'4.Annual SAE Indices'!$A$2:$A$23,'4.Annual SAE Indices'!$M$2:$M$23)*_xlfn.XLOOKUP('8. Model Variables'!$B202,'5.Monthly Multipliers'!$B$2:$B$13,'5.Monthly Multipliers'!$F$2:$F$13) + _xlfn.XLOOKUP('8. Model Variables'!$A202,'4.Annual SAE Indices'!$A$2:$A$23,'4.Annual SAE Indices'!$N$2:$N$23)*_xlfn.XLOOKUP('8. Model Variables'!$B202,'5.Monthly Multipliers'!$B$2:$B$13,'5.Monthly Multipliers'!$G$2:$G$13) + _xlfn.XLOOKUP('8. Model Variables'!$A202,'4.Annual SAE Indices'!$A$2:$A$23,'4.Annual SAE Indices'!$O$2:$O$23)*_xlfn.XLOOKUP('8. Model Variables'!$B202,'5.Monthly Multipliers'!$B$2:$B$13,'5.Monthly Multipliers'!$H$2:$H$13) + _xlfn.XLOOKUP('8. Model Variables'!$A202,'4.Annual SAE Indices'!$A$2:$A$23,'4.Annual SAE Indices'!$P$2:$P$23)*_xlfn.XLOOKUP('8. Model Variables'!$B202,'5.Monthly Multipliers'!$B$2:$B$13,'5.Monthly Multipliers'!$I$2:$I$13) + _xlfn.XLOOKUP('8. Model Variables'!$A202,'4.Annual SAE Indices'!$A$2:$A$23,'4.Annual SAE Indices'!$Q$2:$Q$23)*_xlfn.XLOOKUP('8. Model Variables'!$B202,'5.Monthly Multipliers'!$B$2:$B$13,'5.Monthly Multipliers'!$J$2:$J$13) + _xlfn.XLOOKUP('8. Model Variables'!$A202,'4.Annual SAE Indices'!$A$2:$A$23,'4.Annual SAE Indices'!$R$2:$R$23)*_xlfn.XLOOKUP('8. Model Variables'!$B202,'5.Monthly Multipliers'!$B$2:$B$13,'5.Monthly Multipliers'!$K$2:$K$13) + _xlfn.XLOOKUP('8. Model Variables'!$A202,'4.Annual SAE Indices'!$A$2:$A$23,'4.Annual SAE Indices'!$T$2:$T$23)*_xlfn.XLOOKUP('8. Model Variables'!$B202,'5.Monthly Multipliers'!$B$2:$B$13,'5.Monthly Multipliers'!$L$2:$L$13) + _xlfn.XLOOKUP('8. Model Variables'!$A202,'4.Annual SAE Indices'!$A$2:$A$23,'4.Annual SAE Indices'!$U$2:$U$23)*_xlfn.XLOOKUP('8. Model Variables'!$B202,'5.Monthly Multipliers'!$B$2:$B$13,'5.Monthly Multipliers'!$M$2:$M$13)</f>
        <v>493.346224774993</v>
      </c>
      <c r="F202">
        <f>('6.Econ Transform'!C202^0.2)*'7.Wthr Transform'!D226*12*'8. Model Variables'!E202</f>
        <v>0</v>
      </c>
    </row>
    <row r="203" spans="1:6" x14ac:dyDescent="0.35">
      <c r="A203">
        <f t="shared" si="4"/>
        <v>2033</v>
      </c>
      <c r="B203">
        <f t="shared" si="5"/>
        <v>10</v>
      </c>
      <c r="C203" s="2">
        <f>('6.Econ Transform'!C203^0.2)*'7.Wthr Transform'!H227*_xlfn.XLOOKUP('8. Model Variables'!A203,'4.Annual SAE Indices'!$A$2:$A$23,'4.Annual SAE Indices'!$V$2:$V$23)</f>
        <v>0</v>
      </c>
      <c r="D203" s="2">
        <f>('6.Econ Transform'!C203^0.2)*'7.Wthr Transform'!L227*_xlfn.XLOOKUP('8. Model Variables'!$A203,'4.Annual SAE Indices'!$A$2:$A$23,'4.Annual SAE Indices'!$W$2:$W$23)</f>
        <v>0</v>
      </c>
      <c r="E203">
        <f>_xlfn.XLOOKUP('8. Model Variables'!$A203,'4.Annual SAE Indices'!$A$2:$A$23,'4.Annual SAE Indices'!$J$2:$J$23)*_xlfn.XLOOKUP('8. Model Variables'!$B203,'5.Monthly Multipliers'!$B$2:$B$13,'5.Monthly Multipliers'!$C$2:$C$13) + _xlfn.XLOOKUP('8. Model Variables'!$A203,'4.Annual SAE Indices'!$A$2:$A$23,'4.Annual SAE Indices'!$K$2:$K$23)*_xlfn.XLOOKUP('8. Model Variables'!$B203,'5.Monthly Multipliers'!$B$2:$B$13,'5.Monthly Multipliers'!$D$2:$D$13) + _xlfn.XLOOKUP('8. Model Variables'!$A203,'4.Annual SAE Indices'!$A$2:$A$23,'4.Annual SAE Indices'!$L$2:$L$23)*_xlfn.XLOOKUP('8. Model Variables'!$B203,'5.Monthly Multipliers'!$B$2:$B$13,'5.Monthly Multipliers'!$E$2:$E$13) + _xlfn.XLOOKUP('8. Model Variables'!$A203,'4.Annual SAE Indices'!$A$2:$A$23,'4.Annual SAE Indices'!$M$2:$M$23)*_xlfn.XLOOKUP('8. Model Variables'!$B203,'5.Monthly Multipliers'!$B$2:$B$13,'5.Monthly Multipliers'!$F$2:$F$13) + _xlfn.XLOOKUP('8. Model Variables'!$A203,'4.Annual SAE Indices'!$A$2:$A$23,'4.Annual SAE Indices'!$N$2:$N$23)*_xlfn.XLOOKUP('8. Model Variables'!$B203,'5.Monthly Multipliers'!$B$2:$B$13,'5.Monthly Multipliers'!$G$2:$G$13) + _xlfn.XLOOKUP('8. Model Variables'!$A203,'4.Annual SAE Indices'!$A$2:$A$23,'4.Annual SAE Indices'!$O$2:$O$23)*_xlfn.XLOOKUP('8. Model Variables'!$B203,'5.Monthly Multipliers'!$B$2:$B$13,'5.Monthly Multipliers'!$H$2:$H$13) + _xlfn.XLOOKUP('8. Model Variables'!$A203,'4.Annual SAE Indices'!$A$2:$A$23,'4.Annual SAE Indices'!$P$2:$P$23)*_xlfn.XLOOKUP('8. Model Variables'!$B203,'5.Monthly Multipliers'!$B$2:$B$13,'5.Monthly Multipliers'!$I$2:$I$13) + _xlfn.XLOOKUP('8. Model Variables'!$A203,'4.Annual SAE Indices'!$A$2:$A$23,'4.Annual SAE Indices'!$Q$2:$Q$23)*_xlfn.XLOOKUP('8. Model Variables'!$B203,'5.Monthly Multipliers'!$B$2:$B$13,'5.Monthly Multipliers'!$J$2:$J$13) + _xlfn.XLOOKUP('8. Model Variables'!$A203,'4.Annual SAE Indices'!$A$2:$A$23,'4.Annual SAE Indices'!$R$2:$R$23)*_xlfn.XLOOKUP('8. Model Variables'!$B203,'5.Monthly Multipliers'!$B$2:$B$13,'5.Monthly Multipliers'!$K$2:$K$13) + _xlfn.XLOOKUP('8. Model Variables'!$A203,'4.Annual SAE Indices'!$A$2:$A$23,'4.Annual SAE Indices'!$T$2:$T$23)*_xlfn.XLOOKUP('8. Model Variables'!$B203,'5.Monthly Multipliers'!$B$2:$B$13,'5.Monthly Multipliers'!$L$2:$L$13) + _xlfn.XLOOKUP('8. Model Variables'!$A203,'4.Annual SAE Indices'!$A$2:$A$23,'4.Annual SAE Indices'!$U$2:$U$23)*_xlfn.XLOOKUP('8. Model Variables'!$B203,'5.Monthly Multipliers'!$B$2:$B$13,'5.Monthly Multipliers'!$M$2:$M$13)</f>
        <v>498.72053490429505</v>
      </c>
      <c r="F203">
        <f>('6.Econ Transform'!C203^0.2)*'7.Wthr Transform'!D227*12*'8. Model Variables'!E203</f>
        <v>0</v>
      </c>
    </row>
    <row r="204" spans="1:6" x14ac:dyDescent="0.35">
      <c r="A204">
        <f t="shared" si="4"/>
        <v>2033</v>
      </c>
      <c r="B204">
        <f t="shared" si="5"/>
        <v>11</v>
      </c>
      <c r="C204" s="2">
        <f>('6.Econ Transform'!C204^0.2)*'7.Wthr Transform'!H228*_xlfn.XLOOKUP('8. Model Variables'!A204,'4.Annual SAE Indices'!$A$2:$A$23,'4.Annual SAE Indices'!$V$2:$V$23)</f>
        <v>0</v>
      </c>
      <c r="D204" s="2">
        <f>('6.Econ Transform'!C204^0.2)*'7.Wthr Transform'!L228*_xlfn.XLOOKUP('8. Model Variables'!$A204,'4.Annual SAE Indices'!$A$2:$A$23,'4.Annual SAE Indices'!$W$2:$W$23)</f>
        <v>0</v>
      </c>
      <c r="E204">
        <f>_xlfn.XLOOKUP('8. Model Variables'!$A204,'4.Annual SAE Indices'!$A$2:$A$23,'4.Annual SAE Indices'!$J$2:$J$23)*_xlfn.XLOOKUP('8. Model Variables'!$B204,'5.Monthly Multipliers'!$B$2:$B$13,'5.Monthly Multipliers'!$C$2:$C$13) + _xlfn.XLOOKUP('8. Model Variables'!$A204,'4.Annual SAE Indices'!$A$2:$A$23,'4.Annual SAE Indices'!$K$2:$K$23)*_xlfn.XLOOKUP('8. Model Variables'!$B204,'5.Monthly Multipliers'!$B$2:$B$13,'5.Monthly Multipliers'!$D$2:$D$13) + _xlfn.XLOOKUP('8. Model Variables'!$A204,'4.Annual SAE Indices'!$A$2:$A$23,'4.Annual SAE Indices'!$L$2:$L$23)*_xlfn.XLOOKUP('8. Model Variables'!$B204,'5.Monthly Multipliers'!$B$2:$B$13,'5.Monthly Multipliers'!$E$2:$E$13) + _xlfn.XLOOKUP('8. Model Variables'!$A204,'4.Annual SAE Indices'!$A$2:$A$23,'4.Annual SAE Indices'!$M$2:$M$23)*_xlfn.XLOOKUP('8. Model Variables'!$B204,'5.Monthly Multipliers'!$B$2:$B$13,'5.Monthly Multipliers'!$F$2:$F$13) + _xlfn.XLOOKUP('8. Model Variables'!$A204,'4.Annual SAE Indices'!$A$2:$A$23,'4.Annual SAE Indices'!$N$2:$N$23)*_xlfn.XLOOKUP('8. Model Variables'!$B204,'5.Monthly Multipliers'!$B$2:$B$13,'5.Monthly Multipliers'!$G$2:$G$13) + _xlfn.XLOOKUP('8. Model Variables'!$A204,'4.Annual SAE Indices'!$A$2:$A$23,'4.Annual SAE Indices'!$O$2:$O$23)*_xlfn.XLOOKUP('8. Model Variables'!$B204,'5.Monthly Multipliers'!$B$2:$B$13,'5.Monthly Multipliers'!$H$2:$H$13) + _xlfn.XLOOKUP('8. Model Variables'!$A204,'4.Annual SAE Indices'!$A$2:$A$23,'4.Annual SAE Indices'!$P$2:$P$23)*_xlfn.XLOOKUP('8. Model Variables'!$B204,'5.Monthly Multipliers'!$B$2:$B$13,'5.Monthly Multipliers'!$I$2:$I$13) + _xlfn.XLOOKUP('8. Model Variables'!$A204,'4.Annual SAE Indices'!$A$2:$A$23,'4.Annual SAE Indices'!$Q$2:$Q$23)*_xlfn.XLOOKUP('8. Model Variables'!$B204,'5.Monthly Multipliers'!$B$2:$B$13,'5.Monthly Multipliers'!$J$2:$J$13) + _xlfn.XLOOKUP('8. Model Variables'!$A204,'4.Annual SAE Indices'!$A$2:$A$23,'4.Annual SAE Indices'!$R$2:$R$23)*_xlfn.XLOOKUP('8. Model Variables'!$B204,'5.Monthly Multipliers'!$B$2:$B$13,'5.Monthly Multipliers'!$K$2:$K$13) + _xlfn.XLOOKUP('8. Model Variables'!$A204,'4.Annual SAE Indices'!$A$2:$A$23,'4.Annual SAE Indices'!$T$2:$T$23)*_xlfn.XLOOKUP('8. Model Variables'!$B204,'5.Monthly Multipliers'!$B$2:$B$13,'5.Monthly Multipliers'!$L$2:$L$13) + _xlfn.XLOOKUP('8. Model Variables'!$A204,'4.Annual SAE Indices'!$A$2:$A$23,'4.Annual SAE Indices'!$U$2:$U$23)*_xlfn.XLOOKUP('8. Model Variables'!$B204,'5.Monthly Multipliers'!$B$2:$B$13,'5.Monthly Multipliers'!$M$2:$M$13)</f>
        <v>503.79704161025904</v>
      </c>
      <c r="F204">
        <f>('6.Econ Transform'!C204^0.2)*'7.Wthr Transform'!D228*12*'8. Model Variables'!E204</f>
        <v>0</v>
      </c>
    </row>
    <row r="205" spans="1:6" x14ac:dyDescent="0.35">
      <c r="A205">
        <f t="shared" si="4"/>
        <v>2033</v>
      </c>
      <c r="B205">
        <f t="shared" si="5"/>
        <v>12</v>
      </c>
      <c r="C205" s="2">
        <f>('6.Econ Transform'!C205^0.2)*'7.Wthr Transform'!H229*_xlfn.XLOOKUP('8. Model Variables'!A205,'4.Annual SAE Indices'!$A$2:$A$23,'4.Annual SAE Indices'!$V$2:$V$23)</f>
        <v>0</v>
      </c>
      <c r="D205" s="2">
        <f>('6.Econ Transform'!C205^0.2)*'7.Wthr Transform'!L229*_xlfn.XLOOKUP('8. Model Variables'!$A205,'4.Annual SAE Indices'!$A$2:$A$23,'4.Annual SAE Indices'!$W$2:$W$23)</f>
        <v>0</v>
      </c>
      <c r="E205">
        <f>_xlfn.XLOOKUP('8. Model Variables'!$A205,'4.Annual SAE Indices'!$A$2:$A$23,'4.Annual SAE Indices'!$J$2:$J$23)*_xlfn.XLOOKUP('8. Model Variables'!$B205,'5.Monthly Multipliers'!$B$2:$B$13,'5.Monthly Multipliers'!$C$2:$C$13) + _xlfn.XLOOKUP('8. Model Variables'!$A205,'4.Annual SAE Indices'!$A$2:$A$23,'4.Annual SAE Indices'!$K$2:$K$23)*_xlfn.XLOOKUP('8. Model Variables'!$B205,'5.Monthly Multipliers'!$B$2:$B$13,'5.Monthly Multipliers'!$D$2:$D$13) + _xlfn.XLOOKUP('8. Model Variables'!$A205,'4.Annual SAE Indices'!$A$2:$A$23,'4.Annual SAE Indices'!$L$2:$L$23)*_xlfn.XLOOKUP('8. Model Variables'!$B205,'5.Monthly Multipliers'!$B$2:$B$13,'5.Monthly Multipliers'!$E$2:$E$13) + _xlfn.XLOOKUP('8. Model Variables'!$A205,'4.Annual SAE Indices'!$A$2:$A$23,'4.Annual SAE Indices'!$M$2:$M$23)*_xlfn.XLOOKUP('8. Model Variables'!$B205,'5.Monthly Multipliers'!$B$2:$B$13,'5.Monthly Multipliers'!$F$2:$F$13) + _xlfn.XLOOKUP('8. Model Variables'!$A205,'4.Annual SAE Indices'!$A$2:$A$23,'4.Annual SAE Indices'!$N$2:$N$23)*_xlfn.XLOOKUP('8. Model Variables'!$B205,'5.Monthly Multipliers'!$B$2:$B$13,'5.Monthly Multipliers'!$G$2:$G$13) + _xlfn.XLOOKUP('8. Model Variables'!$A205,'4.Annual SAE Indices'!$A$2:$A$23,'4.Annual SAE Indices'!$O$2:$O$23)*_xlfn.XLOOKUP('8. Model Variables'!$B205,'5.Monthly Multipliers'!$B$2:$B$13,'5.Monthly Multipliers'!$H$2:$H$13) + _xlfn.XLOOKUP('8. Model Variables'!$A205,'4.Annual SAE Indices'!$A$2:$A$23,'4.Annual SAE Indices'!$P$2:$P$23)*_xlfn.XLOOKUP('8. Model Variables'!$B205,'5.Monthly Multipliers'!$B$2:$B$13,'5.Monthly Multipliers'!$I$2:$I$13) + _xlfn.XLOOKUP('8. Model Variables'!$A205,'4.Annual SAE Indices'!$A$2:$A$23,'4.Annual SAE Indices'!$Q$2:$Q$23)*_xlfn.XLOOKUP('8. Model Variables'!$B205,'5.Monthly Multipliers'!$B$2:$B$13,'5.Monthly Multipliers'!$J$2:$J$13) + _xlfn.XLOOKUP('8. Model Variables'!$A205,'4.Annual SAE Indices'!$A$2:$A$23,'4.Annual SAE Indices'!$R$2:$R$23)*_xlfn.XLOOKUP('8. Model Variables'!$B205,'5.Monthly Multipliers'!$B$2:$B$13,'5.Monthly Multipliers'!$K$2:$K$13) + _xlfn.XLOOKUP('8. Model Variables'!$A205,'4.Annual SAE Indices'!$A$2:$A$23,'4.Annual SAE Indices'!$T$2:$T$23)*_xlfn.XLOOKUP('8. Model Variables'!$B205,'5.Monthly Multipliers'!$B$2:$B$13,'5.Monthly Multipliers'!$L$2:$L$13) + _xlfn.XLOOKUP('8. Model Variables'!$A205,'4.Annual SAE Indices'!$A$2:$A$23,'4.Annual SAE Indices'!$U$2:$U$23)*_xlfn.XLOOKUP('8. Model Variables'!$B205,'5.Monthly Multipliers'!$B$2:$B$13,'5.Monthly Multipliers'!$M$2:$M$13)</f>
        <v>510.254342654928</v>
      </c>
      <c r="F205">
        <f>('6.Econ Transform'!C205^0.2)*'7.Wthr Transform'!D229*12*'8. Model Variables'!E205</f>
        <v>0</v>
      </c>
    </row>
    <row r="206" spans="1:6" x14ac:dyDescent="0.35">
      <c r="A206">
        <f t="shared" si="4"/>
        <v>2034</v>
      </c>
      <c r="B206">
        <f t="shared" si="5"/>
        <v>1</v>
      </c>
      <c r="C206" s="2">
        <f>('6.Econ Transform'!C206^0.2)*'7.Wthr Transform'!H230*_xlfn.XLOOKUP('8. Model Variables'!A206,'4.Annual SAE Indices'!$A$2:$A$23,'4.Annual SAE Indices'!$V$2:$V$23)</f>
        <v>0</v>
      </c>
      <c r="D206" s="2">
        <f>('6.Econ Transform'!C206^0.2)*'7.Wthr Transform'!L230*_xlfn.XLOOKUP('8. Model Variables'!$A206,'4.Annual SAE Indices'!$A$2:$A$23,'4.Annual SAE Indices'!$W$2:$W$23)</f>
        <v>0</v>
      </c>
      <c r="E206">
        <f>_xlfn.XLOOKUP('8. Model Variables'!$A206,'4.Annual SAE Indices'!$A$2:$A$23,'4.Annual SAE Indices'!$J$2:$J$23)*_xlfn.XLOOKUP('8. Model Variables'!$B206,'5.Monthly Multipliers'!$B$2:$B$13,'5.Monthly Multipliers'!$C$2:$C$13) + _xlfn.XLOOKUP('8. Model Variables'!$A206,'4.Annual SAE Indices'!$A$2:$A$23,'4.Annual SAE Indices'!$K$2:$K$23)*_xlfn.XLOOKUP('8. Model Variables'!$B206,'5.Monthly Multipliers'!$B$2:$B$13,'5.Monthly Multipliers'!$D$2:$D$13) + _xlfn.XLOOKUP('8. Model Variables'!$A206,'4.Annual SAE Indices'!$A$2:$A$23,'4.Annual SAE Indices'!$L$2:$L$23)*_xlfn.XLOOKUP('8. Model Variables'!$B206,'5.Monthly Multipliers'!$B$2:$B$13,'5.Monthly Multipliers'!$E$2:$E$13) + _xlfn.XLOOKUP('8. Model Variables'!$A206,'4.Annual SAE Indices'!$A$2:$A$23,'4.Annual SAE Indices'!$M$2:$M$23)*_xlfn.XLOOKUP('8. Model Variables'!$B206,'5.Monthly Multipliers'!$B$2:$B$13,'5.Monthly Multipliers'!$F$2:$F$13) + _xlfn.XLOOKUP('8. Model Variables'!$A206,'4.Annual SAE Indices'!$A$2:$A$23,'4.Annual SAE Indices'!$N$2:$N$23)*_xlfn.XLOOKUP('8. Model Variables'!$B206,'5.Monthly Multipliers'!$B$2:$B$13,'5.Monthly Multipliers'!$G$2:$G$13) + _xlfn.XLOOKUP('8. Model Variables'!$A206,'4.Annual SAE Indices'!$A$2:$A$23,'4.Annual SAE Indices'!$O$2:$O$23)*_xlfn.XLOOKUP('8. Model Variables'!$B206,'5.Monthly Multipliers'!$B$2:$B$13,'5.Monthly Multipliers'!$H$2:$H$13) + _xlfn.XLOOKUP('8. Model Variables'!$A206,'4.Annual SAE Indices'!$A$2:$A$23,'4.Annual SAE Indices'!$P$2:$P$23)*_xlfn.XLOOKUP('8. Model Variables'!$B206,'5.Monthly Multipliers'!$B$2:$B$13,'5.Monthly Multipliers'!$I$2:$I$13) + _xlfn.XLOOKUP('8. Model Variables'!$A206,'4.Annual SAE Indices'!$A$2:$A$23,'4.Annual SAE Indices'!$Q$2:$Q$23)*_xlfn.XLOOKUP('8. Model Variables'!$B206,'5.Monthly Multipliers'!$B$2:$B$13,'5.Monthly Multipliers'!$J$2:$J$13) + _xlfn.XLOOKUP('8. Model Variables'!$A206,'4.Annual SAE Indices'!$A$2:$A$23,'4.Annual SAE Indices'!$R$2:$R$23)*_xlfn.XLOOKUP('8. Model Variables'!$B206,'5.Monthly Multipliers'!$B$2:$B$13,'5.Monthly Multipliers'!$K$2:$K$13) + _xlfn.XLOOKUP('8. Model Variables'!$A206,'4.Annual SAE Indices'!$A$2:$A$23,'4.Annual SAE Indices'!$T$2:$T$23)*_xlfn.XLOOKUP('8. Model Variables'!$B206,'5.Monthly Multipliers'!$B$2:$B$13,'5.Monthly Multipliers'!$L$2:$L$13) + _xlfn.XLOOKUP('8. Model Variables'!$A206,'4.Annual SAE Indices'!$A$2:$A$23,'4.Annual SAE Indices'!$U$2:$U$23)*_xlfn.XLOOKUP('8. Model Variables'!$B206,'5.Monthly Multipliers'!$B$2:$B$13,'5.Monthly Multipliers'!$M$2:$M$13)</f>
        <v>513.10730160199307</v>
      </c>
      <c r="F206">
        <f>('6.Econ Transform'!C206^0.2)*'7.Wthr Transform'!D230*12*'8. Model Variables'!E206</f>
        <v>0</v>
      </c>
    </row>
    <row r="207" spans="1:6" x14ac:dyDescent="0.35">
      <c r="A207">
        <f t="shared" ref="A207:A217" si="6">A195+1</f>
        <v>2034</v>
      </c>
      <c r="B207">
        <f t="shared" ref="B207:B217" si="7">B195</f>
        <v>2</v>
      </c>
      <c r="C207" s="2">
        <f>('6.Econ Transform'!C207^0.2)*'7.Wthr Transform'!H231*_xlfn.XLOOKUP('8. Model Variables'!A207,'4.Annual SAE Indices'!$A$2:$A$23,'4.Annual SAE Indices'!$V$2:$V$23)</f>
        <v>0</v>
      </c>
      <c r="D207" s="2">
        <f>('6.Econ Transform'!C207^0.2)*'7.Wthr Transform'!L231*_xlfn.XLOOKUP('8. Model Variables'!$A207,'4.Annual SAE Indices'!$A$2:$A$23,'4.Annual SAE Indices'!$W$2:$W$23)</f>
        <v>0</v>
      </c>
      <c r="E207">
        <f>_xlfn.XLOOKUP('8. Model Variables'!$A207,'4.Annual SAE Indices'!$A$2:$A$23,'4.Annual SAE Indices'!$J$2:$J$23)*_xlfn.XLOOKUP('8. Model Variables'!$B207,'5.Monthly Multipliers'!$B$2:$B$13,'5.Monthly Multipliers'!$C$2:$C$13) + _xlfn.XLOOKUP('8. Model Variables'!$A207,'4.Annual SAE Indices'!$A$2:$A$23,'4.Annual SAE Indices'!$K$2:$K$23)*_xlfn.XLOOKUP('8. Model Variables'!$B207,'5.Monthly Multipliers'!$B$2:$B$13,'5.Monthly Multipliers'!$D$2:$D$13) + _xlfn.XLOOKUP('8. Model Variables'!$A207,'4.Annual SAE Indices'!$A$2:$A$23,'4.Annual SAE Indices'!$L$2:$L$23)*_xlfn.XLOOKUP('8. Model Variables'!$B207,'5.Monthly Multipliers'!$B$2:$B$13,'5.Monthly Multipliers'!$E$2:$E$13) + _xlfn.XLOOKUP('8. Model Variables'!$A207,'4.Annual SAE Indices'!$A$2:$A$23,'4.Annual SAE Indices'!$M$2:$M$23)*_xlfn.XLOOKUP('8. Model Variables'!$B207,'5.Monthly Multipliers'!$B$2:$B$13,'5.Monthly Multipliers'!$F$2:$F$13) + _xlfn.XLOOKUP('8. Model Variables'!$A207,'4.Annual SAE Indices'!$A$2:$A$23,'4.Annual SAE Indices'!$N$2:$N$23)*_xlfn.XLOOKUP('8. Model Variables'!$B207,'5.Monthly Multipliers'!$B$2:$B$13,'5.Monthly Multipliers'!$G$2:$G$13) + _xlfn.XLOOKUP('8. Model Variables'!$A207,'4.Annual SAE Indices'!$A$2:$A$23,'4.Annual SAE Indices'!$O$2:$O$23)*_xlfn.XLOOKUP('8. Model Variables'!$B207,'5.Monthly Multipliers'!$B$2:$B$13,'5.Monthly Multipliers'!$H$2:$H$13) + _xlfn.XLOOKUP('8. Model Variables'!$A207,'4.Annual SAE Indices'!$A$2:$A$23,'4.Annual SAE Indices'!$P$2:$P$23)*_xlfn.XLOOKUP('8. Model Variables'!$B207,'5.Monthly Multipliers'!$B$2:$B$13,'5.Monthly Multipliers'!$I$2:$I$13) + _xlfn.XLOOKUP('8. Model Variables'!$A207,'4.Annual SAE Indices'!$A$2:$A$23,'4.Annual SAE Indices'!$Q$2:$Q$23)*_xlfn.XLOOKUP('8. Model Variables'!$B207,'5.Monthly Multipliers'!$B$2:$B$13,'5.Monthly Multipliers'!$J$2:$J$13) + _xlfn.XLOOKUP('8. Model Variables'!$A207,'4.Annual SAE Indices'!$A$2:$A$23,'4.Annual SAE Indices'!$R$2:$R$23)*_xlfn.XLOOKUP('8. Model Variables'!$B207,'5.Monthly Multipliers'!$B$2:$B$13,'5.Monthly Multipliers'!$K$2:$K$13) + _xlfn.XLOOKUP('8. Model Variables'!$A207,'4.Annual SAE Indices'!$A$2:$A$23,'4.Annual SAE Indices'!$T$2:$T$23)*_xlfn.XLOOKUP('8. Model Variables'!$B207,'5.Monthly Multipliers'!$B$2:$B$13,'5.Monthly Multipliers'!$L$2:$L$13) + _xlfn.XLOOKUP('8. Model Variables'!$A207,'4.Annual SAE Indices'!$A$2:$A$23,'4.Annual SAE Indices'!$U$2:$U$23)*_xlfn.XLOOKUP('8. Model Variables'!$B207,'5.Monthly Multipliers'!$B$2:$B$13,'5.Monthly Multipliers'!$M$2:$M$13)</f>
        <v>510.53454289714108</v>
      </c>
      <c r="F207">
        <f>('6.Econ Transform'!C207^0.2)*'7.Wthr Transform'!D231*12*'8. Model Variables'!E207</f>
        <v>0</v>
      </c>
    </row>
    <row r="208" spans="1:6" x14ac:dyDescent="0.35">
      <c r="A208">
        <f t="shared" si="6"/>
        <v>2034</v>
      </c>
      <c r="B208">
        <f t="shared" si="7"/>
        <v>3</v>
      </c>
      <c r="C208" s="2">
        <f>('6.Econ Transform'!C208^0.2)*'7.Wthr Transform'!H232*_xlfn.XLOOKUP('8. Model Variables'!A208,'4.Annual SAE Indices'!$A$2:$A$23,'4.Annual SAE Indices'!$V$2:$V$23)</f>
        <v>0</v>
      </c>
      <c r="D208" s="2">
        <f>('6.Econ Transform'!C208^0.2)*'7.Wthr Transform'!L232*_xlfn.XLOOKUP('8. Model Variables'!$A208,'4.Annual SAE Indices'!$A$2:$A$23,'4.Annual SAE Indices'!$W$2:$W$23)</f>
        <v>0</v>
      </c>
      <c r="E208">
        <f>_xlfn.XLOOKUP('8. Model Variables'!$A208,'4.Annual SAE Indices'!$A$2:$A$23,'4.Annual SAE Indices'!$J$2:$J$23)*_xlfn.XLOOKUP('8. Model Variables'!$B208,'5.Monthly Multipliers'!$B$2:$B$13,'5.Monthly Multipliers'!$C$2:$C$13) + _xlfn.XLOOKUP('8. Model Variables'!$A208,'4.Annual SAE Indices'!$A$2:$A$23,'4.Annual SAE Indices'!$K$2:$K$23)*_xlfn.XLOOKUP('8. Model Variables'!$B208,'5.Monthly Multipliers'!$B$2:$B$13,'5.Monthly Multipliers'!$D$2:$D$13) + _xlfn.XLOOKUP('8. Model Variables'!$A208,'4.Annual SAE Indices'!$A$2:$A$23,'4.Annual SAE Indices'!$L$2:$L$23)*_xlfn.XLOOKUP('8. Model Variables'!$B208,'5.Monthly Multipliers'!$B$2:$B$13,'5.Monthly Multipliers'!$E$2:$E$13) + _xlfn.XLOOKUP('8. Model Variables'!$A208,'4.Annual SAE Indices'!$A$2:$A$23,'4.Annual SAE Indices'!$M$2:$M$23)*_xlfn.XLOOKUP('8. Model Variables'!$B208,'5.Monthly Multipliers'!$B$2:$B$13,'5.Monthly Multipliers'!$F$2:$F$13) + _xlfn.XLOOKUP('8. Model Variables'!$A208,'4.Annual SAE Indices'!$A$2:$A$23,'4.Annual SAE Indices'!$N$2:$N$23)*_xlfn.XLOOKUP('8. Model Variables'!$B208,'5.Monthly Multipliers'!$B$2:$B$13,'5.Monthly Multipliers'!$G$2:$G$13) + _xlfn.XLOOKUP('8. Model Variables'!$A208,'4.Annual SAE Indices'!$A$2:$A$23,'4.Annual SAE Indices'!$O$2:$O$23)*_xlfn.XLOOKUP('8. Model Variables'!$B208,'5.Monthly Multipliers'!$B$2:$B$13,'5.Monthly Multipliers'!$H$2:$H$13) + _xlfn.XLOOKUP('8. Model Variables'!$A208,'4.Annual SAE Indices'!$A$2:$A$23,'4.Annual SAE Indices'!$P$2:$P$23)*_xlfn.XLOOKUP('8. Model Variables'!$B208,'5.Monthly Multipliers'!$B$2:$B$13,'5.Monthly Multipliers'!$I$2:$I$13) + _xlfn.XLOOKUP('8. Model Variables'!$A208,'4.Annual SAE Indices'!$A$2:$A$23,'4.Annual SAE Indices'!$Q$2:$Q$23)*_xlfn.XLOOKUP('8. Model Variables'!$B208,'5.Monthly Multipliers'!$B$2:$B$13,'5.Monthly Multipliers'!$J$2:$J$13) + _xlfn.XLOOKUP('8. Model Variables'!$A208,'4.Annual SAE Indices'!$A$2:$A$23,'4.Annual SAE Indices'!$R$2:$R$23)*_xlfn.XLOOKUP('8. Model Variables'!$B208,'5.Monthly Multipliers'!$B$2:$B$13,'5.Monthly Multipliers'!$K$2:$K$13) + _xlfn.XLOOKUP('8. Model Variables'!$A208,'4.Annual SAE Indices'!$A$2:$A$23,'4.Annual SAE Indices'!$T$2:$T$23)*_xlfn.XLOOKUP('8. Model Variables'!$B208,'5.Monthly Multipliers'!$B$2:$B$13,'5.Monthly Multipliers'!$L$2:$L$13) + _xlfn.XLOOKUP('8. Model Variables'!$A208,'4.Annual SAE Indices'!$A$2:$A$23,'4.Annual SAE Indices'!$U$2:$U$23)*_xlfn.XLOOKUP('8. Model Variables'!$B208,'5.Monthly Multipliers'!$B$2:$B$13,'5.Monthly Multipliers'!$M$2:$M$13)</f>
        <v>507.76937769554706</v>
      </c>
      <c r="F208">
        <f>('6.Econ Transform'!C208^0.2)*'7.Wthr Transform'!D232*12*'8. Model Variables'!E208</f>
        <v>0</v>
      </c>
    </row>
    <row r="209" spans="1:6" x14ac:dyDescent="0.35">
      <c r="A209">
        <f t="shared" si="6"/>
        <v>2034</v>
      </c>
      <c r="B209">
        <f t="shared" si="7"/>
        <v>4</v>
      </c>
      <c r="C209" s="2">
        <f>('6.Econ Transform'!C209^0.2)*'7.Wthr Transform'!H233*_xlfn.XLOOKUP('8. Model Variables'!A209,'4.Annual SAE Indices'!$A$2:$A$23,'4.Annual SAE Indices'!$V$2:$V$23)</f>
        <v>0</v>
      </c>
      <c r="D209" s="2">
        <f>('6.Econ Transform'!C209^0.2)*'7.Wthr Transform'!L233*_xlfn.XLOOKUP('8. Model Variables'!$A209,'4.Annual SAE Indices'!$A$2:$A$23,'4.Annual SAE Indices'!$W$2:$W$23)</f>
        <v>0</v>
      </c>
      <c r="E209">
        <f>_xlfn.XLOOKUP('8. Model Variables'!$A209,'4.Annual SAE Indices'!$A$2:$A$23,'4.Annual SAE Indices'!$J$2:$J$23)*_xlfn.XLOOKUP('8. Model Variables'!$B209,'5.Monthly Multipliers'!$B$2:$B$13,'5.Monthly Multipliers'!$C$2:$C$13) + _xlfn.XLOOKUP('8. Model Variables'!$A209,'4.Annual SAE Indices'!$A$2:$A$23,'4.Annual SAE Indices'!$K$2:$K$23)*_xlfn.XLOOKUP('8. Model Variables'!$B209,'5.Monthly Multipliers'!$B$2:$B$13,'5.Monthly Multipliers'!$D$2:$D$13) + _xlfn.XLOOKUP('8. Model Variables'!$A209,'4.Annual SAE Indices'!$A$2:$A$23,'4.Annual SAE Indices'!$L$2:$L$23)*_xlfn.XLOOKUP('8. Model Variables'!$B209,'5.Monthly Multipliers'!$B$2:$B$13,'5.Monthly Multipliers'!$E$2:$E$13) + _xlfn.XLOOKUP('8. Model Variables'!$A209,'4.Annual SAE Indices'!$A$2:$A$23,'4.Annual SAE Indices'!$M$2:$M$23)*_xlfn.XLOOKUP('8. Model Variables'!$B209,'5.Monthly Multipliers'!$B$2:$B$13,'5.Monthly Multipliers'!$F$2:$F$13) + _xlfn.XLOOKUP('8. Model Variables'!$A209,'4.Annual SAE Indices'!$A$2:$A$23,'4.Annual SAE Indices'!$N$2:$N$23)*_xlfn.XLOOKUP('8. Model Variables'!$B209,'5.Monthly Multipliers'!$B$2:$B$13,'5.Monthly Multipliers'!$G$2:$G$13) + _xlfn.XLOOKUP('8. Model Variables'!$A209,'4.Annual SAE Indices'!$A$2:$A$23,'4.Annual SAE Indices'!$O$2:$O$23)*_xlfn.XLOOKUP('8. Model Variables'!$B209,'5.Monthly Multipliers'!$B$2:$B$13,'5.Monthly Multipliers'!$H$2:$H$13) + _xlfn.XLOOKUP('8. Model Variables'!$A209,'4.Annual SAE Indices'!$A$2:$A$23,'4.Annual SAE Indices'!$P$2:$P$23)*_xlfn.XLOOKUP('8. Model Variables'!$B209,'5.Monthly Multipliers'!$B$2:$B$13,'5.Monthly Multipliers'!$I$2:$I$13) + _xlfn.XLOOKUP('8. Model Variables'!$A209,'4.Annual SAE Indices'!$A$2:$A$23,'4.Annual SAE Indices'!$Q$2:$Q$23)*_xlfn.XLOOKUP('8. Model Variables'!$B209,'5.Monthly Multipliers'!$B$2:$B$13,'5.Monthly Multipliers'!$J$2:$J$13) + _xlfn.XLOOKUP('8. Model Variables'!$A209,'4.Annual SAE Indices'!$A$2:$A$23,'4.Annual SAE Indices'!$R$2:$R$23)*_xlfn.XLOOKUP('8. Model Variables'!$B209,'5.Monthly Multipliers'!$B$2:$B$13,'5.Monthly Multipliers'!$K$2:$K$13) + _xlfn.XLOOKUP('8. Model Variables'!$A209,'4.Annual SAE Indices'!$A$2:$A$23,'4.Annual SAE Indices'!$T$2:$T$23)*_xlfn.XLOOKUP('8. Model Variables'!$B209,'5.Monthly Multipliers'!$B$2:$B$13,'5.Monthly Multipliers'!$L$2:$L$13) + _xlfn.XLOOKUP('8. Model Variables'!$A209,'4.Annual SAE Indices'!$A$2:$A$23,'4.Annual SAE Indices'!$U$2:$U$23)*_xlfn.XLOOKUP('8. Model Variables'!$B209,'5.Monthly Multipliers'!$B$2:$B$13,'5.Monthly Multipliers'!$M$2:$M$13)</f>
        <v>502.77857990221707</v>
      </c>
      <c r="F209">
        <f>('6.Econ Transform'!C209^0.2)*'7.Wthr Transform'!D233*12*'8. Model Variables'!E209</f>
        <v>0</v>
      </c>
    </row>
    <row r="210" spans="1:6" x14ac:dyDescent="0.35">
      <c r="A210">
        <f t="shared" si="6"/>
        <v>2034</v>
      </c>
      <c r="B210">
        <f t="shared" si="7"/>
        <v>5</v>
      </c>
      <c r="C210" s="2">
        <f>('6.Econ Transform'!C210^0.2)*'7.Wthr Transform'!H234*_xlfn.XLOOKUP('8. Model Variables'!A210,'4.Annual SAE Indices'!$A$2:$A$23,'4.Annual SAE Indices'!$V$2:$V$23)</f>
        <v>0</v>
      </c>
      <c r="D210" s="2">
        <f>('6.Econ Transform'!C210^0.2)*'7.Wthr Transform'!L234*_xlfn.XLOOKUP('8. Model Variables'!$A210,'4.Annual SAE Indices'!$A$2:$A$23,'4.Annual SAE Indices'!$W$2:$W$23)</f>
        <v>0</v>
      </c>
      <c r="E210">
        <f>_xlfn.XLOOKUP('8. Model Variables'!$A210,'4.Annual SAE Indices'!$A$2:$A$23,'4.Annual SAE Indices'!$J$2:$J$23)*_xlfn.XLOOKUP('8. Model Variables'!$B210,'5.Monthly Multipliers'!$B$2:$B$13,'5.Monthly Multipliers'!$C$2:$C$13) + _xlfn.XLOOKUP('8. Model Variables'!$A210,'4.Annual SAE Indices'!$A$2:$A$23,'4.Annual SAE Indices'!$K$2:$K$23)*_xlfn.XLOOKUP('8. Model Variables'!$B210,'5.Monthly Multipliers'!$B$2:$B$13,'5.Monthly Multipliers'!$D$2:$D$13) + _xlfn.XLOOKUP('8. Model Variables'!$A210,'4.Annual SAE Indices'!$A$2:$A$23,'4.Annual SAE Indices'!$L$2:$L$23)*_xlfn.XLOOKUP('8. Model Variables'!$B210,'5.Monthly Multipliers'!$B$2:$B$13,'5.Monthly Multipliers'!$E$2:$E$13) + _xlfn.XLOOKUP('8. Model Variables'!$A210,'4.Annual SAE Indices'!$A$2:$A$23,'4.Annual SAE Indices'!$M$2:$M$23)*_xlfn.XLOOKUP('8. Model Variables'!$B210,'5.Monthly Multipliers'!$B$2:$B$13,'5.Monthly Multipliers'!$F$2:$F$13) + _xlfn.XLOOKUP('8. Model Variables'!$A210,'4.Annual SAE Indices'!$A$2:$A$23,'4.Annual SAE Indices'!$N$2:$N$23)*_xlfn.XLOOKUP('8. Model Variables'!$B210,'5.Monthly Multipliers'!$B$2:$B$13,'5.Monthly Multipliers'!$G$2:$G$13) + _xlfn.XLOOKUP('8. Model Variables'!$A210,'4.Annual SAE Indices'!$A$2:$A$23,'4.Annual SAE Indices'!$O$2:$O$23)*_xlfn.XLOOKUP('8. Model Variables'!$B210,'5.Monthly Multipliers'!$B$2:$B$13,'5.Monthly Multipliers'!$H$2:$H$13) + _xlfn.XLOOKUP('8. Model Variables'!$A210,'4.Annual SAE Indices'!$A$2:$A$23,'4.Annual SAE Indices'!$P$2:$P$23)*_xlfn.XLOOKUP('8. Model Variables'!$B210,'5.Monthly Multipliers'!$B$2:$B$13,'5.Monthly Multipliers'!$I$2:$I$13) + _xlfn.XLOOKUP('8. Model Variables'!$A210,'4.Annual SAE Indices'!$A$2:$A$23,'4.Annual SAE Indices'!$Q$2:$Q$23)*_xlfn.XLOOKUP('8. Model Variables'!$B210,'5.Monthly Multipliers'!$B$2:$B$13,'5.Monthly Multipliers'!$J$2:$J$13) + _xlfn.XLOOKUP('8. Model Variables'!$A210,'4.Annual SAE Indices'!$A$2:$A$23,'4.Annual SAE Indices'!$R$2:$R$23)*_xlfn.XLOOKUP('8. Model Variables'!$B210,'5.Monthly Multipliers'!$B$2:$B$13,'5.Monthly Multipliers'!$K$2:$K$13) + _xlfn.XLOOKUP('8. Model Variables'!$A210,'4.Annual SAE Indices'!$A$2:$A$23,'4.Annual SAE Indices'!$T$2:$T$23)*_xlfn.XLOOKUP('8. Model Variables'!$B210,'5.Monthly Multipliers'!$B$2:$B$13,'5.Monthly Multipliers'!$L$2:$L$13) + _xlfn.XLOOKUP('8. Model Variables'!$A210,'4.Annual SAE Indices'!$A$2:$A$23,'4.Annual SAE Indices'!$U$2:$U$23)*_xlfn.XLOOKUP('8. Model Variables'!$B210,'5.Monthly Multipliers'!$B$2:$B$13,'5.Monthly Multipliers'!$M$2:$M$13)</f>
        <v>499.81198359894404</v>
      </c>
      <c r="F210">
        <f>('6.Econ Transform'!C210^0.2)*'7.Wthr Transform'!D234*12*'8. Model Variables'!E210</f>
        <v>0</v>
      </c>
    </row>
    <row r="211" spans="1:6" x14ac:dyDescent="0.35">
      <c r="A211">
        <f t="shared" si="6"/>
        <v>2034</v>
      </c>
      <c r="B211">
        <f t="shared" si="7"/>
        <v>6</v>
      </c>
      <c r="C211" s="2">
        <f>('6.Econ Transform'!C211^0.2)*'7.Wthr Transform'!H235*_xlfn.XLOOKUP('8. Model Variables'!A211,'4.Annual SAE Indices'!$A$2:$A$23,'4.Annual SAE Indices'!$V$2:$V$23)</f>
        <v>0</v>
      </c>
      <c r="D211" s="2">
        <f>('6.Econ Transform'!C211^0.2)*'7.Wthr Transform'!L235*_xlfn.XLOOKUP('8. Model Variables'!$A211,'4.Annual SAE Indices'!$A$2:$A$23,'4.Annual SAE Indices'!$W$2:$W$23)</f>
        <v>0</v>
      </c>
      <c r="E211">
        <f>_xlfn.XLOOKUP('8. Model Variables'!$A211,'4.Annual SAE Indices'!$A$2:$A$23,'4.Annual SAE Indices'!$J$2:$J$23)*_xlfn.XLOOKUP('8. Model Variables'!$B211,'5.Monthly Multipliers'!$B$2:$B$13,'5.Monthly Multipliers'!$C$2:$C$13) + _xlfn.XLOOKUP('8. Model Variables'!$A211,'4.Annual SAE Indices'!$A$2:$A$23,'4.Annual SAE Indices'!$K$2:$K$23)*_xlfn.XLOOKUP('8. Model Variables'!$B211,'5.Monthly Multipliers'!$B$2:$B$13,'5.Monthly Multipliers'!$D$2:$D$13) + _xlfn.XLOOKUP('8. Model Variables'!$A211,'4.Annual SAE Indices'!$A$2:$A$23,'4.Annual SAE Indices'!$L$2:$L$23)*_xlfn.XLOOKUP('8. Model Variables'!$B211,'5.Monthly Multipliers'!$B$2:$B$13,'5.Monthly Multipliers'!$E$2:$E$13) + _xlfn.XLOOKUP('8. Model Variables'!$A211,'4.Annual SAE Indices'!$A$2:$A$23,'4.Annual SAE Indices'!$M$2:$M$23)*_xlfn.XLOOKUP('8. Model Variables'!$B211,'5.Monthly Multipliers'!$B$2:$B$13,'5.Monthly Multipliers'!$F$2:$F$13) + _xlfn.XLOOKUP('8. Model Variables'!$A211,'4.Annual SAE Indices'!$A$2:$A$23,'4.Annual SAE Indices'!$N$2:$N$23)*_xlfn.XLOOKUP('8. Model Variables'!$B211,'5.Monthly Multipliers'!$B$2:$B$13,'5.Monthly Multipliers'!$G$2:$G$13) + _xlfn.XLOOKUP('8. Model Variables'!$A211,'4.Annual SAE Indices'!$A$2:$A$23,'4.Annual SAE Indices'!$O$2:$O$23)*_xlfn.XLOOKUP('8. Model Variables'!$B211,'5.Monthly Multipliers'!$B$2:$B$13,'5.Monthly Multipliers'!$H$2:$H$13) + _xlfn.XLOOKUP('8. Model Variables'!$A211,'4.Annual SAE Indices'!$A$2:$A$23,'4.Annual SAE Indices'!$P$2:$P$23)*_xlfn.XLOOKUP('8. Model Variables'!$B211,'5.Monthly Multipliers'!$B$2:$B$13,'5.Monthly Multipliers'!$I$2:$I$13) + _xlfn.XLOOKUP('8. Model Variables'!$A211,'4.Annual SAE Indices'!$A$2:$A$23,'4.Annual SAE Indices'!$Q$2:$Q$23)*_xlfn.XLOOKUP('8. Model Variables'!$B211,'5.Monthly Multipliers'!$B$2:$B$13,'5.Monthly Multipliers'!$J$2:$J$13) + _xlfn.XLOOKUP('8. Model Variables'!$A211,'4.Annual SAE Indices'!$A$2:$A$23,'4.Annual SAE Indices'!$R$2:$R$23)*_xlfn.XLOOKUP('8. Model Variables'!$B211,'5.Monthly Multipliers'!$B$2:$B$13,'5.Monthly Multipliers'!$K$2:$K$13) + _xlfn.XLOOKUP('8. Model Variables'!$A211,'4.Annual SAE Indices'!$A$2:$A$23,'4.Annual SAE Indices'!$T$2:$T$23)*_xlfn.XLOOKUP('8. Model Variables'!$B211,'5.Monthly Multipliers'!$B$2:$B$13,'5.Monthly Multipliers'!$L$2:$L$13) + _xlfn.XLOOKUP('8. Model Variables'!$A211,'4.Annual SAE Indices'!$A$2:$A$23,'4.Annual SAE Indices'!$U$2:$U$23)*_xlfn.XLOOKUP('8. Model Variables'!$B211,'5.Monthly Multipliers'!$B$2:$B$13,'5.Monthly Multipliers'!$M$2:$M$13)</f>
        <v>497.34613146676804</v>
      </c>
      <c r="F211">
        <f>('6.Econ Transform'!C211^0.2)*'7.Wthr Transform'!D235*12*'8. Model Variables'!E211</f>
        <v>0</v>
      </c>
    </row>
    <row r="212" spans="1:6" x14ac:dyDescent="0.35">
      <c r="A212">
        <f t="shared" si="6"/>
        <v>2034</v>
      </c>
      <c r="B212">
        <f t="shared" si="7"/>
        <v>7</v>
      </c>
      <c r="C212" s="2">
        <f>('6.Econ Transform'!C212^0.2)*'7.Wthr Transform'!H236*_xlfn.XLOOKUP('8. Model Variables'!A212,'4.Annual SAE Indices'!$A$2:$A$23,'4.Annual SAE Indices'!$V$2:$V$23)</f>
        <v>0</v>
      </c>
      <c r="D212" s="2">
        <f>('6.Econ Transform'!C212^0.2)*'7.Wthr Transform'!L236*_xlfn.XLOOKUP('8. Model Variables'!$A212,'4.Annual SAE Indices'!$A$2:$A$23,'4.Annual SAE Indices'!$W$2:$W$23)</f>
        <v>0</v>
      </c>
      <c r="E212">
        <f>_xlfn.XLOOKUP('8. Model Variables'!$A212,'4.Annual SAE Indices'!$A$2:$A$23,'4.Annual SAE Indices'!$J$2:$J$23)*_xlfn.XLOOKUP('8. Model Variables'!$B212,'5.Monthly Multipliers'!$B$2:$B$13,'5.Monthly Multipliers'!$C$2:$C$13) + _xlfn.XLOOKUP('8. Model Variables'!$A212,'4.Annual SAE Indices'!$A$2:$A$23,'4.Annual SAE Indices'!$K$2:$K$23)*_xlfn.XLOOKUP('8. Model Variables'!$B212,'5.Monthly Multipliers'!$B$2:$B$13,'5.Monthly Multipliers'!$D$2:$D$13) + _xlfn.XLOOKUP('8. Model Variables'!$A212,'4.Annual SAE Indices'!$A$2:$A$23,'4.Annual SAE Indices'!$L$2:$L$23)*_xlfn.XLOOKUP('8. Model Variables'!$B212,'5.Monthly Multipliers'!$B$2:$B$13,'5.Monthly Multipliers'!$E$2:$E$13) + _xlfn.XLOOKUP('8. Model Variables'!$A212,'4.Annual SAE Indices'!$A$2:$A$23,'4.Annual SAE Indices'!$M$2:$M$23)*_xlfn.XLOOKUP('8. Model Variables'!$B212,'5.Monthly Multipliers'!$B$2:$B$13,'5.Monthly Multipliers'!$F$2:$F$13) + _xlfn.XLOOKUP('8. Model Variables'!$A212,'4.Annual SAE Indices'!$A$2:$A$23,'4.Annual SAE Indices'!$N$2:$N$23)*_xlfn.XLOOKUP('8. Model Variables'!$B212,'5.Monthly Multipliers'!$B$2:$B$13,'5.Monthly Multipliers'!$G$2:$G$13) + _xlfn.XLOOKUP('8. Model Variables'!$A212,'4.Annual SAE Indices'!$A$2:$A$23,'4.Annual SAE Indices'!$O$2:$O$23)*_xlfn.XLOOKUP('8. Model Variables'!$B212,'5.Monthly Multipliers'!$B$2:$B$13,'5.Monthly Multipliers'!$H$2:$H$13) + _xlfn.XLOOKUP('8. Model Variables'!$A212,'4.Annual SAE Indices'!$A$2:$A$23,'4.Annual SAE Indices'!$P$2:$P$23)*_xlfn.XLOOKUP('8. Model Variables'!$B212,'5.Monthly Multipliers'!$B$2:$B$13,'5.Monthly Multipliers'!$I$2:$I$13) + _xlfn.XLOOKUP('8. Model Variables'!$A212,'4.Annual SAE Indices'!$A$2:$A$23,'4.Annual SAE Indices'!$Q$2:$Q$23)*_xlfn.XLOOKUP('8. Model Variables'!$B212,'5.Monthly Multipliers'!$B$2:$B$13,'5.Monthly Multipliers'!$J$2:$J$13) + _xlfn.XLOOKUP('8. Model Variables'!$A212,'4.Annual SAE Indices'!$A$2:$A$23,'4.Annual SAE Indices'!$R$2:$R$23)*_xlfn.XLOOKUP('8. Model Variables'!$B212,'5.Monthly Multipliers'!$B$2:$B$13,'5.Monthly Multipliers'!$K$2:$K$13) + _xlfn.XLOOKUP('8. Model Variables'!$A212,'4.Annual SAE Indices'!$A$2:$A$23,'4.Annual SAE Indices'!$T$2:$T$23)*_xlfn.XLOOKUP('8. Model Variables'!$B212,'5.Monthly Multipliers'!$B$2:$B$13,'5.Monthly Multipliers'!$L$2:$L$13) + _xlfn.XLOOKUP('8. Model Variables'!$A212,'4.Annual SAE Indices'!$A$2:$A$23,'4.Annual SAE Indices'!$U$2:$U$23)*_xlfn.XLOOKUP('8. Model Variables'!$B212,'5.Monthly Multipliers'!$B$2:$B$13,'5.Monthly Multipliers'!$M$2:$M$13)</f>
        <v>492.2198958277711</v>
      </c>
      <c r="F212">
        <f>('6.Econ Transform'!C212^0.2)*'7.Wthr Transform'!D236*12*'8. Model Variables'!E212</f>
        <v>0</v>
      </c>
    </row>
    <row r="213" spans="1:6" x14ac:dyDescent="0.35">
      <c r="A213">
        <f t="shared" si="6"/>
        <v>2034</v>
      </c>
      <c r="B213">
        <f t="shared" si="7"/>
        <v>8</v>
      </c>
      <c r="C213" s="2">
        <f>('6.Econ Transform'!C213^0.2)*'7.Wthr Transform'!H237*_xlfn.XLOOKUP('8. Model Variables'!A213,'4.Annual SAE Indices'!$A$2:$A$23,'4.Annual SAE Indices'!$V$2:$V$23)</f>
        <v>0</v>
      </c>
      <c r="D213" s="2">
        <f>('6.Econ Transform'!C213^0.2)*'7.Wthr Transform'!L237*_xlfn.XLOOKUP('8. Model Variables'!$A213,'4.Annual SAE Indices'!$A$2:$A$23,'4.Annual SAE Indices'!$W$2:$W$23)</f>
        <v>0</v>
      </c>
      <c r="E213">
        <f>_xlfn.XLOOKUP('8. Model Variables'!$A213,'4.Annual SAE Indices'!$A$2:$A$23,'4.Annual SAE Indices'!$J$2:$J$23)*_xlfn.XLOOKUP('8. Model Variables'!$B213,'5.Monthly Multipliers'!$B$2:$B$13,'5.Monthly Multipliers'!$C$2:$C$13) + _xlfn.XLOOKUP('8. Model Variables'!$A213,'4.Annual SAE Indices'!$A$2:$A$23,'4.Annual SAE Indices'!$K$2:$K$23)*_xlfn.XLOOKUP('8. Model Variables'!$B213,'5.Monthly Multipliers'!$B$2:$B$13,'5.Monthly Multipliers'!$D$2:$D$13) + _xlfn.XLOOKUP('8. Model Variables'!$A213,'4.Annual SAE Indices'!$A$2:$A$23,'4.Annual SAE Indices'!$L$2:$L$23)*_xlfn.XLOOKUP('8. Model Variables'!$B213,'5.Monthly Multipliers'!$B$2:$B$13,'5.Monthly Multipliers'!$E$2:$E$13) + _xlfn.XLOOKUP('8. Model Variables'!$A213,'4.Annual SAE Indices'!$A$2:$A$23,'4.Annual SAE Indices'!$M$2:$M$23)*_xlfn.XLOOKUP('8. Model Variables'!$B213,'5.Monthly Multipliers'!$B$2:$B$13,'5.Monthly Multipliers'!$F$2:$F$13) + _xlfn.XLOOKUP('8. Model Variables'!$A213,'4.Annual SAE Indices'!$A$2:$A$23,'4.Annual SAE Indices'!$N$2:$N$23)*_xlfn.XLOOKUP('8. Model Variables'!$B213,'5.Monthly Multipliers'!$B$2:$B$13,'5.Monthly Multipliers'!$G$2:$G$13) + _xlfn.XLOOKUP('8. Model Variables'!$A213,'4.Annual SAE Indices'!$A$2:$A$23,'4.Annual SAE Indices'!$O$2:$O$23)*_xlfn.XLOOKUP('8. Model Variables'!$B213,'5.Monthly Multipliers'!$B$2:$B$13,'5.Monthly Multipliers'!$H$2:$H$13) + _xlfn.XLOOKUP('8. Model Variables'!$A213,'4.Annual SAE Indices'!$A$2:$A$23,'4.Annual SAE Indices'!$P$2:$P$23)*_xlfn.XLOOKUP('8. Model Variables'!$B213,'5.Monthly Multipliers'!$B$2:$B$13,'5.Monthly Multipliers'!$I$2:$I$13) + _xlfn.XLOOKUP('8. Model Variables'!$A213,'4.Annual SAE Indices'!$A$2:$A$23,'4.Annual SAE Indices'!$Q$2:$Q$23)*_xlfn.XLOOKUP('8. Model Variables'!$B213,'5.Monthly Multipliers'!$B$2:$B$13,'5.Monthly Multipliers'!$J$2:$J$13) + _xlfn.XLOOKUP('8. Model Variables'!$A213,'4.Annual SAE Indices'!$A$2:$A$23,'4.Annual SAE Indices'!$R$2:$R$23)*_xlfn.XLOOKUP('8. Model Variables'!$B213,'5.Monthly Multipliers'!$B$2:$B$13,'5.Monthly Multipliers'!$K$2:$K$13) + _xlfn.XLOOKUP('8. Model Variables'!$A213,'4.Annual SAE Indices'!$A$2:$A$23,'4.Annual SAE Indices'!$T$2:$T$23)*_xlfn.XLOOKUP('8. Model Variables'!$B213,'5.Monthly Multipliers'!$B$2:$B$13,'5.Monthly Multipliers'!$L$2:$L$13) + _xlfn.XLOOKUP('8. Model Variables'!$A213,'4.Annual SAE Indices'!$A$2:$A$23,'4.Annual SAE Indices'!$U$2:$U$23)*_xlfn.XLOOKUP('8. Model Variables'!$B213,'5.Monthly Multipliers'!$B$2:$B$13,'5.Monthly Multipliers'!$M$2:$M$13)</f>
        <v>491.32481932726307</v>
      </c>
      <c r="F213">
        <f>('6.Econ Transform'!C213^0.2)*'7.Wthr Transform'!D237*12*'8. Model Variables'!E213</f>
        <v>0</v>
      </c>
    </row>
    <row r="214" spans="1:6" x14ac:dyDescent="0.35">
      <c r="A214">
        <f t="shared" si="6"/>
        <v>2034</v>
      </c>
      <c r="B214">
        <f t="shared" si="7"/>
        <v>9</v>
      </c>
      <c r="C214" s="2">
        <f>('6.Econ Transform'!C214^0.2)*'7.Wthr Transform'!H238*_xlfn.XLOOKUP('8. Model Variables'!A214,'4.Annual SAE Indices'!$A$2:$A$23,'4.Annual SAE Indices'!$V$2:$V$23)</f>
        <v>0</v>
      </c>
      <c r="D214" s="2">
        <f>('6.Econ Transform'!C214^0.2)*'7.Wthr Transform'!L238*_xlfn.XLOOKUP('8. Model Variables'!$A214,'4.Annual SAE Indices'!$A$2:$A$23,'4.Annual SAE Indices'!$W$2:$W$23)</f>
        <v>0</v>
      </c>
      <c r="E214">
        <f>_xlfn.XLOOKUP('8. Model Variables'!$A214,'4.Annual SAE Indices'!$A$2:$A$23,'4.Annual SAE Indices'!$J$2:$J$23)*_xlfn.XLOOKUP('8. Model Variables'!$B214,'5.Monthly Multipliers'!$B$2:$B$13,'5.Monthly Multipliers'!$C$2:$C$13) + _xlfn.XLOOKUP('8. Model Variables'!$A214,'4.Annual SAE Indices'!$A$2:$A$23,'4.Annual SAE Indices'!$K$2:$K$23)*_xlfn.XLOOKUP('8. Model Variables'!$B214,'5.Monthly Multipliers'!$B$2:$B$13,'5.Monthly Multipliers'!$D$2:$D$13) + _xlfn.XLOOKUP('8. Model Variables'!$A214,'4.Annual SAE Indices'!$A$2:$A$23,'4.Annual SAE Indices'!$L$2:$L$23)*_xlfn.XLOOKUP('8. Model Variables'!$B214,'5.Monthly Multipliers'!$B$2:$B$13,'5.Monthly Multipliers'!$E$2:$E$13) + _xlfn.XLOOKUP('8. Model Variables'!$A214,'4.Annual SAE Indices'!$A$2:$A$23,'4.Annual SAE Indices'!$M$2:$M$23)*_xlfn.XLOOKUP('8. Model Variables'!$B214,'5.Monthly Multipliers'!$B$2:$B$13,'5.Monthly Multipliers'!$F$2:$F$13) + _xlfn.XLOOKUP('8. Model Variables'!$A214,'4.Annual SAE Indices'!$A$2:$A$23,'4.Annual SAE Indices'!$N$2:$N$23)*_xlfn.XLOOKUP('8. Model Variables'!$B214,'5.Monthly Multipliers'!$B$2:$B$13,'5.Monthly Multipliers'!$G$2:$G$13) + _xlfn.XLOOKUP('8. Model Variables'!$A214,'4.Annual SAE Indices'!$A$2:$A$23,'4.Annual SAE Indices'!$O$2:$O$23)*_xlfn.XLOOKUP('8. Model Variables'!$B214,'5.Monthly Multipliers'!$B$2:$B$13,'5.Monthly Multipliers'!$H$2:$H$13) + _xlfn.XLOOKUP('8. Model Variables'!$A214,'4.Annual SAE Indices'!$A$2:$A$23,'4.Annual SAE Indices'!$P$2:$P$23)*_xlfn.XLOOKUP('8. Model Variables'!$B214,'5.Monthly Multipliers'!$B$2:$B$13,'5.Monthly Multipliers'!$I$2:$I$13) + _xlfn.XLOOKUP('8. Model Variables'!$A214,'4.Annual SAE Indices'!$A$2:$A$23,'4.Annual SAE Indices'!$Q$2:$Q$23)*_xlfn.XLOOKUP('8. Model Variables'!$B214,'5.Monthly Multipliers'!$B$2:$B$13,'5.Monthly Multipliers'!$J$2:$J$13) + _xlfn.XLOOKUP('8. Model Variables'!$A214,'4.Annual SAE Indices'!$A$2:$A$23,'4.Annual SAE Indices'!$R$2:$R$23)*_xlfn.XLOOKUP('8. Model Variables'!$B214,'5.Monthly Multipliers'!$B$2:$B$13,'5.Monthly Multipliers'!$K$2:$K$13) + _xlfn.XLOOKUP('8. Model Variables'!$A214,'4.Annual SAE Indices'!$A$2:$A$23,'4.Annual SAE Indices'!$T$2:$T$23)*_xlfn.XLOOKUP('8. Model Variables'!$B214,'5.Monthly Multipliers'!$B$2:$B$13,'5.Monthly Multipliers'!$L$2:$L$13) + _xlfn.XLOOKUP('8. Model Variables'!$A214,'4.Annual SAE Indices'!$A$2:$A$23,'4.Annual SAE Indices'!$U$2:$U$23)*_xlfn.XLOOKUP('8. Model Variables'!$B214,'5.Monthly Multipliers'!$B$2:$B$13,'5.Monthly Multipliers'!$M$2:$M$13)</f>
        <v>494.03032565917107</v>
      </c>
      <c r="F214">
        <f>('6.Econ Transform'!C214^0.2)*'7.Wthr Transform'!D238*12*'8. Model Variables'!E214</f>
        <v>0</v>
      </c>
    </row>
    <row r="215" spans="1:6" x14ac:dyDescent="0.35">
      <c r="A215">
        <f t="shared" si="6"/>
        <v>2034</v>
      </c>
      <c r="B215">
        <f t="shared" si="7"/>
        <v>10</v>
      </c>
      <c r="C215" s="2">
        <f>('6.Econ Transform'!C215^0.2)*'7.Wthr Transform'!H239*_xlfn.XLOOKUP('8. Model Variables'!A215,'4.Annual SAE Indices'!$A$2:$A$23,'4.Annual SAE Indices'!$V$2:$V$23)</f>
        <v>0</v>
      </c>
      <c r="D215" s="2">
        <f>('6.Econ Transform'!C215^0.2)*'7.Wthr Transform'!L239*_xlfn.XLOOKUP('8. Model Variables'!$A215,'4.Annual SAE Indices'!$A$2:$A$23,'4.Annual SAE Indices'!$W$2:$W$23)</f>
        <v>0</v>
      </c>
      <c r="E215">
        <f>_xlfn.XLOOKUP('8. Model Variables'!$A215,'4.Annual SAE Indices'!$A$2:$A$23,'4.Annual SAE Indices'!$J$2:$J$23)*_xlfn.XLOOKUP('8. Model Variables'!$B215,'5.Monthly Multipliers'!$B$2:$B$13,'5.Monthly Multipliers'!$C$2:$C$13) + _xlfn.XLOOKUP('8. Model Variables'!$A215,'4.Annual SAE Indices'!$A$2:$A$23,'4.Annual SAE Indices'!$K$2:$K$23)*_xlfn.XLOOKUP('8. Model Variables'!$B215,'5.Monthly Multipliers'!$B$2:$B$13,'5.Monthly Multipliers'!$D$2:$D$13) + _xlfn.XLOOKUP('8. Model Variables'!$A215,'4.Annual SAE Indices'!$A$2:$A$23,'4.Annual SAE Indices'!$L$2:$L$23)*_xlfn.XLOOKUP('8. Model Variables'!$B215,'5.Monthly Multipliers'!$B$2:$B$13,'5.Monthly Multipliers'!$E$2:$E$13) + _xlfn.XLOOKUP('8. Model Variables'!$A215,'4.Annual SAE Indices'!$A$2:$A$23,'4.Annual SAE Indices'!$M$2:$M$23)*_xlfn.XLOOKUP('8. Model Variables'!$B215,'5.Monthly Multipliers'!$B$2:$B$13,'5.Monthly Multipliers'!$F$2:$F$13) + _xlfn.XLOOKUP('8. Model Variables'!$A215,'4.Annual SAE Indices'!$A$2:$A$23,'4.Annual SAE Indices'!$N$2:$N$23)*_xlfn.XLOOKUP('8. Model Variables'!$B215,'5.Monthly Multipliers'!$B$2:$B$13,'5.Monthly Multipliers'!$G$2:$G$13) + _xlfn.XLOOKUP('8. Model Variables'!$A215,'4.Annual SAE Indices'!$A$2:$A$23,'4.Annual SAE Indices'!$O$2:$O$23)*_xlfn.XLOOKUP('8. Model Variables'!$B215,'5.Monthly Multipliers'!$B$2:$B$13,'5.Monthly Multipliers'!$H$2:$H$13) + _xlfn.XLOOKUP('8. Model Variables'!$A215,'4.Annual SAE Indices'!$A$2:$A$23,'4.Annual SAE Indices'!$P$2:$P$23)*_xlfn.XLOOKUP('8. Model Variables'!$B215,'5.Monthly Multipliers'!$B$2:$B$13,'5.Monthly Multipliers'!$I$2:$I$13) + _xlfn.XLOOKUP('8. Model Variables'!$A215,'4.Annual SAE Indices'!$A$2:$A$23,'4.Annual SAE Indices'!$Q$2:$Q$23)*_xlfn.XLOOKUP('8. Model Variables'!$B215,'5.Monthly Multipliers'!$B$2:$B$13,'5.Monthly Multipliers'!$J$2:$J$13) + _xlfn.XLOOKUP('8. Model Variables'!$A215,'4.Annual SAE Indices'!$A$2:$A$23,'4.Annual SAE Indices'!$R$2:$R$23)*_xlfn.XLOOKUP('8. Model Variables'!$B215,'5.Monthly Multipliers'!$B$2:$B$13,'5.Monthly Multipliers'!$K$2:$K$13) + _xlfn.XLOOKUP('8. Model Variables'!$A215,'4.Annual SAE Indices'!$A$2:$A$23,'4.Annual SAE Indices'!$T$2:$T$23)*_xlfn.XLOOKUP('8. Model Variables'!$B215,'5.Monthly Multipliers'!$B$2:$B$13,'5.Monthly Multipliers'!$L$2:$L$13) + _xlfn.XLOOKUP('8. Model Variables'!$A215,'4.Annual SAE Indices'!$A$2:$A$23,'4.Annual SAE Indices'!$U$2:$U$23)*_xlfn.XLOOKUP('8. Model Variables'!$B215,'5.Monthly Multipliers'!$B$2:$B$13,'5.Monthly Multipliers'!$M$2:$M$13)</f>
        <v>499.38952789482408</v>
      </c>
      <c r="F215">
        <f>('6.Econ Transform'!C215^0.2)*'7.Wthr Transform'!D239*12*'8. Model Variables'!E215</f>
        <v>0</v>
      </c>
    </row>
    <row r="216" spans="1:6" x14ac:dyDescent="0.35">
      <c r="A216">
        <f t="shared" si="6"/>
        <v>2034</v>
      </c>
      <c r="B216">
        <f t="shared" si="7"/>
        <v>11</v>
      </c>
      <c r="C216" s="2">
        <f>('6.Econ Transform'!C216^0.2)*'7.Wthr Transform'!H240*_xlfn.XLOOKUP('8. Model Variables'!A216,'4.Annual SAE Indices'!$A$2:$A$23,'4.Annual SAE Indices'!$V$2:$V$23)</f>
        <v>0</v>
      </c>
      <c r="D216" s="2">
        <f>('6.Econ Transform'!C216^0.2)*'7.Wthr Transform'!L240*_xlfn.XLOOKUP('8. Model Variables'!$A216,'4.Annual SAE Indices'!$A$2:$A$23,'4.Annual SAE Indices'!$W$2:$W$23)</f>
        <v>0</v>
      </c>
      <c r="E216">
        <f>_xlfn.XLOOKUP('8. Model Variables'!$A216,'4.Annual SAE Indices'!$A$2:$A$23,'4.Annual SAE Indices'!$J$2:$J$23)*_xlfn.XLOOKUP('8. Model Variables'!$B216,'5.Monthly Multipliers'!$B$2:$B$13,'5.Monthly Multipliers'!$C$2:$C$13) + _xlfn.XLOOKUP('8. Model Variables'!$A216,'4.Annual SAE Indices'!$A$2:$A$23,'4.Annual SAE Indices'!$K$2:$K$23)*_xlfn.XLOOKUP('8. Model Variables'!$B216,'5.Monthly Multipliers'!$B$2:$B$13,'5.Monthly Multipliers'!$D$2:$D$13) + _xlfn.XLOOKUP('8. Model Variables'!$A216,'4.Annual SAE Indices'!$A$2:$A$23,'4.Annual SAE Indices'!$L$2:$L$23)*_xlfn.XLOOKUP('8. Model Variables'!$B216,'5.Monthly Multipliers'!$B$2:$B$13,'5.Monthly Multipliers'!$E$2:$E$13) + _xlfn.XLOOKUP('8. Model Variables'!$A216,'4.Annual SAE Indices'!$A$2:$A$23,'4.Annual SAE Indices'!$M$2:$M$23)*_xlfn.XLOOKUP('8. Model Variables'!$B216,'5.Monthly Multipliers'!$B$2:$B$13,'5.Monthly Multipliers'!$F$2:$F$13) + _xlfn.XLOOKUP('8. Model Variables'!$A216,'4.Annual SAE Indices'!$A$2:$A$23,'4.Annual SAE Indices'!$N$2:$N$23)*_xlfn.XLOOKUP('8. Model Variables'!$B216,'5.Monthly Multipliers'!$B$2:$B$13,'5.Monthly Multipliers'!$G$2:$G$13) + _xlfn.XLOOKUP('8. Model Variables'!$A216,'4.Annual SAE Indices'!$A$2:$A$23,'4.Annual SAE Indices'!$O$2:$O$23)*_xlfn.XLOOKUP('8. Model Variables'!$B216,'5.Monthly Multipliers'!$B$2:$B$13,'5.Monthly Multipliers'!$H$2:$H$13) + _xlfn.XLOOKUP('8. Model Variables'!$A216,'4.Annual SAE Indices'!$A$2:$A$23,'4.Annual SAE Indices'!$P$2:$P$23)*_xlfn.XLOOKUP('8. Model Variables'!$B216,'5.Monthly Multipliers'!$B$2:$B$13,'5.Monthly Multipliers'!$I$2:$I$13) + _xlfn.XLOOKUP('8. Model Variables'!$A216,'4.Annual SAE Indices'!$A$2:$A$23,'4.Annual SAE Indices'!$Q$2:$Q$23)*_xlfn.XLOOKUP('8. Model Variables'!$B216,'5.Monthly Multipliers'!$B$2:$B$13,'5.Monthly Multipliers'!$J$2:$J$13) + _xlfn.XLOOKUP('8. Model Variables'!$A216,'4.Annual SAE Indices'!$A$2:$A$23,'4.Annual SAE Indices'!$R$2:$R$23)*_xlfn.XLOOKUP('8. Model Variables'!$B216,'5.Monthly Multipliers'!$B$2:$B$13,'5.Monthly Multipliers'!$K$2:$K$13) + _xlfn.XLOOKUP('8. Model Variables'!$A216,'4.Annual SAE Indices'!$A$2:$A$23,'4.Annual SAE Indices'!$T$2:$T$23)*_xlfn.XLOOKUP('8. Model Variables'!$B216,'5.Monthly Multipliers'!$B$2:$B$13,'5.Monthly Multipliers'!$L$2:$L$13) + _xlfn.XLOOKUP('8. Model Variables'!$A216,'4.Annual SAE Indices'!$A$2:$A$23,'4.Annual SAE Indices'!$U$2:$U$23)*_xlfn.XLOOKUP('8. Model Variables'!$B216,'5.Monthly Multipliers'!$B$2:$B$13,'5.Monthly Multipliers'!$M$2:$M$13)</f>
        <v>504.45309392829807</v>
      </c>
      <c r="F216">
        <f>('6.Econ Transform'!C216^0.2)*'7.Wthr Transform'!D240*12*'8. Model Variables'!E216</f>
        <v>0</v>
      </c>
    </row>
    <row r="217" spans="1:6" x14ac:dyDescent="0.35">
      <c r="A217">
        <f t="shared" si="6"/>
        <v>2034</v>
      </c>
      <c r="B217">
        <f t="shared" si="7"/>
        <v>12</v>
      </c>
      <c r="C217" s="2">
        <f>('6.Econ Transform'!C217^0.2)*'7.Wthr Transform'!H241*_xlfn.XLOOKUP('8. Model Variables'!A217,'4.Annual SAE Indices'!$A$2:$A$23,'4.Annual SAE Indices'!$V$2:$V$23)</f>
        <v>0</v>
      </c>
      <c r="D217" s="2">
        <f>('6.Econ Transform'!C217^0.2)*'7.Wthr Transform'!L241*_xlfn.XLOOKUP('8. Model Variables'!$A217,'4.Annual SAE Indices'!$A$2:$A$23,'4.Annual SAE Indices'!$W$2:$W$23)</f>
        <v>0</v>
      </c>
      <c r="E217">
        <f>_xlfn.XLOOKUP('8. Model Variables'!$A217,'4.Annual SAE Indices'!$A$2:$A$23,'4.Annual SAE Indices'!$J$2:$J$23)*_xlfn.XLOOKUP('8. Model Variables'!$B217,'5.Monthly Multipliers'!$B$2:$B$13,'5.Monthly Multipliers'!$C$2:$C$13) + _xlfn.XLOOKUP('8. Model Variables'!$A217,'4.Annual SAE Indices'!$A$2:$A$23,'4.Annual SAE Indices'!$K$2:$K$23)*_xlfn.XLOOKUP('8. Model Variables'!$B217,'5.Monthly Multipliers'!$B$2:$B$13,'5.Monthly Multipliers'!$D$2:$D$13) + _xlfn.XLOOKUP('8. Model Variables'!$A217,'4.Annual SAE Indices'!$A$2:$A$23,'4.Annual SAE Indices'!$L$2:$L$23)*_xlfn.XLOOKUP('8. Model Variables'!$B217,'5.Monthly Multipliers'!$B$2:$B$13,'5.Monthly Multipliers'!$E$2:$E$13) + _xlfn.XLOOKUP('8. Model Variables'!$A217,'4.Annual SAE Indices'!$A$2:$A$23,'4.Annual SAE Indices'!$M$2:$M$23)*_xlfn.XLOOKUP('8. Model Variables'!$B217,'5.Monthly Multipliers'!$B$2:$B$13,'5.Monthly Multipliers'!$F$2:$F$13) + _xlfn.XLOOKUP('8. Model Variables'!$A217,'4.Annual SAE Indices'!$A$2:$A$23,'4.Annual SAE Indices'!$N$2:$N$23)*_xlfn.XLOOKUP('8. Model Variables'!$B217,'5.Monthly Multipliers'!$B$2:$B$13,'5.Monthly Multipliers'!$G$2:$G$13) + _xlfn.XLOOKUP('8. Model Variables'!$A217,'4.Annual SAE Indices'!$A$2:$A$23,'4.Annual SAE Indices'!$O$2:$O$23)*_xlfn.XLOOKUP('8. Model Variables'!$B217,'5.Monthly Multipliers'!$B$2:$B$13,'5.Monthly Multipliers'!$H$2:$H$13) + _xlfn.XLOOKUP('8. Model Variables'!$A217,'4.Annual SAE Indices'!$A$2:$A$23,'4.Annual SAE Indices'!$P$2:$P$23)*_xlfn.XLOOKUP('8. Model Variables'!$B217,'5.Monthly Multipliers'!$B$2:$B$13,'5.Monthly Multipliers'!$I$2:$I$13) + _xlfn.XLOOKUP('8. Model Variables'!$A217,'4.Annual SAE Indices'!$A$2:$A$23,'4.Annual SAE Indices'!$Q$2:$Q$23)*_xlfn.XLOOKUP('8. Model Variables'!$B217,'5.Monthly Multipliers'!$B$2:$B$13,'5.Monthly Multipliers'!$J$2:$J$13) + _xlfn.XLOOKUP('8. Model Variables'!$A217,'4.Annual SAE Indices'!$A$2:$A$23,'4.Annual SAE Indices'!$R$2:$R$23)*_xlfn.XLOOKUP('8. Model Variables'!$B217,'5.Monthly Multipliers'!$B$2:$B$13,'5.Monthly Multipliers'!$K$2:$K$13) + _xlfn.XLOOKUP('8. Model Variables'!$A217,'4.Annual SAE Indices'!$A$2:$A$23,'4.Annual SAE Indices'!$T$2:$T$23)*_xlfn.XLOOKUP('8. Model Variables'!$B217,'5.Monthly Multipliers'!$B$2:$B$13,'5.Monthly Multipliers'!$L$2:$L$13) + _xlfn.XLOOKUP('8. Model Variables'!$A217,'4.Annual SAE Indices'!$A$2:$A$23,'4.Annual SAE Indices'!$U$2:$U$23)*_xlfn.XLOOKUP('8. Model Variables'!$B217,'5.Monthly Multipliers'!$B$2:$B$13,'5.Monthly Multipliers'!$M$2:$M$13)</f>
        <v>510.8944183570851</v>
      </c>
      <c r="F217">
        <f>('6.Econ Transform'!C217^0.2)*'7.Wthr Transform'!D241*12*'8. Model Variables'!E217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3fa28f1d14dd4c94ce0f5881ad1bc584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bfac4171cf4bc7f41225a2a82a7e2a73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189C6722-16A4-4216-8F49-D7C1AFD53703}"/>
</file>

<file path=customXml/itemProps2.xml><?xml version="1.0" encoding="utf-8"?>
<ds:datastoreItem xmlns:ds="http://schemas.openxmlformats.org/officeDocument/2006/customXml" ds:itemID="{11478A85-C06F-48DD-AF35-133C8B355C97}"/>
</file>

<file path=customXml/itemProps3.xml><?xml version="1.0" encoding="utf-8"?>
<ds:datastoreItem xmlns:ds="http://schemas.openxmlformats.org/officeDocument/2006/customXml" ds:itemID="{098B9EB2-0811-44F6-B43A-6BA1471701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Info</vt:lpstr>
      <vt:lpstr>1.Economic Data</vt:lpstr>
      <vt:lpstr>2.Actual Wthr</vt:lpstr>
      <vt:lpstr>3. Normal Wthr</vt:lpstr>
      <vt:lpstr>4.Annual SAE Indices</vt:lpstr>
      <vt:lpstr>5.Monthly Multipliers</vt:lpstr>
      <vt:lpstr>6.Econ Transform</vt:lpstr>
      <vt:lpstr>7.Wthr Transform</vt:lpstr>
      <vt:lpstr>8. Model Variables</vt:lpstr>
      <vt:lpstr>Check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Rissman, Brien</dc:creator>
  <cp:lastModifiedBy>Rissman, Brien</cp:lastModifiedBy>
  <dcterms:created xsi:type="dcterms:W3CDTF">2015-06-05T18:17:20Z</dcterms:created>
  <dcterms:modified xsi:type="dcterms:W3CDTF">2026-02-11T20:33:47Z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f0956a-4009-463b-9109-7ac8203b429e_Enabled">
    <vt:lpwstr>true</vt:lpwstr>
  </property>
  <property fmtid="{D5CDD505-2E9C-101B-9397-08002B2CF9AE}" pid="3" name="MSIP_Label_06f0956a-4009-463b-9109-7ac8203b429e_SetDate">
    <vt:lpwstr>2025-08-12T15:03:14Z</vt:lpwstr>
  </property>
  <property fmtid="{D5CDD505-2E9C-101B-9397-08002B2CF9AE}" pid="4" name="MSIP_Label_06f0956a-4009-463b-9109-7ac8203b429e_Method">
    <vt:lpwstr>Privileged</vt:lpwstr>
  </property>
  <property fmtid="{D5CDD505-2E9C-101B-9397-08002B2CF9AE}" pid="5" name="MSIP_Label_06f0956a-4009-463b-9109-7ac8203b429e_Name">
    <vt:lpwstr>Confidential</vt:lpwstr>
  </property>
  <property fmtid="{D5CDD505-2E9C-101B-9397-08002B2CF9AE}" pid="6" name="MSIP_Label_06f0956a-4009-463b-9109-7ac8203b429e_SiteId">
    <vt:lpwstr>5818bd20-bf25-47b1-b996-d419d7e6e8ba</vt:lpwstr>
  </property>
  <property fmtid="{D5CDD505-2E9C-101B-9397-08002B2CF9AE}" pid="7" name="MSIP_Label_06f0956a-4009-463b-9109-7ac8203b429e_ActionId">
    <vt:lpwstr>f4f2a693-3405-4cbc-918f-b639bff558a9</vt:lpwstr>
  </property>
  <property fmtid="{D5CDD505-2E9C-101B-9397-08002B2CF9AE}" pid="8" name="MSIP_Label_06f0956a-4009-463b-9109-7ac8203b429e_ContentBits">
    <vt:lpwstr>0</vt:lpwstr>
  </property>
  <property fmtid="{D5CDD505-2E9C-101B-9397-08002B2CF9AE}" pid="9" name="MSIP_Label_06f0956a-4009-463b-9109-7ac8203b429e_Tag">
    <vt:lpwstr>10, 0, 1, 1</vt:lpwstr>
  </property>
  <property fmtid="{D5CDD505-2E9C-101B-9397-08002B2CF9AE}" pid="10" name="ContentTypeId">
    <vt:lpwstr>0x010100B03FF908193E414D9892E49E70D7829E</vt:lpwstr>
  </property>
</Properties>
</file>