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BRZ\SAE Construction\"/>
    </mc:Choice>
  </mc:AlternateContent>
  <xr:revisionPtr revIDLastSave="0" documentId="13_ncr:1_{FD6950DD-F2F6-4668-94B5-C778512B5A38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0" i="8" l="1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B162" i="5"/>
  <c r="B163" i="5"/>
  <c r="B164" i="5"/>
  <c r="B165" i="5"/>
  <c r="B166" i="5"/>
  <c r="B167" i="5"/>
  <c r="B168" i="5"/>
  <c r="B169" i="5"/>
  <c r="A162" i="5"/>
  <c r="A163" i="5"/>
  <c r="A164" i="5"/>
  <c r="A165" i="5"/>
  <c r="A166" i="5"/>
  <c r="A167" i="5"/>
  <c r="A168" i="5"/>
  <c r="A169" i="5"/>
  <c r="H12" i="7" l="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F3" i="8" s="1"/>
  <c r="F4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4" i="8"/>
  <c r="B291" i="8"/>
  <c r="B293" i="8"/>
  <c r="B305" i="8" s="1"/>
  <c r="B303" i="8"/>
  <c r="A292" i="8"/>
  <c r="A293" i="8"/>
  <c r="A305" i="8" s="1"/>
  <c r="A295" i="8"/>
  <c r="A307" i="8" s="1"/>
  <c r="A296" i="8"/>
  <c r="A308" i="8" s="1"/>
  <c r="A297" i="8"/>
  <c r="A309" i="8" s="1"/>
  <c r="D2" i="8"/>
  <c r="A227" i="8"/>
  <c r="A239" i="8" s="1"/>
  <c r="A251" i="8" s="1"/>
  <c r="A263" i="8" s="1"/>
  <c r="A275" i="8" s="1"/>
  <c r="A287" i="8" s="1"/>
  <c r="A299" i="8" s="1"/>
  <c r="A311" i="8" s="1"/>
  <c r="B238" i="8"/>
  <c r="B250" i="8" s="1"/>
  <c r="B262" i="8" s="1"/>
  <c r="B274" i="8" s="1"/>
  <c r="B286" i="8" s="1"/>
  <c r="B298" i="8" s="1"/>
  <c r="B310" i="8" s="1"/>
  <c r="B241" i="8"/>
  <c r="B253" i="8" s="1"/>
  <c r="B265" i="8" s="1"/>
  <c r="B277" i="8" s="1"/>
  <c r="B289" i="8" s="1"/>
  <c r="B301" i="8" s="1"/>
  <c r="B313" i="8" s="1"/>
  <c r="B15" i="8"/>
  <c r="B16" i="8"/>
  <c r="B17" i="8"/>
  <c r="B18" i="8"/>
  <c r="B30" i="8" s="1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19" i="8"/>
  <c r="B31" i="8" s="1"/>
  <c r="B43" i="8" s="1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24" i="8" s="1"/>
  <c r="B236" i="8" s="1"/>
  <c r="B248" i="8" s="1"/>
  <c r="B260" i="8" s="1"/>
  <c r="B272" i="8" s="1"/>
  <c r="B284" i="8" s="1"/>
  <c r="B296" i="8" s="1"/>
  <c r="B308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25" i="8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8" i="8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36" i="8"/>
  <c r="B48" i="8" s="1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40" i="8"/>
  <c r="B52" i="8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14" i="8"/>
  <c r="B26" i="8" s="1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291" i="8" s="1"/>
  <c r="A303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18" i="8"/>
  <c r="A30" i="8" s="1"/>
  <c r="A42" i="8" s="1"/>
  <c r="A54" i="8" s="1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4" i="8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229" i="8" s="1"/>
  <c r="A241" i="8" s="1"/>
  <c r="A253" i="8" s="1"/>
  <c r="A265" i="8" s="1"/>
  <c r="A277" i="8" s="1"/>
  <c r="A289" i="8" s="1"/>
  <c r="A301" i="8" s="1"/>
  <c r="A313" i="8" s="1"/>
  <c r="A34" i="8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36" i="8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53" i="8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H4" i="7"/>
  <c r="H5" i="7"/>
  <c r="H6" i="7"/>
  <c r="H7" i="7"/>
  <c r="H8" i="7"/>
  <c r="H9" i="7"/>
  <c r="H10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C22" i="7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C41" i="7"/>
  <c r="L41" i="7" s="1"/>
  <c r="C42" i="7"/>
  <c r="L42" i="7" s="1"/>
  <c r="C43" i="7"/>
  <c r="L43" i="7" s="1"/>
  <c r="C44" i="7"/>
  <c r="L44" i="7" s="1"/>
  <c r="C45" i="7"/>
  <c r="C46" i="7"/>
  <c r="L46" i="7" s="1"/>
  <c r="C47" i="7"/>
  <c r="C48" i="7"/>
  <c r="L48" i="7" s="1"/>
  <c r="C49" i="7"/>
  <c r="L49" i="7" s="1"/>
  <c r="C50" i="7"/>
  <c r="L50" i="7" s="1"/>
  <c r="C51" i="7"/>
  <c r="L51" i="7" s="1"/>
  <c r="C52" i="7"/>
  <c r="L52" i="7" s="1"/>
  <c r="C53" i="7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C64" i="7"/>
  <c r="C65" i="7"/>
  <c r="L65" i="7" s="1"/>
  <c r="C66" i="7"/>
  <c r="L66" i="7" s="1"/>
  <c r="C67" i="7"/>
  <c r="L67" i="7" s="1"/>
  <c r="C68" i="7"/>
  <c r="L68" i="7" s="1"/>
  <c r="C69" i="7"/>
  <c r="C70" i="7"/>
  <c r="C71" i="7"/>
  <c r="C72" i="7"/>
  <c r="L72" i="7" s="1"/>
  <c r="C73" i="7"/>
  <c r="L73" i="7" s="1"/>
  <c r="C74" i="7"/>
  <c r="L74" i="7" s="1"/>
  <c r="C75" i="7"/>
  <c r="C76" i="7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C88" i="7"/>
  <c r="L88" i="7" s="1"/>
  <c r="C89" i="7"/>
  <c r="L89" i="7" s="1"/>
  <c r="C90" i="7"/>
  <c r="L90" i="7" s="1"/>
  <c r="C91" i="7"/>
  <c r="L91" i="7" s="1"/>
  <c r="C92" i="7"/>
  <c r="L92" i="7" s="1"/>
  <c r="C93" i="7"/>
  <c r="C94" i="7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C150" i="7"/>
  <c r="L150" i="7" s="1"/>
  <c r="C151" i="7"/>
  <c r="L151" i="7" s="1"/>
  <c r="C152" i="7"/>
  <c r="C153" i="7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C178" i="7"/>
  <c r="C179" i="7"/>
  <c r="C180" i="7"/>
  <c r="C181" i="7"/>
  <c r="L181" i="7" s="1"/>
  <c r="C182" i="7"/>
  <c r="L182" i="7" s="1"/>
  <c r="C183" i="7"/>
  <c r="C184" i="7"/>
  <c r="L184" i="7" s="1"/>
  <c r="C185" i="7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40" i="7"/>
  <c r="L45" i="7"/>
  <c r="L47" i="7"/>
  <c r="L71" i="7"/>
  <c r="L94" i="7"/>
  <c r="L124" i="7"/>
  <c r="L130" i="7"/>
  <c r="L178" i="7"/>
  <c r="L179" i="7"/>
  <c r="L180" i="7"/>
  <c r="L21" i="7"/>
  <c r="L22" i="7"/>
  <c r="L53" i="7"/>
  <c r="L69" i="7"/>
  <c r="L70" i="7"/>
  <c r="L93" i="7"/>
  <c r="L118" i="7"/>
  <c r="L149" i="7"/>
  <c r="L152" i="7"/>
  <c r="L153" i="7"/>
  <c r="L177" i="7"/>
  <c r="L185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L63" i="7"/>
  <c r="L64" i="7"/>
  <c r="L75" i="7"/>
  <c r="L76" i="7"/>
  <c r="L87" i="7"/>
  <c r="L159" i="7"/>
  <c r="L171" i="7"/>
  <c r="L183" i="7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A14" i="11"/>
  <c r="N151" i="7" l="1"/>
  <c r="N79" i="7"/>
  <c r="M175" i="7"/>
  <c r="E175" i="11" s="1"/>
  <c r="F175" i="11" s="1"/>
  <c r="M115" i="7"/>
  <c r="E115" i="11" s="1"/>
  <c r="F115" i="11" s="1"/>
  <c r="M103" i="7"/>
  <c r="E103" i="11" s="1"/>
  <c r="F103" i="11" s="1"/>
  <c r="M79" i="7"/>
  <c r="E79" i="11" s="1"/>
  <c r="F79" i="11" s="1"/>
  <c r="M43" i="7"/>
  <c r="E43" i="11" s="1"/>
  <c r="F43" i="11" s="1"/>
  <c r="M19" i="7"/>
  <c r="E19" i="11" s="1"/>
  <c r="F19" i="11" s="1"/>
  <c r="M162" i="7"/>
  <c r="E162" i="11" s="1"/>
  <c r="F162" i="11" s="1"/>
  <c r="M126" i="7"/>
  <c r="E126" i="11" s="1"/>
  <c r="F126" i="11" s="1"/>
  <c r="M90" i="7"/>
  <c r="E90" i="11" s="1"/>
  <c r="F90" i="11" s="1"/>
  <c r="M78" i="7"/>
  <c r="E78" i="11" s="1"/>
  <c r="F78" i="11" s="1"/>
  <c r="M42" i="7"/>
  <c r="E42" i="11" s="1"/>
  <c r="F42" i="11" s="1"/>
  <c r="M18" i="7"/>
  <c r="E18" i="11" s="1"/>
  <c r="F18" i="11" s="1"/>
  <c r="M185" i="7"/>
  <c r="E185" i="11" s="1"/>
  <c r="F185" i="11" s="1"/>
  <c r="M161" i="7"/>
  <c r="E161" i="11" s="1"/>
  <c r="F161" i="11" s="1"/>
  <c r="M125" i="7"/>
  <c r="E125" i="11" s="1"/>
  <c r="F125" i="11" s="1"/>
  <c r="M77" i="7"/>
  <c r="E77" i="11" s="1"/>
  <c r="F77" i="11" s="1"/>
  <c r="M29" i="7"/>
  <c r="E29" i="11" s="1"/>
  <c r="F29" i="11" s="1"/>
  <c r="M172" i="7"/>
  <c r="E172" i="11" s="1"/>
  <c r="F172" i="11" s="1"/>
  <c r="M136" i="7"/>
  <c r="E136" i="11" s="1"/>
  <c r="F136" i="11" s="1"/>
  <c r="M88" i="7"/>
  <c r="E88" i="11" s="1"/>
  <c r="F88" i="11" s="1"/>
  <c r="M64" i="7"/>
  <c r="E64" i="11" s="1"/>
  <c r="F64" i="11" s="1"/>
  <c r="M52" i="7"/>
  <c r="E52" i="11" s="1"/>
  <c r="F52" i="11" s="1"/>
  <c r="M4" i="7"/>
  <c r="E4" i="11" s="1"/>
  <c r="F4" i="11" s="1"/>
  <c r="M171" i="7"/>
  <c r="E171" i="11" s="1"/>
  <c r="F171" i="11" s="1"/>
  <c r="M147" i="7"/>
  <c r="E147" i="11" s="1"/>
  <c r="F147" i="11" s="1"/>
  <c r="M111" i="7"/>
  <c r="E111" i="11" s="1"/>
  <c r="F111" i="11" s="1"/>
  <c r="M75" i="7"/>
  <c r="E75" i="11" s="1"/>
  <c r="F75" i="11" s="1"/>
  <c r="M51" i="7"/>
  <c r="E51" i="11" s="1"/>
  <c r="F51" i="11" s="1"/>
  <c r="M27" i="7"/>
  <c r="E27" i="11" s="1"/>
  <c r="F27" i="11" s="1"/>
  <c r="M170" i="7"/>
  <c r="E170" i="11" s="1"/>
  <c r="F170" i="11" s="1"/>
  <c r="M134" i="7"/>
  <c r="E134" i="11" s="1"/>
  <c r="F134" i="11" s="1"/>
  <c r="M86" i="7"/>
  <c r="E86" i="11" s="1"/>
  <c r="F86" i="11" s="1"/>
  <c r="M62" i="7"/>
  <c r="E62" i="11" s="1"/>
  <c r="F62" i="11" s="1"/>
  <c r="M193" i="7"/>
  <c r="E193" i="11" s="1"/>
  <c r="F193" i="11" s="1"/>
  <c r="M157" i="7"/>
  <c r="E157" i="11" s="1"/>
  <c r="F157" i="11" s="1"/>
  <c r="M133" i="7"/>
  <c r="E133" i="11" s="1"/>
  <c r="F133" i="11" s="1"/>
  <c r="M97" i="7"/>
  <c r="E97" i="11" s="1"/>
  <c r="F97" i="11" s="1"/>
  <c r="M73" i="7"/>
  <c r="E73" i="11" s="1"/>
  <c r="F73" i="11" s="1"/>
  <c r="M61" i="7"/>
  <c r="E61" i="11" s="1"/>
  <c r="F61" i="11" s="1"/>
  <c r="M25" i="7"/>
  <c r="E25" i="11" s="1"/>
  <c r="F25" i="11" s="1"/>
  <c r="M180" i="7"/>
  <c r="E180" i="11" s="1"/>
  <c r="F180" i="11" s="1"/>
  <c r="M132" i="7"/>
  <c r="E132" i="11" s="1"/>
  <c r="F132" i="11" s="1"/>
  <c r="M120" i="7"/>
  <c r="E120" i="11" s="1"/>
  <c r="F120" i="11" s="1"/>
  <c r="M72" i="7"/>
  <c r="E72" i="11" s="1"/>
  <c r="F72" i="11" s="1"/>
  <c r="M48" i="7"/>
  <c r="E48" i="11" s="1"/>
  <c r="F48" i="11" s="1"/>
  <c r="M12" i="7"/>
  <c r="E12" i="11" s="1"/>
  <c r="F12" i="11" s="1"/>
  <c r="M191" i="7"/>
  <c r="E191" i="11" s="1"/>
  <c r="F191" i="11" s="1"/>
  <c r="M179" i="7"/>
  <c r="E179" i="11" s="1"/>
  <c r="F179" i="11" s="1"/>
  <c r="M167" i="7"/>
  <c r="E167" i="11" s="1"/>
  <c r="F167" i="11" s="1"/>
  <c r="M155" i="7"/>
  <c r="E155" i="11" s="1"/>
  <c r="F155" i="11" s="1"/>
  <c r="M143" i="7"/>
  <c r="E143" i="11" s="1"/>
  <c r="F143" i="11" s="1"/>
  <c r="M131" i="7"/>
  <c r="E131" i="11" s="1"/>
  <c r="F131" i="11" s="1"/>
  <c r="M119" i="7"/>
  <c r="E119" i="11" s="1"/>
  <c r="F119" i="11" s="1"/>
  <c r="M107" i="7"/>
  <c r="E107" i="11" s="1"/>
  <c r="F107" i="11" s="1"/>
  <c r="M95" i="7"/>
  <c r="E95" i="11" s="1"/>
  <c r="F95" i="11" s="1"/>
  <c r="M83" i="7"/>
  <c r="E83" i="11" s="1"/>
  <c r="F83" i="11" s="1"/>
  <c r="M71" i="7"/>
  <c r="E71" i="11" s="1"/>
  <c r="F71" i="11" s="1"/>
  <c r="M59" i="7"/>
  <c r="E59" i="11" s="1"/>
  <c r="F59" i="11" s="1"/>
  <c r="M47" i="7"/>
  <c r="E47" i="11" s="1"/>
  <c r="F47" i="11" s="1"/>
  <c r="M35" i="7"/>
  <c r="E35" i="11" s="1"/>
  <c r="F35" i="11" s="1"/>
  <c r="M23" i="7"/>
  <c r="E23" i="11" s="1"/>
  <c r="F23" i="11" s="1"/>
  <c r="M11" i="7"/>
  <c r="E11" i="11" s="1"/>
  <c r="F11" i="11" s="1"/>
  <c r="M163" i="7"/>
  <c r="E163" i="11" s="1"/>
  <c r="F163" i="11" s="1"/>
  <c r="M151" i="7"/>
  <c r="E151" i="11" s="1"/>
  <c r="F151" i="11" s="1"/>
  <c r="M139" i="7"/>
  <c r="E139" i="11" s="1"/>
  <c r="F139" i="11" s="1"/>
  <c r="M127" i="7"/>
  <c r="E127" i="11" s="1"/>
  <c r="F127" i="11" s="1"/>
  <c r="M91" i="7"/>
  <c r="E91" i="11" s="1"/>
  <c r="F91" i="11" s="1"/>
  <c r="M31" i="7"/>
  <c r="E31" i="11" s="1"/>
  <c r="F31" i="11" s="1"/>
  <c r="M7" i="7"/>
  <c r="E7" i="11" s="1"/>
  <c r="F7" i="11" s="1"/>
  <c r="M174" i="7"/>
  <c r="E174" i="11" s="1"/>
  <c r="F174" i="11" s="1"/>
  <c r="M114" i="7"/>
  <c r="E114" i="11" s="1"/>
  <c r="F114" i="11" s="1"/>
  <c r="M54" i="7"/>
  <c r="E54" i="11" s="1"/>
  <c r="F54" i="11" s="1"/>
  <c r="M6" i="7"/>
  <c r="E6" i="11" s="1"/>
  <c r="F6" i="11" s="1"/>
  <c r="M149" i="7"/>
  <c r="E149" i="11" s="1"/>
  <c r="F149" i="11" s="1"/>
  <c r="M113" i="7"/>
  <c r="E113" i="11" s="1"/>
  <c r="F113" i="11" s="1"/>
  <c r="M53" i="7"/>
  <c r="E53" i="11" s="1"/>
  <c r="F53" i="11" s="1"/>
  <c r="M5" i="7"/>
  <c r="E5" i="11" s="1"/>
  <c r="F5" i="11" s="1"/>
  <c r="M160" i="7"/>
  <c r="E160" i="11" s="1"/>
  <c r="F160" i="11" s="1"/>
  <c r="M112" i="7"/>
  <c r="E112" i="11" s="1"/>
  <c r="F112" i="11" s="1"/>
  <c r="M76" i="7"/>
  <c r="E76" i="11" s="1"/>
  <c r="F76" i="11" s="1"/>
  <c r="M40" i="7"/>
  <c r="E40" i="11" s="1"/>
  <c r="F40" i="11" s="1"/>
  <c r="M123" i="7"/>
  <c r="E123" i="11" s="1"/>
  <c r="F123" i="11" s="1"/>
  <c r="M63" i="7"/>
  <c r="E63" i="11" s="1"/>
  <c r="F63" i="11" s="1"/>
  <c r="M3" i="7"/>
  <c r="E3" i="11" s="1"/>
  <c r="F3" i="11" s="1"/>
  <c r="M182" i="7"/>
  <c r="E182" i="11" s="1"/>
  <c r="F182" i="11" s="1"/>
  <c r="M122" i="7"/>
  <c r="E122" i="11" s="1"/>
  <c r="F122" i="11" s="1"/>
  <c r="M50" i="7"/>
  <c r="E50" i="11" s="1"/>
  <c r="F50" i="11" s="1"/>
  <c r="M181" i="7"/>
  <c r="E181" i="11" s="1"/>
  <c r="F181" i="11" s="1"/>
  <c r="M121" i="7"/>
  <c r="E121" i="11" s="1"/>
  <c r="F121" i="11" s="1"/>
  <c r="M49" i="7"/>
  <c r="E49" i="11" s="1"/>
  <c r="F49" i="11" s="1"/>
  <c r="M168" i="7"/>
  <c r="E168" i="11" s="1"/>
  <c r="F168" i="11" s="1"/>
  <c r="M96" i="7"/>
  <c r="E96" i="11" s="1"/>
  <c r="F96" i="11" s="1"/>
  <c r="M36" i="7"/>
  <c r="E36" i="11" s="1"/>
  <c r="F36" i="11" s="1"/>
  <c r="M190" i="7"/>
  <c r="E190" i="11" s="1"/>
  <c r="F190" i="11" s="1"/>
  <c r="M178" i="7"/>
  <c r="E178" i="11" s="1"/>
  <c r="F178" i="11" s="1"/>
  <c r="M166" i="7"/>
  <c r="E166" i="11" s="1"/>
  <c r="F166" i="11" s="1"/>
  <c r="M154" i="7"/>
  <c r="E154" i="11" s="1"/>
  <c r="F154" i="11" s="1"/>
  <c r="M142" i="7"/>
  <c r="E142" i="11" s="1"/>
  <c r="F142" i="11" s="1"/>
  <c r="M130" i="7"/>
  <c r="E130" i="11" s="1"/>
  <c r="F130" i="11" s="1"/>
  <c r="M118" i="7"/>
  <c r="E118" i="11" s="1"/>
  <c r="F118" i="11" s="1"/>
  <c r="M106" i="7"/>
  <c r="E106" i="11" s="1"/>
  <c r="F106" i="11" s="1"/>
  <c r="M94" i="7"/>
  <c r="E94" i="11" s="1"/>
  <c r="F94" i="11" s="1"/>
  <c r="M82" i="7"/>
  <c r="E82" i="11" s="1"/>
  <c r="F82" i="11" s="1"/>
  <c r="M70" i="7"/>
  <c r="E70" i="11" s="1"/>
  <c r="F70" i="11" s="1"/>
  <c r="M58" i="7"/>
  <c r="E58" i="11" s="1"/>
  <c r="F58" i="11" s="1"/>
  <c r="M46" i="7"/>
  <c r="E46" i="11" s="1"/>
  <c r="F46" i="11" s="1"/>
  <c r="M34" i="7"/>
  <c r="E34" i="11" s="1"/>
  <c r="F34" i="11" s="1"/>
  <c r="M22" i="7"/>
  <c r="E22" i="11" s="1"/>
  <c r="F22" i="11" s="1"/>
  <c r="M10" i="7"/>
  <c r="E10" i="11" s="1"/>
  <c r="F10" i="11" s="1"/>
  <c r="M187" i="7"/>
  <c r="E187" i="11" s="1"/>
  <c r="F187" i="11" s="1"/>
  <c r="M55" i="7"/>
  <c r="E55" i="11" s="1"/>
  <c r="F55" i="11" s="1"/>
  <c r="M150" i="7"/>
  <c r="E150" i="11" s="1"/>
  <c r="F150" i="11" s="1"/>
  <c r="M173" i="7"/>
  <c r="E173" i="11" s="1"/>
  <c r="F173" i="11" s="1"/>
  <c r="M137" i="7"/>
  <c r="E137" i="11" s="1"/>
  <c r="F137" i="11" s="1"/>
  <c r="M101" i="7"/>
  <c r="E101" i="11" s="1"/>
  <c r="F101" i="11" s="1"/>
  <c r="M65" i="7"/>
  <c r="E65" i="11" s="1"/>
  <c r="F65" i="11" s="1"/>
  <c r="M17" i="7"/>
  <c r="E17" i="11" s="1"/>
  <c r="F17" i="11" s="1"/>
  <c r="M148" i="7"/>
  <c r="E148" i="11" s="1"/>
  <c r="F148" i="11" s="1"/>
  <c r="M100" i="7"/>
  <c r="E100" i="11" s="1"/>
  <c r="F100" i="11" s="1"/>
  <c r="M28" i="7"/>
  <c r="E28" i="11" s="1"/>
  <c r="F28" i="11" s="1"/>
  <c r="M99" i="7"/>
  <c r="E99" i="11" s="1"/>
  <c r="F99" i="11" s="1"/>
  <c r="M39" i="7"/>
  <c r="E39" i="11" s="1"/>
  <c r="F39" i="11" s="1"/>
  <c r="M158" i="7"/>
  <c r="E158" i="11" s="1"/>
  <c r="F158" i="11" s="1"/>
  <c r="M98" i="7"/>
  <c r="E98" i="11" s="1"/>
  <c r="F98" i="11" s="1"/>
  <c r="M26" i="7"/>
  <c r="E26" i="11" s="1"/>
  <c r="F26" i="11" s="1"/>
  <c r="M169" i="7"/>
  <c r="E169" i="11" s="1"/>
  <c r="F169" i="11" s="1"/>
  <c r="M109" i="7"/>
  <c r="E109" i="11" s="1"/>
  <c r="F109" i="11" s="1"/>
  <c r="M37" i="7"/>
  <c r="E37" i="11" s="1"/>
  <c r="F37" i="11" s="1"/>
  <c r="M156" i="7"/>
  <c r="E156" i="11" s="1"/>
  <c r="F156" i="11" s="1"/>
  <c r="M84" i="7"/>
  <c r="E84" i="11" s="1"/>
  <c r="F84" i="11" s="1"/>
  <c r="M24" i="7"/>
  <c r="E24" i="11" s="1"/>
  <c r="F24" i="11" s="1"/>
  <c r="M189" i="7"/>
  <c r="E189" i="11" s="1"/>
  <c r="F189" i="11" s="1"/>
  <c r="M177" i="7"/>
  <c r="E177" i="11" s="1"/>
  <c r="F177" i="11" s="1"/>
  <c r="M165" i="7"/>
  <c r="E165" i="11" s="1"/>
  <c r="F165" i="11" s="1"/>
  <c r="M153" i="7"/>
  <c r="E153" i="11" s="1"/>
  <c r="F153" i="11" s="1"/>
  <c r="M141" i="7"/>
  <c r="E141" i="11" s="1"/>
  <c r="F141" i="11" s="1"/>
  <c r="M129" i="7"/>
  <c r="E129" i="11" s="1"/>
  <c r="F129" i="11" s="1"/>
  <c r="M117" i="7"/>
  <c r="E117" i="11" s="1"/>
  <c r="F117" i="11" s="1"/>
  <c r="M105" i="7"/>
  <c r="E105" i="11" s="1"/>
  <c r="F105" i="11" s="1"/>
  <c r="M93" i="7"/>
  <c r="E93" i="11" s="1"/>
  <c r="F93" i="11" s="1"/>
  <c r="M81" i="7"/>
  <c r="E81" i="11" s="1"/>
  <c r="F81" i="11" s="1"/>
  <c r="M69" i="7"/>
  <c r="E69" i="11" s="1"/>
  <c r="F69" i="11" s="1"/>
  <c r="M57" i="7"/>
  <c r="E57" i="11" s="1"/>
  <c r="F57" i="11" s="1"/>
  <c r="M45" i="7"/>
  <c r="E45" i="11" s="1"/>
  <c r="F45" i="11" s="1"/>
  <c r="M33" i="7"/>
  <c r="E33" i="11" s="1"/>
  <c r="F33" i="11" s="1"/>
  <c r="M21" i="7"/>
  <c r="E21" i="11" s="1"/>
  <c r="F21" i="11" s="1"/>
  <c r="M9" i="7"/>
  <c r="E9" i="11" s="1"/>
  <c r="F9" i="11" s="1"/>
  <c r="M67" i="7"/>
  <c r="E67" i="11" s="1"/>
  <c r="F67" i="11" s="1"/>
  <c r="M186" i="7"/>
  <c r="E186" i="11" s="1"/>
  <c r="F186" i="11" s="1"/>
  <c r="M138" i="7"/>
  <c r="E138" i="11" s="1"/>
  <c r="F138" i="11" s="1"/>
  <c r="M102" i="7"/>
  <c r="E102" i="11" s="1"/>
  <c r="F102" i="11" s="1"/>
  <c r="M66" i="7"/>
  <c r="E66" i="11" s="1"/>
  <c r="F66" i="11" s="1"/>
  <c r="M30" i="7"/>
  <c r="E30" i="11" s="1"/>
  <c r="F30" i="11" s="1"/>
  <c r="M89" i="7"/>
  <c r="E89" i="11" s="1"/>
  <c r="F89" i="11" s="1"/>
  <c r="M41" i="7"/>
  <c r="E41" i="11" s="1"/>
  <c r="F41" i="11" s="1"/>
  <c r="M184" i="7"/>
  <c r="E184" i="11" s="1"/>
  <c r="F184" i="11" s="1"/>
  <c r="M124" i="7"/>
  <c r="E124" i="11" s="1"/>
  <c r="F124" i="11" s="1"/>
  <c r="M16" i="7"/>
  <c r="E16" i="11" s="1"/>
  <c r="F16" i="11" s="1"/>
  <c r="M183" i="7"/>
  <c r="E183" i="11" s="1"/>
  <c r="F183" i="11" s="1"/>
  <c r="M159" i="7"/>
  <c r="E159" i="11" s="1"/>
  <c r="F159" i="11" s="1"/>
  <c r="M135" i="7"/>
  <c r="E135" i="11" s="1"/>
  <c r="F135" i="11" s="1"/>
  <c r="M87" i="7"/>
  <c r="E87" i="11" s="1"/>
  <c r="F87" i="11" s="1"/>
  <c r="M15" i="7"/>
  <c r="E15" i="11" s="1"/>
  <c r="F15" i="11" s="1"/>
  <c r="M146" i="7"/>
  <c r="E146" i="11" s="1"/>
  <c r="F146" i="11" s="1"/>
  <c r="M110" i="7"/>
  <c r="E110" i="11" s="1"/>
  <c r="F110" i="11" s="1"/>
  <c r="M74" i="7"/>
  <c r="E74" i="11" s="1"/>
  <c r="F74" i="11" s="1"/>
  <c r="M38" i="7"/>
  <c r="E38" i="11" s="1"/>
  <c r="F38" i="11" s="1"/>
  <c r="M14" i="7"/>
  <c r="E14" i="11" s="1"/>
  <c r="F14" i="11" s="1"/>
  <c r="M145" i="7"/>
  <c r="E145" i="11" s="1"/>
  <c r="F145" i="11" s="1"/>
  <c r="M85" i="7"/>
  <c r="E85" i="11" s="1"/>
  <c r="F85" i="11" s="1"/>
  <c r="M13" i="7"/>
  <c r="E13" i="11" s="1"/>
  <c r="F13" i="11" s="1"/>
  <c r="M192" i="7"/>
  <c r="E192" i="11" s="1"/>
  <c r="F192" i="11" s="1"/>
  <c r="M144" i="7"/>
  <c r="E144" i="11" s="1"/>
  <c r="F144" i="11" s="1"/>
  <c r="M108" i="7"/>
  <c r="E108" i="11" s="1"/>
  <c r="F108" i="11" s="1"/>
  <c r="M60" i="7"/>
  <c r="E60" i="11" s="1"/>
  <c r="F60" i="11" s="1"/>
  <c r="M188" i="7"/>
  <c r="E188" i="11" s="1"/>
  <c r="F188" i="11" s="1"/>
  <c r="M176" i="7"/>
  <c r="E176" i="11" s="1"/>
  <c r="F176" i="11" s="1"/>
  <c r="M164" i="7"/>
  <c r="E164" i="11" s="1"/>
  <c r="F164" i="11" s="1"/>
  <c r="M152" i="7"/>
  <c r="E152" i="11" s="1"/>
  <c r="F152" i="11" s="1"/>
  <c r="M140" i="7"/>
  <c r="E140" i="11" s="1"/>
  <c r="F140" i="11" s="1"/>
  <c r="M128" i="7"/>
  <c r="E128" i="11" s="1"/>
  <c r="F128" i="11" s="1"/>
  <c r="M116" i="7"/>
  <c r="E116" i="11" s="1"/>
  <c r="F116" i="11" s="1"/>
  <c r="M104" i="7"/>
  <c r="E104" i="11" s="1"/>
  <c r="F104" i="11" s="1"/>
  <c r="M92" i="7"/>
  <c r="E92" i="11" s="1"/>
  <c r="F92" i="11" s="1"/>
  <c r="M80" i="7"/>
  <c r="E80" i="11" s="1"/>
  <c r="F80" i="11" s="1"/>
  <c r="M68" i="7"/>
  <c r="E68" i="11" s="1"/>
  <c r="F68" i="11" s="1"/>
  <c r="M56" i="7"/>
  <c r="E56" i="11" s="1"/>
  <c r="F56" i="11" s="1"/>
  <c r="M44" i="7"/>
  <c r="E44" i="11" s="1"/>
  <c r="F44" i="11" s="1"/>
  <c r="M32" i="7"/>
  <c r="E32" i="11" s="1"/>
  <c r="F32" i="11" s="1"/>
  <c r="M20" i="7"/>
  <c r="E20" i="11" s="1"/>
  <c r="F20" i="11" s="1"/>
  <c r="M8" i="7"/>
  <c r="E8" i="11" s="1"/>
  <c r="F8" i="11" s="1"/>
  <c r="N175" i="7"/>
  <c r="N127" i="7"/>
  <c r="F5" i="8"/>
  <c r="J2" i="8"/>
  <c r="J3" i="8" s="1"/>
  <c r="J4" i="8" s="1"/>
  <c r="J5" i="8" s="1"/>
  <c r="J6" i="8" s="1"/>
  <c r="J7" i="8" s="1"/>
  <c r="J8" i="8" s="1"/>
  <c r="J9" i="8" s="1"/>
  <c r="J10" i="8" s="1"/>
  <c r="J11" i="8" s="1"/>
  <c r="J12" i="8" s="1"/>
  <c r="J13" i="8" s="1"/>
  <c r="F6" i="8"/>
  <c r="F7" i="8" s="1"/>
  <c r="F8" i="8" s="1"/>
  <c r="F9" i="8" s="1"/>
  <c r="F10" i="8" s="1"/>
  <c r="F11" i="8" s="1"/>
  <c r="F12" i="8" s="1"/>
  <c r="F13" i="8" s="1"/>
  <c r="O151" i="7"/>
  <c r="O127" i="7"/>
  <c r="O79" i="7"/>
  <c r="L103" i="7"/>
  <c r="O175" i="7"/>
  <c r="L2" i="7"/>
  <c r="N2" i="7"/>
  <c r="N103" i="7"/>
  <c r="N55" i="7"/>
  <c r="N31" i="7"/>
  <c r="N189" i="7"/>
  <c r="O43" i="7"/>
  <c r="N187" i="7"/>
  <c r="N163" i="7"/>
  <c r="N139" i="7"/>
  <c r="N115" i="7"/>
  <c r="N91" i="7"/>
  <c r="N67" i="7"/>
  <c r="N43" i="7"/>
  <c r="N19" i="7"/>
  <c r="O19" i="7" s="1"/>
  <c r="N18" i="7"/>
  <c r="N180" i="7"/>
  <c r="N108" i="7"/>
  <c r="N6" i="7"/>
  <c r="O118" i="7"/>
  <c r="N142" i="7"/>
  <c r="N10" i="7"/>
  <c r="N109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8" i="7"/>
  <c r="N170" i="7"/>
  <c r="N172" i="7"/>
  <c r="N136" i="7"/>
  <c r="N88" i="7"/>
  <c r="N28" i="7"/>
  <c r="N4" i="7"/>
  <c r="N63" i="7"/>
  <c r="N7" i="7"/>
  <c r="N76" i="7"/>
  <c r="N160" i="7"/>
  <c r="N148" i="7"/>
  <c r="N141" i="7"/>
  <c r="N150" i="7"/>
  <c r="O150" i="7" s="1"/>
  <c r="N54" i="7"/>
  <c r="N171" i="7"/>
  <c r="O171" i="7" s="1"/>
  <c r="N159" i="7"/>
  <c r="N135" i="7"/>
  <c r="N123" i="7"/>
  <c r="N111" i="7"/>
  <c r="N99" i="7"/>
  <c r="N87" i="7"/>
  <c r="N75" i="7"/>
  <c r="N51" i="7"/>
  <c r="N39" i="7"/>
  <c r="N15" i="7"/>
  <c r="N3" i="7"/>
  <c r="N97" i="7"/>
  <c r="M2" i="7"/>
  <c r="E2" i="11" s="1"/>
  <c r="F2" i="11" s="1"/>
  <c r="N182" i="7"/>
  <c r="N158" i="7"/>
  <c r="N146" i="7"/>
  <c r="N134" i="7"/>
  <c r="N122" i="7"/>
  <c r="N110" i="7"/>
  <c r="N98" i="7"/>
  <c r="N86" i="7"/>
  <c r="N74" i="7"/>
  <c r="N62" i="7"/>
  <c r="O62" i="7" s="1"/>
  <c r="N50" i="7"/>
  <c r="N38" i="7"/>
  <c r="N26" i="7"/>
  <c r="N14" i="7"/>
  <c r="O14" i="7" s="1"/>
  <c r="N183" i="7"/>
  <c r="N147" i="7"/>
  <c r="N27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O130" i="7" s="1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N185" i="7"/>
  <c r="N173" i="7"/>
  <c r="N161" i="7"/>
  <c r="N149" i="7"/>
  <c r="N137" i="7"/>
  <c r="N125" i="7"/>
  <c r="N113" i="7"/>
  <c r="N101" i="7"/>
  <c r="N89" i="7"/>
  <c r="N77" i="7"/>
  <c r="O77" i="7" s="1"/>
  <c r="N65" i="7"/>
  <c r="N53" i="7"/>
  <c r="N41" i="7"/>
  <c r="N29" i="7"/>
  <c r="N17" i="7"/>
  <c r="N5" i="7"/>
  <c r="N184" i="7"/>
  <c r="N124" i="7"/>
  <c r="N112" i="7"/>
  <c r="N100" i="7"/>
  <c r="N64" i="7"/>
  <c r="N52" i="7"/>
  <c r="N40" i="7"/>
  <c r="N16" i="7"/>
  <c r="O55" i="7" l="1"/>
  <c r="O162" i="7"/>
  <c r="O93" i="7"/>
  <c r="O31" i="7"/>
  <c r="O8" i="7"/>
  <c r="O20" i="7"/>
  <c r="O168" i="7"/>
  <c r="O148" i="7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14" i="8"/>
  <c r="H14" i="8" s="1"/>
  <c r="G26" i="8"/>
  <c r="H26" i="8" s="1"/>
  <c r="C2" i="11" s="1"/>
  <c r="G38" i="8"/>
  <c r="H38" i="8" s="1"/>
  <c r="C14" i="11" s="1"/>
  <c r="G3" i="8"/>
  <c r="H3" i="8" s="1"/>
  <c r="G15" i="8"/>
  <c r="H15" i="8" s="1"/>
  <c r="G27" i="8"/>
  <c r="H27" i="8" s="1"/>
  <c r="C3" i="11" s="1"/>
  <c r="G4" i="8"/>
  <c r="H4" i="8" s="1"/>
  <c r="G16" i="8"/>
  <c r="H16" i="8" s="1"/>
  <c r="G28" i="8"/>
  <c r="H28" i="8" s="1"/>
  <c r="C4" i="11" s="1"/>
  <c r="G40" i="8"/>
  <c r="H40" i="8" s="1"/>
  <c r="C16" i="11" s="1"/>
  <c r="G6" i="8"/>
  <c r="H6" i="8" s="1"/>
  <c r="G18" i="8"/>
  <c r="H18" i="8" s="1"/>
  <c r="G30" i="8"/>
  <c r="H30" i="8" s="1"/>
  <c r="C6" i="11" s="1"/>
  <c r="G42" i="8"/>
  <c r="H42" i="8" s="1"/>
  <c r="C18" i="11" s="1"/>
  <c r="G54" i="8"/>
  <c r="H54" i="8" s="1"/>
  <c r="C30" i="11" s="1"/>
  <c r="G66" i="8"/>
  <c r="H66" i="8" s="1"/>
  <c r="C42" i="11" s="1"/>
  <c r="G78" i="8"/>
  <c r="H78" i="8" s="1"/>
  <c r="C54" i="11" s="1"/>
  <c r="G8" i="8"/>
  <c r="H8" i="8" s="1"/>
  <c r="G20" i="8"/>
  <c r="H20" i="8" s="1"/>
  <c r="G32" i="8"/>
  <c r="H32" i="8" s="1"/>
  <c r="C8" i="11" s="1"/>
  <c r="G44" i="8"/>
  <c r="H44" i="8" s="1"/>
  <c r="C20" i="11" s="1"/>
  <c r="G56" i="8"/>
  <c r="H56" i="8" s="1"/>
  <c r="C32" i="11" s="1"/>
  <c r="G68" i="8"/>
  <c r="H68" i="8" s="1"/>
  <c r="C44" i="11" s="1"/>
  <c r="G10" i="8"/>
  <c r="H10" i="8" s="1"/>
  <c r="G22" i="8"/>
  <c r="H22" i="8" s="1"/>
  <c r="G34" i="8"/>
  <c r="H34" i="8" s="1"/>
  <c r="C10" i="11" s="1"/>
  <c r="G13" i="8"/>
  <c r="H13" i="8" s="1"/>
  <c r="G37" i="8"/>
  <c r="H37" i="8" s="1"/>
  <c r="C13" i="11" s="1"/>
  <c r="G53" i="8"/>
  <c r="H53" i="8" s="1"/>
  <c r="C29" i="11" s="1"/>
  <c r="G69" i="8"/>
  <c r="H69" i="8" s="1"/>
  <c r="C45" i="11" s="1"/>
  <c r="G82" i="8"/>
  <c r="H82" i="8" s="1"/>
  <c r="C58" i="11" s="1"/>
  <c r="G94" i="8"/>
  <c r="H94" i="8" s="1"/>
  <c r="C70" i="11" s="1"/>
  <c r="G106" i="8"/>
  <c r="H106" i="8" s="1"/>
  <c r="C82" i="11" s="1"/>
  <c r="G118" i="8"/>
  <c r="H118" i="8" s="1"/>
  <c r="C94" i="11" s="1"/>
  <c r="G130" i="8"/>
  <c r="H130" i="8" s="1"/>
  <c r="C106" i="11" s="1"/>
  <c r="G142" i="8"/>
  <c r="H142" i="8" s="1"/>
  <c r="C118" i="11" s="1"/>
  <c r="G154" i="8"/>
  <c r="H154" i="8" s="1"/>
  <c r="C130" i="11" s="1"/>
  <c r="G166" i="8"/>
  <c r="H166" i="8" s="1"/>
  <c r="C142" i="11" s="1"/>
  <c r="G178" i="8"/>
  <c r="H178" i="8" s="1"/>
  <c r="C154" i="11" s="1"/>
  <c r="G190" i="8"/>
  <c r="H190" i="8" s="1"/>
  <c r="C166" i="11" s="1"/>
  <c r="G202" i="8"/>
  <c r="H202" i="8" s="1"/>
  <c r="C178" i="11" s="1"/>
  <c r="G214" i="8"/>
  <c r="H214" i="8" s="1"/>
  <c r="C190" i="11" s="1"/>
  <c r="G226" i="8"/>
  <c r="H226" i="8" s="1"/>
  <c r="G238" i="8"/>
  <c r="H238" i="8" s="1"/>
  <c r="G250" i="8"/>
  <c r="H250" i="8" s="1"/>
  <c r="G262" i="8"/>
  <c r="H262" i="8" s="1"/>
  <c r="G274" i="8"/>
  <c r="H274" i="8" s="1"/>
  <c r="G286" i="8"/>
  <c r="H286" i="8" s="1"/>
  <c r="G298" i="8"/>
  <c r="H298" i="8" s="1"/>
  <c r="G310" i="8"/>
  <c r="H310" i="8" s="1"/>
  <c r="G46" i="8"/>
  <c r="H46" i="8" s="1"/>
  <c r="C22" i="11" s="1"/>
  <c r="G17" i="8"/>
  <c r="H17" i="8" s="1"/>
  <c r="G39" i="8"/>
  <c r="H39" i="8" s="1"/>
  <c r="C15" i="11" s="1"/>
  <c r="G55" i="8"/>
  <c r="H55" i="8" s="1"/>
  <c r="C31" i="11" s="1"/>
  <c r="G70" i="8"/>
  <c r="H70" i="8" s="1"/>
  <c r="C46" i="11" s="1"/>
  <c r="G83" i="8"/>
  <c r="H83" i="8" s="1"/>
  <c r="C59" i="11" s="1"/>
  <c r="G95" i="8"/>
  <c r="H95" i="8" s="1"/>
  <c r="C71" i="11" s="1"/>
  <c r="G107" i="8"/>
  <c r="H107" i="8" s="1"/>
  <c r="C83" i="11" s="1"/>
  <c r="G119" i="8"/>
  <c r="H119" i="8" s="1"/>
  <c r="C95" i="11" s="1"/>
  <c r="G131" i="8"/>
  <c r="H131" i="8" s="1"/>
  <c r="C107" i="11" s="1"/>
  <c r="G143" i="8"/>
  <c r="H143" i="8" s="1"/>
  <c r="C119" i="11" s="1"/>
  <c r="G155" i="8"/>
  <c r="H155" i="8" s="1"/>
  <c r="C131" i="11" s="1"/>
  <c r="G167" i="8"/>
  <c r="H167" i="8" s="1"/>
  <c r="C143" i="11" s="1"/>
  <c r="G179" i="8"/>
  <c r="H179" i="8" s="1"/>
  <c r="C155" i="11" s="1"/>
  <c r="G191" i="8"/>
  <c r="H191" i="8" s="1"/>
  <c r="C167" i="11" s="1"/>
  <c r="G203" i="8"/>
  <c r="H203" i="8" s="1"/>
  <c r="C179" i="11" s="1"/>
  <c r="G215" i="8"/>
  <c r="H215" i="8" s="1"/>
  <c r="C191" i="11" s="1"/>
  <c r="G227" i="8"/>
  <c r="H227" i="8" s="1"/>
  <c r="G239" i="8"/>
  <c r="H239" i="8" s="1"/>
  <c r="G251" i="8"/>
  <c r="H251" i="8" s="1"/>
  <c r="G263" i="8"/>
  <c r="H263" i="8" s="1"/>
  <c r="G275" i="8"/>
  <c r="H275" i="8" s="1"/>
  <c r="G287" i="8"/>
  <c r="H287" i="8" s="1"/>
  <c r="G299" i="8"/>
  <c r="H299" i="8" s="1"/>
  <c r="G311" i="8"/>
  <c r="H311" i="8" s="1"/>
  <c r="G19" i="8"/>
  <c r="H19" i="8" s="1"/>
  <c r="G41" i="8"/>
  <c r="H41" i="8" s="1"/>
  <c r="C17" i="11" s="1"/>
  <c r="G57" i="8"/>
  <c r="H57" i="8" s="1"/>
  <c r="C33" i="11" s="1"/>
  <c r="G71" i="8"/>
  <c r="H71" i="8" s="1"/>
  <c r="C47" i="11" s="1"/>
  <c r="G84" i="8"/>
  <c r="H84" i="8" s="1"/>
  <c r="C60" i="11" s="1"/>
  <c r="G96" i="8"/>
  <c r="H96" i="8" s="1"/>
  <c r="C72" i="11" s="1"/>
  <c r="G108" i="8"/>
  <c r="H108" i="8" s="1"/>
  <c r="C84" i="11" s="1"/>
  <c r="G120" i="8"/>
  <c r="H120" i="8" s="1"/>
  <c r="C96" i="11" s="1"/>
  <c r="G132" i="8"/>
  <c r="H132" i="8" s="1"/>
  <c r="C108" i="11" s="1"/>
  <c r="G144" i="8"/>
  <c r="H144" i="8" s="1"/>
  <c r="C120" i="11" s="1"/>
  <c r="G156" i="8"/>
  <c r="H156" i="8" s="1"/>
  <c r="C132" i="11" s="1"/>
  <c r="G168" i="8"/>
  <c r="H168" i="8" s="1"/>
  <c r="C144" i="11" s="1"/>
  <c r="G180" i="8"/>
  <c r="H180" i="8" s="1"/>
  <c r="C156" i="11" s="1"/>
  <c r="G192" i="8"/>
  <c r="H192" i="8" s="1"/>
  <c r="C168" i="11" s="1"/>
  <c r="G204" i="8"/>
  <c r="H204" i="8" s="1"/>
  <c r="C180" i="11" s="1"/>
  <c r="G216" i="8"/>
  <c r="H216" i="8" s="1"/>
  <c r="C192" i="11" s="1"/>
  <c r="G228" i="8"/>
  <c r="H228" i="8" s="1"/>
  <c r="G240" i="8"/>
  <c r="H240" i="8" s="1"/>
  <c r="G252" i="8"/>
  <c r="H252" i="8" s="1"/>
  <c r="G264" i="8"/>
  <c r="H264" i="8" s="1"/>
  <c r="G276" i="8"/>
  <c r="H276" i="8" s="1"/>
  <c r="G288" i="8"/>
  <c r="H288" i="8" s="1"/>
  <c r="G300" i="8"/>
  <c r="H300" i="8" s="1"/>
  <c r="G312" i="8"/>
  <c r="H312" i="8" s="1"/>
  <c r="G111" i="8"/>
  <c r="H111" i="8" s="1"/>
  <c r="C87" i="11" s="1"/>
  <c r="G279" i="8"/>
  <c r="H279" i="8" s="1"/>
  <c r="G21" i="8"/>
  <c r="H21" i="8" s="1"/>
  <c r="G43" i="8"/>
  <c r="H43" i="8" s="1"/>
  <c r="C19" i="11" s="1"/>
  <c r="G58" i="8"/>
  <c r="H58" i="8" s="1"/>
  <c r="C34" i="11" s="1"/>
  <c r="G72" i="8"/>
  <c r="H72" i="8" s="1"/>
  <c r="C48" i="11" s="1"/>
  <c r="G85" i="8"/>
  <c r="H85" i="8" s="1"/>
  <c r="C61" i="11" s="1"/>
  <c r="G97" i="8"/>
  <c r="H97" i="8" s="1"/>
  <c r="C73" i="11" s="1"/>
  <c r="G109" i="8"/>
  <c r="H109" i="8" s="1"/>
  <c r="C85" i="11" s="1"/>
  <c r="G121" i="8"/>
  <c r="H121" i="8" s="1"/>
  <c r="C97" i="11" s="1"/>
  <c r="G133" i="8"/>
  <c r="H133" i="8" s="1"/>
  <c r="C109" i="11" s="1"/>
  <c r="G145" i="8"/>
  <c r="H145" i="8" s="1"/>
  <c r="C121" i="11" s="1"/>
  <c r="G157" i="8"/>
  <c r="H157" i="8" s="1"/>
  <c r="C133" i="11" s="1"/>
  <c r="G169" i="8"/>
  <c r="H169" i="8" s="1"/>
  <c r="C145" i="11" s="1"/>
  <c r="G181" i="8"/>
  <c r="H181" i="8" s="1"/>
  <c r="C157" i="11" s="1"/>
  <c r="G193" i="8"/>
  <c r="H193" i="8" s="1"/>
  <c r="C169" i="11" s="1"/>
  <c r="G205" i="8"/>
  <c r="H205" i="8" s="1"/>
  <c r="C181" i="11" s="1"/>
  <c r="G217" i="8"/>
  <c r="H217" i="8" s="1"/>
  <c r="C193" i="11" s="1"/>
  <c r="G229" i="8"/>
  <c r="H229" i="8" s="1"/>
  <c r="G241" i="8"/>
  <c r="H241" i="8" s="1"/>
  <c r="G253" i="8"/>
  <c r="H253" i="8" s="1"/>
  <c r="G265" i="8"/>
  <c r="H265" i="8" s="1"/>
  <c r="G277" i="8"/>
  <c r="H277" i="8" s="1"/>
  <c r="G289" i="8"/>
  <c r="H289" i="8" s="1"/>
  <c r="G301" i="8"/>
  <c r="H301" i="8" s="1"/>
  <c r="G313" i="8"/>
  <c r="H313" i="8" s="1"/>
  <c r="G87" i="8"/>
  <c r="H87" i="8" s="1"/>
  <c r="C63" i="11" s="1"/>
  <c r="G255" i="8"/>
  <c r="H255" i="8" s="1"/>
  <c r="G23" i="8"/>
  <c r="H23" i="8" s="1"/>
  <c r="G45" i="8"/>
  <c r="H45" i="8" s="1"/>
  <c r="C21" i="11" s="1"/>
  <c r="G59" i="8"/>
  <c r="H59" i="8" s="1"/>
  <c r="C35" i="11" s="1"/>
  <c r="G73" i="8"/>
  <c r="H73" i="8" s="1"/>
  <c r="C49" i="11" s="1"/>
  <c r="G86" i="8"/>
  <c r="H86" i="8" s="1"/>
  <c r="C62" i="11" s="1"/>
  <c r="G98" i="8"/>
  <c r="H98" i="8" s="1"/>
  <c r="C74" i="11" s="1"/>
  <c r="G110" i="8"/>
  <c r="H110" i="8" s="1"/>
  <c r="C86" i="11" s="1"/>
  <c r="G122" i="8"/>
  <c r="H122" i="8" s="1"/>
  <c r="C98" i="11" s="1"/>
  <c r="G134" i="8"/>
  <c r="H134" i="8" s="1"/>
  <c r="C110" i="11" s="1"/>
  <c r="G146" i="8"/>
  <c r="H146" i="8" s="1"/>
  <c r="C122" i="11" s="1"/>
  <c r="G158" i="8"/>
  <c r="H158" i="8" s="1"/>
  <c r="C134" i="11" s="1"/>
  <c r="G170" i="8"/>
  <c r="H170" i="8" s="1"/>
  <c r="C146" i="11" s="1"/>
  <c r="G182" i="8"/>
  <c r="H182" i="8" s="1"/>
  <c r="C158" i="11" s="1"/>
  <c r="G194" i="8"/>
  <c r="H194" i="8" s="1"/>
  <c r="C170" i="11" s="1"/>
  <c r="G206" i="8"/>
  <c r="H206" i="8" s="1"/>
  <c r="C182" i="11" s="1"/>
  <c r="G218" i="8"/>
  <c r="H218" i="8" s="1"/>
  <c r="G230" i="8"/>
  <c r="H230" i="8" s="1"/>
  <c r="G242" i="8"/>
  <c r="H242" i="8" s="1"/>
  <c r="G254" i="8"/>
  <c r="H254" i="8" s="1"/>
  <c r="G266" i="8"/>
  <c r="H266" i="8" s="1"/>
  <c r="G278" i="8"/>
  <c r="H278" i="8" s="1"/>
  <c r="G290" i="8"/>
  <c r="H290" i="8" s="1"/>
  <c r="G302" i="8"/>
  <c r="H302" i="8" s="1"/>
  <c r="G2" i="8"/>
  <c r="H2" i="8" s="1"/>
  <c r="G24" i="8"/>
  <c r="H24" i="8" s="1"/>
  <c r="G60" i="8"/>
  <c r="H60" i="8" s="1"/>
  <c r="C36" i="11" s="1"/>
  <c r="G74" i="8"/>
  <c r="H74" i="8" s="1"/>
  <c r="C50" i="11" s="1"/>
  <c r="G99" i="8"/>
  <c r="H99" i="8" s="1"/>
  <c r="C75" i="11" s="1"/>
  <c r="G123" i="8"/>
  <c r="H123" i="8" s="1"/>
  <c r="C99" i="11" s="1"/>
  <c r="G135" i="8"/>
  <c r="H135" i="8" s="1"/>
  <c r="C111" i="11" s="1"/>
  <c r="G147" i="8"/>
  <c r="H147" i="8" s="1"/>
  <c r="C123" i="11" s="1"/>
  <c r="G159" i="8"/>
  <c r="H159" i="8" s="1"/>
  <c r="C135" i="11" s="1"/>
  <c r="G171" i="8"/>
  <c r="H171" i="8" s="1"/>
  <c r="C147" i="11" s="1"/>
  <c r="G183" i="8"/>
  <c r="H183" i="8" s="1"/>
  <c r="C159" i="11" s="1"/>
  <c r="G195" i="8"/>
  <c r="H195" i="8" s="1"/>
  <c r="C171" i="11" s="1"/>
  <c r="G207" i="8"/>
  <c r="H207" i="8" s="1"/>
  <c r="C183" i="11" s="1"/>
  <c r="G219" i="8"/>
  <c r="H219" i="8" s="1"/>
  <c r="G231" i="8"/>
  <c r="H231" i="8" s="1"/>
  <c r="G243" i="8"/>
  <c r="H243" i="8" s="1"/>
  <c r="G267" i="8"/>
  <c r="H267" i="8" s="1"/>
  <c r="G291" i="8"/>
  <c r="H291" i="8" s="1"/>
  <c r="G303" i="8"/>
  <c r="H303" i="8" s="1"/>
  <c r="G47" i="8"/>
  <c r="H47" i="8" s="1"/>
  <c r="C23" i="11" s="1"/>
  <c r="G75" i="8"/>
  <c r="H75" i="8" s="1"/>
  <c r="C51" i="11" s="1"/>
  <c r="G100" i="8"/>
  <c r="H100" i="8" s="1"/>
  <c r="C76" i="11" s="1"/>
  <c r="G124" i="8"/>
  <c r="H124" i="8" s="1"/>
  <c r="C100" i="11" s="1"/>
  <c r="G148" i="8"/>
  <c r="H148" i="8" s="1"/>
  <c r="C124" i="11" s="1"/>
  <c r="G172" i="8"/>
  <c r="H172" i="8" s="1"/>
  <c r="C148" i="11" s="1"/>
  <c r="G196" i="8"/>
  <c r="H196" i="8" s="1"/>
  <c r="C172" i="11" s="1"/>
  <c r="G220" i="8"/>
  <c r="H220" i="8" s="1"/>
  <c r="G244" i="8"/>
  <c r="H244" i="8" s="1"/>
  <c r="G268" i="8"/>
  <c r="H268" i="8" s="1"/>
  <c r="G292" i="8"/>
  <c r="H292" i="8" s="1"/>
  <c r="G5" i="8"/>
  <c r="H5" i="8" s="1"/>
  <c r="G48" i="8"/>
  <c r="H48" i="8" s="1"/>
  <c r="C24" i="11" s="1"/>
  <c r="G76" i="8"/>
  <c r="H76" i="8" s="1"/>
  <c r="C52" i="11" s="1"/>
  <c r="G101" i="8"/>
  <c r="H101" i="8" s="1"/>
  <c r="C77" i="11" s="1"/>
  <c r="G125" i="8"/>
  <c r="H125" i="8" s="1"/>
  <c r="C101" i="11" s="1"/>
  <c r="G149" i="8"/>
  <c r="H149" i="8" s="1"/>
  <c r="C125" i="11" s="1"/>
  <c r="G173" i="8"/>
  <c r="H173" i="8" s="1"/>
  <c r="C149" i="11" s="1"/>
  <c r="G197" i="8"/>
  <c r="H197" i="8" s="1"/>
  <c r="C173" i="11" s="1"/>
  <c r="G221" i="8"/>
  <c r="H221" i="8" s="1"/>
  <c r="G245" i="8"/>
  <c r="H245" i="8" s="1"/>
  <c r="G269" i="8"/>
  <c r="H269" i="8" s="1"/>
  <c r="G293" i="8"/>
  <c r="H293" i="8" s="1"/>
  <c r="G7" i="8"/>
  <c r="H7" i="8" s="1"/>
  <c r="G49" i="8"/>
  <c r="H49" i="8" s="1"/>
  <c r="C25" i="11" s="1"/>
  <c r="G77" i="8"/>
  <c r="H77" i="8" s="1"/>
  <c r="C53" i="11" s="1"/>
  <c r="G102" i="8"/>
  <c r="H102" i="8" s="1"/>
  <c r="C78" i="11" s="1"/>
  <c r="G126" i="8"/>
  <c r="H126" i="8" s="1"/>
  <c r="C102" i="11" s="1"/>
  <c r="G150" i="8"/>
  <c r="H150" i="8" s="1"/>
  <c r="C126" i="11" s="1"/>
  <c r="G174" i="8"/>
  <c r="H174" i="8" s="1"/>
  <c r="C150" i="11" s="1"/>
  <c r="G198" i="8"/>
  <c r="H198" i="8" s="1"/>
  <c r="C174" i="11" s="1"/>
  <c r="G222" i="8"/>
  <c r="H222" i="8" s="1"/>
  <c r="G246" i="8"/>
  <c r="H246" i="8" s="1"/>
  <c r="G270" i="8"/>
  <c r="H270" i="8" s="1"/>
  <c r="G294" i="8"/>
  <c r="H294" i="8" s="1"/>
  <c r="G9" i="8"/>
  <c r="H9" i="8" s="1"/>
  <c r="G50" i="8"/>
  <c r="H50" i="8" s="1"/>
  <c r="C26" i="11" s="1"/>
  <c r="G79" i="8"/>
  <c r="H79" i="8" s="1"/>
  <c r="C55" i="11" s="1"/>
  <c r="G103" i="8"/>
  <c r="H103" i="8" s="1"/>
  <c r="C79" i="11" s="1"/>
  <c r="G127" i="8"/>
  <c r="H127" i="8" s="1"/>
  <c r="C103" i="11" s="1"/>
  <c r="G151" i="8"/>
  <c r="H151" i="8" s="1"/>
  <c r="C127" i="11" s="1"/>
  <c r="G175" i="8"/>
  <c r="H175" i="8" s="1"/>
  <c r="C151" i="11" s="1"/>
  <c r="G199" i="8"/>
  <c r="H199" i="8" s="1"/>
  <c r="C175" i="11" s="1"/>
  <c r="G223" i="8"/>
  <c r="H223" i="8" s="1"/>
  <c r="G247" i="8"/>
  <c r="H247" i="8" s="1"/>
  <c r="G271" i="8"/>
  <c r="H271" i="8" s="1"/>
  <c r="G295" i="8"/>
  <c r="H295" i="8" s="1"/>
  <c r="G11" i="8"/>
  <c r="H11" i="8" s="1"/>
  <c r="G51" i="8"/>
  <c r="H51" i="8" s="1"/>
  <c r="C27" i="11" s="1"/>
  <c r="G80" i="8"/>
  <c r="H80" i="8" s="1"/>
  <c r="C56" i="11" s="1"/>
  <c r="G104" i="8"/>
  <c r="H104" i="8" s="1"/>
  <c r="C80" i="11" s="1"/>
  <c r="G128" i="8"/>
  <c r="H128" i="8" s="1"/>
  <c r="C104" i="11" s="1"/>
  <c r="G152" i="8"/>
  <c r="H152" i="8" s="1"/>
  <c r="C128" i="11" s="1"/>
  <c r="G176" i="8"/>
  <c r="H176" i="8" s="1"/>
  <c r="C152" i="11" s="1"/>
  <c r="G200" i="8"/>
  <c r="H200" i="8" s="1"/>
  <c r="C176" i="11" s="1"/>
  <c r="G224" i="8"/>
  <c r="H224" i="8" s="1"/>
  <c r="G248" i="8"/>
  <c r="H248" i="8" s="1"/>
  <c r="G272" i="8"/>
  <c r="H272" i="8" s="1"/>
  <c r="G296" i="8"/>
  <c r="H296" i="8" s="1"/>
  <c r="G12" i="8"/>
  <c r="H12" i="8" s="1"/>
  <c r="G52" i="8"/>
  <c r="H52" i="8" s="1"/>
  <c r="C28" i="11" s="1"/>
  <c r="G81" i="8"/>
  <c r="H81" i="8" s="1"/>
  <c r="C57" i="11" s="1"/>
  <c r="G105" i="8"/>
  <c r="H105" i="8" s="1"/>
  <c r="C81" i="11" s="1"/>
  <c r="G129" i="8"/>
  <c r="H129" i="8" s="1"/>
  <c r="C105" i="11" s="1"/>
  <c r="G153" i="8"/>
  <c r="H153" i="8" s="1"/>
  <c r="C129" i="11" s="1"/>
  <c r="G177" i="8"/>
  <c r="H177" i="8" s="1"/>
  <c r="C153" i="11" s="1"/>
  <c r="G201" i="8"/>
  <c r="H201" i="8" s="1"/>
  <c r="C177" i="11" s="1"/>
  <c r="G225" i="8"/>
  <c r="H225" i="8" s="1"/>
  <c r="G249" i="8"/>
  <c r="H249" i="8" s="1"/>
  <c r="G273" i="8"/>
  <c r="H273" i="8" s="1"/>
  <c r="G297" i="8"/>
  <c r="H297" i="8" s="1"/>
  <c r="G25" i="8"/>
  <c r="H25" i="8" s="1"/>
  <c r="G61" i="8"/>
  <c r="H61" i="8" s="1"/>
  <c r="C37" i="11" s="1"/>
  <c r="G88" i="8"/>
  <c r="H88" i="8" s="1"/>
  <c r="C64" i="11" s="1"/>
  <c r="G112" i="8"/>
  <c r="H112" i="8" s="1"/>
  <c r="C88" i="11" s="1"/>
  <c r="G136" i="8"/>
  <c r="H136" i="8" s="1"/>
  <c r="C112" i="11" s="1"/>
  <c r="G160" i="8"/>
  <c r="H160" i="8" s="1"/>
  <c r="C136" i="11" s="1"/>
  <c r="G184" i="8"/>
  <c r="H184" i="8" s="1"/>
  <c r="C160" i="11" s="1"/>
  <c r="G208" i="8"/>
  <c r="H208" i="8" s="1"/>
  <c r="C184" i="11" s="1"/>
  <c r="G232" i="8"/>
  <c r="H232" i="8" s="1"/>
  <c r="G256" i="8"/>
  <c r="H256" i="8" s="1"/>
  <c r="G280" i="8"/>
  <c r="H280" i="8" s="1"/>
  <c r="G304" i="8"/>
  <c r="H304" i="8" s="1"/>
  <c r="G29" i="8"/>
  <c r="H29" i="8" s="1"/>
  <c r="C5" i="11" s="1"/>
  <c r="G62" i="8"/>
  <c r="H62" i="8" s="1"/>
  <c r="C38" i="11" s="1"/>
  <c r="G89" i="8"/>
  <c r="H89" i="8" s="1"/>
  <c r="C65" i="11" s="1"/>
  <c r="G113" i="8"/>
  <c r="H113" i="8" s="1"/>
  <c r="C89" i="11" s="1"/>
  <c r="G137" i="8"/>
  <c r="H137" i="8" s="1"/>
  <c r="C113" i="11" s="1"/>
  <c r="G161" i="8"/>
  <c r="H161" i="8" s="1"/>
  <c r="C137" i="11" s="1"/>
  <c r="G185" i="8"/>
  <c r="H185" i="8" s="1"/>
  <c r="C161" i="11" s="1"/>
  <c r="G209" i="8"/>
  <c r="H209" i="8" s="1"/>
  <c r="C185" i="11" s="1"/>
  <c r="G233" i="8"/>
  <c r="H233" i="8" s="1"/>
  <c r="G257" i="8"/>
  <c r="H257" i="8" s="1"/>
  <c r="G281" i="8"/>
  <c r="H281" i="8" s="1"/>
  <c r="G305" i="8"/>
  <c r="H305" i="8" s="1"/>
  <c r="G31" i="8"/>
  <c r="H31" i="8" s="1"/>
  <c r="C7" i="11" s="1"/>
  <c r="G63" i="8"/>
  <c r="H63" i="8" s="1"/>
  <c r="C39" i="11" s="1"/>
  <c r="G90" i="8"/>
  <c r="H90" i="8" s="1"/>
  <c r="C66" i="11" s="1"/>
  <c r="G114" i="8"/>
  <c r="H114" i="8" s="1"/>
  <c r="C90" i="11" s="1"/>
  <c r="G138" i="8"/>
  <c r="H138" i="8" s="1"/>
  <c r="C114" i="11" s="1"/>
  <c r="G162" i="8"/>
  <c r="H162" i="8" s="1"/>
  <c r="C138" i="11" s="1"/>
  <c r="G186" i="8"/>
  <c r="H186" i="8" s="1"/>
  <c r="C162" i="11" s="1"/>
  <c r="G210" i="8"/>
  <c r="H210" i="8" s="1"/>
  <c r="C186" i="11" s="1"/>
  <c r="G234" i="8"/>
  <c r="H234" i="8" s="1"/>
  <c r="G258" i="8"/>
  <c r="H258" i="8" s="1"/>
  <c r="G282" i="8"/>
  <c r="H282" i="8" s="1"/>
  <c r="G306" i="8"/>
  <c r="H306" i="8" s="1"/>
  <c r="G64" i="8"/>
  <c r="H64" i="8" s="1"/>
  <c r="C40" i="11" s="1"/>
  <c r="G187" i="8"/>
  <c r="H187" i="8" s="1"/>
  <c r="C163" i="11" s="1"/>
  <c r="G307" i="8"/>
  <c r="H307" i="8" s="1"/>
  <c r="G33" i="8"/>
  <c r="H33" i="8" s="1"/>
  <c r="C9" i="11" s="1"/>
  <c r="G91" i="8"/>
  <c r="H91" i="8" s="1"/>
  <c r="C67" i="11" s="1"/>
  <c r="G115" i="8"/>
  <c r="H115" i="8" s="1"/>
  <c r="C91" i="11" s="1"/>
  <c r="G139" i="8"/>
  <c r="H139" i="8" s="1"/>
  <c r="C115" i="11" s="1"/>
  <c r="G163" i="8"/>
  <c r="H163" i="8" s="1"/>
  <c r="C139" i="11" s="1"/>
  <c r="G211" i="8"/>
  <c r="H211" i="8" s="1"/>
  <c r="C187" i="11" s="1"/>
  <c r="G235" i="8"/>
  <c r="H235" i="8" s="1"/>
  <c r="G259" i="8"/>
  <c r="H259" i="8" s="1"/>
  <c r="G283" i="8"/>
  <c r="H283" i="8" s="1"/>
  <c r="G35" i="8"/>
  <c r="H35" i="8" s="1"/>
  <c r="C11" i="11" s="1"/>
  <c r="G65" i="8"/>
  <c r="H65" i="8" s="1"/>
  <c r="C41" i="11" s="1"/>
  <c r="G92" i="8"/>
  <c r="H92" i="8" s="1"/>
  <c r="C68" i="11" s="1"/>
  <c r="G116" i="8"/>
  <c r="H116" i="8" s="1"/>
  <c r="C92" i="11" s="1"/>
  <c r="G140" i="8"/>
  <c r="H140" i="8" s="1"/>
  <c r="C116" i="11" s="1"/>
  <c r="G164" i="8"/>
  <c r="H164" i="8" s="1"/>
  <c r="C140" i="11" s="1"/>
  <c r="G188" i="8"/>
  <c r="H188" i="8" s="1"/>
  <c r="C164" i="11" s="1"/>
  <c r="G212" i="8"/>
  <c r="H212" i="8" s="1"/>
  <c r="C188" i="11" s="1"/>
  <c r="G236" i="8"/>
  <c r="H236" i="8" s="1"/>
  <c r="G260" i="8"/>
  <c r="H260" i="8" s="1"/>
  <c r="G284" i="8"/>
  <c r="H284" i="8" s="1"/>
  <c r="G308" i="8"/>
  <c r="H308" i="8" s="1"/>
  <c r="G93" i="8"/>
  <c r="H93" i="8" s="1"/>
  <c r="C69" i="11" s="1"/>
  <c r="G117" i="8"/>
  <c r="H117" i="8" s="1"/>
  <c r="C93" i="11" s="1"/>
  <c r="G141" i="8"/>
  <c r="H141" i="8" s="1"/>
  <c r="C117" i="11" s="1"/>
  <c r="G165" i="8"/>
  <c r="H165" i="8" s="1"/>
  <c r="C141" i="11" s="1"/>
  <c r="G189" i="8"/>
  <c r="H189" i="8" s="1"/>
  <c r="C165" i="11" s="1"/>
  <c r="G213" i="8"/>
  <c r="H213" i="8" s="1"/>
  <c r="C189" i="11" s="1"/>
  <c r="G261" i="8"/>
  <c r="H261" i="8" s="1"/>
  <c r="G285" i="8"/>
  <c r="H285" i="8" s="1"/>
  <c r="G309" i="8"/>
  <c r="H309" i="8" s="1"/>
  <c r="G36" i="8"/>
  <c r="H36" i="8" s="1"/>
  <c r="C12" i="11" s="1"/>
  <c r="G67" i="8"/>
  <c r="H67" i="8" s="1"/>
  <c r="C43" i="11" s="1"/>
  <c r="G237" i="8"/>
  <c r="H237" i="8" s="1"/>
  <c r="K6" i="8"/>
  <c r="L6" i="8" s="1"/>
  <c r="K18" i="8"/>
  <c r="L18" i="8" s="1"/>
  <c r="K30" i="8"/>
  <c r="L30" i="8" s="1"/>
  <c r="D6" i="11" s="1"/>
  <c r="K42" i="8"/>
  <c r="L42" i="8" s="1"/>
  <c r="D18" i="11" s="1"/>
  <c r="K54" i="8"/>
  <c r="L54" i="8" s="1"/>
  <c r="D30" i="11" s="1"/>
  <c r="K66" i="8"/>
  <c r="L66" i="8" s="1"/>
  <c r="D42" i="11" s="1"/>
  <c r="K78" i="8"/>
  <c r="L78" i="8" s="1"/>
  <c r="D54" i="11" s="1"/>
  <c r="K90" i="8"/>
  <c r="L90" i="8" s="1"/>
  <c r="D66" i="11" s="1"/>
  <c r="K102" i="8"/>
  <c r="L102" i="8" s="1"/>
  <c r="D78" i="11" s="1"/>
  <c r="K114" i="8"/>
  <c r="L114" i="8" s="1"/>
  <c r="D90" i="11" s="1"/>
  <c r="K126" i="8"/>
  <c r="L126" i="8" s="1"/>
  <c r="D102" i="11" s="1"/>
  <c r="K138" i="8"/>
  <c r="L138" i="8" s="1"/>
  <c r="D114" i="11" s="1"/>
  <c r="K150" i="8"/>
  <c r="L150" i="8" s="1"/>
  <c r="D126" i="11" s="1"/>
  <c r="K162" i="8"/>
  <c r="L162" i="8" s="1"/>
  <c r="D138" i="11" s="1"/>
  <c r="K174" i="8"/>
  <c r="L174" i="8" s="1"/>
  <c r="D150" i="11" s="1"/>
  <c r="K186" i="8"/>
  <c r="L186" i="8" s="1"/>
  <c r="D162" i="11" s="1"/>
  <c r="K198" i="8"/>
  <c r="L198" i="8" s="1"/>
  <c r="D174" i="11" s="1"/>
  <c r="K210" i="8"/>
  <c r="L210" i="8" s="1"/>
  <c r="D186" i="11" s="1"/>
  <c r="K222" i="8"/>
  <c r="L222" i="8" s="1"/>
  <c r="K234" i="8"/>
  <c r="L234" i="8" s="1"/>
  <c r="K246" i="8"/>
  <c r="L246" i="8" s="1"/>
  <c r="K258" i="8"/>
  <c r="L258" i="8" s="1"/>
  <c r="K270" i="8"/>
  <c r="L270" i="8" s="1"/>
  <c r="K282" i="8"/>
  <c r="L282" i="8" s="1"/>
  <c r="K294" i="8"/>
  <c r="L294" i="8" s="1"/>
  <c r="K306" i="8"/>
  <c r="L306" i="8" s="1"/>
  <c r="K7" i="8"/>
  <c r="L7" i="8" s="1"/>
  <c r="K19" i="8"/>
  <c r="L19" i="8" s="1"/>
  <c r="K31" i="8"/>
  <c r="L31" i="8" s="1"/>
  <c r="D7" i="11" s="1"/>
  <c r="K43" i="8"/>
  <c r="L43" i="8" s="1"/>
  <c r="D19" i="11" s="1"/>
  <c r="K55" i="8"/>
  <c r="L55" i="8" s="1"/>
  <c r="D31" i="11" s="1"/>
  <c r="K67" i="8"/>
  <c r="L67" i="8" s="1"/>
  <c r="D43" i="11" s="1"/>
  <c r="K79" i="8"/>
  <c r="L79" i="8" s="1"/>
  <c r="D55" i="11" s="1"/>
  <c r="K91" i="8"/>
  <c r="L91" i="8" s="1"/>
  <c r="D67" i="11" s="1"/>
  <c r="K103" i="8"/>
  <c r="L103" i="8" s="1"/>
  <c r="D79" i="11" s="1"/>
  <c r="K115" i="8"/>
  <c r="L115" i="8" s="1"/>
  <c r="D91" i="11" s="1"/>
  <c r="K127" i="8"/>
  <c r="L127" i="8" s="1"/>
  <c r="D103" i="11" s="1"/>
  <c r="K139" i="8"/>
  <c r="L139" i="8" s="1"/>
  <c r="D115" i="11" s="1"/>
  <c r="K151" i="8"/>
  <c r="L151" i="8" s="1"/>
  <c r="D127" i="11" s="1"/>
  <c r="K163" i="8"/>
  <c r="L163" i="8" s="1"/>
  <c r="D139" i="11" s="1"/>
  <c r="K175" i="8"/>
  <c r="L175" i="8" s="1"/>
  <c r="D151" i="11" s="1"/>
  <c r="K187" i="8"/>
  <c r="L187" i="8" s="1"/>
  <c r="D163" i="11" s="1"/>
  <c r="K199" i="8"/>
  <c r="L199" i="8" s="1"/>
  <c r="D175" i="11" s="1"/>
  <c r="K211" i="8"/>
  <c r="L211" i="8" s="1"/>
  <c r="D187" i="11" s="1"/>
  <c r="K223" i="8"/>
  <c r="L223" i="8" s="1"/>
  <c r="K235" i="8"/>
  <c r="L235" i="8" s="1"/>
  <c r="K247" i="8"/>
  <c r="L247" i="8" s="1"/>
  <c r="K259" i="8"/>
  <c r="L259" i="8" s="1"/>
  <c r="K271" i="8"/>
  <c r="L271" i="8" s="1"/>
  <c r="K283" i="8"/>
  <c r="L283" i="8" s="1"/>
  <c r="K295" i="8"/>
  <c r="L295" i="8" s="1"/>
  <c r="K307" i="8"/>
  <c r="L307" i="8" s="1"/>
  <c r="K8" i="8"/>
  <c r="L8" i="8" s="1"/>
  <c r="K20" i="8"/>
  <c r="L20" i="8" s="1"/>
  <c r="K32" i="8"/>
  <c r="L32" i="8" s="1"/>
  <c r="D8" i="11" s="1"/>
  <c r="K44" i="8"/>
  <c r="L44" i="8" s="1"/>
  <c r="D20" i="11" s="1"/>
  <c r="K56" i="8"/>
  <c r="L56" i="8" s="1"/>
  <c r="D32" i="11" s="1"/>
  <c r="K68" i="8"/>
  <c r="L68" i="8" s="1"/>
  <c r="D44" i="11" s="1"/>
  <c r="K80" i="8"/>
  <c r="L80" i="8" s="1"/>
  <c r="D56" i="11" s="1"/>
  <c r="K92" i="8"/>
  <c r="L92" i="8" s="1"/>
  <c r="D68" i="11" s="1"/>
  <c r="K104" i="8"/>
  <c r="L104" i="8" s="1"/>
  <c r="D80" i="11" s="1"/>
  <c r="K116" i="8"/>
  <c r="L116" i="8" s="1"/>
  <c r="D92" i="11" s="1"/>
  <c r="K128" i="8"/>
  <c r="L128" i="8" s="1"/>
  <c r="D104" i="11" s="1"/>
  <c r="K140" i="8"/>
  <c r="L140" i="8" s="1"/>
  <c r="D116" i="11" s="1"/>
  <c r="K152" i="8"/>
  <c r="L152" i="8" s="1"/>
  <c r="D128" i="11" s="1"/>
  <c r="K164" i="8"/>
  <c r="L164" i="8" s="1"/>
  <c r="D140" i="11" s="1"/>
  <c r="K176" i="8"/>
  <c r="L176" i="8" s="1"/>
  <c r="D152" i="11" s="1"/>
  <c r="K188" i="8"/>
  <c r="L188" i="8" s="1"/>
  <c r="D164" i="11" s="1"/>
  <c r="K200" i="8"/>
  <c r="L200" i="8" s="1"/>
  <c r="D176" i="11" s="1"/>
  <c r="K212" i="8"/>
  <c r="L212" i="8" s="1"/>
  <c r="D188" i="11" s="1"/>
  <c r="K224" i="8"/>
  <c r="L224" i="8" s="1"/>
  <c r="K236" i="8"/>
  <c r="L236" i="8" s="1"/>
  <c r="K248" i="8"/>
  <c r="L248" i="8" s="1"/>
  <c r="K260" i="8"/>
  <c r="L260" i="8" s="1"/>
  <c r="K272" i="8"/>
  <c r="L272" i="8" s="1"/>
  <c r="K284" i="8"/>
  <c r="L284" i="8" s="1"/>
  <c r="K296" i="8"/>
  <c r="L296" i="8" s="1"/>
  <c r="K308" i="8"/>
  <c r="L308" i="8" s="1"/>
  <c r="K9" i="8"/>
  <c r="L9" i="8" s="1"/>
  <c r="K21" i="8"/>
  <c r="L21" i="8" s="1"/>
  <c r="K33" i="8"/>
  <c r="L33" i="8" s="1"/>
  <c r="D9" i="11" s="1"/>
  <c r="K45" i="8"/>
  <c r="L45" i="8" s="1"/>
  <c r="D21" i="11" s="1"/>
  <c r="K57" i="8"/>
  <c r="L57" i="8" s="1"/>
  <c r="D33" i="11" s="1"/>
  <c r="K69" i="8"/>
  <c r="L69" i="8" s="1"/>
  <c r="D45" i="11" s="1"/>
  <c r="K81" i="8"/>
  <c r="L81" i="8" s="1"/>
  <c r="D57" i="11" s="1"/>
  <c r="K93" i="8"/>
  <c r="L93" i="8" s="1"/>
  <c r="D69" i="11" s="1"/>
  <c r="K105" i="8"/>
  <c r="L105" i="8" s="1"/>
  <c r="D81" i="11" s="1"/>
  <c r="K117" i="8"/>
  <c r="L117" i="8" s="1"/>
  <c r="D93" i="11" s="1"/>
  <c r="K129" i="8"/>
  <c r="L129" i="8" s="1"/>
  <c r="D105" i="11" s="1"/>
  <c r="K141" i="8"/>
  <c r="L141" i="8" s="1"/>
  <c r="D117" i="11" s="1"/>
  <c r="K153" i="8"/>
  <c r="L153" i="8" s="1"/>
  <c r="D129" i="11" s="1"/>
  <c r="K165" i="8"/>
  <c r="L165" i="8" s="1"/>
  <c r="D141" i="11" s="1"/>
  <c r="K177" i="8"/>
  <c r="L177" i="8" s="1"/>
  <c r="D153" i="11" s="1"/>
  <c r="K189" i="8"/>
  <c r="L189" i="8" s="1"/>
  <c r="D165" i="11" s="1"/>
  <c r="K201" i="8"/>
  <c r="L201" i="8" s="1"/>
  <c r="D177" i="11" s="1"/>
  <c r="K213" i="8"/>
  <c r="L213" i="8" s="1"/>
  <c r="D189" i="11" s="1"/>
  <c r="K225" i="8"/>
  <c r="L225" i="8" s="1"/>
  <c r="K237" i="8"/>
  <c r="L237" i="8" s="1"/>
  <c r="K249" i="8"/>
  <c r="L249" i="8" s="1"/>
  <c r="K261" i="8"/>
  <c r="L261" i="8" s="1"/>
  <c r="K273" i="8"/>
  <c r="L273" i="8" s="1"/>
  <c r="K285" i="8"/>
  <c r="L285" i="8" s="1"/>
  <c r="K297" i="8"/>
  <c r="L297" i="8" s="1"/>
  <c r="K309" i="8"/>
  <c r="L309" i="8" s="1"/>
  <c r="K10" i="8"/>
  <c r="L10" i="8" s="1"/>
  <c r="K22" i="8"/>
  <c r="L22" i="8" s="1"/>
  <c r="K34" i="8"/>
  <c r="L34" i="8" s="1"/>
  <c r="D10" i="11" s="1"/>
  <c r="K46" i="8"/>
  <c r="L46" i="8" s="1"/>
  <c r="D22" i="11" s="1"/>
  <c r="K58" i="8"/>
  <c r="L58" i="8" s="1"/>
  <c r="D34" i="11" s="1"/>
  <c r="K70" i="8"/>
  <c r="L70" i="8" s="1"/>
  <c r="D46" i="11" s="1"/>
  <c r="K82" i="8"/>
  <c r="L82" i="8" s="1"/>
  <c r="D58" i="11" s="1"/>
  <c r="K94" i="8"/>
  <c r="L94" i="8" s="1"/>
  <c r="D70" i="11" s="1"/>
  <c r="K106" i="8"/>
  <c r="L106" i="8" s="1"/>
  <c r="D82" i="11" s="1"/>
  <c r="K118" i="8"/>
  <c r="L118" i="8" s="1"/>
  <c r="D94" i="11" s="1"/>
  <c r="K130" i="8"/>
  <c r="L130" i="8" s="1"/>
  <c r="D106" i="11" s="1"/>
  <c r="K142" i="8"/>
  <c r="L142" i="8" s="1"/>
  <c r="D118" i="11" s="1"/>
  <c r="K154" i="8"/>
  <c r="L154" i="8" s="1"/>
  <c r="D130" i="11" s="1"/>
  <c r="K166" i="8"/>
  <c r="L166" i="8" s="1"/>
  <c r="D142" i="11" s="1"/>
  <c r="K178" i="8"/>
  <c r="L178" i="8" s="1"/>
  <c r="D154" i="11" s="1"/>
  <c r="K190" i="8"/>
  <c r="L190" i="8" s="1"/>
  <c r="D166" i="11" s="1"/>
  <c r="K202" i="8"/>
  <c r="L202" i="8" s="1"/>
  <c r="D178" i="11" s="1"/>
  <c r="K214" i="8"/>
  <c r="L214" i="8" s="1"/>
  <c r="D190" i="11" s="1"/>
  <c r="K226" i="8"/>
  <c r="L226" i="8" s="1"/>
  <c r="K238" i="8"/>
  <c r="L238" i="8" s="1"/>
  <c r="K250" i="8"/>
  <c r="L250" i="8" s="1"/>
  <c r="K262" i="8"/>
  <c r="L262" i="8" s="1"/>
  <c r="K274" i="8"/>
  <c r="L274" i="8" s="1"/>
  <c r="K286" i="8"/>
  <c r="L286" i="8" s="1"/>
  <c r="K298" i="8"/>
  <c r="L298" i="8" s="1"/>
  <c r="K310" i="8"/>
  <c r="L310" i="8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72" i="8"/>
  <c r="L72" i="8" s="1"/>
  <c r="D48" i="11" s="1"/>
  <c r="K84" i="8"/>
  <c r="L84" i="8" s="1"/>
  <c r="D60" i="11" s="1"/>
  <c r="K96" i="8"/>
  <c r="L96" i="8" s="1"/>
  <c r="D72" i="11" s="1"/>
  <c r="K108" i="8"/>
  <c r="L108" i="8" s="1"/>
  <c r="D84" i="11" s="1"/>
  <c r="K120" i="8"/>
  <c r="L120" i="8" s="1"/>
  <c r="D96" i="11" s="1"/>
  <c r="K132" i="8"/>
  <c r="L132" i="8" s="1"/>
  <c r="D108" i="11" s="1"/>
  <c r="K144" i="8"/>
  <c r="L144" i="8" s="1"/>
  <c r="D120" i="11" s="1"/>
  <c r="K156" i="8"/>
  <c r="L156" i="8" s="1"/>
  <c r="D132" i="11" s="1"/>
  <c r="K168" i="8"/>
  <c r="L168" i="8" s="1"/>
  <c r="D144" i="11" s="1"/>
  <c r="K180" i="8"/>
  <c r="L180" i="8" s="1"/>
  <c r="D156" i="11" s="1"/>
  <c r="K192" i="8"/>
  <c r="L192" i="8" s="1"/>
  <c r="D168" i="11" s="1"/>
  <c r="K204" i="8"/>
  <c r="L204" i="8" s="1"/>
  <c r="D180" i="11" s="1"/>
  <c r="K216" i="8"/>
  <c r="L216" i="8" s="1"/>
  <c r="D192" i="11" s="1"/>
  <c r="K228" i="8"/>
  <c r="L228" i="8" s="1"/>
  <c r="K240" i="8"/>
  <c r="L240" i="8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13" i="8"/>
  <c r="L13" i="8" s="1"/>
  <c r="K25" i="8"/>
  <c r="L25" i="8" s="1"/>
  <c r="K37" i="8"/>
  <c r="L37" i="8" s="1"/>
  <c r="D13" i="11" s="1"/>
  <c r="K49" i="8"/>
  <c r="L49" i="8" s="1"/>
  <c r="D25" i="11" s="1"/>
  <c r="K61" i="8"/>
  <c r="L61" i="8" s="1"/>
  <c r="D37" i="11" s="1"/>
  <c r="K73" i="8"/>
  <c r="L73" i="8" s="1"/>
  <c r="D49" i="11" s="1"/>
  <c r="K85" i="8"/>
  <c r="L85" i="8" s="1"/>
  <c r="D61" i="11" s="1"/>
  <c r="K97" i="8"/>
  <c r="L97" i="8" s="1"/>
  <c r="D73" i="11" s="1"/>
  <c r="K109" i="8"/>
  <c r="L109" i="8" s="1"/>
  <c r="D85" i="11" s="1"/>
  <c r="K121" i="8"/>
  <c r="L121" i="8" s="1"/>
  <c r="D97" i="11" s="1"/>
  <c r="K133" i="8"/>
  <c r="L133" i="8" s="1"/>
  <c r="D109" i="11" s="1"/>
  <c r="K145" i="8"/>
  <c r="L145" i="8" s="1"/>
  <c r="D121" i="11" s="1"/>
  <c r="K157" i="8"/>
  <c r="L157" i="8" s="1"/>
  <c r="D133" i="11" s="1"/>
  <c r="K169" i="8"/>
  <c r="L169" i="8" s="1"/>
  <c r="D145" i="11" s="1"/>
  <c r="K181" i="8"/>
  <c r="L181" i="8" s="1"/>
  <c r="D157" i="11" s="1"/>
  <c r="K193" i="8"/>
  <c r="L193" i="8" s="1"/>
  <c r="D169" i="11" s="1"/>
  <c r="K205" i="8"/>
  <c r="L205" i="8" s="1"/>
  <c r="D181" i="11" s="1"/>
  <c r="K217" i="8"/>
  <c r="L217" i="8" s="1"/>
  <c r="D193" i="11" s="1"/>
  <c r="K229" i="8"/>
  <c r="L229" i="8" s="1"/>
  <c r="K241" i="8"/>
  <c r="L241" i="8" s="1"/>
  <c r="K253" i="8"/>
  <c r="L253" i="8" s="1"/>
  <c r="K265" i="8"/>
  <c r="L265" i="8" s="1"/>
  <c r="K277" i="8"/>
  <c r="L277" i="8" s="1"/>
  <c r="K289" i="8"/>
  <c r="L289" i="8" s="1"/>
  <c r="K301" i="8"/>
  <c r="L301" i="8" s="1"/>
  <c r="K313" i="8"/>
  <c r="L313" i="8" s="1"/>
  <c r="K14" i="8"/>
  <c r="L14" i="8" s="1"/>
  <c r="K26" i="8"/>
  <c r="L26" i="8" s="1"/>
  <c r="D2" i="11" s="1"/>
  <c r="K38" i="8"/>
  <c r="L38" i="8" s="1"/>
  <c r="D14" i="11" s="1"/>
  <c r="K50" i="8"/>
  <c r="L50" i="8" s="1"/>
  <c r="D26" i="11" s="1"/>
  <c r="K62" i="8"/>
  <c r="L62" i="8" s="1"/>
  <c r="D38" i="11" s="1"/>
  <c r="K74" i="8"/>
  <c r="L74" i="8" s="1"/>
  <c r="D50" i="11" s="1"/>
  <c r="K86" i="8"/>
  <c r="L86" i="8" s="1"/>
  <c r="D62" i="11" s="1"/>
  <c r="K98" i="8"/>
  <c r="L98" i="8" s="1"/>
  <c r="D74" i="11" s="1"/>
  <c r="K110" i="8"/>
  <c r="L110" i="8" s="1"/>
  <c r="D86" i="11" s="1"/>
  <c r="K122" i="8"/>
  <c r="L122" i="8" s="1"/>
  <c r="D98" i="11" s="1"/>
  <c r="K134" i="8"/>
  <c r="L134" i="8" s="1"/>
  <c r="D110" i="11" s="1"/>
  <c r="K146" i="8"/>
  <c r="L146" i="8" s="1"/>
  <c r="D122" i="11" s="1"/>
  <c r="K158" i="8"/>
  <c r="L158" i="8" s="1"/>
  <c r="D134" i="11" s="1"/>
  <c r="K170" i="8"/>
  <c r="L170" i="8" s="1"/>
  <c r="D146" i="11" s="1"/>
  <c r="K182" i="8"/>
  <c r="L182" i="8" s="1"/>
  <c r="D158" i="11" s="1"/>
  <c r="K194" i="8"/>
  <c r="L194" i="8" s="1"/>
  <c r="D170" i="11" s="1"/>
  <c r="K206" i="8"/>
  <c r="L206" i="8" s="1"/>
  <c r="D182" i="11" s="1"/>
  <c r="K218" i="8"/>
  <c r="L218" i="8" s="1"/>
  <c r="K230" i="8"/>
  <c r="L230" i="8" s="1"/>
  <c r="K242" i="8"/>
  <c r="L242" i="8" s="1"/>
  <c r="K254" i="8"/>
  <c r="L254" i="8" s="1"/>
  <c r="K266" i="8"/>
  <c r="L266" i="8" s="1"/>
  <c r="K278" i="8"/>
  <c r="L278" i="8" s="1"/>
  <c r="K290" i="8"/>
  <c r="L290" i="8" s="1"/>
  <c r="K302" i="8"/>
  <c r="L302" i="8" s="1"/>
  <c r="K2" i="8"/>
  <c r="L2" i="8" s="1"/>
  <c r="K23" i="8"/>
  <c r="L23" i="8" s="1"/>
  <c r="K59" i="8"/>
  <c r="L59" i="8" s="1"/>
  <c r="D35" i="11" s="1"/>
  <c r="K95" i="8"/>
  <c r="L95" i="8" s="1"/>
  <c r="D71" i="11" s="1"/>
  <c r="K131" i="8"/>
  <c r="L131" i="8" s="1"/>
  <c r="D107" i="11" s="1"/>
  <c r="K167" i="8"/>
  <c r="L167" i="8" s="1"/>
  <c r="D143" i="11" s="1"/>
  <c r="K203" i="8"/>
  <c r="L203" i="8" s="1"/>
  <c r="D179" i="11" s="1"/>
  <c r="K239" i="8"/>
  <c r="L239" i="8" s="1"/>
  <c r="K275" i="8"/>
  <c r="L275" i="8" s="1"/>
  <c r="K311" i="8"/>
  <c r="L311" i="8" s="1"/>
  <c r="K27" i="8"/>
  <c r="L27" i="8" s="1"/>
  <c r="D3" i="11" s="1"/>
  <c r="K63" i="8"/>
  <c r="L63" i="8" s="1"/>
  <c r="D39" i="11" s="1"/>
  <c r="K99" i="8"/>
  <c r="L99" i="8" s="1"/>
  <c r="D75" i="11" s="1"/>
  <c r="K135" i="8"/>
  <c r="L135" i="8" s="1"/>
  <c r="D111" i="11" s="1"/>
  <c r="K171" i="8"/>
  <c r="L171" i="8" s="1"/>
  <c r="D147" i="11" s="1"/>
  <c r="K207" i="8"/>
  <c r="L207" i="8" s="1"/>
  <c r="D183" i="11" s="1"/>
  <c r="K243" i="8"/>
  <c r="L243" i="8" s="1"/>
  <c r="K279" i="8"/>
  <c r="L279" i="8" s="1"/>
  <c r="K28" i="8"/>
  <c r="L28" i="8" s="1"/>
  <c r="D4" i="11" s="1"/>
  <c r="K64" i="8"/>
  <c r="L64" i="8" s="1"/>
  <c r="D40" i="11" s="1"/>
  <c r="K100" i="8"/>
  <c r="L100" i="8" s="1"/>
  <c r="D76" i="11" s="1"/>
  <c r="K136" i="8"/>
  <c r="L136" i="8" s="1"/>
  <c r="D112" i="11" s="1"/>
  <c r="K172" i="8"/>
  <c r="L172" i="8" s="1"/>
  <c r="D148" i="11" s="1"/>
  <c r="K208" i="8"/>
  <c r="L208" i="8" s="1"/>
  <c r="D184" i="11" s="1"/>
  <c r="K244" i="8"/>
  <c r="L244" i="8" s="1"/>
  <c r="K280" i="8"/>
  <c r="L280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75" i="8"/>
  <c r="L75" i="8" s="1"/>
  <c r="D51" i="11" s="1"/>
  <c r="K29" i="8"/>
  <c r="L29" i="8" s="1"/>
  <c r="D5" i="11" s="1"/>
  <c r="K65" i="8"/>
  <c r="L65" i="8" s="1"/>
  <c r="D41" i="11" s="1"/>
  <c r="K101" i="8"/>
  <c r="L101" i="8" s="1"/>
  <c r="D77" i="11" s="1"/>
  <c r="K137" i="8"/>
  <c r="L137" i="8" s="1"/>
  <c r="D113" i="11" s="1"/>
  <c r="K173" i="8"/>
  <c r="L173" i="8" s="1"/>
  <c r="D149" i="11" s="1"/>
  <c r="K209" i="8"/>
  <c r="L209" i="8" s="1"/>
  <c r="D185" i="11" s="1"/>
  <c r="K245" i="8"/>
  <c r="L245" i="8" s="1"/>
  <c r="K281" i="8"/>
  <c r="L281" i="8" s="1"/>
  <c r="K39" i="8"/>
  <c r="L39" i="8" s="1"/>
  <c r="D15" i="11" s="1"/>
  <c r="K291" i="8"/>
  <c r="L291" i="8" s="1"/>
  <c r="K35" i="8"/>
  <c r="L35" i="8" s="1"/>
  <c r="D11" i="11" s="1"/>
  <c r="K71" i="8"/>
  <c r="L71" i="8" s="1"/>
  <c r="D47" i="11" s="1"/>
  <c r="K107" i="8"/>
  <c r="L107" i="8" s="1"/>
  <c r="D83" i="11" s="1"/>
  <c r="K143" i="8"/>
  <c r="L143" i="8" s="1"/>
  <c r="D119" i="11" s="1"/>
  <c r="K179" i="8"/>
  <c r="L179" i="8" s="1"/>
  <c r="D155" i="11" s="1"/>
  <c r="K215" i="8"/>
  <c r="L215" i="8" s="1"/>
  <c r="D191" i="11" s="1"/>
  <c r="K251" i="8"/>
  <c r="L251" i="8" s="1"/>
  <c r="K287" i="8"/>
  <c r="L287" i="8" s="1"/>
  <c r="K3" i="8"/>
  <c r="L3" i="8" s="1"/>
  <c r="K111" i="8"/>
  <c r="L111" i="8" s="1"/>
  <c r="D87" i="11" s="1"/>
  <c r="K147" i="8"/>
  <c r="L147" i="8" s="1"/>
  <c r="D123" i="11" s="1"/>
  <c r="K183" i="8"/>
  <c r="L183" i="8" s="1"/>
  <c r="D159" i="11" s="1"/>
  <c r="K219" i="8"/>
  <c r="L219" i="8" s="1"/>
  <c r="K255" i="8"/>
  <c r="L255" i="8" s="1"/>
  <c r="K4" i="8"/>
  <c r="L4" i="8" s="1"/>
  <c r="K76" i="8"/>
  <c r="L76" i="8" s="1"/>
  <c r="D52" i="11" s="1"/>
  <c r="K148" i="8"/>
  <c r="L148" i="8" s="1"/>
  <c r="D124" i="11" s="1"/>
  <c r="K220" i="8"/>
  <c r="L220" i="8" s="1"/>
  <c r="K292" i="8"/>
  <c r="L292" i="8" s="1"/>
  <c r="K5" i="8"/>
  <c r="L5" i="8" s="1"/>
  <c r="K77" i="8"/>
  <c r="L77" i="8" s="1"/>
  <c r="D53" i="11" s="1"/>
  <c r="K149" i="8"/>
  <c r="L149" i="8" s="1"/>
  <c r="D125" i="11" s="1"/>
  <c r="K221" i="8"/>
  <c r="L221" i="8" s="1"/>
  <c r="K293" i="8"/>
  <c r="L293" i="8" s="1"/>
  <c r="K11" i="8"/>
  <c r="L11" i="8" s="1"/>
  <c r="K83" i="8"/>
  <c r="L83" i="8" s="1"/>
  <c r="D59" i="11" s="1"/>
  <c r="K155" i="8"/>
  <c r="L155" i="8" s="1"/>
  <c r="D131" i="11" s="1"/>
  <c r="K227" i="8"/>
  <c r="L227" i="8" s="1"/>
  <c r="K299" i="8"/>
  <c r="L299" i="8" s="1"/>
  <c r="K15" i="8"/>
  <c r="L15" i="8" s="1"/>
  <c r="K87" i="8"/>
  <c r="L87" i="8" s="1"/>
  <c r="D63" i="11" s="1"/>
  <c r="K159" i="8"/>
  <c r="L159" i="8" s="1"/>
  <c r="D135" i="11" s="1"/>
  <c r="K231" i="8"/>
  <c r="L231" i="8" s="1"/>
  <c r="K303" i="8"/>
  <c r="L303" i="8" s="1"/>
  <c r="K16" i="8"/>
  <c r="L16" i="8" s="1"/>
  <c r="K88" i="8"/>
  <c r="L88" i="8" s="1"/>
  <c r="D64" i="11" s="1"/>
  <c r="K160" i="8"/>
  <c r="L160" i="8" s="1"/>
  <c r="D136" i="11" s="1"/>
  <c r="K232" i="8"/>
  <c r="L232" i="8" s="1"/>
  <c r="K304" i="8"/>
  <c r="L304" i="8" s="1"/>
  <c r="K17" i="8"/>
  <c r="L17" i="8" s="1"/>
  <c r="K89" i="8"/>
  <c r="L89" i="8" s="1"/>
  <c r="D65" i="11" s="1"/>
  <c r="K161" i="8"/>
  <c r="L161" i="8" s="1"/>
  <c r="D137" i="11" s="1"/>
  <c r="K233" i="8"/>
  <c r="L233" i="8" s="1"/>
  <c r="K305" i="8"/>
  <c r="L305" i="8" s="1"/>
  <c r="K40" i="8"/>
  <c r="L40" i="8" s="1"/>
  <c r="D16" i="11" s="1"/>
  <c r="K112" i="8"/>
  <c r="L112" i="8" s="1"/>
  <c r="D88" i="11" s="1"/>
  <c r="K184" i="8"/>
  <c r="L184" i="8" s="1"/>
  <c r="D160" i="11" s="1"/>
  <c r="K256" i="8"/>
  <c r="L256" i="8" s="1"/>
  <c r="K191" i="8"/>
  <c r="L191" i="8" s="1"/>
  <c r="D167" i="11" s="1"/>
  <c r="K41" i="8"/>
  <c r="L41" i="8" s="1"/>
  <c r="D17" i="11" s="1"/>
  <c r="K113" i="8"/>
  <c r="L113" i="8" s="1"/>
  <c r="D89" i="11" s="1"/>
  <c r="K185" i="8"/>
  <c r="L185" i="8" s="1"/>
  <c r="D161" i="11" s="1"/>
  <c r="K257" i="8"/>
  <c r="L257" i="8" s="1"/>
  <c r="K47" i="8"/>
  <c r="L47" i="8" s="1"/>
  <c r="D23" i="11" s="1"/>
  <c r="K119" i="8"/>
  <c r="L119" i="8" s="1"/>
  <c r="D95" i="11" s="1"/>
  <c r="K263" i="8"/>
  <c r="L263" i="8" s="1"/>
  <c r="K51" i="8"/>
  <c r="L51" i="8" s="1"/>
  <c r="D27" i="11" s="1"/>
  <c r="K123" i="8"/>
  <c r="L123" i="8" s="1"/>
  <c r="D99" i="11" s="1"/>
  <c r="K195" i="8"/>
  <c r="L195" i="8" s="1"/>
  <c r="D171" i="11" s="1"/>
  <c r="K267" i="8"/>
  <c r="L267" i="8" s="1"/>
  <c r="K52" i="8"/>
  <c r="L52" i="8" s="1"/>
  <c r="D28" i="11" s="1"/>
  <c r="K124" i="8"/>
  <c r="L124" i="8" s="1"/>
  <c r="D100" i="11" s="1"/>
  <c r="K196" i="8"/>
  <c r="L196" i="8" s="1"/>
  <c r="D172" i="11" s="1"/>
  <c r="K268" i="8"/>
  <c r="L268" i="8" s="1"/>
  <c r="K53" i="8"/>
  <c r="L53" i="8" s="1"/>
  <c r="D29" i="11" s="1"/>
  <c r="K125" i="8"/>
  <c r="L125" i="8" s="1"/>
  <c r="D101" i="11" s="1"/>
  <c r="K197" i="8"/>
  <c r="L197" i="8" s="1"/>
  <c r="D173" i="11" s="1"/>
  <c r="K269" i="8"/>
  <c r="L269" i="8" s="1"/>
  <c r="O98" i="7"/>
  <c r="O53" i="7"/>
  <c r="O25" i="7"/>
  <c r="O56" i="7"/>
  <c r="O89" i="7"/>
  <c r="O37" i="7"/>
  <c r="O83" i="7"/>
  <c r="O125" i="7"/>
  <c r="O114" i="7"/>
  <c r="O149" i="7"/>
  <c r="O126" i="7"/>
  <c r="O159" i="7"/>
  <c r="O122" i="7"/>
  <c r="O136" i="7"/>
  <c r="O167" i="7"/>
  <c r="O177" i="7"/>
  <c r="O74" i="7"/>
  <c r="O35" i="7"/>
  <c r="O179" i="7"/>
  <c r="O86" i="7"/>
  <c r="O40" i="7"/>
  <c r="O3" i="7"/>
  <c r="O172" i="7"/>
  <c r="O32" i="7"/>
  <c r="O47" i="7"/>
  <c r="O191" i="7"/>
  <c r="O64" i="7"/>
  <c r="O192" i="7"/>
  <c r="O188" i="7"/>
  <c r="O160" i="7"/>
  <c r="O41" i="7"/>
  <c r="O44" i="7"/>
  <c r="O106" i="7"/>
  <c r="O59" i="7"/>
  <c r="O9" i="7"/>
  <c r="O21" i="7"/>
  <c r="O24" i="7"/>
  <c r="O101" i="7"/>
  <c r="O36" i="7"/>
  <c r="O48" i="7"/>
  <c r="O33" i="7"/>
  <c r="O91" i="7"/>
  <c r="O60" i="7"/>
  <c r="O61" i="7"/>
  <c r="O170" i="7"/>
  <c r="O51" i="7"/>
  <c r="O154" i="7"/>
  <c r="O115" i="7"/>
  <c r="O87" i="7"/>
  <c r="O123" i="7"/>
  <c r="O100" i="7"/>
  <c r="O108" i="7"/>
  <c r="O81" i="7"/>
  <c r="O30" i="7"/>
  <c r="O49" i="7"/>
  <c r="O95" i="7"/>
  <c r="O141" i="7"/>
  <c r="O16" i="7"/>
  <c r="O66" i="7"/>
  <c r="O109" i="7"/>
  <c r="O88" i="7"/>
  <c r="O111" i="7"/>
  <c r="O105" i="7"/>
  <c r="O144" i="7"/>
  <c r="O174" i="7"/>
  <c r="O135" i="7"/>
  <c r="O71" i="7"/>
  <c r="O129" i="7"/>
  <c r="O165" i="7"/>
  <c r="O156" i="7"/>
  <c r="O186" i="7"/>
  <c r="O153" i="7"/>
  <c r="O103" i="7"/>
  <c r="O78" i="7"/>
  <c r="O110" i="7"/>
  <c r="O147" i="7"/>
  <c r="O124" i="7"/>
  <c r="O120" i="7"/>
  <c r="O134" i="7"/>
  <c r="O96" i="7"/>
  <c r="O73" i="7"/>
  <c r="O137" i="7"/>
  <c r="O10" i="7"/>
  <c r="O4" i="7"/>
  <c r="O161" i="7"/>
  <c r="O85" i="7"/>
  <c r="O158" i="7"/>
  <c r="O166" i="7"/>
  <c r="O132" i="7"/>
  <c r="O69" i="7"/>
  <c r="O173" i="7"/>
  <c r="O121" i="7"/>
  <c r="O34" i="7"/>
  <c r="O180" i="7"/>
  <c r="O133" i="7"/>
  <c r="O7" i="7"/>
  <c r="O190" i="7"/>
  <c r="O140" i="7"/>
  <c r="O157" i="7"/>
  <c r="O54" i="7"/>
  <c r="O39" i="7"/>
  <c r="O92" i="7"/>
  <c r="O67" i="7"/>
  <c r="O164" i="7"/>
  <c r="O28" i="7"/>
  <c r="O102" i="7"/>
  <c r="O70" i="7"/>
  <c r="O139" i="7"/>
  <c r="O17" i="7"/>
  <c r="O152" i="7"/>
  <c r="O27" i="7"/>
  <c r="O45" i="7"/>
  <c r="O112" i="7"/>
  <c r="O57" i="7"/>
  <c r="O84" i="7"/>
  <c r="O183" i="7"/>
  <c r="O189" i="7"/>
  <c r="O142" i="7"/>
  <c r="O113" i="7"/>
  <c r="O146" i="7"/>
  <c r="O6" i="7"/>
  <c r="O18" i="7"/>
  <c r="O22" i="7"/>
  <c r="O68" i="7"/>
  <c r="O178" i="7"/>
  <c r="O116" i="7"/>
  <c r="O185" i="7"/>
  <c r="O182" i="7"/>
  <c r="O42" i="7"/>
  <c r="O15" i="7"/>
  <c r="O184" i="7"/>
  <c r="O80" i="7"/>
  <c r="O145" i="7"/>
  <c r="O46" i="7"/>
  <c r="O107" i="7"/>
  <c r="O72" i="7"/>
  <c r="O58" i="7"/>
  <c r="O119" i="7"/>
  <c r="O5" i="7"/>
  <c r="O169" i="7"/>
  <c r="O26" i="7"/>
  <c r="O63" i="7"/>
  <c r="O104" i="7"/>
  <c r="O131" i="7"/>
  <c r="O128" i="7"/>
  <c r="O181" i="7"/>
  <c r="O38" i="7"/>
  <c r="O97" i="7"/>
  <c r="O75" i="7"/>
  <c r="O52" i="7"/>
  <c r="O138" i="7"/>
  <c r="O11" i="7"/>
  <c r="O82" i="7"/>
  <c r="O65" i="7"/>
  <c r="O143" i="7"/>
  <c r="O163" i="7"/>
  <c r="O29" i="7"/>
  <c r="O12" i="7"/>
  <c r="O13" i="7"/>
  <c r="O193" i="7"/>
  <c r="O50" i="7"/>
  <c r="O90" i="7"/>
  <c r="O99" i="7"/>
  <c r="O76" i="7"/>
  <c r="O23" i="7"/>
  <c r="O94" i="7"/>
  <c r="O155" i="7"/>
  <c r="O187" i="7"/>
  <c r="O117" i="7"/>
  <c r="O176" i="7"/>
  <c r="O2" i="7"/>
  <c r="I32" i="13"/>
  <c r="I7" i="13"/>
  <c r="I26" i="13"/>
  <c r="I20" i="13"/>
  <c r="I18" i="13"/>
  <c r="I25" i="13"/>
  <c r="I4" i="13"/>
  <c r="I12" i="13"/>
  <c r="I16" i="13"/>
  <c r="I24" i="13"/>
  <c r="I14" i="13"/>
  <c r="I5" i="13"/>
  <c r="I11" i="13"/>
  <c r="I6" i="13"/>
  <c r="I23" i="13"/>
  <c r="I39" i="13"/>
  <c r="I13" i="13"/>
  <c r="I17" i="13"/>
  <c r="I10" i="13"/>
  <c r="I22" i="13"/>
  <c r="I19" i="13"/>
  <c r="I8" i="13"/>
  <c r="I9" i="13"/>
  <c r="I21" i="13"/>
  <c r="I3" i="13"/>
  <c r="I27" i="13"/>
  <c r="I31" i="13"/>
  <c r="I30" i="13"/>
  <c r="I15" i="13"/>
  <c r="I29" i="13"/>
  <c r="I28" i="13"/>
  <c r="I38" i="13"/>
  <c r="I51" i="13"/>
  <c r="I35" i="13"/>
  <c r="I33" i="13"/>
  <c r="I34" i="13"/>
  <c r="I36" i="13"/>
  <c r="I37" i="13"/>
  <c r="I46" i="13" l="1"/>
  <c r="I47" i="13"/>
  <c r="I45" i="13"/>
  <c r="I40" i="13"/>
  <c r="I41" i="13"/>
  <c r="I44" i="13"/>
  <c r="I49" i="13"/>
  <c r="I50" i="13"/>
  <c r="I63" i="13"/>
  <c r="I43" i="13"/>
  <c r="I42" i="13"/>
  <c r="I48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<sst xmlns="http://schemas.openxmlformats.org/spreadsheetml/2006/main" count="95" uniqueCount="72">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</sst>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topLeftCell="A191" workbookViewId="0">
      <selection activeCell="C216" sqref="C216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topLeftCell="A137" workbookViewId="0">
      <selection activeCell="C168" sqref="C168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C1" sqref="C1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522.34500000000003</v>
      </c>
      <c r="D98">
        <v>584.34500000000003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440.21499999999997</v>
      </c>
      <c r="D99">
        <v>496.21499999999997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245.155</v>
      </c>
      <c r="E101">
        <v>3.14</v>
      </c>
      <c r="F101">
        <v>0.70499999999999996</v>
      </c>
    </row>
    <row r="102" spans="1:6" x14ac:dyDescent="0.35">
      <c r="A102">
        <f t="shared" si="1"/>
        <v>2033</v>
      </c>
      <c r="B102">
        <f t="shared" si="2"/>
        <v>5</v>
      </c>
      <c r="C102">
        <v>47.397500000000001</v>
      </c>
      <c r="D102">
        <v>79.727500000000006</v>
      </c>
      <c r="E102">
        <v>49.1</v>
      </c>
      <c r="F102">
        <v>21.53</v>
      </c>
    </row>
    <row r="103" spans="1:6" x14ac:dyDescent="0.35">
      <c r="A103">
        <f t="shared" si="1"/>
        <v>2033</v>
      </c>
      <c r="B103">
        <f t="shared" si="2"/>
        <v>6</v>
      </c>
      <c r="C103">
        <v>0.67500000000000004</v>
      </c>
      <c r="D103">
        <v>3.3450000000000002</v>
      </c>
      <c r="E103">
        <v>150.47499999999999</v>
      </c>
      <c r="F103">
        <v>77.260000000000005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246.47</v>
      </c>
      <c r="F104">
        <v>153.97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0.215</v>
      </c>
      <c r="E105">
        <v>215.375</v>
      </c>
      <c r="F105">
        <v>126.72</v>
      </c>
    </row>
    <row r="106" spans="1:6" x14ac:dyDescent="0.35">
      <c r="A106">
        <f t="shared" si="1"/>
        <v>2033</v>
      </c>
      <c r="B106">
        <f t="shared" si="2"/>
        <v>9</v>
      </c>
      <c r="C106">
        <v>2.6850000000000001</v>
      </c>
      <c r="D106">
        <v>10.775</v>
      </c>
      <c r="E106">
        <v>109.045</v>
      </c>
      <c r="F106">
        <v>47.34</v>
      </c>
    </row>
    <row r="107" spans="1:6" x14ac:dyDescent="0.35">
      <c r="A107">
        <f t="shared" si="1"/>
        <v>2033</v>
      </c>
      <c r="B107">
        <f t="shared" si="2"/>
        <v>10</v>
      </c>
      <c r="C107">
        <v>90.754999999999995</v>
      </c>
      <c r="D107">
        <v>134.64500000000001</v>
      </c>
      <c r="E107">
        <v>22.135000000000002</v>
      </c>
      <c r="F107">
        <v>6.5149999999999997</v>
      </c>
    </row>
    <row r="108" spans="1:6" x14ac:dyDescent="0.35">
      <c r="A108">
        <f t="shared" si="1"/>
        <v>2033</v>
      </c>
      <c r="B108">
        <f t="shared" si="2"/>
        <v>11</v>
      </c>
      <c r="C108">
        <v>264.7</v>
      </c>
      <c r="D108">
        <v>322.54000000000002</v>
      </c>
      <c r="E108">
        <v>1.145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429.46499999999997</v>
      </c>
      <c r="D109">
        <v>491.46499999999997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522.34500000000003</v>
      </c>
      <c r="D110">
        <v>584.34500000000003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440.21499999999997</v>
      </c>
      <c r="D111">
        <v>496.21499999999997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245.155</v>
      </c>
      <c r="E113">
        <v>3.14</v>
      </c>
      <c r="F113">
        <v>0.70499999999999996</v>
      </c>
    </row>
    <row r="114" spans="1:6" x14ac:dyDescent="0.35">
      <c r="A114">
        <f t="shared" si="1"/>
        <v>2034</v>
      </c>
      <c r="B114">
        <f t="shared" si="2"/>
        <v>5</v>
      </c>
      <c r="C114">
        <v>47.397500000000001</v>
      </c>
      <c r="D114">
        <v>79.727500000000006</v>
      </c>
      <c r="E114">
        <v>49.1</v>
      </c>
      <c r="F114">
        <v>21.53</v>
      </c>
    </row>
    <row r="115" spans="1:6" x14ac:dyDescent="0.35">
      <c r="A115">
        <f t="shared" si="1"/>
        <v>2034</v>
      </c>
      <c r="B115">
        <f t="shared" si="2"/>
        <v>6</v>
      </c>
      <c r="C115">
        <v>0.67500000000000004</v>
      </c>
      <c r="D115">
        <v>3.3450000000000002</v>
      </c>
      <c r="E115">
        <v>150.47499999999999</v>
      </c>
      <c r="F115">
        <v>77.260000000000005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246.47</v>
      </c>
      <c r="F116">
        <v>153.97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0.215</v>
      </c>
      <c r="E117">
        <v>215.375</v>
      </c>
      <c r="F117">
        <v>126.72</v>
      </c>
    </row>
    <row r="118" spans="1:6" x14ac:dyDescent="0.35">
      <c r="A118">
        <f t="shared" si="1"/>
        <v>2034</v>
      </c>
      <c r="B118">
        <f t="shared" si="2"/>
        <v>9</v>
      </c>
      <c r="C118">
        <v>2.6850000000000001</v>
      </c>
      <c r="D118">
        <v>10.775</v>
      </c>
      <c r="E118">
        <v>109.045</v>
      </c>
      <c r="F118">
        <v>47.34</v>
      </c>
    </row>
    <row r="119" spans="1:6" x14ac:dyDescent="0.35">
      <c r="A119">
        <f t="shared" si="1"/>
        <v>2034</v>
      </c>
      <c r="B119">
        <f t="shared" si="2"/>
        <v>10</v>
      </c>
      <c r="C119">
        <v>90.754999999999995</v>
      </c>
      <c r="D119">
        <v>134.64500000000001</v>
      </c>
      <c r="E119">
        <v>22.135000000000002</v>
      </c>
      <c r="F119">
        <v>6.5149999999999997</v>
      </c>
    </row>
    <row r="120" spans="1:6" x14ac:dyDescent="0.35">
      <c r="A120">
        <f t="shared" si="1"/>
        <v>2034</v>
      </c>
      <c r="B120">
        <f t="shared" si="2"/>
        <v>11</v>
      </c>
      <c r="C120">
        <v>264.7</v>
      </c>
      <c r="D120">
        <v>322.54000000000002</v>
      </c>
      <c r="E120">
        <v>1.145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429.46499999999997</v>
      </c>
      <c r="D121">
        <v>491.46499999999997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522.34500000000003</v>
      </c>
      <c r="D122">
        <v>584.34500000000003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440.21499999999997</v>
      </c>
      <c r="D123">
        <v>496.21499999999997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245.155</v>
      </c>
      <c r="E125">
        <v>3.14</v>
      </c>
      <c r="F125">
        <v>0.70499999999999996</v>
      </c>
    </row>
    <row r="126" spans="1:6" x14ac:dyDescent="0.35">
      <c r="A126">
        <f t="shared" si="1"/>
        <v>2035</v>
      </c>
      <c r="B126">
        <f t="shared" si="2"/>
        <v>5</v>
      </c>
      <c r="C126">
        <v>47.397500000000001</v>
      </c>
      <c r="D126">
        <v>79.727500000000006</v>
      </c>
      <c r="E126">
        <v>49.1</v>
      </c>
      <c r="F126">
        <v>21.53</v>
      </c>
    </row>
    <row r="127" spans="1:6" x14ac:dyDescent="0.35">
      <c r="A127">
        <f t="shared" si="1"/>
        <v>2035</v>
      </c>
      <c r="B127">
        <f t="shared" si="2"/>
        <v>6</v>
      </c>
      <c r="C127">
        <v>0.67500000000000004</v>
      </c>
      <c r="D127">
        <v>3.3450000000000002</v>
      </c>
      <c r="E127">
        <v>150.47499999999999</v>
      </c>
      <c r="F127">
        <v>77.260000000000005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246.47</v>
      </c>
      <c r="F128">
        <v>153.97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0.215</v>
      </c>
      <c r="E129">
        <v>215.375</v>
      </c>
      <c r="F129">
        <v>126.72</v>
      </c>
    </row>
    <row r="130" spans="1:6" x14ac:dyDescent="0.35">
      <c r="A130">
        <f t="shared" si="1"/>
        <v>2035</v>
      </c>
      <c r="B130">
        <f t="shared" si="2"/>
        <v>9</v>
      </c>
      <c r="C130">
        <v>2.6850000000000001</v>
      </c>
      <c r="D130">
        <v>10.775</v>
      </c>
      <c r="E130">
        <v>109.045</v>
      </c>
      <c r="F130">
        <v>47.34</v>
      </c>
    </row>
    <row r="131" spans="1:6" x14ac:dyDescent="0.35">
      <c r="A131">
        <f t="shared" si="1"/>
        <v>2035</v>
      </c>
      <c r="B131">
        <f t="shared" si="2"/>
        <v>10</v>
      </c>
      <c r="C131">
        <v>90.754999999999995</v>
      </c>
      <c r="D131">
        <v>134.64500000000001</v>
      </c>
      <c r="E131">
        <v>22.135000000000002</v>
      </c>
      <c r="F131">
        <v>6.5149999999999997</v>
      </c>
    </row>
    <row r="132" spans="1:6" x14ac:dyDescent="0.35">
      <c r="A132">
        <f t="shared" si="1"/>
        <v>2035</v>
      </c>
      <c r="B132">
        <f t="shared" si="2"/>
        <v>11</v>
      </c>
      <c r="C132">
        <v>264.7</v>
      </c>
      <c r="D132">
        <v>322.54000000000002</v>
      </c>
      <c r="E132">
        <v>1.145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429.46499999999997</v>
      </c>
      <c r="D133">
        <v>491.46499999999997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522.34500000000003</v>
      </c>
      <c r="D134">
        <v>584.34500000000003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457.2816666667</v>
      </c>
      <c r="D135">
        <v>515.28166666669995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245.155</v>
      </c>
      <c r="E137">
        <v>3.14</v>
      </c>
      <c r="F137">
        <v>0.70499999999999996</v>
      </c>
    </row>
    <row r="138" spans="1:6" x14ac:dyDescent="0.35">
      <c r="A138">
        <f t="shared" si="1"/>
        <v>2036</v>
      </c>
      <c r="B138">
        <f t="shared" si="2"/>
        <v>5</v>
      </c>
      <c r="C138">
        <v>47.397500000000001</v>
      </c>
      <c r="D138">
        <v>79.727500000000006</v>
      </c>
      <c r="E138">
        <v>49.1</v>
      </c>
      <c r="F138">
        <v>21.53</v>
      </c>
    </row>
    <row r="139" spans="1:6" x14ac:dyDescent="0.35">
      <c r="A139">
        <f t="shared" si="1"/>
        <v>2036</v>
      </c>
      <c r="B139">
        <f t="shared" si="2"/>
        <v>6</v>
      </c>
      <c r="C139">
        <v>0.67500000000000004</v>
      </c>
      <c r="D139">
        <v>3.3450000000000002</v>
      </c>
      <c r="E139">
        <v>150.47499999999999</v>
      </c>
      <c r="F139">
        <v>77.260000000000005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246.47</v>
      </c>
      <c r="F140">
        <v>153.97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0.215</v>
      </c>
      <c r="E141">
        <v>215.375</v>
      </c>
      <c r="F141">
        <v>126.72</v>
      </c>
    </row>
    <row r="142" spans="1:6" x14ac:dyDescent="0.35">
      <c r="A142">
        <f t="shared" si="1"/>
        <v>2036</v>
      </c>
      <c r="B142">
        <f t="shared" si="2"/>
        <v>9</v>
      </c>
      <c r="C142">
        <v>2.6850000000000001</v>
      </c>
      <c r="D142">
        <v>10.775</v>
      </c>
      <c r="E142">
        <v>109.045</v>
      </c>
      <c r="F142">
        <v>47.34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90.754999999999995</v>
      </c>
      <c r="D143">
        <v>134.64500000000001</v>
      </c>
      <c r="E143">
        <v>22.135000000000002</v>
      </c>
      <c r="F143">
        <v>6.5149999999999997</v>
      </c>
    </row>
    <row r="144" spans="1:6" x14ac:dyDescent="0.35">
      <c r="A144">
        <f t="shared" si="3"/>
        <v>2036</v>
      </c>
      <c r="B144">
        <f t="shared" si="2"/>
        <v>11</v>
      </c>
      <c r="C144">
        <v>264.7</v>
      </c>
      <c r="D144">
        <v>322.54000000000002</v>
      </c>
      <c r="E144">
        <v>1.145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429.46499999999997</v>
      </c>
      <c r="D145">
        <v>491.46499999999997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522.34500000000003</v>
      </c>
      <c r="D146">
        <v>584.34500000000003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440.21499999999997</v>
      </c>
      <c r="D147">
        <v>496.21499999999997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245.155</v>
      </c>
      <c r="E149">
        <v>3.14</v>
      </c>
      <c r="F149">
        <v>0.70499999999999996</v>
      </c>
    </row>
    <row r="150" spans="1:6" x14ac:dyDescent="0.35">
      <c r="A150">
        <f t="shared" si="3"/>
        <v>2037</v>
      </c>
      <c r="B150">
        <f t="shared" si="2"/>
        <v>5</v>
      </c>
      <c r="C150">
        <v>47.397500000000001</v>
      </c>
      <c r="D150">
        <v>79.727500000000006</v>
      </c>
      <c r="E150">
        <v>49.1</v>
      </c>
      <c r="F150">
        <v>21.53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0.67500000000000004</v>
      </c>
      <c r="D151">
        <v>3.3450000000000002</v>
      </c>
      <c r="E151">
        <v>150.47499999999999</v>
      </c>
      <c r="F151">
        <v>77.260000000000005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246.47</v>
      </c>
      <c r="F152">
        <v>153.97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0.215</v>
      </c>
      <c r="E153">
        <v>215.375</v>
      </c>
      <c r="F153">
        <v>126.72</v>
      </c>
    </row>
    <row r="154" spans="1:6" x14ac:dyDescent="0.35">
      <c r="A154">
        <f t="shared" si="3"/>
        <v>2037</v>
      </c>
      <c r="B154">
        <f t="shared" si="4"/>
        <v>9</v>
      </c>
      <c r="C154">
        <v>2.6850000000000001</v>
      </c>
      <c r="D154">
        <v>10.775</v>
      </c>
      <c r="E154">
        <v>109.045</v>
      </c>
      <c r="F154">
        <v>47.34</v>
      </c>
    </row>
    <row r="155" spans="1:6" x14ac:dyDescent="0.35">
      <c r="A155">
        <f t="shared" si="3"/>
        <v>2037</v>
      </c>
      <c r="B155">
        <f t="shared" si="4"/>
        <v>10</v>
      </c>
      <c r="C155">
        <v>90.754999999999995</v>
      </c>
      <c r="D155">
        <v>134.64500000000001</v>
      </c>
      <c r="E155">
        <v>22.135000000000002</v>
      </c>
      <c r="F155">
        <v>6.5149999999999997</v>
      </c>
    </row>
    <row r="156" spans="1:6" x14ac:dyDescent="0.35">
      <c r="A156">
        <f t="shared" si="3"/>
        <v>2037</v>
      </c>
      <c r="B156">
        <f t="shared" si="4"/>
        <v>11</v>
      </c>
      <c r="C156">
        <v>264.7</v>
      </c>
      <c r="D156">
        <v>322.54000000000002</v>
      </c>
      <c r="E156">
        <v>1.145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429.46499999999997</v>
      </c>
      <c r="D157">
        <v>491.46499999999997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522.34500000000003</v>
      </c>
      <c r="D158">
        <v>584.34500000000003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440.21499999999997</v>
      </c>
      <c r="D159">
        <v>496.21499999999997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245.155</v>
      </c>
      <c r="E161">
        <v>3.14</v>
      </c>
      <c r="F161">
        <v>0.70499999999999996</v>
      </c>
    </row>
    <row r="162" spans="1:6" x14ac:dyDescent="0.35">
      <c r="A162">
        <f t="shared" si="3"/>
        <v>2038</v>
      </c>
      <c r="B162">
        <f t="shared" si="4"/>
        <v>5</v>
      </c>
      <c r="C162">
        <v>47.397500000000001</v>
      </c>
      <c r="D162">
        <v>79.727500000000006</v>
      </c>
      <c r="E162">
        <v>49.1</v>
      </c>
      <c r="F162">
        <v>21.53</v>
      </c>
    </row>
    <row r="163" spans="1:6" x14ac:dyDescent="0.35">
      <c r="A163">
        <f t="shared" si="3"/>
        <v>2038</v>
      </c>
      <c r="B163">
        <f t="shared" si="4"/>
        <v>6</v>
      </c>
      <c r="C163">
        <v>0.67500000000000004</v>
      </c>
      <c r="D163">
        <v>3.3450000000000002</v>
      </c>
      <c r="E163">
        <v>150.47499999999999</v>
      </c>
      <c r="F163">
        <v>77.260000000000005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246.47</v>
      </c>
      <c r="F164">
        <v>153.97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0.215</v>
      </c>
      <c r="E165">
        <v>215.375</v>
      </c>
      <c r="F165">
        <v>126.72</v>
      </c>
    </row>
    <row r="166" spans="1:6" x14ac:dyDescent="0.35">
      <c r="A166">
        <f t="shared" si="3"/>
        <v>2038</v>
      </c>
      <c r="B166">
        <f t="shared" si="4"/>
        <v>9</v>
      </c>
      <c r="C166">
        <v>2.6850000000000001</v>
      </c>
      <c r="D166">
        <v>10.775</v>
      </c>
      <c r="E166">
        <v>109.045</v>
      </c>
      <c r="F166">
        <v>47.34</v>
      </c>
    </row>
    <row r="167" spans="1:6" x14ac:dyDescent="0.35">
      <c r="A167">
        <f t="shared" si="3"/>
        <v>2038</v>
      </c>
      <c r="B167">
        <f t="shared" si="4"/>
        <v>10</v>
      </c>
      <c r="C167">
        <v>90.754999999999995</v>
      </c>
      <c r="D167">
        <v>134.64500000000001</v>
      </c>
      <c r="E167">
        <v>22.135000000000002</v>
      </c>
      <c r="F167">
        <v>6.5149999999999997</v>
      </c>
    </row>
    <row r="168" spans="1:6" x14ac:dyDescent="0.35">
      <c r="A168">
        <f t="shared" si="3"/>
        <v>2038</v>
      </c>
      <c r="B168">
        <f t="shared" si="4"/>
        <v>11</v>
      </c>
      <c r="C168">
        <v>264.7</v>
      </c>
      <c r="D168">
        <v>322.54000000000002</v>
      </c>
      <c r="E168">
        <v>1.145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429.46499999999997</v>
      </c>
      <c r="D169">
        <v>491.46499999999997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522.34500000000003</v>
      </c>
      <c r="D170">
        <v>584.34500000000003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440.21499999999997</v>
      </c>
      <c r="D171">
        <v>496.21499999999997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245.155</v>
      </c>
      <c r="E173">
        <v>3.14</v>
      </c>
      <c r="F173">
        <v>0.70499999999999996</v>
      </c>
    </row>
    <row r="174" spans="1:6" x14ac:dyDescent="0.35">
      <c r="A174">
        <f t="shared" si="3"/>
        <v>2039</v>
      </c>
      <c r="B174">
        <f t="shared" si="4"/>
        <v>5</v>
      </c>
      <c r="C174">
        <v>47.397500000000001</v>
      </c>
      <c r="D174">
        <v>79.727500000000006</v>
      </c>
      <c r="E174">
        <v>49.1</v>
      </c>
      <c r="F174">
        <v>21.53</v>
      </c>
    </row>
    <row r="175" spans="1:6" x14ac:dyDescent="0.35">
      <c r="A175">
        <f t="shared" si="3"/>
        <v>2039</v>
      </c>
      <c r="B175">
        <f t="shared" si="4"/>
        <v>6</v>
      </c>
      <c r="C175">
        <v>0.67500000000000004</v>
      </c>
      <c r="D175">
        <v>3.3450000000000002</v>
      </c>
      <c r="E175">
        <v>150.47499999999999</v>
      </c>
      <c r="F175">
        <v>77.260000000000005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246.47</v>
      </c>
      <c r="F176">
        <v>153.97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0.215</v>
      </c>
      <c r="E177">
        <v>215.375</v>
      </c>
      <c r="F177">
        <v>126.72</v>
      </c>
    </row>
    <row r="178" spans="1:6" x14ac:dyDescent="0.35">
      <c r="A178">
        <f t="shared" si="3"/>
        <v>2039</v>
      </c>
      <c r="B178">
        <f t="shared" si="4"/>
        <v>9</v>
      </c>
      <c r="C178">
        <v>2.6850000000000001</v>
      </c>
      <c r="D178">
        <v>10.775</v>
      </c>
      <c r="E178">
        <v>109.045</v>
      </c>
      <c r="F178">
        <v>47.34</v>
      </c>
    </row>
    <row r="179" spans="1:6" x14ac:dyDescent="0.35">
      <c r="A179">
        <f t="shared" si="3"/>
        <v>2039</v>
      </c>
      <c r="B179">
        <f t="shared" si="4"/>
        <v>10</v>
      </c>
      <c r="C179">
        <v>90.754999999999995</v>
      </c>
      <c r="D179">
        <v>134.64500000000001</v>
      </c>
      <c r="E179">
        <v>22.135000000000002</v>
      </c>
      <c r="F179">
        <v>6.5149999999999997</v>
      </c>
    </row>
    <row r="180" spans="1:6" x14ac:dyDescent="0.35">
      <c r="A180">
        <f t="shared" si="3"/>
        <v>2039</v>
      </c>
      <c r="B180">
        <f t="shared" si="4"/>
        <v>11</v>
      </c>
      <c r="C180">
        <v>264.7</v>
      </c>
      <c r="D180">
        <v>322.54000000000002</v>
      </c>
      <c r="E180">
        <v>1.145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429.46499999999997</v>
      </c>
      <c r="D181">
        <v>491.46499999999997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522.34500000000003</v>
      </c>
      <c r="D182">
        <v>584.34500000000003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457.2816666667</v>
      </c>
      <c r="D183">
        <v>515.28166666669995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245.155</v>
      </c>
      <c r="E185">
        <v>3.14</v>
      </c>
      <c r="F185">
        <v>0.70499999999999996</v>
      </c>
    </row>
    <row r="186" spans="1:6" x14ac:dyDescent="0.35">
      <c r="A186">
        <f t="shared" si="3"/>
        <v>2040</v>
      </c>
      <c r="B186">
        <f t="shared" si="4"/>
        <v>5</v>
      </c>
      <c r="C186">
        <v>47.397500000000001</v>
      </c>
      <c r="D186">
        <v>79.727500000000006</v>
      </c>
      <c r="E186">
        <v>49.1</v>
      </c>
      <c r="F186">
        <v>21.53</v>
      </c>
    </row>
    <row r="187" spans="1:6" x14ac:dyDescent="0.35">
      <c r="A187">
        <f t="shared" si="3"/>
        <v>2040</v>
      </c>
      <c r="B187">
        <f t="shared" si="4"/>
        <v>6</v>
      </c>
      <c r="C187">
        <v>0.67500000000000004</v>
      </c>
      <c r="D187">
        <v>3.3450000000000002</v>
      </c>
      <c r="E187">
        <v>150.47499999999999</v>
      </c>
      <c r="F187">
        <v>77.260000000000005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246.47</v>
      </c>
      <c r="F188">
        <v>153.97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0.215</v>
      </c>
      <c r="E189">
        <v>215.375</v>
      </c>
      <c r="F189">
        <v>126.72</v>
      </c>
    </row>
    <row r="190" spans="1:6" x14ac:dyDescent="0.35">
      <c r="A190">
        <f t="shared" si="3"/>
        <v>2040</v>
      </c>
      <c r="B190">
        <f t="shared" si="4"/>
        <v>9</v>
      </c>
      <c r="C190">
        <v>2.6850000000000001</v>
      </c>
      <c r="D190">
        <v>10.775</v>
      </c>
      <c r="E190">
        <v>109.045</v>
      </c>
      <c r="F190">
        <v>47.34</v>
      </c>
    </row>
    <row r="191" spans="1:6" x14ac:dyDescent="0.35">
      <c r="A191">
        <f t="shared" si="3"/>
        <v>2040</v>
      </c>
      <c r="B191">
        <f t="shared" si="4"/>
        <v>10</v>
      </c>
      <c r="C191">
        <v>90.754999999999995</v>
      </c>
      <c r="D191">
        <v>134.64500000000001</v>
      </c>
      <c r="E191">
        <v>22.135000000000002</v>
      </c>
      <c r="F191">
        <v>6.5149999999999997</v>
      </c>
    </row>
    <row r="192" spans="1:6" x14ac:dyDescent="0.35">
      <c r="A192">
        <f t="shared" si="3"/>
        <v>2040</v>
      </c>
      <c r="B192">
        <f t="shared" si="4"/>
        <v>11</v>
      </c>
      <c r="C192">
        <v>264.7</v>
      </c>
      <c r="D192">
        <v>322.54000000000002</v>
      </c>
      <c r="E192">
        <v>1.145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429.46499999999997</v>
      </c>
      <c r="D193">
        <v>491.46499999999997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B2" sqref="B2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3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3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3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3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3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3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3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3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3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3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3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3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3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3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3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3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3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3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3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3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3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3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3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3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3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3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3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3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3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3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3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3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3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E193" sqref="E193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(E67^(0.8))*(D67^(0.2))</f>
        <v>1.1714080637695647</v>
      </c>
      <c r="N67">
        <f t="shared" ref="N67:N130" si="7">(H67^(0.8))*(I67^(0.2))</f>
        <v>1.0616039880508823</v>
      </c>
      <c r="O67">
        <f t="shared" ref="O67:O130" si="8">(M67^(0.5))*(N67^(0.5))</f>
        <v>1.1151553578460411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1.1715293020630109</v>
      </c>
      <c r="N68">
        <f t="shared" si="7"/>
        <v>1.0701876392800049</v>
      </c>
      <c r="O68">
        <f t="shared" si="8"/>
        <v>1.1197125426296541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1.1716505069360823</v>
      </c>
      <c r="N69">
        <f t="shared" si="7"/>
        <v>1.0787431674683754</v>
      </c>
      <c r="O69">
        <f t="shared" si="8"/>
        <v>1.1242375100565525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1.1717879635819699</v>
      </c>
      <c r="N70">
        <f t="shared" si="7"/>
        <v>1.0576855897298494</v>
      </c>
      <c r="O70">
        <f t="shared" si="8"/>
        <v>1.1132759061883692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1.1719253331630377</v>
      </c>
      <c r="N71">
        <f t="shared" si="7"/>
        <v>1.0365864630117481</v>
      </c>
      <c r="O71">
        <f t="shared" si="8"/>
        <v>1.1021805369436251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1.1720626157809633</v>
      </c>
      <c r="N72">
        <f t="shared" si="7"/>
        <v>1.0154440325591993</v>
      </c>
      <c r="O72">
        <f t="shared" si="8"/>
        <v>1.0909463731002109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1.1792675061155797</v>
      </c>
      <c r="N73">
        <f t="shared" si="7"/>
        <v>1.0152891348654787</v>
      </c>
      <c r="O73">
        <f t="shared" si="8"/>
        <v>1.0942108965181521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1.1864723896200453</v>
      </c>
      <c r="N74">
        <f t="shared" si="7"/>
        <v>1.0151119560393322</v>
      </c>
      <c r="O74">
        <f t="shared" si="8"/>
        <v>1.0974526450894657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1.193677266419612</v>
      </c>
      <c r="N75">
        <f t="shared" si="7"/>
        <v>1.0149127945000276</v>
      </c>
      <c r="O75">
        <f t="shared" si="8"/>
        <v>1.1006717631487974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1.1966692722862364</v>
      </c>
      <c r="N76">
        <f t="shared" si="7"/>
        <v>1.0271503773908759</v>
      </c>
      <c r="O76">
        <f t="shared" si="8"/>
        <v>1.1086745666068436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1.199656690570003</v>
      </c>
      <c r="N77">
        <f t="shared" si="7"/>
        <v>1.0393741493230719</v>
      </c>
      <c r="O77">
        <f t="shared" si="8"/>
        <v>1.1166432520016984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1.202639528660846</v>
      </c>
      <c r="N78">
        <f t="shared" si="7"/>
        <v>1.0515844457981776</v>
      </c>
      <c r="O78">
        <f t="shared" si="8"/>
        <v>1.1245785976274836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1.2036091428161504</v>
      </c>
      <c r="N79">
        <f t="shared" si="7"/>
        <v>1.0520542680938874</v>
      </c>
      <c r="O79">
        <f t="shared" si="8"/>
        <v>1.1252831358447333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1.2045775044084372</v>
      </c>
      <c r="N80">
        <f t="shared" si="7"/>
        <v>1.0525130850300148</v>
      </c>
      <c r="O80">
        <f t="shared" si="8"/>
        <v>1.1259811656163172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1.2055446126263289</v>
      </c>
      <c r="N81">
        <f t="shared" si="7"/>
        <v>1.052960803612383</v>
      </c>
      <c r="O81">
        <f t="shared" si="8"/>
        <v>1.1266726339543347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1.2049689138778752</v>
      </c>
      <c r="N82">
        <f t="shared" si="7"/>
        <v>1.0541462538740125</v>
      </c>
      <c r="O82">
        <f t="shared" si="8"/>
        <v>1.1270374734670536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1.2043929418989112</v>
      </c>
      <c r="N83">
        <f t="shared" si="7"/>
        <v>1.055328785628675</v>
      </c>
      <c r="O83">
        <f t="shared" si="8"/>
        <v>1.1273999027824713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1.2038166966878512</v>
      </c>
      <c r="N84">
        <f t="shared" si="7"/>
        <v>1.0565083941181124</v>
      </c>
      <c r="O84">
        <f t="shared" si="8"/>
        <v>1.1277599234900364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1.2046070938397464</v>
      </c>
      <c r="N85">
        <f t="shared" si="7"/>
        <v>1.0538118026504024</v>
      </c>
      <c r="O85">
        <f t="shared" si="8"/>
        <v>1.1266894749862206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1.2053971754114781</v>
      </c>
      <c r="N86">
        <f t="shared" si="7"/>
        <v>1.0511060207010647</v>
      </c>
      <c r="O86">
        <f t="shared" si="8"/>
        <v>1.1256110466813403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1.2061869425058847</v>
      </c>
      <c r="N87">
        <f t="shared" si="7"/>
        <v>1.0483908942931237</v>
      </c>
      <c r="O87">
        <f t="shared" si="8"/>
        <v>1.1245245250053164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1.2095886060422403</v>
      </c>
      <c r="N88">
        <f t="shared" si="7"/>
        <v>1.050841685694833</v>
      </c>
      <c r="O88">
        <f t="shared" si="8"/>
        <v>1.1274245561325562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1.2129901476562976</v>
      </c>
      <c r="N89">
        <f t="shared" si="7"/>
        <v>1.0532898580002981</v>
      </c>
      <c r="O89">
        <f t="shared" si="8"/>
        <v>1.1303230601826464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1.2163915682559818</v>
      </c>
      <c r="N90">
        <f t="shared" si="7"/>
        <v>1.0557354170966413</v>
      </c>
      <c r="O90">
        <f t="shared" si="8"/>
        <v>1.1332200402682466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1.2175790738464762</v>
      </c>
      <c r="N91">
        <f t="shared" si="7"/>
        <v>1.0611004096499186</v>
      </c>
      <c r="O91">
        <f t="shared" si="8"/>
        <v>1.1366501898295995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1.2187659881839266</v>
      </c>
      <c r="N92">
        <f t="shared" si="7"/>
        <v>1.0664540280544903</v>
      </c>
      <c r="O92">
        <f t="shared" si="8"/>
        <v>1.1400692511222992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1.2199523142234205</v>
      </c>
      <c r="N93">
        <f t="shared" si="7"/>
        <v>1.0717963324501489</v>
      </c>
      <c r="O93">
        <f t="shared" si="8"/>
        <v>1.1434773352142726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1.2222523199717907</v>
      </c>
      <c r="N94">
        <f t="shared" si="7"/>
        <v>1.0729052808620294</v>
      </c>
      <c r="O94">
        <f t="shared" si="8"/>
        <v>1.14514670180008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1.2245520732399644</v>
      </c>
      <c r="N95">
        <f t="shared" si="7"/>
        <v>1.0740117852735804</v>
      </c>
      <c r="O95">
        <f t="shared" si="8"/>
        <v>1.1468144393671187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1.2268515751057485</v>
      </c>
      <c r="N96">
        <f t="shared" si="7"/>
        <v>1.0751158421733213</v>
      </c>
      <c r="O96">
        <f t="shared" si="8"/>
        <v>1.1484805459351421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1.2313576956909997</v>
      </c>
      <c r="N97">
        <f t="shared" si="7"/>
        <v>1.0852132734839892</v>
      </c>
      <c r="O97">
        <f t="shared" si="8"/>
        <v>1.1559782505611997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1.2358618424473184</v>
      </c>
      <c r="N98">
        <f t="shared" si="7"/>
        <v>1.0952967111377045</v>
      </c>
      <c r="O98">
        <f t="shared" si="8"/>
        <v>1.1634583840658557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1.2403640294678706</v>
      </c>
      <c r="N99">
        <f t="shared" si="7"/>
        <v>1.1053663916349785</v>
      </c>
      <c r="O99">
        <f t="shared" si="8"/>
        <v>1.1709213088703794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1.2389196354780365</v>
      </c>
      <c r="N100">
        <f t="shared" si="7"/>
        <v>1.0873691034228712</v>
      </c>
      <c r="O100">
        <f t="shared" si="8"/>
        <v>1.160673482613755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1.2374752401007982</v>
      </c>
      <c r="N101">
        <f t="shared" si="7"/>
        <v>1.0693374266951636</v>
      </c>
      <c r="O101">
        <f t="shared" si="8"/>
        <v>1.1503384670819139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1.2360308433311538</v>
      </c>
      <c r="N102">
        <f t="shared" si="7"/>
        <v>1.0512702045365869</v>
      </c>
      <c r="O102">
        <f t="shared" si="8"/>
        <v>1.1399133289343852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1.2333286475741783</v>
      </c>
      <c r="N103">
        <f t="shared" si="7"/>
        <v>1.0466698522004068</v>
      </c>
      <c r="O103">
        <f t="shared" si="8"/>
        <v>1.1361724839437861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1.230625533115266</v>
      </c>
      <c r="N104">
        <f t="shared" si="7"/>
        <v>1.0420692166186685</v>
      </c>
      <c r="O104">
        <f t="shared" si="8"/>
        <v>1.1324296822515545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1.2279214962821841</v>
      </c>
      <c r="N105">
        <f t="shared" si="7"/>
        <v>1.0374682944731024</v>
      </c>
      <c r="O105">
        <f t="shared" si="8"/>
        <v>1.1286849075338685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1.227625770299839</v>
      </c>
      <c r="N106">
        <f t="shared" si="7"/>
        <v>1.0345840048496648</v>
      </c>
      <c r="O106">
        <f t="shared" si="8"/>
        <v>1.1269791417295449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1.2273299436175917</v>
      </c>
      <c r="N107">
        <f t="shared" si="7"/>
        <v>1.0316995129601554</v>
      </c>
      <c r="O107">
        <f t="shared" si="8"/>
        <v>1.1252713917414254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1.227034016249211</v>
      </c>
      <c r="N108">
        <f t="shared" si="7"/>
        <v>1.0288148173743379</v>
      </c>
      <c r="O108">
        <f t="shared" si="8"/>
        <v>1.1235616482149666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1.2289215501005226</v>
      </c>
      <c r="N109">
        <f t="shared" si="7"/>
        <v>1.0307586454283999</v>
      </c>
      <c r="O109">
        <f t="shared" si="8"/>
        <v>1.1254872332991539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1.2308090741870465</v>
      </c>
      <c r="N110">
        <f t="shared" si="7"/>
        <v>1.0327023675277112</v>
      </c>
      <c r="O110">
        <f t="shared" si="8"/>
        <v>1.1274127216275118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1.232696588556234</v>
      </c>
      <c r="N111">
        <f t="shared" si="7"/>
        <v>1.0346459843709861</v>
      </c>
      <c r="O111">
        <f t="shared" si="8"/>
        <v>1.129338113807163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1.2344998233984987</v>
      </c>
      <c r="N112">
        <f t="shared" si="7"/>
        <v>1.0367290245320571</v>
      </c>
      <c r="O112">
        <f t="shared" si="8"/>
        <v>1.1313009315371938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1.2363029365671869</v>
      </c>
      <c r="N113">
        <f t="shared" si="7"/>
        <v>1.0388118628648784</v>
      </c>
      <c r="O113">
        <f t="shared" si="8"/>
        <v>1.1332634983094969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1.2381059287076908</v>
      </c>
      <c r="N114">
        <f t="shared" si="7"/>
        <v>1.0408945008457882</v>
      </c>
      <c r="O114">
        <f t="shared" si="8"/>
        <v>1.1352258157108666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1.2392098907110591</v>
      </c>
      <c r="N115">
        <f t="shared" si="7"/>
        <v>1.0406382725732402</v>
      </c>
      <c r="O115">
        <f t="shared" si="8"/>
        <v>1.1355920218217588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1.240313358914287</v>
      </c>
      <c r="N116">
        <f t="shared" si="7"/>
        <v>1.0403786041063428</v>
      </c>
      <c r="O116">
        <f t="shared" si="8"/>
        <v>1.1359557566215752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1.2414163355647077</v>
      </c>
      <c r="N117">
        <f t="shared" si="7"/>
        <v>1.0401155115761169</v>
      </c>
      <c r="O117">
        <f t="shared" si="8"/>
        <v>1.1363170274816945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1.2423368577564993</v>
      </c>
      <c r="N118">
        <f t="shared" si="7"/>
        <v>1.0398468150420186</v>
      </c>
      <c r="O118">
        <f t="shared" si="8"/>
        <v>1.1365914062438645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1.2432568387205871</v>
      </c>
      <c r="N119">
        <f t="shared" si="7"/>
        <v>1.0395745948999306</v>
      </c>
      <c r="O119">
        <f t="shared" si="8"/>
        <v>1.1368633270844488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1.2441762807245702</v>
      </c>
      <c r="N120">
        <f t="shared" si="7"/>
        <v>1.0392988677800064</v>
      </c>
      <c r="O120">
        <f t="shared" si="8"/>
        <v>1.137132797819052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1.2450457672189006</v>
      </c>
      <c r="N121">
        <f t="shared" si="7"/>
        <v>1.0396673651751986</v>
      </c>
      <c r="O121">
        <f t="shared" si="8"/>
        <v>1.1377317136860552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1.2459142838053248</v>
      </c>
      <c r="N122">
        <f t="shared" si="7"/>
        <v>1.0400300658462136</v>
      </c>
      <c r="O122">
        <f t="shared" si="8"/>
        <v>1.13832698053977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1.2467818350667816</v>
      </c>
      <c r="N123">
        <f t="shared" si="7"/>
        <v>1.0403870166442015</v>
      </c>
      <c r="O123">
        <f t="shared" si="8"/>
        <v>1.1389186247451184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1.2479590663892444</v>
      </c>
      <c r="N124">
        <f t="shared" si="7"/>
        <v>1.0406536211004787</v>
      </c>
      <c r="O124">
        <f t="shared" si="8"/>
        <v>1.1396021768245004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1.2491357324503167</v>
      </c>
      <c r="N125">
        <f t="shared" si="7"/>
        <v>1.040916477059886</v>
      </c>
      <c r="O125">
        <f t="shared" si="8"/>
        <v>1.1402832832203602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1.2503118359811771</v>
      </c>
      <c r="N126">
        <f t="shared" si="7"/>
        <v>1.0411756085927613</v>
      </c>
      <c r="O126">
        <f t="shared" si="8"/>
        <v>1.1409619567533509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1.2517136217978773</v>
      </c>
      <c r="N127">
        <f t="shared" si="7"/>
        <v>1.0415790820749538</v>
      </c>
      <c r="O127">
        <f t="shared" si="8"/>
        <v>1.1418225454127926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1.2531150082667777</v>
      </c>
      <c r="N128">
        <f t="shared" si="7"/>
        <v>1.0419796619771067</v>
      </c>
      <c r="O128">
        <f t="shared" si="8"/>
        <v>1.1426812122076113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1.2545159973990048</v>
      </c>
      <c r="N129">
        <f t="shared" si="7"/>
        <v>1.0423773660271984</v>
      </c>
      <c r="O129">
        <f t="shared" si="8"/>
        <v>1.1435379665790544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1.2560030607637009</v>
      </c>
      <c r="N130">
        <f t="shared" si="7"/>
        <v>1.0427587327553678</v>
      </c>
      <c r="O130">
        <f t="shared" si="8"/>
        <v>1.1444248162194055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(E131^(0.8))*(D131^(0.2))</f>
        <v>1.2574897691889444</v>
      </c>
      <c r="N131">
        <f t="shared" ref="N131:N193" si="12">(H131^(0.8))*(I131^(0.2))</f>
        <v>1.0431372225562372</v>
      </c>
      <c r="O131">
        <f t="shared" ref="O131:O193" si="13">(M131^(0.5))*(N131^(0.5))</f>
        <v>1.1453097333143727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1.2589761244948747</v>
      </c>
      <c r="N132">
        <f t="shared" si="12"/>
        <v>1.0435128528225404</v>
      </c>
      <c r="O132">
        <f t="shared" si="13"/>
        <v>1.1461927269473979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1.2610156796999661</v>
      </c>
      <c r="N133">
        <f t="shared" si="12"/>
        <v>1.0446534420891671</v>
      </c>
      <c r="O133">
        <f t="shared" si="13"/>
        <v>1.1477475202878811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1.2630551260639513</v>
      </c>
      <c r="N134">
        <f t="shared" si="12"/>
        <v>1.0457924634897149</v>
      </c>
      <c r="O134">
        <f t="shared" si="13"/>
        <v>1.1493013233307148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1.2650944642084638</v>
      </c>
      <c r="N135">
        <f t="shared" si="12"/>
        <v>1.0469299278630713</v>
      </c>
      <c r="O135">
        <f t="shared" si="13"/>
        <v>1.1508541419979066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1.266879751434703</v>
      </c>
      <c r="N136">
        <f t="shared" si="12"/>
        <v>1.0475539050116518</v>
      </c>
      <c r="O136">
        <f t="shared" si="13"/>
        <v>1.1520090411084514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1.2686648178446103</v>
      </c>
      <c r="N137">
        <f t="shared" si="12"/>
        <v>1.0481758095141169</v>
      </c>
      <c r="O137">
        <f t="shared" si="13"/>
        <v>1.1531625091227835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1.2704496646437804</v>
      </c>
      <c r="N138">
        <f t="shared" si="12"/>
        <v>1.048795653756021</v>
      </c>
      <c r="O138">
        <f t="shared" si="13"/>
        <v>1.1543145527083123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1.2721436266978647</v>
      </c>
      <c r="N139">
        <f t="shared" si="12"/>
        <v>1.0493558695986183</v>
      </c>
      <c r="O139">
        <f t="shared" si="13"/>
        <v>1.1553923063825022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1.2738373249146464</v>
      </c>
      <c r="N140">
        <f t="shared" si="12"/>
        <v>1.049914067655042</v>
      </c>
      <c r="O140">
        <f t="shared" si="13"/>
        <v>1.1564686452005319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1.275530760703306</v>
      </c>
      <c r="N141">
        <f t="shared" si="12"/>
        <v>1.0504702594926389</v>
      </c>
      <c r="O141">
        <f t="shared" si="13"/>
        <v>1.1575435755023848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1.2772101432459473</v>
      </c>
      <c r="N142">
        <f t="shared" si="12"/>
        <v>1.050968328625848</v>
      </c>
      <c r="O142">
        <f t="shared" si="13"/>
        <v>1.1585799107317429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1.2788892485401704</v>
      </c>
      <c r="N143">
        <f t="shared" si="12"/>
        <v>1.0514644333569019</v>
      </c>
      <c r="O143">
        <f t="shared" si="13"/>
        <v>1.1596148321932263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1.2805680780616631</v>
      </c>
      <c r="N144">
        <f t="shared" si="12"/>
        <v>1.0519585844816899</v>
      </c>
      <c r="O144">
        <f t="shared" si="13"/>
        <v>1.1606483458525174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1.2821916492698071</v>
      </c>
      <c r="N145">
        <f t="shared" si="12"/>
        <v>1.0522235323610891</v>
      </c>
      <c r="O145">
        <f t="shared" si="13"/>
        <v>1.1615301228804042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1.283814909776025</v>
      </c>
      <c r="N146">
        <f t="shared" si="12"/>
        <v>1.05248667221986</v>
      </c>
      <c r="O146">
        <f t="shared" si="13"/>
        <v>1.1624104619868181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1.2854378612133528</v>
      </c>
      <c r="N147">
        <f t="shared" si="12"/>
        <v>1.0527480124963431</v>
      </c>
      <c r="O147">
        <f t="shared" si="13"/>
        <v>1.1632893679475917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1.2871202418465555</v>
      </c>
      <c r="N148">
        <f t="shared" si="12"/>
        <v>1.0531957873987494</v>
      </c>
      <c r="O148">
        <f t="shared" si="13"/>
        <v>1.1642979071476731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1.2888023337848469</v>
      </c>
      <c r="N149">
        <f t="shared" si="12"/>
        <v>1.0536416579773344</v>
      </c>
      <c r="O149">
        <f t="shared" si="13"/>
        <v>1.165305036363494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1.2904841385646857</v>
      </c>
      <c r="N150">
        <f t="shared" si="12"/>
        <v>1.0540856342951095</v>
      </c>
      <c r="O150">
        <f t="shared" si="13"/>
        <v>1.1663107612239265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1.292161723466664</v>
      </c>
      <c r="N151">
        <f t="shared" si="12"/>
        <v>1.0545421065638123</v>
      </c>
      <c r="O151">
        <f t="shared" si="13"/>
        <v>1.1673212693537551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1.2938390109652003</v>
      </c>
      <c r="N152">
        <f t="shared" si="12"/>
        <v>1.0549966828948061</v>
      </c>
      <c r="O152">
        <f t="shared" si="13"/>
        <v>1.1683303748376068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1.295516002640845</v>
      </c>
      <c r="N153">
        <f t="shared" si="12"/>
        <v>1.0554493733277903</v>
      </c>
      <c r="O153">
        <f t="shared" si="13"/>
        <v>1.169338083328942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1.2971887807103197</v>
      </c>
      <c r="N154">
        <f t="shared" si="12"/>
        <v>1.0559146346339183</v>
      </c>
      <c r="O154">
        <f t="shared" si="13"/>
        <v>1.1703506386698628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1.2988612525843937</v>
      </c>
      <c r="N155">
        <f t="shared" si="12"/>
        <v>1.056378008702755</v>
      </c>
      <c r="O155">
        <f t="shared" si="13"/>
        <v>1.1713617987565872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1.3005334198878711</v>
      </c>
      <c r="N156">
        <f t="shared" si="12"/>
        <v>1.0568395055494246</v>
      </c>
      <c r="O156">
        <f t="shared" si="13"/>
        <v>1.1723715692666725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1.3022011302841408</v>
      </c>
      <c r="N157">
        <f t="shared" si="12"/>
        <v>1.05731312663946</v>
      </c>
      <c r="O157">
        <f t="shared" si="13"/>
        <v>1.1733858481225021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1.3038685256610867</v>
      </c>
      <c r="N158">
        <f t="shared" si="12"/>
        <v>1.0577848688974965</v>
      </c>
      <c r="O158">
        <f t="shared" si="13"/>
        <v>1.1743987387067412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1.3055356076877076</v>
      </c>
      <c r="N159">
        <f t="shared" si="12"/>
        <v>1.0582547423145048</v>
      </c>
      <c r="O159">
        <f t="shared" si="13"/>
        <v>1.1754102467206782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1.3071983998979386</v>
      </c>
      <c r="N160">
        <f t="shared" si="12"/>
        <v>1.0587367163307224</v>
      </c>
      <c r="O160">
        <f t="shared" si="13"/>
        <v>1.176426343423471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1.3088608683089924</v>
      </c>
      <c r="N161">
        <f t="shared" si="12"/>
        <v>1.0592168201833636</v>
      </c>
      <c r="O161">
        <f t="shared" si="13"/>
        <v>1.1774410588189488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1.3105230146336142</v>
      </c>
      <c r="N162">
        <f t="shared" si="12"/>
        <v>1.0596950638353342</v>
      </c>
      <c r="O162">
        <f t="shared" si="13"/>
        <v>1.1784543986297655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1.3121805725868976</v>
      </c>
      <c r="N163">
        <f t="shared" si="12"/>
        <v>1.0601849459723294</v>
      </c>
      <c r="O163">
        <f t="shared" si="13"/>
        <v>1.1794719536529812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1.3138377978203029</v>
      </c>
      <c r="N164">
        <f t="shared" si="12"/>
        <v>1.060672966376893</v>
      </c>
      <c r="O164">
        <f t="shared" si="13"/>
        <v>1.180488133931106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1.3154946920907598</v>
      </c>
      <c r="N165">
        <f t="shared" si="12"/>
        <v>1.0611591349838567</v>
      </c>
      <c r="O165">
        <f t="shared" si="13"/>
        <v>1.1815029452078762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1.3171472369778121</v>
      </c>
      <c r="N166">
        <f t="shared" si="12"/>
        <v>1.0616569463514338</v>
      </c>
      <c r="O166">
        <f t="shared" si="13"/>
        <v>1.1825220985271658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1.3187994403559047</v>
      </c>
      <c r="N167">
        <f t="shared" si="12"/>
        <v>1.0621529045167284</v>
      </c>
      <c r="O167">
        <f t="shared" si="13"/>
        <v>1.1835398835903503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1.3204513040255066</v>
      </c>
      <c r="N168">
        <f t="shared" si="12"/>
        <v>1.0626470193839599</v>
      </c>
      <c r="O168">
        <f t="shared" si="13"/>
        <v>1.1845563061603983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1.322144555681956</v>
      </c>
      <c r="N169">
        <f t="shared" si="12"/>
        <v>1.0631232431028133</v>
      </c>
      <c r="O169">
        <f t="shared" si="13"/>
        <v>1.1855811266578633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1.3238374874945098</v>
      </c>
      <c r="N170">
        <f t="shared" si="12"/>
        <v>1.0635975776654212</v>
      </c>
      <c r="O170">
        <f t="shared" si="13"/>
        <v>1.1866045444552442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1.3255301011577256</v>
      </c>
      <c r="N171">
        <f t="shared" si="12"/>
        <v>1.0640700331171433</v>
      </c>
      <c r="O171">
        <f t="shared" si="13"/>
        <v>1.1876265653127971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1.3272183593053011</v>
      </c>
      <c r="N172">
        <f t="shared" si="12"/>
        <v>1.0645546556628573</v>
      </c>
      <c r="O172">
        <f t="shared" si="13"/>
        <v>1.1886532225504953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1.3289062886946601</v>
      </c>
      <c r="N173">
        <f t="shared" si="12"/>
        <v>1.0650373977683838</v>
      </c>
      <c r="O173">
        <f t="shared" si="13"/>
        <v>1.1896784841247663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1.3305938910647814</v>
      </c>
      <c r="N174">
        <f t="shared" si="12"/>
        <v>1.0655182694511187</v>
      </c>
      <c r="O174">
        <f t="shared" si="13"/>
        <v>1.1907023558175975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1.3322768347919156</v>
      </c>
      <c r="N175">
        <f t="shared" si="12"/>
        <v>1.0660108435741793</v>
      </c>
      <c r="O175">
        <f t="shared" si="13"/>
        <v>1.191730486532449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1.3339594407034845</v>
      </c>
      <c r="N176">
        <f t="shared" si="12"/>
        <v>1.066501545734527</v>
      </c>
      <c r="O176">
        <f t="shared" si="13"/>
        <v>1.1927572282142882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1.3356417105833807</v>
      </c>
      <c r="N177">
        <f t="shared" si="12"/>
        <v>1.0669903859208161</v>
      </c>
      <c r="O177">
        <f t="shared" si="13"/>
        <v>1.19378258666614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1.337319564468314</v>
      </c>
      <c r="N178">
        <f t="shared" si="12"/>
        <v>1.0674909328472866</v>
      </c>
      <c r="O178">
        <f t="shared" si="13"/>
        <v>1.1948123322887187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1.33899707161405</v>
      </c>
      <c r="N179">
        <f t="shared" si="12"/>
        <v>1.0679896163872959</v>
      </c>
      <c r="O179">
        <f t="shared" si="13"/>
        <v>1.195840695434305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1.340674233848602</v>
      </c>
      <c r="N180">
        <f t="shared" si="12"/>
        <v>1.0684864465002619</v>
      </c>
      <c r="O180">
        <f t="shared" si="13"/>
        <v>1.1968676819261828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1.3423934179338153</v>
      </c>
      <c r="N181">
        <f t="shared" si="12"/>
        <v>1.0689652871499473</v>
      </c>
      <c r="O181">
        <f t="shared" si="13"/>
        <v>1.1979031536271285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1.3441122772767249</v>
      </c>
      <c r="N182">
        <f t="shared" si="12"/>
        <v>1.0694422282621501</v>
      </c>
      <c r="O182">
        <f t="shared" si="13"/>
        <v>1.1989372080494181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1.3458308135977595</v>
      </c>
      <c r="N183">
        <f t="shared" si="12"/>
        <v>1.0699172799371737</v>
      </c>
      <c r="O183">
        <f t="shared" si="13"/>
        <v>1.1999698510129946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1.3475449276977329</v>
      </c>
      <c r="N184">
        <f t="shared" si="12"/>
        <v>1.0704045655669272</v>
      </c>
      <c r="O184">
        <f t="shared" si="13"/>
        <v>1.2010071785439953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1.3492587080044771</v>
      </c>
      <c r="N185">
        <f t="shared" si="12"/>
        <v>1.0708899604228945</v>
      </c>
      <c r="O185">
        <f t="shared" si="13"/>
        <v>1.2020430959059496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1.3509721562836567</v>
      </c>
      <c r="N186">
        <f t="shared" si="12"/>
        <v>1.0713734745775183</v>
      </c>
      <c r="O186">
        <f t="shared" si="13"/>
        <v>1.2030776089409623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1.3526808745719461</v>
      </c>
      <c r="N187">
        <f t="shared" si="12"/>
        <v>1.0718687554795487</v>
      </c>
      <c r="O187">
        <f t="shared" si="13"/>
        <v>1.2041164252631136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1.3543892498709689</v>
      </c>
      <c r="N188">
        <f t="shared" si="12"/>
        <v>1.0723621541323705</v>
      </c>
      <c r="O188">
        <f t="shared" si="13"/>
        <v>1.2051538381158471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1.3560972839919108</v>
      </c>
      <c r="N189">
        <f t="shared" si="12"/>
        <v>1.0728536805792674</v>
      </c>
      <c r="O189">
        <f t="shared" si="13"/>
        <v>1.2061898533623425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1.3578008344862462</v>
      </c>
      <c r="N190">
        <f t="shared" si="12"/>
        <v>1.073356978096538</v>
      </c>
      <c r="O190">
        <f t="shared" si="13"/>
        <v>1.2072303013763011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1.3595040329310162</v>
      </c>
      <c r="N191">
        <f t="shared" si="12"/>
        <v>1.0738584019879798</v>
      </c>
      <c r="O191">
        <f t="shared" si="13"/>
        <v>1.2082693525450006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1.361206881182176</v>
      </c>
      <c r="N192">
        <f t="shared" si="12"/>
        <v>1.0743579622672186</v>
      </c>
      <c r="O192">
        <f t="shared" si="13"/>
        <v>1.2093070127519305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1.361206881182176</v>
      </c>
      <c r="N193">
        <f t="shared" si="12"/>
        <v>1.0743579622672186</v>
      </c>
      <c r="O193">
        <f t="shared" si="13"/>
        <v>1.2093070127519305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2" workbookViewId="0">
      <selection activeCell="L133" sqref="L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584.34500000000003</v>
      </c>
      <c r="F218">
        <f t="shared" si="32"/>
        <v>51071.245833333363</v>
      </c>
      <c r="G218">
        <f t="shared" si="28"/>
        <v>3032.5</v>
      </c>
      <c r="H218">
        <f t="shared" si="29"/>
        <v>0.19269414674361088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496.21499999999997</v>
      </c>
      <c r="F219">
        <f t="shared" si="32"/>
        <v>51567.46083333336</v>
      </c>
      <c r="G219">
        <f t="shared" si="28"/>
        <v>3032.5</v>
      </c>
      <c r="H219">
        <f t="shared" si="29"/>
        <v>0.16363231657048638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51984.860833333361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245.155</v>
      </c>
      <c r="F221">
        <f t="shared" si="32"/>
        <v>52230.01583333336</v>
      </c>
      <c r="G221">
        <f t="shared" si="28"/>
        <v>3032.5</v>
      </c>
      <c r="H221">
        <f t="shared" si="29"/>
        <v>8.0842539159109647E-2</v>
      </c>
      <c r="I221">
        <f>'3. Normal Wthr'!F101</f>
        <v>0.70499999999999996</v>
      </c>
      <c r="J221">
        <f t="shared" si="33"/>
        <v>7732.5050000000074</v>
      </c>
      <c r="K221">
        <f t="shared" si="30"/>
        <v>348.69999999999993</v>
      </c>
      <c r="L221">
        <f t="shared" si="31"/>
        <v>2.0217952394608551E-3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79.727500000000006</v>
      </c>
      <c r="F222">
        <f t="shared" si="32"/>
        <v>52309.743333333361</v>
      </c>
      <c r="G222">
        <f t="shared" si="28"/>
        <v>3032.5</v>
      </c>
      <c r="H222">
        <f t="shared" si="29"/>
        <v>2.6291014014839242E-2</v>
      </c>
      <c r="I222">
        <f>'3. Normal Wthr'!F102</f>
        <v>21.53</v>
      </c>
      <c r="J222">
        <f t="shared" si="33"/>
        <v>7754.0350000000071</v>
      </c>
      <c r="K222">
        <f t="shared" si="30"/>
        <v>348.69999999999993</v>
      </c>
      <c r="L222">
        <f t="shared" si="31"/>
        <v>6.1743619156868386E-2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3.3450000000000002</v>
      </c>
      <c r="F223">
        <f t="shared" si="32"/>
        <v>52313.088333333362</v>
      </c>
      <c r="G223">
        <f t="shared" si="28"/>
        <v>3032.5</v>
      </c>
      <c r="H223">
        <f t="shared" si="29"/>
        <v>1.103050288540808E-3</v>
      </c>
      <c r="I223">
        <f>'3. Normal Wthr'!F103</f>
        <v>77.260000000000005</v>
      </c>
      <c r="J223">
        <f t="shared" si="33"/>
        <v>7831.2950000000073</v>
      </c>
      <c r="K223">
        <f t="shared" si="30"/>
        <v>348.69999999999993</v>
      </c>
      <c r="L223">
        <f t="shared" si="31"/>
        <v>0.22156581588758251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52313.088333333362</v>
      </c>
      <c r="G224">
        <f t="shared" si="28"/>
        <v>3032.5</v>
      </c>
      <c r="H224">
        <f t="shared" si="29"/>
        <v>0</v>
      </c>
      <c r="I224">
        <f>'3. Normal Wthr'!F104</f>
        <v>153.97</v>
      </c>
      <c r="J224">
        <f t="shared" si="33"/>
        <v>7985.2650000000076</v>
      </c>
      <c r="K224">
        <f t="shared" si="30"/>
        <v>348.69999999999993</v>
      </c>
      <c r="L224">
        <f t="shared" si="31"/>
        <v>0.44155434470891891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0.215</v>
      </c>
      <c r="F225">
        <f t="shared" si="32"/>
        <v>52313.303333333359</v>
      </c>
      <c r="G225">
        <f t="shared" si="28"/>
        <v>3032.5</v>
      </c>
      <c r="H225">
        <f t="shared" si="29"/>
        <v>7.089859851607585E-5</v>
      </c>
      <c r="I225">
        <f>'3. Normal Wthr'!F105</f>
        <v>126.72</v>
      </c>
      <c r="J225">
        <f t="shared" si="33"/>
        <v>8111.9850000000079</v>
      </c>
      <c r="K225">
        <f t="shared" si="30"/>
        <v>348.69999999999993</v>
      </c>
      <c r="L225">
        <f t="shared" si="31"/>
        <v>0.36340694006309154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10.775</v>
      </c>
      <c r="F226">
        <f t="shared" si="32"/>
        <v>52324.07833333336</v>
      </c>
      <c r="G226">
        <f t="shared" si="28"/>
        <v>3032.5</v>
      </c>
      <c r="H226">
        <f t="shared" si="29"/>
        <v>3.5531739488870568E-3</v>
      </c>
      <c r="I226">
        <f>'3. Normal Wthr'!F106</f>
        <v>47.34</v>
      </c>
      <c r="J226">
        <f t="shared" si="33"/>
        <v>8159.325000000008</v>
      </c>
      <c r="K226">
        <f t="shared" si="30"/>
        <v>348.69999999999993</v>
      </c>
      <c r="L226">
        <f t="shared" si="31"/>
        <v>0.13576139948379701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134.64500000000001</v>
      </c>
      <c r="F227">
        <f t="shared" si="32"/>
        <v>52458.723333333357</v>
      </c>
      <c r="G227">
        <f t="shared" si="28"/>
        <v>3032.5</v>
      </c>
      <c r="H227">
        <f t="shared" si="29"/>
        <v>4.4400659521846665E-2</v>
      </c>
      <c r="I227">
        <f>'3. Normal Wthr'!F107</f>
        <v>6.5149999999999997</v>
      </c>
      <c r="J227">
        <f t="shared" si="33"/>
        <v>8165.8400000000083</v>
      </c>
      <c r="K227">
        <f t="shared" si="30"/>
        <v>348.69999999999993</v>
      </c>
      <c r="L227">
        <f t="shared" si="31"/>
        <v>1.868368224835102E-2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322.54000000000002</v>
      </c>
      <c r="F228">
        <f t="shared" si="32"/>
        <v>52781.263333333358</v>
      </c>
      <c r="G228">
        <f t="shared" si="28"/>
        <v>3032.5</v>
      </c>
      <c r="H228">
        <f t="shared" si="29"/>
        <v>0.10636108821104699</v>
      </c>
      <c r="I228">
        <f>'3. Normal Wthr'!F108</f>
        <v>0.26</v>
      </c>
      <c r="J228">
        <f t="shared" si="33"/>
        <v>8166.1000000000085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491.46499999999997</v>
      </c>
      <c r="F229">
        <f t="shared" si="32"/>
        <v>53272.728333333354</v>
      </c>
      <c r="G229">
        <f t="shared" si="28"/>
        <v>3032.5</v>
      </c>
      <c r="H229">
        <f t="shared" si="29"/>
        <v>0.1620659521846661</v>
      </c>
      <c r="I229">
        <f>'3. Normal Wthr'!F109</f>
        <v>0</v>
      </c>
      <c r="J229">
        <f t="shared" si="33"/>
        <v>8166.1000000000085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584.34500000000003</v>
      </c>
      <c r="F230">
        <f t="shared" si="32"/>
        <v>53857.073333333356</v>
      </c>
      <c r="G230">
        <f t="shared" si="28"/>
        <v>3032.5</v>
      </c>
      <c r="H230">
        <f t="shared" si="29"/>
        <v>0.19269414674361088</v>
      </c>
      <c r="I230">
        <f>'3. Normal Wthr'!F110</f>
        <v>0</v>
      </c>
      <c r="J230">
        <f t="shared" si="33"/>
        <v>8166.1000000000085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496.21499999999997</v>
      </c>
      <c r="F231">
        <f t="shared" si="32"/>
        <v>54353.288333333352</v>
      </c>
      <c r="G231">
        <f t="shared" si="28"/>
        <v>3032.5</v>
      </c>
      <c r="H231">
        <f t="shared" si="29"/>
        <v>0.16363231657048638</v>
      </c>
      <c r="I231">
        <f>'3. Normal Wthr'!F111</f>
        <v>0</v>
      </c>
      <c r="J231">
        <f t="shared" si="33"/>
        <v>8166.1000000000085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54770.688333333354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8166.1000000000085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245.155</v>
      </c>
      <c r="F233">
        <f t="shared" si="32"/>
        <v>55015.843333333352</v>
      </c>
      <c r="G233">
        <f t="shared" si="28"/>
        <v>3032.5</v>
      </c>
      <c r="H233">
        <f t="shared" si="29"/>
        <v>8.0842539159109647E-2</v>
      </c>
      <c r="I233">
        <f>'3. Normal Wthr'!F113</f>
        <v>0.70499999999999996</v>
      </c>
      <c r="J233">
        <f t="shared" si="33"/>
        <v>8166.8050000000085</v>
      </c>
      <c r="K233">
        <f t="shared" si="30"/>
        <v>348.69999999999993</v>
      </c>
      <c r="L233">
        <f t="shared" si="31"/>
        <v>2.0217952394608551E-3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79.727500000000006</v>
      </c>
      <c r="F234">
        <f t="shared" si="32"/>
        <v>55095.570833333353</v>
      </c>
      <c r="G234">
        <f t="shared" si="28"/>
        <v>3032.5</v>
      </c>
      <c r="H234">
        <f t="shared" si="29"/>
        <v>2.6291014014839242E-2</v>
      </c>
      <c r="I234">
        <f>'3. Normal Wthr'!F114</f>
        <v>21.53</v>
      </c>
      <c r="J234">
        <f t="shared" si="33"/>
        <v>8188.3350000000082</v>
      </c>
      <c r="K234">
        <f t="shared" si="30"/>
        <v>348.69999999999993</v>
      </c>
      <c r="L234">
        <f t="shared" si="31"/>
        <v>6.1743619156868386E-2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3.3450000000000002</v>
      </c>
      <c r="F235">
        <f t="shared" si="32"/>
        <v>55098.915833333354</v>
      </c>
      <c r="G235">
        <f t="shared" si="28"/>
        <v>3032.5</v>
      </c>
      <c r="H235">
        <f t="shared" si="29"/>
        <v>1.103050288540808E-3</v>
      </c>
      <c r="I235">
        <f>'3. Normal Wthr'!F115</f>
        <v>77.260000000000005</v>
      </c>
      <c r="J235">
        <f t="shared" si="33"/>
        <v>8265.5950000000084</v>
      </c>
      <c r="K235">
        <f t="shared" si="30"/>
        <v>348.69999999999993</v>
      </c>
      <c r="L235">
        <f t="shared" si="31"/>
        <v>0.22156581588758251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55098.915833333354</v>
      </c>
      <c r="G236">
        <f t="shared" si="28"/>
        <v>3032.5</v>
      </c>
      <c r="H236">
        <f t="shared" si="29"/>
        <v>0</v>
      </c>
      <c r="I236">
        <f>'3. Normal Wthr'!F116</f>
        <v>153.97</v>
      </c>
      <c r="J236">
        <f t="shared" si="33"/>
        <v>8419.5650000000078</v>
      </c>
      <c r="K236">
        <f t="shared" si="30"/>
        <v>348.69999999999993</v>
      </c>
      <c r="L236">
        <f t="shared" si="31"/>
        <v>0.44155434470891891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0.215</v>
      </c>
      <c r="F237">
        <f t="shared" si="32"/>
        <v>55099.130833333351</v>
      </c>
      <c r="G237">
        <f t="shared" si="28"/>
        <v>3032.5</v>
      </c>
      <c r="H237">
        <f t="shared" si="29"/>
        <v>7.089859851607585E-5</v>
      </c>
      <c r="I237">
        <f>'3. Normal Wthr'!F117</f>
        <v>126.72</v>
      </c>
      <c r="J237">
        <f t="shared" si="33"/>
        <v>8546.2850000000071</v>
      </c>
      <c r="K237">
        <f t="shared" si="30"/>
        <v>348.69999999999993</v>
      </c>
      <c r="L237">
        <f t="shared" si="31"/>
        <v>0.36340694006309154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10.775</v>
      </c>
      <c r="F238">
        <f t="shared" si="32"/>
        <v>55109.905833333352</v>
      </c>
      <c r="G238">
        <f t="shared" si="28"/>
        <v>3032.5</v>
      </c>
      <c r="H238">
        <f t="shared" si="29"/>
        <v>3.5531739488870568E-3</v>
      </c>
      <c r="I238">
        <f>'3. Normal Wthr'!F118</f>
        <v>47.34</v>
      </c>
      <c r="J238">
        <f t="shared" si="33"/>
        <v>8593.6250000000073</v>
      </c>
      <c r="K238">
        <f t="shared" si="30"/>
        <v>348.69999999999993</v>
      </c>
      <c r="L238">
        <f t="shared" si="31"/>
        <v>0.13576139948379701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134.64500000000001</v>
      </c>
      <c r="F239">
        <f t="shared" si="32"/>
        <v>55244.550833333349</v>
      </c>
      <c r="G239">
        <f t="shared" si="28"/>
        <v>3032.5</v>
      </c>
      <c r="H239">
        <f t="shared" si="29"/>
        <v>4.4400659521846665E-2</v>
      </c>
      <c r="I239">
        <f>'3. Normal Wthr'!F119</f>
        <v>6.5149999999999997</v>
      </c>
      <c r="J239">
        <f t="shared" si="33"/>
        <v>8600.1400000000067</v>
      </c>
      <c r="K239">
        <f t="shared" si="30"/>
        <v>348.69999999999993</v>
      </c>
      <c r="L239">
        <f t="shared" si="31"/>
        <v>1.868368224835102E-2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322.54000000000002</v>
      </c>
      <c r="F240">
        <f t="shared" si="32"/>
        <v>55567.09083333335</v>
      </c>
      <c r="G240">
        <f t="shared" si="28"/>
        <v>3032.5</v>
      </c>
      <c r="H240">
        <f t="shared" si="29"/>
        <v>0.10636108821104699</v>
      </c>
      <c r="I240">
        <f>'3. Normal Wthr'!F120</f>
        <v>0.26</v>
      </c>
      <c r="J240">
        <f t="shared" si="33"/>
        <v>8600.4000000000069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491.46499999999997</v>
      </c>
      <c r="F241">
        <f t="shared" si="32"/>
        <v>56058.555833333347</v>
      </c>
      <c r="G241">
        <f t="shared" si="28"/>
        <v>3032.5</v>
      </c>
      <c r="H241">
        <f t="shared" si="29"/>
        <v>0.1620659521846661</v>
      </c>
      <c r="I241">
        <f>'3. Normal Wthr'!F121</f>
        <v>0</v>
      </c>
      <c r="J241">
        <f t="shared" si="33"/>
        <v>8600.4000000000069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584.34500000000003</v>
      </c>
      <c r="F242">
        <f t="shared" si="32"/>
        <v>56642.900833333348</v>
      </c>
      <c r="G242">
        <f t="shared" si="28"/>
        <v>3032.5</v>
      </c>
      <c r="H242">
        <f t="shared" si="29"/>
        <v>0.19269414674361088</v>
      </c>
      <c r="I242">
        <f>'3. Normal Wthr'!F122</f>
        <v>0</v>
      </c>
      <c r="J242">
        <f t="shared" si="33"/>
        <v>8600.4000000000069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496.21499999999997</v>
      </c>
      <c r="F243">
        <f t="shared" si="32"/>
        <v>57139.115833333344</v>
      </c>
      <c r="G243">
        <f t="shared" si="28"/>
        <v>3032.5</v>
      </c>
      <c r="H243">
        <f t="shared" si="29"/>
        <v>0.16363231657048638</v>
      </c>
      <c r="I243">
        <f>'3. Normal Wthr'!F123</f>
        <v>0</v>
      </c>
      <c r="J243">
        <f t="shared" si="33"/>
        <v>8600.4000000000069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57556.515833333346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8600.4000000000069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245.155</v>
      </c>
      <c r="F245">
        <f t="shared" si="32"/>
        <v>57801.670833333344</v>
      </c>
      <c r="G245">
        <f t="shared" si="28"/>
        <v>3032.5</v>
      </c>
      <c r="H245">
        <f t="shared" si="29"/>
        <v>8.0842539159109647E-2</v>
      </c>
      <c r="I245">
        <f>'3. Normal Wthr'!F125</f>
        <v>0.70499999999999996</v>
      </c>
      <c r="J245">
        <f t="shared" si="33"/>
        <v>8601.1050000000068</v>
      </c>
      <c r="K245">
        <f t="shared" si="30"/>
        <v>348.69999999999993</v>
      </c>
      <c r="L245">
        <f t="shared" si="31"/>
        <v>2.0217952394608551E-3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79.727500000000006</v>
      </c>
      <c r="F246">
        <f t="shared" si="32"/>
        <v>57881.398333333345</v>
      </c>
      <c r="G246">
        <f t="shared" si="28"/>
        <v>3032.5</v>
      </c>
      <c r="H246">
        <f t="shared" si="29"/>
        <v>2.6291014014839242E-2</v>
      </c>
      <c r="I246">
        <f>'3. Normal Wthr'!F126</f>
        <v>21.53</v>
      </c>
      <c r="J246">
        <f t="shared" si="33"/>
        <v>8622.6350000000075</v>
      </c>
      <c r="K246">
        <f t="shared" si="30"/>
        <v>348.69999999999993</v>
      </c>
      <c r="L246">
        <f t="shared" si="31"/>
        <v>6.1743619156868386E-2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3.3450000000000002</v>
      </c>
      <c r="F247">
        <f t="shared" si="32"/>
        <v>57884.743333333347</v>
      </c>
      <c r="G247">
        <f t="shared" si="28"/>
        <v>3032.5</v>
      </c>
      <c r="H247">
        <f t="shared" si="29"/>
        <v>1.103050288540808E-3</v>
      </c>
      <c r="I247">
        <f>'3. Normal Wthr'!F127</f>
        <v>77.260000000000005</v>
      </c>
      <c r="J247">
        <f t="shared" si="33"/>
        <v>8699.8950000000077</v>
      </c>
      <c r="K247">
        <f t="shared" si="30"/>
        <v>348.69999999999993</v>
      </c>
      <c r="L247">
        <f t="shared" si="31"/>
        <v>0.22156581588758251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57884.743333333347</v>
      </c>
      <c r="G248">
        <f t="shared" si="28"/>
        <v>3032.5</v>
      </c>
      <c r="H248">
        <f t="shared" si="29"/>
        <v>0</v>
      </c>
      <c r="I248">
        <f>'3. Normal Wthr'!F128</f>
        <v>153.97</v>
      </c>
      <c r="J248">
        <f t="shared" si="33"/>
        <v>8853.8650000000071</v>
      </c>
      <c r="K248">
        <f t="shared" si="30"/>
        <v>348.69999999999993</v>
      </c>
      <c r="L248">
        <f t="shared" si="31"/>
        <v>0.44155434470891891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0.215</v>
      </c>
      <c r="F249">
        <f t="shared" si="32"/>
        <v>57884.958333333343</v>
      </c>
      <c r="G249">
        <f t="shared" si="28"/>
        <v>3032.5</v>
      </c>
      <c r="H249">
        <f t="shared" si="29"/>
        <v>7.089859851607585E-5</v>
      </c>
      <c r="I249">
        <f>'3. Normal Wthr'!F129</f>
        <v>126.72</v>
      </c>
      <c r="J249">
        <f t="shared" si="33"/>
        <v>8980.5850000000064</v>
      </c>
      <c r="K249">
        <f t="shared" si="30"/>
        <v>348.69999999999993</v>
      </c>
      <c r="L249">
        <f t="shared" si="31"/>
        <v>0.36340694006309154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10.775</v>
      </c>
      <c r="F250">
        <f t="shared" si="32"/>
        <v>57895.733333333344</v>
      </c>
      <c r="G250">
        <f t="shared" si="28"/>
        <v>3032.5</v>
      </c>
      <c r="H250">
        <f t="shared" si="29"/>
        <v>3.5531739488870568E-3</v>
      </c>
      <c r="I250">
        <f>'3. Normal Wthr'!F130</f>
        <v>47.34</v>
      </c>
      <c r="J250">
        <f t="shared" si="33"/>
        <v>9027.9250000000065</v>
      </c>
      <c r="K250">
        <f t="shared" si="30"/>
        <v>348.69999999999993</v>
      </c>
      <c r="L250">
        <f t="shared" si="31"/>
        <v>0.13576139948379701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134.64500000000001</v>
      </c>
      <c r="F251">
        <f t="shared" si="32"/>
        <v>58030.378333333341</v>
      </c>
      <c r="G251">
        <f t="shared" si="28"/>
        <v>3032.5</v>
      </c>
      <c r="H251">
        <f t="shared" si="29"/>
        <v>4.4400659521846665E-2</v>
      </c>
      <c r="I251">
        <f>'3. Normal Wthr'!F131</f>
        <v>6.5149999999999997</v>
      </c>
      <c r="J251">
        <f t="shared" si="33"/>
        <v>9034.440000000006</v>
      </c>
      <c r="K251">
        <f t="shared" si="30"/>
        <v>348.69999999999993</v>
      </c>
      <c r="L251">
        <f t="shared" si="31"/>
        <v>1.868368224835102E-2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322.54000000000002</v>
      </c>
      <c r="F252">
        <f t="shared" si="32"/>
        <v>58352.918333333342</v>
      </c>
      <c r="G252">
        <f t="shared" si="28"/>
        <v>3032.5</v>
      </c>
      <c r="H252">
        <f t="shared" si="29"/>
        <v>0.10636108821104699</v>
      </c>
      <c r="I252">
        <f>'3. Normal Wthr'!F132</f>
        <v>0.26</v>
      </c>
      <c r="J252">
        <f t="shared" si="33"/>
        <v>9034.7000000000062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491.46499999999997</v>
      </c>
      <c r="F253">
        <f t="shared" si="32"/>
        <v>58844.383333333339</v>
      </c>
      <c r="G253">
        <f t="shared" si="28"/>
        <v>3032.5</v>
      </c>
      <c r="H253">
        <f t="shared" si="29"/>
        <v>0.1620659521846661</v>
      </c>
      <c r="I253">
        <f>'3. Normal Wthr'!F133</f>
        <v>0</v>
      </c>
      <c r="J253">
        <f t="shared" si="33"/>
        <v>9034.7000000000062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584.34500000000003</v>
      </c>
      <c r="F254">
        <f t="shared" si="32"/>
        <v>59428.72833333334</v>
      </c>
      <c r="G254">
        <f t="shared" si="28"/>
        <v>3032.5</v>
      </c>
      <c r="H254">
        <f t="shared" si="29"/>
        <v>0.19269414674361088</v>
      </c>
      <c r="I254">
        <f>'3. Normal Wthr'!F134</f>
        <v>0</v>
      </c>
      <c r="J254">
        <f t="shared" si="33"/>
        <v>9034.7000000000062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515.28166666669995</v>
      </c>
      <c r="F255">
        <f t="shared" si="32"/>
        <v>59944.010000000038</v>
      </c>
      <c r="G255">
        <f t="shared" si="28"/>
        <v>3032.5</v>
      </c>
      <c r="H255">
        <f t="shared" si="29"/>
        <v>0.16991975817533386</v>
      </c>
      <c r="I255">
        <f>'3. Normal Wthr'!F135</f>
        <v>0</v>
      </c>
      <c r="J255">
        <f t="shared" si="33"/>
        <v>9034.7000000000062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60361.41000000004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9034.7000000000062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245.155</v>
      </c>
      <c r="F257">
        <f t="shared" si="32"/>
        <v>60606.565000000039</v>
      </c>
      <c r="G257">
        <f t="shared" si="28"/>
        <v>3032.5</v>
      </c>
      <c r="H257">
        <f t="shared" si="29"/>
        <v>8.0842539159109647E-2</v>
      </c>
      <c r="I257">
        <f>'3. Normal Wthr'!F137</f>
        <v>0.70499999999999996</v>
      </c>
      <c r="J257">
        <f t="shared" si="33"/>
        <v>9035.4050000000061</v>
      </c>
      <c r="K257">
        <f t="shared" si="30"/>
        <v>348.69999999999993</v>
      </c>
      <c r="L257">
        <f t="shared" si="31"/>
        <v>2.0217952394608551E-3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79.727500000000006</v>
      </c>
      <c r="F258">
        <f t="shared" si="32"/>
        <v>60686.29250000004</v>
      </c>
      <c r="G258">
        <f t="shared" si="28"/>
        <v>3032.5</v>
      </c>
      <c r="H258">
        <f t="shared" si="29"/>
        <v>2.6291014014839242E-2</v>
      </c>
      <c r="I258">
        <f>'3. Normal Wthr'!F138</f>
        <v>21.53</v>
      </c>
      <c r="J258">
        <f t="shared" si="33"/>
        <v>9056.9350000000068</v>
      </c>
      <c r="K258">
        <f t="shared" si="30"/>
        <v>348.69999999999993</v>
      </c>
      <c r="L258">
        <f t="shared" si="31"/>
        <v>6.1743619156868386E-2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3.3450000000000002</v>
      </c>
      <c r="F259">
        <f t="shared" si="32"/>
        <v>60689.637500000041</v>
      </c>
      <c r="G259">
        <f t="shared" ref="G259:G313" si="37">$F$13</f>
        <v>3032.5</v>
      </c>
      <c r="H259">
        <f t="shared" ref="H259:H313" si="38">E259/G259</f>
        <v>1.103050288540808E-3</v>
      </c>
      <c r="I259">
        <f>'3. Normal Wthr'!F139</f>
        <v>77.260000000000005</v>
      </c>
      <c r="J259">
        <f t="shared" si="33"/>
        <v>9134.195000000007</v>
      </c>
      <c r="K259">
        <f t="shared" ref="K259:K313" si="39">$J$13</f>
        <v>348.69999999999993</v>
      </c>
      <c r="L259">
        <f t="shared" ref="L259:L313" si="40">I259/K259</f>
        <v>0.22156581588758251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60689.637500000041</v>
      </c>
      <c r="G260">
        <f t="shared" si="37"/>
        <v>3032.5</v>
      </c>
      <c r="H260">
        <f t="shared" si="38"/>
        <v>0</v>
      </c>
      <c r="I260">
        <f>'3. Normal Wthr'!F140</f>
        <v>153.97</v>
      </c>
      <c r="J260">
        <f t="shared" ref="J260:J313" si="42">J259+I260</f>
        <v>9288.1650000000063</v>
      </c>
      <c r="K260">
        <f t="shared" si="39"/>
        <v>348.69999999999993</v>
      </c>
      <c r="L260">
        <f t="shared" si="40"/>
        <v>0.44155434470891891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0.215</v>
      </c>
      <c r="F261">
        <f t="shared" si="41"/>
        <v>60689.852500000037</v>
      </c>
      <c r="G261">
        <f t="shared" si="37"/>
        <v>3032.5</v>
      </c>
      <c r="H261">
        <f t="shared" si="38"/>
        <v>7.089859851607585E-5</v>
      </c>
      <c r="I261">
        <f>'3. Normal Wthr'!F141</f>
        <v>126.72</v>
      </c>
      <c r="J261">
        <f t="shared" si="42"/>
        <v>9414.8850000000057</v>
      </c>
      <c r="K261">
        <f t="shared" si="39"/>
        <v>348.69999999999993</v>
      </c>
      <c r="L261">
        <f t="shared" si="40"/>
        <v>0.36340694006309154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10.775</v>
      </c>
      <c r="F262">
        <f t="shared" si="41"/>
        <v>60700.627500000039</v>
      </c>
      <c r="G262">
        <f t="shared" si="37"/>
        <v>3032.5</v>
      </c>
      <c r="H262">
        <f t="shared" si="38"/>
        <v>3.5531739488870568E-3</v>
      </c>
      <c r="I262">
        <f>'3. Normal Wthr'!F142</f>
        <v>47.34</v>
      </c>
      <c r="J262">
        <f t="shared" si="42"/>
        <v>9462.2250000000058</v>
      </c>
      <c r="K262">
        <f t="shared" si="39"/>
        <v>348.69999999999993</v>
      </c>
      <c r="L262">
        <f t="shared" si="40"/>
        <v>0.13576139948379701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134.64500000000001</v>
      </c>
      <c r="F263">
        <f t="shared" si="41"/>
        <v>60835.272500000036</v>
      </c>
      <c r="G263">
        <f t="shared" si="37"/>
        <v>3032.5</v>
      </c>
      <c r="H263">
        <f t="shared" si="38"/>
        <v>4.4400659521846665E-2</v>
      </c>
      <c r="I263">
        <f>'3. Normal Wthr'!F143</f>
        <v>6.5149999999999997</v>
      </c>
      <c r="J263">
        <f t="shared" si="42"/>
        <v>9468.7400000000052</v>
      </c>
      <c r="K263">
        <f t="shared" si="39"/>
        <v>348.69999999999993</v>
      </c>
      <c r="L263">
        <f t="shared" si="40"/>
        <v>1.868368224835102E-2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322.54000000000002</v>
      </c>
      <c r="F264">
        <f t="shared" si="41"/>
        <v>61157.812500000036</v>
      </c>
      <c r="G264">
        <f t="shared" si="37"/>
        <v>3032.5</v>
      </c>
      <c r="H264">
        <f t="shared" si="38"/>
        <v>0.10636108821104699</v>
      </c>
      <c r="I264">
        <f>'3. Normal Wthr'!F144</f>
        <v>0.26</v>
      </c>
      <c r="J264">
        <f t="shared" si="42"/>
        <v>9469.0000000000055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491.46499999999997</v>
      </c>
      <c r="F265">
        <f t="shared" si="41"/>
        <v>61649.277500000033</v>
      </c>
      <c r="G265">
        <f t="shared" si="37"/>
        <v>3032.5</v>
      </c>
      <c r="H265">
        <f t="shared" si="38"/>
        <v>0.1620659521846661</v>
      </c>
      <c r="I265">
        <f>'3. Normal Wthr'!F145</f>
        <v>0</v>
      </c>
      <c r="J265">
        <f t="shared" si="42"/>
        <v>9469.0000000000055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584.34500000000003</v>
      </c>
      <c r="F266">
        <f t="shared" si="41"/>
        <v>62233.622500000034</v>
      </c>
      <c r="G266">
        <f t="shared" si="37"/>
        <v>3032.5</v>
      </c>
      <c r="H266">
        <f t="shared" si="38"/>
        <v>0.19269414674361088</v>
      </c>
      <c r="I266">
        <f>'3. Normal Wthr'!F146</f>
        <v>0</v>
      </c>
      <c r="J266">
        <f t="shared" si="42"/>
        <v>9469.0000000000055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496.21499999999997</v>
      </c>
      <c r="F267">
        <f t="shared" si="41"/>
        <v>62729.837500000031</v>
      </c>
      <c r="G267">
        <f t="shared" si="37"/>
        <v>3032.5</v>
      </c>
      <c r="H267">
        <f t="shared" si="38"/>
        <v>0.16363231657048638</v>
      </c>
      <c r="I267">
        <f>'3. Normal Wthr'!F147</f>
        <v>0</v>
      </c>
      <c r="J267">
        <f t="shared" si="42"/>
        <v>9469.0000000000055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63147.237500000032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9469.0000000000055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245.155</v>
      </c>
      <c r="F269">
        <f t="shared" si="41"/>
        <v>63392.392500000031</v>
      </c>
      <c r="G269">
        <f t="shared" si="37"/>
        <v>3032.5</v>
      </c>
      <c r="H269">
        <f t="shared" si="38"/>
        <v>8.0842539159109647E-2</v>
      </c>
      <c r="I269">
        <f>'3. Normal Wthr'!F149</f>
        <v>0.70499999999999996</v>
      </c>
      <c r="J269">
        <f t="shared" si="42"/>
        <v>9469.7050000000054</v>
      </c>
      <c r="K269">
        <f t="shared" si="39"/>
        <v>348.69999999999993</v>
      </c>
      <c r="L269">
        <f t="shared" si="40"/>
        <v>2.0217952394608551E-3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79.727500000000006</v>
      </c>
      <c r="F270">
        <f t="shared" si="41"/>
        <v>63472.120000000032</v>
      </c>
      <c r="G270">
        <f t="shared" si="37"/>
        <v>3032.5</v>
      </c>
      <c r="H270">
        <f t="shared" si="38"/>
        <v>2.6291014014839242E-2</v>
      </c>
      <c r="I270">
        <f>'3. Normal Wthr'!F150</f>
        <v>21.53</v>
      </c>
      <c r="J270">
        <f t="shared" si="42"/>
        <v>9491.235000000006</v>
      </c>
      <c r="K270">
        <f t="shared" si="39"/>
        <v>348.69999999999993</v>
      </c>
      <c r="L270">
        <f t="shared" si="40"/>
        <v>6.1743619156868386E-2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3.3450000000000002</v>
      </c>
      <c r="F271">
        <f t="shared" si="41"/>
        <v>63475.465000000033</v>
      </c>
      <c r="G271">
        <f t="shared" si="37"/>
        <v>3032.5</v>
      </c>
      <c r="H271">
        <f t="shared" si="38"/>
        <v>1.103050288540808E-3</v>
      </c>
      <c r="I271">
        <f>'3. Normal Wthr'!F151</f>
        <v>77.260000000000005</v>
      </c>
      <c r="J271">
        <f t="shared" si="42"/>
        <v>9568.4950000000063</v>
      </c>
      <c r="K271">
        <f t="shared" si="39"/>
        <v>348.69999999999993</v>
      </c>
      <c r="L271">
        <f t="shared" si="40"/>
        <v>0.22156581588758251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63475.465000000033</v>
      </c>
      <c r="G272">
        <f t="shared" si="37"/>
        <v>3032.5</v>
      </c>
      <c r="H272">
        <f t="shared" si="38"/>
        <v>0</v>
      </c>
      <c r="I272">
        <f>'3. Normal Wthr'!F152</f>
        <v>153.97</v>
      </c>
      <c r="J272">
        <f t="shared" si="42"/>
        <v>9722.4650000000056</v>
      </c>
      <c r="K272">
        <f t="shared" si="39"/>
        <v>348.69999999999993</v>
      </c>
      <c r="L272">
        <f t="shared" si="40"/>
        <v>0.44155434470891891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0.215</v>
      </c>
      <c r="F273">
        <f t="shared" si="41"/>
        <v>63475.680000000029</v>
      </c>
      <c r="G273">
        <f t="shared" si="37"/>
        <v>3032.5</v>
      </c>
      <c r="H273">
        <f t="shared" si="38"/>
        <v>7.089859851607585E-5</v>
      </c>
      <c r="I273">
        <f>'3. Normal Wthr'!F153</f>
        <v>126.72</v>
      </c>
      <c r="J273">
        <f t="shared" si="42"/>
        <v>9849.1850000000049</v>
      </c>
      <c r="K273">
        <f t="shared" si="39"/>
        <v>348.69999999999993</v>
      </c>
      <c r="L273">
        <f t="shared" si="40"/>
        <v>0.36340694006309154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10.775</v>
      </c>
      <c r="F274">
        <f t="shared" si="41"/>
        <v>63486.455000000031</v>
      </c>
      <c r="G274">
        <f t="shared" si="37"/>
        <v>3032.5</v>
      </c>
      <c r="H274">
        <f t="shared" si="38"/>
        <v>3.5531739488870568E-3</v>
      </c>
      <c r="I274">
        <f>'3. Normal Wthr'!F154</f>
        <v>47.34</v>
      </c>
      <c r="J274">
        <f t="shared" si="42"/>
        <v>9896.5250000000051</v>
      </c>
      <c r="K274">
        <f t="shared" si="39"/>
        <v>348.69999999999993</v>
      </c>
      <c r="L274">
        <f t="shared" si="40"/>
        <v>0.13576139948379701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134.64500000000001</v>
      </c>
      <c r="F275">
        <f t="shared" si="41"/>
        <v>63621.100000000028</v>
      </c>
      <c r="G275">
        <f t="shared" si="37"/>
        <v>3032.5</v>
      </c>
      <c r="H275">
        <f t="shared" si="38"/>
        <v>4.4400659521846665E-2</v>
      </c>
      <c r="I275">
        <f>'3. Normal Wthr'!F155</f>
        <v>6.5149999999999997</v>
      </c>
      <c r="J275">
        <f t="shared" si="42"/>
        <v>9903.0400000000045</v>
      </c>
      <c r="K275">
        <f t="shared" si="39"/>
        <v>348.69999999999993</v>
      </c>
      <c r="L275">
        <f t="shared" si="40"/>
        <v>1.868368224835102E-2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322.54000000000002</v>
      </c>
      <c r="F276">
        <f t="shared" si="41"/>
        <v>63943.640000000029</v>
      </c>
      <c r="G276">
        <f t="shared" si="37"/>
        <v>3032.5</v>
      </c>
      <c r="H276">
        <f t="shared" si="38"/>
        <v>0.10636108821104699</v>
      </c>
      <c r="I276">
        <f>'3. Normal Wthr'!F156</f>
        <v>0.26</v>
      </c>
      <c r="J276">
        <f t="shared" si="42"/>
        <v>9903.3000000000047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491.46499999999997</v>
      </c>
      <c r="F277">
        <f t="shared" si="41"/>
        <v>64435.105000000025</v>
      </c>
      <c r="G277">
        <f t="shared" si="37"/>
        <v>3032.5</v>
      </c>
      <c r="H277">
        <f t="shared" si="38"/>
        <v>0.1620659521846661</v>
      </c>
      <c r="I277">
        <f>'3. Normal Wthr'!F157</f>
        <v>0</v>
      </c>
      <c r="J277">
        <f t="shared" si="42"/>
        <v>9903.3000000000047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584.34500000000003</v>
      </c>
      <c r="F278">
        <f t="shared" si="41"/>
        <v>65019.450000000026</v>
      </c>
      <c r="G278">
        <f t="shared" si="37"/>
        <v>3032.5</v>
      </c>
      <c r="H278">
        <f t="shared" si="38"/>
        <v>0.19269414674361088</v>
      </c>
      <c r="I278">
        <f>'3. Normal Wthr'!F158</f>
        <v>0</v>
      </c>
      <c r="J278">
        <f t="shared" si="42"/>
        <v>9903.3000000000047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496.21499999999997</v>
      </c>
      <c r="F279">
        <f t="shared" si="41"/>
        <v>65515.665000000023</v>
      </c>
      <c r="G279">
        <f t="shared" si="37"/>
        <v>3032.5</v>
      </c>
      <c r="H279">
        <f t="shared" si="38"/>
        <v>0.16363231657048638</v>
      </c>
      <c r="I279">
        <f>'3. Normal Wthr'!F159</f>
        <v>0</v>
      </c>
      <c r="J279">
        <f t="shared" si="42"/>
        <v>9903.3000000000047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65933.065000000017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9903.3000000000047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245.155</v>
      </c>
      <c r="F281">
        <f t="shared" si="41"/>
        <v>66178.220000000016</v>
      </c>
      <c r="G281">
        <f t="shared" si="37"/>
        <v>3032.5</v>
      </c>
      <c r="H281">
        <f t="shared" si="38"/>
        <v>8.0842539159109647E-2</v>
      </c>
      <c r="I281">
        <f>'3. Normal Wthr'!F161</f>
        <v>0.70499999999999996</v>
      </c>
      <c r="J281">
        <f t="shared" si="42"/>
        <v>9904.0050000000047</v>
      </c>
      <c r="K281">
        <f t="shared" si="39"/>
        <v>348.69999999999993</v>
      </c>
      <c r="L281">
        <f t="shared" si="40"/>
        <v>2.0217952394608551E-3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79.727500000000006</v>
      </c>
      <c r="F282">
        <f t="shared" si="41"/>
        <v>66257.947500000009</v>
      </c>
      <c r="G282">
        <f t="shared" si="37"/>
        <v>3032.5</v>
      </c>
      <c r="H282">
        <f t="shared" si="38"/>
        <v>2.6291014014839242E-2</v>
      </c>
      <c r="I282">
        <f>'3. Normal Wthr'!F162</f>
        <v>21.53</v>
      </c>
      <c r="J282">
        <f t="shared" si="42"/>
        <v>9925.5350000000053</v>
      </c>
      <c r="K282">
        <f t="shared" si="39"/>
        <v>348.69999999999993</v>
      </c>
      <c r="L282">
        <f t="shared" si="40"/>
        <v>6.1743619156868386E-2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3.3450000000000002</v>
      </c>
      <c r="F283">
        <f t="shared" si="41"/>
        <v>66261.29250000001</v>
      </c>
      <c r="G283">
        <f t="shared" si="37"/>
        <v>3032.5</v>
      </c>
      <c r="H283">
        <f t="shared" si="38"/>
        <v>1.103050288540808E-3</v>
      </c>
      <c r="I283">
        <f>'3. Normal Wthr'!F163</f>
        <v>77.260000000000005</v>
      </c>
      <c r="J283">
        <f t="shared" si="42"/>
        <v>10002.795000000006</v>
      </c>
      <c r="K283">
        <f t="shared" si="39"/>
        <v>348.69999999999993</v>
      </c>
      <c r="L283">
        <f t="shared" si="40"/>
        <v>0.22156581588758251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66261.29250000001</v>
      </c>
      <c r="G284">
        <f t="shared" si="37"/>
        <v>3032.5</v>
      </c>
      <c r="H284">
        <f t="shared" si="38"/>
        <v>0</v>
      </c>
      <c r="I284">
        <f>'3. Normal Wthr'!F164</f>
        <v>153.97</v>
      </c>
      <c r="J284">
        <f t="shared" si="42"/>
        <v>10156.765000000005</v>
      </c>
      <c r="K284">
        <f t="shared" si="39"/>
        <v>348.69999999999993</v>
      </c>
      <c r="L284">
        <f t="shared" si="40"/>
        <v>0.44155434470891891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0.215</v>
      </c>
      <c r="F285">
        <f t="shared" si="41"/>
        <v>66261.507500000007</v>
      </c>
      <c r="G285">
        <f t="shared" si="37"/>
        <v>3032.5</v>
      </c>
      <c r="H285">
        <f t="shared" si="38"/>
        <v>7.089859851607585E-5</v>
      </c>
      <c r="I285">
        <f>'3. Normal Wthr'!F165</f>
        <v>126.72</v>
      </c>
      <c r="J285">
        <f t="shared" si="42"/>
        <v>10283.485000000004</v>
      </c>
      <c r="K285">
        <f t="shared" si="39"/>
        <v>348.69999999999993</v>
      </c>
      <c r="L285">
        <f t="shared" si="40"/>
        <v>0.36340694006309154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10.775</v>
      </c>
      <c r="F286">
        <f t="shared" si="41"/>
        <v>66272.282500000001</v>
      </c>
      <c r="G286">
        <f t="shared" si="37"/>
        <v>3032.5</v>
      </c>
      <c r="H286">
        <f t="shared" si="38"/>
        <v>3.5531739488870568E-3</v>
      </c>
      <c r="I286">
        <f>'3. Normal Wthr'!F166</f>
        <v>47.34</v>
      </c>
      <c r="J286">
        <f t="shared" si="42"/>
        <v>10330.825000000004</v>
      </c>
      <c r="K286">
        <f t="shared" si="39"/>
        <v>348.69999999999993</v>
      </c>
      <c r="L286">
        <f t="shared" si="40"/>
        <v>0.13576139948379701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134.64500000000001</v>
      </c>
      <c r="F287">
        <f t="shared" si="41"/>
        <v>66406.927500000005</v>
      </c>
      <c r="G287">
        <f t="shared" si="37"/>
        <v>3032.5</v>
      </c>
      <c r="H287">
        <f t="shared" si="38"/>
        <v>4.4400659521846665E-2</v>
      </c>
      <c r="I287">
        <f>'3. Normal Wthr'!F167</f>
        <v>6.5149999999999997</v>
      </c>
      <c r="J287">
        <f t="shared" si="42"/>
        <v>10337.340000000004</v>
      </c>
      <c r="K287">
        <f t="shared" si="39"/>
        <v>348.69999999999993</v>
      </c>
      <c r="L287">
        <f t="shared" si="40"/>
        <v>1.868368224835102E-2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322.54000000000002</v>
      </c>
      <c r="F288">
        <f t="shared" si="41"/>
        <v>66729.467499999999</v>
      </c>
      <c r="G288">
        <f t="shared" si="37"/>
        <v>3032.5</v>
      </c>
      <c r="H288">
        <f t="shared" si="38"/>
        <v>0.10636108821104699</v>
      </c>
      <c r="I288">
        <f>'3. Normal Wthr'!F168</f>
        <v>0.26</v>
      </c>
      <c r="J288">
        <f t="shared" si="42"/>
        <v>10337.600000000004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491.46499999999997</v>
      </c>
      <c r="F289">
        <f t="shared" si="41"/>
        <v>67220.932499999995</v>
      </c>
      <c r="G289">
        <f t="shared" si="37"/>
        <v>3032.5</v>
      </c>
      <c r="H289">
        <f t="shared" si="38"/>
        <v>0.1620659521846661</v>
      </c>
      <c r="I289">
        <f>'3. Normal Wthr'!F169</f>
        <v>0</v>
      </c>
      <c r="J289">
        <f t="shared" si="42"/>
        <v>10337.600000000004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584.34500000000003</v>
      </c>
      <c r="F290">
        <f t="shared" si="41"/>
        <v>67805.277499999997</v>
      </c>
      <c r="G290">
        <f t="shared" si="37"/>
        <v>3032.5</v>
      </c>
      <c r="H290">
        <f t="shared" si="38"/>
        <v>0.19269414674361088</v>
      </c>
      <c r="I290">
        <f>'3. Normal Wthr'!F170</f>
        <v>0</v>
      </c>
      <c r="J290">
        <f t="shared" si="42"/>
        <v>10337.600000000004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496.21499999999997</v>
      </c>
      <c r="F291">
        <f t="shared" si="41"/>
        <v>68301.492499999993</v>
      </c>
      <c r="G291">
        <f t="shared" si="37"/>
        <v>3032.5</v>
      </c>
      <c r="H291">
        <f t="shared" si="38"/>
        <v>0.16363231657048638</v>
      </c>
      <c r="I291">
        <f>'3. Normal Wthr'!F171</f>
        <v>0</v>
      </c>
      <c r="J291">
        <f t="shared" si="42"/>
        <v>10337.600000000004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68718.892499999987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10337.600000000004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245.155</v>
      </c>
      <c r="F293">
        <f t="shared" si="41"/>
        <v>68964.047499999986</v>
      </c>
      <c r="G293">
        <f t="shared" si="37"/>
        <v>3032.5</v>
      </c>
      <c r="H293">
        <f t="shared" si="38"/>
        <v>8.0842539159109647E-2</v>
      </c>
      <c r="I293">
        <f>'3. Normal Wthr'!F173</f>
        <v>0.70499999999999996</v>
      </c>
      <c r="J293">
        <f t="shared" si="42"/>
        <v>10338.305000000004</v>
      </c>
      <c r="K293">
        <f t="shared" si="39"/>
        <v>348.69999999999993</v>
      </c>
      <c r="L293">
        <f t="shared" si="40"/>
        <v>2.0217952394608551E-3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79.727500000000006</v>
      </c>
      <c r="F294">
        <f t="shared" si="41"/>
        <v>69043.77499999998</v>
      </c>
      <c r="G294">
        <f t="shared" si="37"/>
        <v>3032.5</v>
      </c>
      <c r="H294">
        <f t="shared" si="38"/>
        <v>2.6291014014839242E-2</v>
      </c>
      <c r="I294">
        <f>'3. Normal Wthr'!F174</f>
        <v>21.53</v>
      </c>
      <c r="J294">
        <f t="shared" si="42"/>
        <v>10359.835000000005</v>
      </c>
      <c r="K294">
        <f t="shared" si="39"/>
        <v>348.69999999999993</v>
      </c>
      <c r="L294">
        <f t="shared" si="40"/>
        <v>6.1743619156868386E-2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3.3450000000000002</v>
      </c>
      <c r="F295">
        <f t="shared" si="41"/>
        <v>69047.119999999981</v>
      </c>
      <c r="G295">
        <f t="shared" si="37"/>
        <v>3032.5</v>
      </c>
      <c r="H295">
        <f t="shared" si="38"/>
        <v>1.103050288540808E-3</v>
      </c>
      <c r="I295">
        <f>'3. Normal Wthr'!F175</f>
        <v>77.260000000000005</v>
      </c>
      <c r="J295">
        <f t="shared" si="42"/>
        <v>10437.095000000005</v>
      </c>
      <c r="K295">
        <f t="shared" si="39"/>
        <v>348.69999999999993</v>
      </c>
      <c r="L295">
        <f t="shared" si="40"/>
        <v>0.22156581588758251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69047.119999999981</v>
      </c>
      <c r="G296">
        <f t="shared" si="37"/>
        <v>3032.5</v>
      </c>
      <c r="H296">
        <f t="shared" si="38"/>
        <v>0</v>
      </c>
      <c r="I296">
        <f>'3. Normal Wthr'!F176</f>
        <v>153.97</v>
      </c>
      <c r="J296">
        <f t="shared" si="42"/>
        <v>10591.065000000004</v>
      </c>
      <c r="K296">
        <f t="shared" si="39"/>
        <v>348.69999999999993</v>
      </c>
      <c r="L296">
        <f t="shared" si="40"/>
        <v>0.44155434470891891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0.215</v>
      </c>
      <c r="F297">
        <f t="shared" si="41"/>
        <v>69047.334999999977</v>
      </c>
      <c r="G297">
        <f t="shared" si="37"/>
        <v>3032.5</v>
      </c>
      <c r="H297">
        <f t="shared" si="38"/>
        <v>7.089859851607585E-5</v>
      </c>
      <c r="I297">
        <f>'3. Normal Wthr'!F177</f>
        <v>126.72</v>
      </c>
      <c r="J297">
        <f t="shared" si="42"/>
        <v>10717.785000000003</v>
      </c>
      <c r="K297">
        <f t="shared" si="39"/>
        <v>348.69999999999993</v>
      </c>
      <c r="L297">
        <f t="shared" si="40"/>
        <v>0.36340694006309154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10.775</v>
      </c>
      <c r="F298">
        <f t="shared" si="41"/>
        <v>69058.109999999971</v>
      </c>
      <c r="G298">
        <f t="shared" si="37"/>
        <v>3032.5</v>
      </c>
      <c r="H298">
        <f t="shared" si="38"/>
        <v>3.5531739488870568E-3</v>
      </c>
      <c r="I298">
        <f>'3. Normal Wthr'!F178</f>
        <v>47.34</v>
      </c>
      <c r="J298">
        <f t="shared" si="42"/>
        <v>10765.125000000004</v>
      </c>
      <c r="K298">
        <f t="shared" si="39"/>
        <v>348.69999999999993</v>
      </c>
      <c r="L298">
        <f t="shared" si="40"/>
        <v>0.13576139948379701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134.64500000000001</v>
      </c>
      <c r="F299">
        <f t="shared" si="41"/>
        <v>69192.754999999976</v>
      </c>
      <c r="G299">
        <f t="shared" si="37"/>
        <v>3032.5</v>
      </c>
      <c r="H299">
        <f t="shared" si="38"/>
        <v>4.4400659521846665E-2</v>
      </c>
      <c r="I299">
        <f>'3. Normal Wthr'!F179</f>
        <v>6.5149999999999997</v>
      </c>
      <c r="J299">
        <f t="shared" si="42"/>
        <v>10771.640000000003</v>
      </c>
      <c r="K299">
        <f t="shared" si="39"/>
        <v>348.69999999999993</v>
      </c>
      <c r="L299">
        <f t="shared" si="40"/>
        <v>1.868368224835102E-2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322.54000000000002</v>
      </c>
      <c r="F300">
        <f t="shared" si="41"/>
        <v>69515.294999999969</v>
      </c>
      <c r="G300">
        <f t="shared" si="37"/>
        <v>3032.5</v>
      </c>
      <c r="H300">
        <f t="shared" si="38"/>
        <v>0.10636108821104699</v>
      </c>
      <c r="I300">
        <f>'3. Normal Wthr'!F180</f>
        <v>0.26</v>
      </c>
      <c r="J300">
        <f t="shared" si="42"/>
        <v>10771.900000000003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491.46499999999997</v>
      </c>
      <c r="F301">
        <f t="shared" si="41"/>
        <v>70006.759999999966</v>
      </c>
      <c r="G301">
        <f t="shared" si="37"/>
        <v>3032.5</v>
      </c>
      <c r="H301">
        <f t="shared" si="38"/>
        <v>0.1620659521846661</v>
      </c>
      <c r="I301">
        <f>'3. Normal Wthr'!F181</f>
        <v>0</v>
      </c>
      <c r="J301">
        <f t="shared" si="42"/>
        <v>10771.900000000003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584.34500000000003</v>
      </c>
      <c r="F302">
        <f t="shared" si="41"/>
        <v>70591.104999999967</v>
      </c>
      <c r="G302">
        <f t="shared" si="37"/>
        <v>3032.5</v>
      </c>
      <c r="H302">
        <f t="shared" si="38"/>
        <v>0.19269414674361088</v>
      </c>
      <c r="I302">
        <f>'3. Normal Wthr'!F182</f>
        <v>0</v>
      </c>
      <c r="J302">
        <f t="shared" si="42"/>
        <v>10771.900000000003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515.28166666669995</v>
      </c>
      <c r="F303">
        <f t="shared" si="41"/>
        <v>71106.386666666673</v>
      </c>
      <c r="G303">
        <f t="shared" si="37"/>
        <v>3032.5</v>
      </c>
      <c r="H303">
        <f t="shared" si="38"/>
        <v>0.16991975817533386</v>
      </c>
      <c r="I303">
        <f>'3. Normal Wthr'!F183</f>
        <v>0</v>
      </c>
      <c r="J303">
        <f t="shared" si="42"/>
        <v>10771.900000000003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71523.786666666667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10771.900000000003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245.155</v>
      </c>
      <c r="F305">
        <f t="shared" si="41"/>
        <v>71768.941666666666</v>
      </c>
      <c r="G305">
        <f t="shared" si="37"/>
        <v>3032.5</v>
      </c>
      <c r="H305">
        <f t="shared" si="38"/>
        <v>8.0842539159109647E-2</v>
      </c>
      <c r="I305">
        <f>'3. Normal Wthr'!F185</f>
        <v>0.70499999999999996</v>
      </c>
      <c r="J305">
        <f t="shared" si="42"/>
        <v>10772.605000000003</v>
      </c>
      <c r="K305">
        <f t="shared" si="39"/>
        <v>348.69999999999993</v>
      </c>
      <c r="L305">
        <f t="shared" si="40"/>
        <v>2.0217952394608551E-3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79.727500000000006</v>
      </c>
      <c r="F306">
        <f t="shared" si="41"/>
        <v>71848.669166666659</v>
      </c>
      <c r="G306">
        <f t="shared" si="37"/>
        <v>3032.5</v>
      </c>
      <c r="H306">
        <f t="shared" si="38"/>
        <v>2.6291014014839242E-2</v>
      </c>
      <c r="I306">
        <f>'3. Normal Wthr'!F186</f>
        <v>21.53</v>
      </c>
      <c r="J306">
        <f t="shared" si="42"/>
        <v>10794.135000000004</v>
      </c>
      <c r="K306">
        <f t="shared" si="39"/>
        <v>348.69999999999993</v>
      </c>
      <c r="L306">
        <f t="shared" si="40"/>
        <v>6.1743619156868386E-2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3.3450000000000002</v>
      </c>
      <c r="F307">
        <f t="shared" si="41"/>
        <v>71852.01416666666</v>
      </c>
      <c r="G307">
        <f t="shared" si="37"/>
        <v>3032.5</v>
      </c>
      <c r="H307">
        <f t="shared" si="38"/>
        <v>1.103050288540808E-3</v>
      </c>
      <c r="I307">
        <f>'3. Normal Wthr'!F187</f>
        <v>77.260000000000005</v>
      </c>
      <c r="J307">
        <f t="shared" si="42"/>
        <v>10871.395000000004</v>
      </c>
      <c r="K307">
        <f t="shared" si="39"/>
        <v>348.69999999999993</v>
      </c>
      <c r="L307">
        <f t="shared" si="40"/>
        <v>0.22156581588758251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71852.01416666666</v>
      </c>
      <c r="G308">
        <f t="shared" si="37"/>
        <v>3032.5</v>
      </c>
      <c r="H308">
        <f t="shared" si="38"/>
        <v>0</v>
      </c>
      <c r="I308">
        <f>'3. Normal Wthr'!F188</f>
        <v>153.97</v>
      </c>
      <c r="J308">
        <f t="shared" si="42"/>
        <v>11025.365000000003</v>
      </c>
      <c r="K308">
        <f t="shared" si="39"/>
        <v>348.69999999999993</v>
      </c>
      <c r="L308">
        <f t="shared" si="40"/>
        <v>0.44155434470891891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0.215</v>
      </c>
      <c r="F309">
        <f t="shared" si="41"/>
        <v>71852.229166666657</v>
      </c>
      <c r="G309">
        <f t="shared" si="37"/>
        <v>3032.5</v>
      </c>
      <c r="H309">
        <f t="shared" si="38"/>
        <v>7.089859851607585E-5</v>
      </c>
      <c r="I309">
        <f>'3. Normal Wthr'!F189</f>
        <v>126.72</v>
      </c>
      <c r="J309">
        <f t="shared" si="42"/>
        <v>11152.085000000003</v>
      </c>
      <c r="K309">
        <f t="shared" si="39"/>
        <v>348.69999999999993</v>
      </c>
      <c r="L309">
        <f t="shared" si="40"/>
        <v>0.36340694006309154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10.775</v>
      </c>
      <c r="F310">
        <f t="shared" si="41"/>
        <v>71863.004166666651</v>
      </c>
      <c r="G310">
        <f t="shared" si="37"/>
        <v>3032.5</v>
      </c>
      <c r="H310">
        <f t="shared" si="38"/>
        <v>3.5531739488870568E-3</v>
      </c>
      <c r="I310">
        <f>'3. Normal Wthr'!F190</f>
        <v>47.34</v>
      </c>
      <c r="J310">
        <f t="shared" si="42"/>
        <v>11199.425000000003</v>
      </c>
      <c r="K310">
        <f t="shared" si="39"/>
        <v>348.69999999999993</v>
      </c>
      <c r="L310">
        <f t="shared" si="40"/>
        <v>0.13576139948379701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134.64500000000001</v>
      </c>
      <c r="F311">
        <f t="shared" si="41"/>
        <v>71997.649166666655</v>
      </c>
      <c r="G311">
        <f t="shared" si="37"/>
        <v>3032.5</v>
      </c>
      <c r="H311">
        <f t="shared" si="38"/>
        <v>4.4400659521846665E-2</v>
      </c>
      <c r="I311">
        <f>'3. Normal Wthr'!F191</f>
        <v>6.5149999999999997</v>
      </c>
      <c r="J311">
        <f t="shared" si="42"/>
        <v>11205.940000000002</v>
      </c>
      <c r="K311">
        <f t="shared" si="39"/>
        <v>348.69999999999993</v>
      </c>
      <c r="L311">
        <f t="shared" si="40"/>
        <v>1.868368224835102E-2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322.54000000000002</v>
      </c>
      <c r="F312">
        <f t="shared" si="41"/>
        <v>72320.189166666649</v>
      </c>
      <c r="G312">
        <f t="shared" si="37"/>
        <v>3032.5</v>
      </c>
      <c r="H312">
        <f t="shared" si="38"/>
        <v>0.10636108821104699</v>
      </c>
      <c r="I312">
        <f>'3. Normal Wthr'!F192</f>
        <v>0.26</v>
      </c>
      <c r="J312">
        <f t="shared" si="42"/>
        <v>11206.200000000003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491.46499999999997</v>
      </c>
      <c r="F313">
        <f t="shared" si="41"/>
        <v>72811.654166666645</v>
      </c>
      <c r="G313">
        <f t="shared" si="37"/>
        <v>3032.5</v>
      </c>
      <c r="H313">
        <f t="shared" si="38"/>
        <v>0.1620659521846661</v>
      </c>
      <c r="I313">
        <f>'3. Normal Wthr'!F193</f>
        <v>0</v>
      </c>
      <c r="J313">
        <f t="shared" si="42"/>
        <v>11206.200000000003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H10" sqref="H10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2017</v>
      </c>
      <c r="B2">
        <v>1</v>
      </c>
      <c r="C2" s="2">
        <f>('6.Econ Transform'!M2)*'7.Wthr Transform'!H26*_xlfn.XLOOKUP('8. Model Variables'!A2,'4.Annual SAE Indices'!$A$2:$A$23,'4.Annual SAE Indices'!$B$2:$B$23)</f>
        <v>33159.35640689046</v>
      </c>
      <c r="D2" s="2">
        <f>('6.Econ Transform'!M2)*'7.Wthr Transform'!L26*_xlfn.XLOOKUP('8. Model Variables'!$A2,'4.Annual SAE Indices'!$A$2:$A$23,'4.Annual SAE Indices'!$C$2:$C$23)</f>
        <v>0</v>
      </c>
      <c r="E2">
        <f>'6.Econ Transform'!M2*'7.Wthr Transform'!D26</f>
        <v>8.8242310226859078E-2</v>
      </c>
      <c r="F2">
        <f>E2*_xlfn.XLOOKUP('8. Model Variables'!$A2,'4.Annual SAE Indices'!$A$2:$A$23,'4.Annual SAE Indices'!$K$2:$K$23)</f>
        <v>91735.806061833966</v>
      </c>
    </row>
    <row r="3" spans="1:6" x14ac:dyDescent="0.35">
      <c r="A3">
        <v>2017</v>
      </c>
      <c r="B3">
        <v>2</v>
      </c>
      <c r="C3" s="2">
        <f>('6.Econ Transform'!M3)*'7.Wthr Transform'!H27*_xlfn.XLOOKUP('8. Model Variables'!A3,'4.Annual SAE Indices'!$A$2:$A$23,'4.Annual SAE Indices'!$B$2:$B$23)</f>
        <v>27534.482603970329</v>
      </c>
      <c r="D3" s="2">
        <f>('6.Econ Transform'!M3)*'7.Wthr Transform'!L27*_xlfn.XLOOKUP('8. Model Variables'!$A3,'4.Annual SAE Indices'!$A$2:$A$23,'4.Annual SAE Indices'!$C$2:$C$23)</f>
        <v>0</v>
      </c>
      <c r="E3">
        <f>'6.Econ Transform'!M3*'7.Wthr Transform'!D27</f>
        <v>8.0083546038107967E-2</v>
      </c>
      <c r="F3">
        <f>E3*_xlfn.XLOOKUP('8. Model Variables'!$A3,'4.Annual SAE Indices'!$A$2:$A$23,'4.Annual SAE Indices'!$K$2:$K$23)</f>
        <v>83254.037991626581</v>
      </c>
    </row>
    <row r="4" spans="1:6" x14ac:dyDescent="0.35">
      <c r="A4">
        <v>2017</v>
      </c>
      <c r="B4">
        <v>3</v>
      </c>
      <c r="C4" s="2">
        <f>('6.Econ Transform'!M4)*'7.Wthr Transform'!H28*_xlfn.XLOOKUP('8. Model Variables'!A4,'4.Annual SAE Indices'!$A$2:$A$23,'4.Annual SAE Indices'!$B$2:$B$23)</f>
        <v>31172.338481143626</v>
      </c>
      <c r="D4" s="2">
        <f>('6.Econ Transform'!M4)*'7.Wthr Transform'!L28*_xlfn.XLOOKUP('8. Model Variables'!$A4,'4.Annual SAE Indices'!$A$2:$A$23,'4.Annual SAE Indices'!$C$2:$C$23)</f>
        <v>0</v>
      </c>
      <c r="E4">
        <f>'6.Econ Transform'!M4*'7.Wthr Transform'!D28</f>
        <v>8.8964239203348755E-2</v>
      </c>
      <c r="F4">
        <f>E4*_xlfn.XLOOKUP('8. Model Variables'!$A4,'4.Annual SAE Indices'!$A$2:$A$23,'4.Annual SAE Indices'!$K$2:$K$23)</f>
        <v>92486.316065565901</v>
      </c>
    </row>
    <row r="5" spans="1:6" x14ac:dyDescent="0.35">
      <c r="A5">
        <v>2017</v>
      </c>
      <c r="B5">
        <v>4</v>
      </c>
      <c r="C5" s="2">
        <f>('6.Econ Transform'!M5)*'7.Wthr Transform'!H29*_xlfn.XLOOKUP('8. Model Variables'!A5,'4.Annual SAE Indices'!$A$2:$A$23,'4.Annual SAE Indices'!$B$2:$B$23)</f>
        <v>11274.355672554528</v>
      </c>
      <c r="D5" s="2">
        <f>('6.Econ Transform'!M5)*'7.Wthr Transform'!L29*_xlfn.XLOOKUP('8. Model Variables'!$A5,'4.Annual SAE Indices'!$A$2:$A$23,'4.Annual SAE Indices'!$C$2:$C$23)</f>
        <v>0</v>
      </c>
      <c r="E5">
        <f>'6.Econ Transform'!M5*'7.Wthr Transform'!D29</f>
        <v>8.6385033091424646E-2</v>
      </c>
      <c r="F5">
        <f>E5*_xlfn.XLOOKUP('8. Model Variables'!$A5,'4.Annual SAE Indices'!$A$2:$A$23,'4.Annual SAE Indices'!$K$2:$K$23)</f>
        <v>89804.99968719043</v>
      </c>
    </row>
    <row r="6" spans="1:6" x14ac:dyDescent="0.35">
      <c r="A6">
        <v>2017</v>
      </c>
      <c r="B6">
        <v>5</v>
      </c>
      <c r="C6" s="2">
        <f>('6.Econ Transform'!M6)*'7.Wthr Transform'!H30*_xlfn.XLOOKUP('8. Model Variables'!A6,'4.Annual SAE Indices'!$A$2:$A$23,'4.Annual SAE Indices'!$B$2:$B$23)</f>
        <v>6788.02126288007</v>
      </c>
      <c r="D6" s="2">
        <f>('6.Econ Transform'!M6)*'7.Wthr Transform'!L30*_xlfn.XLOOKUP('8. Model Variables'!$A6,'4.Annual SAE Indices'!$A$2:$A$23,'4.Annual SAE Indices'!$C$2:$C$23)</f>
        <v>8038.2734311984377</v>
      </c>
      <c r="E6">
        <f>'6.Econ Transform'!M6*'7.Wthr Transform'!D30</f>
        <v>8.9564811103140171E-2</v>
      </c>
      <c r="F6">
        <f>E6*_xlfn.XLOOKUP('8. Model Variables'!$A6,'4.Annual SAE Indices'!$A$2:$A$23,'4.Annual SAE Indices'!$K$2:$K$23)</f>
        <v>93110.664489624774</v>
      </c>
    </row>
    <row r="7" spans="1:6" x14ac:dyDescent="0.35">
      <c r="A7">
        <v>2017</v>
      </c>
      <c r="B7">
        <v>6</v>
      </c>
      <c r="C7" s="2">
        <f>('6.Econ Transform'!M7)*'7.Wthr Transform'!H31*_xlfn.XLOOKUP('8. Model Variables'!A7,'4.Annual SAE Indices'!$A$2:$A$23,'4.Annual SAE Indices'!$B$2:$B$23)</f>
        <v>254.78098054108654</v>
      </c>
      <c r="D7" s="2">
        <f>('6.Econ Transform'!M7)*'7.Wthr Transform'!L31*_xlfn.XLOOKUP('8. Model Variables'!$A7,'4.Annual SAE Indices'!$A$2:$A$23,'4.Annual SAE Indices'!$C$2:$C$23)</f>
        <v>61229.783714156372</v>
      </c>
      <c r="E7">
        <f>'6.Econ Transform'!M7*'7.Wthr Transform'!D31</f>
        <v>8.679571065088075E-2</v>
      </c>
      <c r="F7">
        <f>E7*_xlfn.XLOOKUP('8. Model Variables'!$A7,'4.Annual SAE Indices'!$A$2:$A$23,'4.Annual SAE Indices'!$K$2:$K$23)</f>
        <v>90231.935891051806</v>
      </c>
    </row>
    <row r="8" spans="1:6" x14ac:dyDescent="0.35">
      <c r="A8">
        <v>2017</v>
      </c>
      <c r="B8">
        <v>7</v>
      </c>
      <c r="C8" s="2">
        <f>('6.Econ Transform'!M8)*'7.Wthr Transform'!H32*_xlfn.XLOOKUP('8. Model Variables'!A8,'4.Annual SAE Indices'!$A$2:$A$23,'4.Annual SAE Indices'!$B$2:$B$23)</f>
        <v>0</v>
      </c>
      <c r="D8" s="2">
        <f>('6.Econ Transform'!M8)*'7.Wthr Transform'!L32*_xlfn.XLOOKUP('8. Model Variables'!$A8,'4.Annual SAE Indices'!$A$2:$A$23,'4.Annual SAE Indices'!$C$2:$C$23)</f>
        <v>104877.62431871022</v>
      </c>
      <c r="E8">
        <f>'6.Econ Transform'!M8*'7.Wthr Transform'!D32</f>
        <v>8.9812942991059644E-2</v>
      </c>
      <c r="F8">
        <f>E8*_xlfn.XLOOKUP('8. Model Variables'!$A8,'4.Annual SAE Indices'!$A$2:$A$23,'4.Annual SAE Indices'!$K$2:$K$23)</f>
        <v>93368.619870545983</v>
      </c>
    </row>
    <row r="9" spans="1:6" x14ac:dyDescent="0.35">
      <c r="A9">
        <v>2017</v>
      </c>
      <c r="B9">
        <v>8</v>
      </c>
      <c r="C9" s="2">
        <f>('6.Econ Transform'!M9)*'7.Wthr Transform'!H33*_xlfn.XLOOKUP('8. Model Variables'!A9,'4.Annual SAE Indices'!$A$2:$A$23,'4.Annual SAE Indices'!$B$2:$B$23)</f>
        <v>32.754561740638735</v>
      </c>
      <c r="D9" s="2">
        <f>('6.Econ Transform'!M9)*'7.Wthr Transform'!L33*_xlfn.XLOOKUP('8. Model Variables'!$A9,'4.Annual SAE Indices'!$A$2:$A$23,'4.Annual SAE Indices'!$C$2:$C$23)</f>
        <v>67656.928081466889</v>
      </c>
      <c r="E9">
        <f>'6.Econ Transform'!M9*'7.Wthr Transform'!D33</f>
        <v>8.9936937152183247E-2</v>
      </c>
      <c r="F9">
        <f>E9*_xlfn.XLOOKUP('8. Model Variables'!$A9,'4.Annual SAE Indices'!$A$2:$A$23,'4.Annual SAE Indices'!$K$2:$K$23)</f>
        <v>93497.52293630199</v>
      </c>
    </row>
    <row r="10" spans="1:6" x14ac:dyDescent="0.35">
      <c r="A10">
        <v>2017</v>
      </c>
      <c r="B10">
        <v>9</v>
      </c>
      <c r="C10" s="2">
        <f>('6.Econ Transform'!M10)*'7.Wthr Transform'!H34*_xlfn.XLOOKUP('8. Model Variables'!A10,'4.Annual SAE Indices'!$A$2:$A$23,'4.Annual SAE Indices'!$B$2:$B$23)</f>
        <v>1049.2944142670517</v>
      </c>
      <c r="D10" s="2">
        <f>('6.Econ Transform'!M10)*'7.Wthr Transform'!L34*_xlfn.XLOOKUP('8. Model Variables'!$A10,'4.Annual SAE Indices'!$A$2:$A$23,'4.Annual SAE Indices'!$C$2:$C$23)</f>
        <v>64755.689699746152</v>
      </c>
      <c r="E10">
        <f>'6.Econ Transform'!M10*'7.Wthr Transform'!D34</f>
        <v>8.740424772796275E-2</v>
      </c>
      <c r="F10">
        <f>E10*_xlfn.XLOOKUP('8. Model Variables'!$A10,'4.Annual SAE Indices'!$A$2:$A$23,'4.Annual SAE Indices'!$K$2:$K$23)</f>
        <v>90864.564832215197</v>
      </c>
    </row>
    <row r="11" spans="1:6" x14ac:dyDescent="0.35">
      <c r="A11">
        <v>2017</v>
      </c>
      <c r="B11">
        <v>10</v>
      </c>
      <c r="C11" s="2">
        <f>('6.Econ Transform'!M11)*'7.Wthr Transform'!H35*_xlfn.XLOOKUP('8. Model Variables'!A11,'4.Annual SAE Indices'!$A$2:$A$23,'4.Annual SAE Indices'!$B$2:$B$23)</f>
        <v>5641.8491467930517</v>
      </c>
      <c r="D11" s="2">
        <f>('6.Econ Transform'!M11)*'7.Wthr Transform'!L35*_xlfn.XLOOKUP('8. Model Variables'!$A11,'4.Annual SAE Indices'!$A$2:$A$23,'4.Annual SAE Indices'!$C$2:$C$23)</f>
        <v>7271.1379900824249</v>
      </c>
      <c r="E11">
        <f>'6.Econ Transform'!M11*'7.Wthr Transform'!D35</f>
        <v>9.069845806171406E-2</v>
      </c>
      <c r="F11">
        <f>E11*_xlfn.XLOOKUP('8. Model Variables'!$A11,'4.Annual SAE Indices'!$A$2:$A$23,'4.Annual SAE Indices'!$K$2:$K$23)</f>
        <v>94289.192309974926</v>
      </c>
    </row>
    <row r="12" spans="1:6" x14ac:dyDescent="0.35">
      <c r="A12">
        <v>2017</v>
      </c>
      <c r="B12">
        <v>11</v>
      </c>
      <c r="C12" s="2">
        <f>('6.Econ Transform'!M12)*'7.Wthr Transform'!H36*_xlfn.XLOOKUP('8. Model Variables'!A12,'4.Annual SAE Indices'!$A$2:$A$23,'4.Annual SAE Indices'!$B$2:$B$23)</f>
        <v>22536.069943548137</v>
      </c>
      <c r="D12" s="2">
        <f>('6.Econ Transform'!M12)*'7.Wthr Transform'!L36*_xlfn.XLOOKUP('8. Model Variables'!$A12,'4.Annual SAE Indices'!$A$2:$A$23,'4.Annual SAE Indices'!$C$2:$C$23)</f>
        <v>0</v>
      </c>
      <c r="E12">
        <f>'6.Econ Transform'!M12*'7.Wthr Transform'!D36</f>
        <v>8.8141106998633686E-2</v>
      </c>
      <c r="F12">
        <f>E12*_xlfn.XLOOKUP('8. Model Variables'!$A12,'4.Annual SAE Indices'!$A$2:$A$23,'4.Annual SAE Indices'!$K$2:$K$23)</f>
        <v>91630.596217560305</v>
      </c>
    </row>
    <row r="13" spans="1:6" x14ac:dyDescent="0.35">
      <c r="A13">
        <v>2017</v>
      </c>
      <c r="B13">
        <v>12</v>
      </c>
      <c r="C13" s="2">
        <f>('6.Econ Transform'!M13)*'7.Wthr Transform'!H37*_xlfn.XLOOKUP('8. Model Variables'!A13,'4.Annual SAE Indices'!$A$2:$A$23,'4.Annual SAE Indices'!$B$2:$B$23)</f>
        <v>41540.857093875937</v>
      </c>
      <c r="D13" s="2">
        <f>('6.Econ Transform'!M13)*'7.Wthr Transform'!L37*_xlfn.XLOOKUP('8. Model Variables'!$A13,'4.Annual SAE Indices'!$A$2:$A$23,'4.Annual SAE Indices'!$C$2:$C$23)</f>
        <v>0</v>
      </c>
      <c r="E13">
        <f>'6.Econ Transform'!M13*'7.Wthr Transform'!D37</f>
        <v>9.1278971262017464E-2</v>
      </c>
      <c r="F13">
        <f>E13*_xlfn.XLOOKUP('8. Model Variables'!$A13,'4.Annual SAE Indices'!$A$2:$A$23,'4.Annual SAE Indices'!$K$2:$K$23)</f>
        <v>94892.687914548951</v>
      </c>
    </row>
    <row r="14" spans="1:6" x14ac:dyDescent="0.35">
      <c r="A14">
        <f>A2+1</f>
        <v>2018</v>
      </c>
      <c r="B14">
        <f>B2</f>
        <v>1</v>
      </c>
      <c r="C14" s="2">
        <f>('6.Econ Transform'!M14)*'7.Wthr Transform'!H38*_xlfn.XLOOKUP('8. Model Variables'!A14,'4.Annual SAE Indices'!$A$2:$A$23,'4.Annual SAE Indices'!$B$2:$B$23)</f>
        <v>42091.119520565524</v>
      </c>
      <c r="D14" s="2">
        <f>('6.Econ Transform'!M14)*'7.Wthr Transform'!L38*_xlfn.XLOOKUP('8. Model Variables'!$A14,'4.Annual SAE Indices'!$A$2:$A$23,'4.Annual SAE Indices'!$C$2:$C$23)</f>
        <v>0</v>
      </c>
      <c r="E14">
        <f>'6.Econ Transform'!M14*'7.Wthr Transform'!D38</f>
        <v>9.1478652730690752E-2</v>
      </c>
      <c r="F14">
        <f>E14*_xlfn.XLOOKUP('8. Model Variables'!$A14,'4.Annual SAE Indices'!$A$2:$A$23,'4.Annual SAE Indices'!$K$2:$K$23)</f>
        <v>93456.637710316296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Transform'!M15)*'7.Wthr Transform'!H39*_xlfn.XLOOKUP('8. Model Variables'!A15,'4.Annual SAE Indices'!$A$2:$A$23,'4.Annual SAE Indices'!$B$2:$B$23)</f>
        <v>31077.816923385286</v>
      </c>
      <c r="D15" s="2">
        <f>('6.Econ Transform'!M15)*'7.Wthr Transform'!L39*_xlfn.XLOOKUP('8. Model Variables'!$A15,'4.Annual SAE Indices'!$A$2:$A$23,'4.Annual SAE Indices'!$C$2:$C$23)</f>
        <v>0</v>
      </c>
      <c r="E15">
        <f>'6.Econ Transform'!M15*'7.Wthr Transform'!D39</f>
        <v>8.2806106920552541E-2</v>
      </c>
      <c r="F15">
        <f>E15*_xlfn.XLOOKUP('8. Model Variables'!$A15,'4.Annual SAE Indices'!$A$2:$A$23,'4.Annual SAE Indices'!$K$2:$K$23)</f>
        <v>84596.570933968964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Transform'!M16)*'7.Wthr Transform'!H40*_xlfn.XLOOKUP('8. Model Variables'!A16,'4.Annual SAE Indices'!$A$2:$A$23,'4.Annual SAE Indices'!$B$2:$B$23)</f>
        <v>30414.880607475472</v>
      </c>
      <c r="D16" s="2">
        <f>('6.Econ Transform'!M16)*'7.Wthr Transform'!L40*_xlfn.XLOOKUP('8. Model Variables'!$A16,'4.Annual SAE Indices'!$A$2:$A$23,'4.Annual SAE Indices'!$C$2:$C$23)</f>
        <v>0</v>
      </c>
      <c r="E16">
        <f>'6.Econ Transform'!M16*'7.Wthr Transform'!D40</f>
        <v>9.16694497476436E-2</v>
      </c>
      <c r="F16">
        <f>E16*_xlfn.XLOOKUP('8. Model Variables'!$A16,'4.Annual SAE Indices'!$A$2:$A$23,'4.Annual SAE Indices'!$K$2:$K$23)</f>
        <v>93651.560210345531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Transform'!M17)*'7.Wthr Transform'!H41*_xlfn.XLOOKUP('8. Model Variables'!A17,'4.Annual SAE Indices'!$A$2:$A$23,'4.Annual SAE Indices'!$B$2:$B$23)</f>
        <v>22935.151604373714</v>
      </c>
      <c r="D17" s="2">
        <f>('6.Econ Transform'!M17)*'7.Wthr Transform'!L41*_xlfn.XLOOKUP('8. Model Variables'!$A17,'4.Annual SAE Indices'!$A$2:$A$23,'4.Annual SAE Indices'!$C$2:$C$23)</f>
        <v>0</v>
      </c>
      <c r="E17">
        <f>'6.Econ Transform'!M17*'7.Wthr Transform'!D41</f>
        <v>8.870375067560976E-2</v>
      </c>
      <c r="F17">
        <f>E17*_xlfn.XLOOKUP('8. Model Variables'!$A17,'4.Annual SAE Indices'!$A$2:$A$23,'4.Annual SAE Indices'!$K$2:$K$23)</f>
        <v>90621.735705290252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Transform'!M18)*'7.Wthr Transform'!H42*_xlfn.XLOOKUP('8. Model Variables'!A18,'4.Annual SAE Indices'!$A$2:$A$23,'4.Annual SAE Indices'!$B$2:$B$23)</f>
        <v>1735.3899381376207</v>
      </c>
      <c r="D18" s="2">
        <f>('6.Econ Transform'!M18)*'7.Wthr Transform'!L42*_xlfn.XLOOKUP('8. Model Variables'!$A18,'4.Annual SAE Indices'!$A$2:$A$23,'4.Annual SAE Indices'!$C$2:$C$23)</f>
        <v>39942.459832764362</v>
      </c>
      <c r="E18">
        <f>'6.Econ Transform'!M18*'7.Wthr Transform'!D42</f>
        <v>9.1651468283975177E-2</v>
      </c>
      <c r="F18">
        <f>E18*_xlfn.XLOOKUP('8. Model Variables'!$A18,'4.Annual SAE Indices'!$A$2:$A$23,'4.Annual SAE Indices'!$K$2:$K$23)</f>
        <v>93633.189944874859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Transform'!M19)*'7.Wthr Transform'!H43*_xlfn.XLOOKUP('8. Model Variables'!A19,'4.Annual SAE Indices'!$A$2:$A$23,'4.Annual SAE Indices'!$B$2:$B$23)</f>
        <v>244.26874803838714</v>
      </c>
      <c r="D19" s="2">
        <f>('6.Econ Transform'!M19)*'7.Wthr Transform'!L43*_xlfn.XLOOKUP('8. Model Variables'!$A19,'4.Annual SAE Indices'!$A$2:$A$23,'4.Annual SAE Indices'!$C$2:$C$23)</f>
        <v>55568.684198388612</v>
      </c>
      <c r="E19">
        <f>'6.Econ Transform'!M19*'7.Wthr Transform'!D43</f>
        <v>8.8740902995626467E-2</v>
      </c>
      <c r="F19">
        <f>E19*_xlfn.XLOOKUP('8. Model Variables'!$A19,'4.Annual SAE Indices'!$A$2:$A$23,'4.Annual SAE Indices'!$K$2:$K$23)</f>
        <v>90659.691346396183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Transform'!M20)*'7.Wthr Transform'!H44*_xlfn.XLOOKUP('8. Model Variables'!A20,'4.Annual SAE Indices'!$A$2:$A$23,'4.Annual SAE Indices'!$B$2:$B$23)</f>
        <v>0</v>
      </c>
      <c r="D20" s="2">
        <f>('6.Econ Transform'!M20)*'7.Wthr Transform'!L44*_xlfn.XLOOKUP('8. Model Variables'!$A20,'4.Annual SAE Indices'!$A$2:$A$23,'4.Annual SAE Indices'!$C$2:$C$23)</f>
        <v>154560.7864409762</v>
      </c>
      <c r="E20">
        <f>'6.Econ Transform'!M20*'7.Wthr Transform'!D44</f>
        <v>9.1746328220048176E-2</v>
      </c>
      <c r="F20">
        <f>E20*_xlfn.XLOOKUP('8. Model Variables'!$A20,'4.Annual SAE Indices'!$A$2:$A$23,'4.Annual SAE Indices'!$K$2:$K$23)</f>
        <v>93730.100977276015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Transform'!M21)*'7.Wthr Transform'!H45*_xlfn.XLOOKUP('8. Model Variables'!A21,'4.Annual SAE Indices'!$A$2:$A$23,'4.Annual SAE Indices'!$B$2:$B$23)</f>
        <v>0</v>
      </c>
      <c r="D21" s="2">
        <f>('6.Econ Transform'!M21)*'7.Wthr Transform'!L45*_xlfn.XLOOKUP('8. Model Variables'!$A21,'4.Annual SAE Indices'!$A$2:$A$23,'4.Annual SAE Indices'!$C$2:$C$23)</f>
        <v>149819.58660787315</v>
      </c>
      <c r="E21">
        <f>'6.Econ Transform'!M21*'7.Wthr Transform'!D45</f>
        <v>9.1793653947133527E-2</v>
      </c>
      <c r="F21">
        <f>E21*_xlfn.XLOOKUP('8. Model Variables'!$A21,'4.Annual SAE Indices'!$A$2:$A$23,'4.Annual SAE Indices'!$K$2:$K$23)</f>
        <v>93778.449998589378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Transform'!M22)*'7.Wthr Transform'!H46*_xlfn.XLOOKUP('8. Model Variables'!A22,'4.Annual SAE Indices'!$A$2:$A$23,'4.Annual SAE Indices'!$B$2:$B$23)</f>
        <v>989.90019140975062</v>
      </c>
      <c r="D22" s="2">
        <f>('6.Econ Transform'!M22)*'7.Wthr Transform'!L46*_xlfn.XLOOKUP('8. Model Variables'!$A22,'4.Annual SAE Indices'!$A$2:$A$23,'4.Annual SAE Indices'!$C$2:$C$23)</f>
        <v>70641.858172430046</v>
      </c>
      <c r="E22">
        <f>'6.Econ Transform'!M22*'7.Wthr Transform'!D46</f>
        <v>8.900366219919055E-2</v>
      </c>
      <c r="F22">
        <f>E22*_xlfn.XLOOKUP('8. Model Variables'!$A22,'4.Annual SAE Indices'!$A$2:$A$23,'4.Annual SAE Indices'!$K$2:$K$23)</f>
        <v>90928.132025828061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Transform'!M23)*'7.Wthr Transform'!H47*_xlfn.XLOOKUP('8. Model Variables'!A23,'4.Annual SAE Indices'!$A$2:$A$23,'4.Annual SAE Indices'!$B$2:$B$23)</f>
        <v>13480.558627584765</v>
      </c>
      <c r="D23" s="2">
        <f>('6.Econ Transform'!M23)*'7.Wthr Transform'!L47*_xlfn.XLOOKUP('8. Model Variables'!$A23,'4.Annual SAE Indices'!$A$2:$A$23,'4.Annual SAE Indices'!$C$2:$C$23)</f>
        <v>7584.9806141526087</v>
      </c>
      <c r="E23">
        <f>'6.Econ Transform'!M23*'7.Wthr Transform'!D47</f>
        <v>9.2147230341163344E-2</v>
      </c>
      <c r="F23">
        <f>E23*_xlfn.XLOOKUP('8. Model Variables'!$A23,'4.Annual SAE Indices'!$A$2:$A$23,'4.Annual SAE Indices'!$K$2:$K$23)</f>
        <v>94139.671551086925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Transform'!M24)*'7.Wthr Transform'!H48*_xlfn.XLOOKUP('8. Model Variables'!A24,'4.Annual SAE Indices'!$A$2:$A$23,'4.Annual SAE Indices'!$B$2:$B$23)</f>
        <v>26869.928082980328</v>
      </c>
      <c r="D24" s="2">
        <f>('6.Econ Transform'!M24)*'7.Wthr Transform'!L48*_xlfn.XLOOKUP('8. Model Variables'!$A24,'4.Annual SAE Indices'!$A$2:$A$23,'4.Annual SAE Indices'!$C$2:$C$23)</f>
        <v>0</v>
      </c>
      <c r="E24">
        <f>'6.Econ Transform'!M24*'7.Wthr Transform'!D48</f>
        <v>8.9345798933473677E-2</v>
      </c>
      <c r="F24">
        <f>E24*_xlfn.XLOOKUP('8. Model Variables'!$A24,'4.Annual SAE Indices'!$A$2:$A$23,'4.Annual SAE Indices'!$K$2:$K$23)</f>
        <v>91277.666566060318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Transform'!M25)*'7.Wthr Transform'!H49*_xlfn.XLOOKUP('8. Model Variables'!A25,'4.Annual SAE Indices'!$A$2:$A$23,'4.Annual SAE Indices'!$B$2:$B$23)</f>
        <v>31413.687172312661</v>
      </c>
      <c r="D25" s="2">
        <f>('6.Econ Transform'!M25)*'7.Wthr Transform'!L49*_xlfn.XLOOKUP('8. Model Variables'!$A25,'4.Annual SAE Indices'!$A$2:$A$23,'4.Annual SAE Indices'!$C$2:$C$23)</f>
        <v>0</v>
      </c>
      <c r="E25">
        <f>'6.Econ Transform'!M25*'7.Wthr Transform'!D49</f>
        <v>9.2708371384999461E-2</v>
      </c>
      <c r="F25">
        <f>E25*_xlfn.XLOOKUP('8. Model Variables'!$A25,'4.Annual SAE Indices'!$A$2:$A$23,'4.Annual SAE Indices'!$K$2:$K$23)</f>
        <v>94712.945792374332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Transform'!M26)*'7.Wthr Transform'!H50*_xlfn.XLOOKUP('8. Model Variables'!A26,'4.Annual SAE Indices'!$A$2:$A$23,'4.Annual SAE Indices'!$B$2:$B$23)</f>
        <v>44450.563474737224</v>
      </c>
      <c r="D26" s="2">
        <f>('6.Econ Transform'!M26)*'7.Wthr Transform'!L50*_xlfn.XLOOKUP('8. Model Variables'!$A26,'4.Annual SAE Indices'!$A$2:$A$23,'4.Annual SAE Indices'!$C$2:$C$23)</f>
        <v>0</v>
      </c>
      <c r="E26">
        <f>'6.Econ Transform'!M26*'7.Wthr Transform'!D50</f>
        <v>9.3092489892691366E-2</v>
      </c>
      <c r="F26">
        <f>E26*_xlfn.XLOOKUP('8. Model Variables'!$A26,'4.Annual SAE Indices'!$A$2:$A$23,'4.Annual SAE Indices'!$K$2:$K$23)</f>
        <v>93760.090501642699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Transform'!M27)*'7.Wthr Transform'!H51*_xlfn.XLOOKUP('8. Model Variables'!A27,'4.Annual SAE Indices'!$A$2:$A$23,'4.Annual SAE Indices'!$B$2:$B$23)</f>
        <v>35746.992630775138</v>
      </c>
      <c r="D27" s="2">
        <f>('6.Econ Transform'!M27)*'7.Wthr Transform'!L51*_xlfn.XLOOKUP('8. Model Variables'!$A27,'4.Annual SAE Indices'!$A$2:$A$23,'4.Annual SAE Indices'!$C$2:$C$23)</f>
        <v>0</v>
      </c>
      <c r="E27">
        <f>'6.Econ Transform'!M27*'7.Wthr Transform'!D51</f>
        <v>8.443025131757198E-2</v>
      </c>
      <c r="F27">
        <f>E27*_xlfn.XLOOKUP('8. Model Variables'!$A27,'4.Annual SAE Indices'!$A$2:$A$23,'4.Annual SAE Indices'!$K$2:$K$23)</f>
        <v>85035.731816143874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Transform'!M28)*'7.Wthr Transform'!H52*_xlfn.XLOOKUP('8. Model Variables'!A28,'4.Annual SAE Indices'!$A$2:$A$23,'4.Annual SAE Indices'!$B$2:$B$23)</f>
        <v>33407.286387669345</v>
      </c>
      <c r="D28" s="2">
        <f>('6.Econ Transform'!M28)*'7.Wthr Transform'!L52*_xlfn.XLOOKUP('8. Model Variables'!$A28,'4.Annual SAE Indices'!$A$2:$A$23,'4.Annual SAE Indices'!$C$2:$C$23)</f>
        <v>0</v>
      </c>
      <c r="E28">
        <f>'6.Econ Transform'!M28*'7.Wthr Transform'!D52</f>
        <v>9.3780004808262152E-2</v>
      </c>
      <c r="F28">
        <f>E28*_xlfn.XLOOKUP('8. Model Variables'!$A28,'4.Annual SAE Indices'!$A$2:$A$23,'4.Annual SAE Indices'!$K$2:$K$23)</f>
        <v>94452.535840460594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Transform'!M29)*'7.Wthr Transform'!H53*_xlfn.XLOOKUP('8. Model Variables'!A29,'4.Annual SAE Indices'!$A$2:$A$23,'4.Annual SAE Indices'!$B$2:$B$23)</f>
        <v>17223.03415005896</v>
      </c>
      <c r="D29" s="2">
        <f>('6.Econ Transform'!M29)*'7.Wthr Transform'!L53*_xlfn.XLOOKUP('8. Model Variables'!$A29,'4.Annual SAE Indices'!$A$2:$A$23,'4.Annual SAE Indices'!$C$2:$C$23)</f>
        <v>0</v>
      </c>
      <c r="E29">
        <f>'6.Econ Transform'!M29*'7.Wthr Transform'!D53</f>
        <v>9.1048697209390406E-2</v>
      </c>
      <c r="F29">
        <f>E29*_xlfn.XLOOKUP('8. Model Variables'!$A29,'4.Annual SAE Indices'!$A$2:$A$23,'4.Annual SAE Indices'!$K$2:$K$23)</f>
        <v>91701.641026569225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Transform'!M30)*'7.Wthr Transform'!H54*_xlfn.XLOOKUP('8. Model Variables'!A30,'4.Annual SAE Indices'!$A$2:$A$23,'4.Annual SAE Indices'!$B$2:$B$23)</f>
        <v>7255.6767626763358</v>
      </c>
      <c r="D30" s="2">
        <f>('6.Econ Transform'!M30)*'7.Wthr Transform'!L54*_xlfn.XLOOKUP('8. Model Variables'!$A30,'4.Annual SAE Indices'!$A$2:$A$23,'4.Annual SAE Indices'!$C$2:$C$23)</f>
        <v>0</v>
      </c>
      <c r="E30">
        <f>'6.Econ Transform'!M30*'7.Wthr Transform'!D54</f>
        <v>9.438729666148335E-2</v>
      </c>
      <c r="F30">
        <f>E30*_xlfn.XLOOKUP('8. Model Variables'!$A30,'4.Annual SAE Indices'!$A$2:$A$23,'4.Annual SAE Indices'!$K$2:$K$23)</f>
        <v>95064.182807735458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Transform'!M31)*'7.Wthr Transform'!H55*_xlfn.XLOOKUP('8. Model Variables'!A31,'4.Annual SAE Indices'!$A$2:$A$23,'4.Annual SAE Indices'!$B$2:$B$23)</f>
        <v>552.74548215933976</v>
      </c>
      <c r="D31" s="2">
        <f>('6.Econ Transform'!M31)*'7.Wthr Transform'!L55*_xlfn.XLOOKUP('8. Model Variables'!$A31,'4.Annual SAE Indices'!$A$2:$A$23,'4.Annual SAE Indices'!$C$2:$C$23)</f>
        <v>39238.857316370893</v>
      </c>
      <c r="E31">
        <f>'6.Econ Transform'!M31*'7.Wthr Transform'!D55</f>
        <v>9.167075451022659E-2</v>
      </c>
      <c r="F31">
        <f>E31*_xlfn.XLOOKUP('8. Model Variables'!$A31,'4.Annual SAE Indices'!$A$2:$A$23,'4.Annual SAE Indices'!$K$2:$K$23)</f>
        <v>92328.159329934395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Transform'!M32)*'7.Wthr Transform'!H56*_xlfn.XLOOKUP('8. Model Variables'!A32,'4.Annual SAE Indices'!$A$2:$A$23,'4.Annual SAE Indices'!$B$2:$B$23)</f>
        <v>0</v>
      </c>
      <c r="D32" s="2">
        <f>('6.Econ Transform'!M32)*'7.Wthr Transform'!L56*_xlfn.XLOOKUP('8. Model Variables'!$A32,'4.Annual SAE Indices'!$A$2:$A$23,'4.Annual SAE Indices'!$C$2:$C$23)</f>
        <v>159729.15695964251</v>
      </c>
      <c r="E32">
        <f>'6.Econ Transform'!M32*'7.Wthr Transform'!D56</f>
        <v>9.5065594061750303E-2</v>
      </c>
      <c r="F32">
        <f>E32*_xlfn.XLOOKUP('8. Model Variables'!$A32,'4.Annual SAE Indices'!$A$2:$A$23,'4.Annual SAE Indices'!$K$2:$K$23)</f>
        <v>95747.344529044742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Transform'!M33)*'7.Wthr Transform'!H57*_xlfn.XLOOKUP('8. Model Variables'!A33,'4.Annual SAE Indices'!$A$2:$A$23,'4.Annual SAE Indices'!$B$2:$B$23)</f>
        <v>0</v>
      </c>
      <c r="D33" s="2">
        <f>('6.Econ Transform'!M33)*'7.Wthr Transform'!L57*_xlfn.XLOOKUP('8. Model Variables'!$A33,'4.Annual SAE Indices'!$A$2:$A$23,'4.Annual SAE Indices'!$C$2:$C$23)</f>
        <v>99113.222334050573</v>
      </c>
      <c r="E33">
        <f>'6.Econ Transform'!M33*'7.Wthr Transform'!D57</f>
        <v>9.5404739884807077E-2</v>
      </c>
      <c r="F33">
        <f>E33*_xlfn.XLOOKUP('8. Model Variables'!$A33,'4.Annual SAE Indices'!$A$2:$A$23,'4.Annual SAE Indices'!$K$2:$K$23)</f>
        <v>96088.922491990103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Transform'!M34)*'7.Wthr Transform'!H58*_xlfn.XLOOKUP('8. Model Variables'!A34,'4.Annual SAE Indices'!$A$2:$A$23,'4.Annual SAE Indices'!$B$2:$B$23)</f>
        <v>421.61804485871403</v>
      </c>
      <c r="D34" s="2">
        <f>('6.Econ Transform'!M34)*'7.Wthr Transform'!L58*_xlfn.XLOOKUP('8. Model Variables'!$A34,'4.Annual SAE Indices'!$A$2:$A$23,'4.Annual SAE Indices'!$C$2:$C$23)</f>
        <v>24360.103978084386</v>
      </c>
      <c r="E34">
        <f>'6.Econ Transform'!M34*'7.Wthr Transform'!D58</f>
        <v>9.2479816043628676E-2</v>
      </c>
      <c r="F34">
        <f>E34*_xlfn.XLOOKUP('8. Model Variables'!$A34,'4.Annual SAE Indices'!$A$2:$A$23,'4.Annual SAE Indices'!$K$2:$K$23)</f>
        <v>93143.02294224748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Transform'!M35)*'7.Wthr Transform'!H59*_xlfn.XLOOKUP('8. Model Variables'!A35,'4.Annual SAE Indices'!$A$2:$A$23,'4.Annual SAE Indices'!$B$2:$B$23)</f>
        <v>10128.723829494707</v>
      </c>
      <c r="D35" s="2">
        <f>('6.Econ Transform'!M35)*'7.Wthr Transform'!L59*_xlfn.XLOOKUP('8. Model Variables'!$A35,'4.Annual SAE Indices'!$A$2:$A$23,'4.Annual SAE Indices'!$C$2:$C$23)</f>
        <v>4938.1585956977506</v>
      </c>
      <c r="E35">
        <f>'6.Econ Transform'!M35*'7.Wthr Transform'!D59</f>
        <v>9.5720213161021875E-2</v>
      </c>
      <c r="F35">
        <f>E35*_xlfn.XLOOKUP('8. Model Variables'!$A35,'4.Annual SAE Indices'!$A$2:$A$23,'4.Annual SAE Indices'!$K$2:$K$23)</f>
        <v>96406.658143521665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Transform'!M36)*'7.Wthr Transform'!H60*_xlfn.XLOOKUP('8. Model Variables'!A36,'4.Annual SAE Indices'!$A$2:$A$23,'4.Annual SAE Indices'!$B$2:$B$23)</f>
        <v>28894.305272000758</v>
      </c>
      <c r="D36" s="2">
        <f>('6.Econ Transform'!M36)*'7.Wthr Transform'!L60*_xlfn.XLOOKUP('8. Model Variables'!$A36,'4.Annual SAE Indices'!$A$2:$A$23,'4.Annual SAE Indices'!$C$2:$C$23)</f>
        <v>0</v>
      </c>
      <c r="E36">
        <f>'6.Econ Transform'!M36*'7.Wthr Transform'!D60</f>
        <v>9.2785112548237098E-2</v>
      </c>
      <c r="F36">
        <f>E36*_xlfn.XLOOKUP('8. Model Variables'!$A36,'4.Annual SAE Indices'!$A$2:$A$23,'4.Annual SAE Indices'!$K$2:$K$23)</f>
        <v>93450.508840786846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Transform'!M37)*'7.Wthr Transform'!H61*_xlfn.XLOOKUP('8. Model Variables'!A37,'4.Annual SAE Indices'!$A$2:$A$23,'4.Annual SAE Indices'!$B$2:$B$23)</f>
        <v>33168.601409740586</v>
      </c>
      <c r="D37" s="2">
        <f>('6.Econ Transform'!M37)*'7.Wthr Transform'!L61*_xlfn.XLOOKUP('8. Model Variables'!$A37,'4.Annual SAE Indices'!$A$2:$A$23,'4.Annual SAE Indices'!$C$2:$C$23)</f>
        <v>0</v>
      </c>
      <c r="E37">
        <f>'6.Econ Transform'!M37*'7.Wthr Transform'!D61</f>
        <v>9.5250543526589335E-2</v>
      </c>
      <c r="F37">
        <f>E37*_xlfn.XLOOKUP('8. Model Variables'!$A37,'4.Annual SAE Indices'!$A$2:$A$23,'4.Annual SAE Indices'!$K$2:$K$23)</f>
        <v>95933.620334767926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Transform'!M38)*'7.Wthr Transform'!H62*_xlfn.XLOOKUP('8. Model Variables'!A38,'4.Annual SAE Indices'!$A$2:$A$23,'4.Annual SAE Indices'!$B$2:$B$23)</f>
        <v>34058.968682064602</v>
      </c>
      <c r="D38" s="2">
        <f>('6.Econ Transform'!M38)*'7.Wthr Transform'!L62*_xlfn.XLOOKUP('8. Model Variables'!$A38,'4.Annual SAE Indices'!$A$2:$A$23,'4.Annual SAE Indices'!$C$2:$C$23)</f>
        <v>0</v>
      </c>
      <c r="E38">
        <f>'6.Econ Transform'!M38*'7.Wthr Transform'!D62</f>
        <v>9.4622699346833219E-2</v>
      </c>
      <c r="F38">
        <f>E38*_xlfn.XLOOKUP('8. Model Variables'!$A38,'4.Annual SAE Indices'!$A$2:$A$23,'4.Annual SAE Indices'!$K$2:$K$23)</f>
        <v>94046.566828235227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Transform'!M39)*'7.Wthr Transform'!H63*_xlfn.XLOOKUP('8. Model Variables'!A39,'4.Annual SAE Indices'!$A$2:$A$23,'4.Annual SAE Indices'!$B$2:$B$23)</f>
        <v>34675.745447364956</v>
      </c>
      <c r="D39" s="2">
        <f>('6.Econ Transform'!M39)*'7.Wthr Transform'!L63*_xlfn.XLOOKUP('8. Model Variables'!$A39,'4.Annual SAE Indices'!$A$2:$A$23,'4.Annual SAE Indices'!$C$2:$C$23)</f>
        <v>0</v>
      </c>
      <c r="E39">
        <f>'6.Econ Transform'!M39*'7.Wthr Transform'!D63</f>
        <v>8.793025021952923E-2</v>
      </c>
      <c r="F39">
        <f>E39*_xlfn.XLOOKUP('8. Model Variables'!$A39,'4.Annual SAE Indices'!$A$2:$A$23,'4.Annual SAE Indices'!$K$2:$K$23)</f>
        <v>87394.866248562175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Transform'!M40)*'7.Wthr Transform'!H64*_xlfn.XLOOKUP('8. Model Variables'!A40,'4.Annual SAE Indices'!$A$2:$A$23,'4.Annual SAE Indices'!$B$2:$B$23)</f>
        <v>23135.022866151739</v>
      </c>
      <c r="D40" s="2">
        <f>('6.Econ Transform'!M40)*'7.Wthr Transform'!L64*_xlfn.XLOOKUP('8. Model Variables'!$A40,'4.Annual SAE Indices'!$A$2:$A$23,'4.Annual SAE Indices'!$C$2:$C$23)</f>
        <v>0</v>
      </c>
      <c r="E40">
        <f>'6.Econ Transform'!M40*'7.Wthr Transform'!D64</f>
        <v>8.9820048335342045E-2</v>
      </c>
      <c r="F40">
        <f>E40*_xlfn.XLOOKUP('8. Model Variables'!$A40,'4.Annual SAE Indices'!$A$2:$A$23,'4.Annual SAE Indices'!$K$2:$K$23)</f>
        <v>89273.157884897853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Transform'!M41)*'7.Wthr Transform'!H65*_xlfn.XLOOKUP('8. Model Variables'!A41,'4.Annual SAE Indices'!$A$2:$A$23,'4.Annual SAE Indices'!$B$2:$B$23)</f>
        <v>16447.990332180914</v>
      </c>
      <c r="D41" s="2">
        <f>('6.Econ Transform'!M41)*'7.Wthr Transform'!L65*_xlfn.XLOOKUP('8. Model Variables'!$A41,'4.Annual SAE Indices'!$A$2:$A$23,'4.Annual SAE Indices'!$C$2:$C$23)</f>
        <v>0</v>
      </c>
      <c r="E41">
        <f>'6.Econ Transform'!M41*'7.Wthr Transform'!D65</f>
        <v>8.2880414306327033E-2</v>
      </c>
      <c r="F41">
        <f>E41*_xlfn.XLOOKUP('8. Model Variables'!$A41,'4.Annual SAE Indices'!$A$2:$A$23,'4.Annual SAE Indices'!$K$2:$K$23)</f>
        <v>82375.777446816981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Transform'!M42)*'7.Wthr Transform'!H66*_xlfn.XLOOKUP('8. Model Variables'!A42,'4.Annual SAE Indices'!$A$2:$A$23,'4.Annual SAE Indices'!$B$2:$B$23)</f>
        <v>7930.0484537846469</v>
      </c>
      <c r="D42" s="2">
        <f>('6.Econ Transform'!M42)*'7.Wthr Transform'!L66*_xlfn.XLOOKUP('8. Model Variables'!$A42,'4.Annual SAE Indices'!$A$2:$A$23,'4.Annual SAE Indices'!$C$2:$C$23)</f>
        <v>19807.645340212439</v>
      </c>
      <c r="E42">
        <f>'6.Econ Transform'!M42*'7.Wthr Transform'!D66</f>
        <v>8.1463195551878601E-2</v>
      </c>
      <c r="F42">
        <f>E42*_xlfn.XLOOKUP('8. Model Variables'!$A42,'4.Annual SAE Indices'!$A$2:$A$23,'4.Annual SAE Indices'!$K$2:$K$23)</f>
        <v>80967.187761461289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Transform'!M43)*'7.Wthr Transform'!H67*_xlfn.XLOOKUP('8. Model Variables'!A43,'4.Annual SAE Indices'!$A$2:$A$23,'4.Annual SAE Indices'!$B$2:$B$23)</f>
        <v>311.34640387994767</v>
      </c>
      <c r="D43" s="2">
        <f>('6.Econ Transform'!M43)*'7.Wthr Transform'!L67*_xlfn.XLOOKUP('8. Model Variables'!$A43,'4.Annual SAE Indices'!$A$2:$A$23,'4.Annual SAE Indices'!$C$2:$C$23)</f>
        <v>82901.416071543325</v>
      </c>
      <c r="E43">
        <f>'6.Econ Transform'!M43*'7.Wthr Transform'!D67</f>
        <v>8.15954238438448E-2</v>
      </c>
      <c r="F43">
        <f>E43*_xlfn.XLOOKUP('8. Model Variables'!$A43,'4.Annual SAE Indices'!$A$2:$A$23,'4.Annual SAE Indices'!$K$2:$K$23)</f>
        <v>81098.610950429938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Transform'!M44)*'7.Wthr Transform'!H68*_xlfn.XLOOKUP('8. Model Variables'!A44,'4.Annual SAE Indices'!$A$2:$A$23,'4.Annual SAE Indices'!$B$2:$B$23)</f>
        <v>0</v>
      </c>
      <c r="D44" s="2">
        <f>('6.Econ Transform'!M44)*'7.Wthr Transform'!L68*_xlfn.XLOOKUP('8. Model Variables'!$A44,'4.Annual SAE Indices'!$A$2:$A$23,'4.Annual SAE Indices'!$C$2:$C$23)</f>
        <v>189779.85371235499</v>
      </c>
      <c r="E44">
        <f>'6.Econ Transform'!M44*'7.Wthr Transform'!D68</f>
        <v>8.7167286079063211E-2</v>
      </c>
      <c r="F44">
        <f>E44*_xlfn.XLOOKUP('8. Model Variables'!$A44,'4.Annual SAE Indices'!$A$2:$A$23,'4.Annual SAE Indices'!$K$2:$K$23)</f>
        <v>86636.547594378848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Transform'!M45)*'7.Wthr Transform'!H69*_xlfn.XLOOKUP('8. Model Variables'!A45,'4.Annual SAE Indices'!$A$2:$A$23,'4.Annual SAE Indices'!$B$2:$B$23)</f>
        <v>0</v>
      </c>
      <c r="D45" s="2">
        <f>('6.Econ Transform'!M45)*'7.Wthr Transform'!L69*_xlfn.XLOOKUP('8. Model Variables'!$A45,'4.Annual SAE Indices'!$A$2:$A$23,'4.Annual SAE Indices'!$C$2:$C$23)</f>
        <v>114820.98484391063</v>
      </c>
      <c r="E45">
        <f>'6.Econ Transform'!M45*'7.Wthr Transform'!D69</f>
        <v>9.001924580523496E-2</v>
      </c>
      <c r="F45">
        <f>E45*_xlfn.XLOOKUP('8. Model Variables'!$A45,'4.Annual SAE Indices'!$A$2:$A$23,'4.Annual SAE Indices'!$K$2:$K$23)</f>
        <v>89471.142494231739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Transform'!M46)*'7.Wthr Transform'!H70*_xlfn.XLOOKUP('8. Model Variables'!A46,'4.Annual SAE Indices'!$A$2:$A$23,'4.Annual SAE Indices'!$B$2:$B$23)</f>
        <v>1591.8065533331471</v>
      </c>
      <c r="D46" s="2">
        <f>('6.Econ Transform'!M46)*'7.Wthr Transform'!L70*_xlfn.XLOOKUP('8. Model Variables'!$A46,'4.Annual SAE Indices'!$A$2:$A$23,'4.Annual SAE Indices'!$C$2:$C$23)</f>
        <v>30416.999049818183</v>
      </c>
      <c r="E46">
        <f>'6.Econ Transform'!M46*'7.Wthr Transform'!D70</f>
        <v>8.8312028339458823E-2</v>
      </c>
      <c r="F46">
        <f>E46*_xlfn.XLOOKUP('8. Model Variables'!$A46,'4.Annual SAE Indices'!$A$2:$A$23,'4.Annual SAE Indices'!$K$2:$K$23)</f>
        <v>87774.319822782345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Transform'!M47)*'7.Wthr Transform'!H71*_xlfn.XLOOKUP('8. Model Variables'!A47,'4.Annual SAE Indices'!$A$2:$A$23,'4.Annual SAE Indices'!$B$2:$B$23)</f>
        <v>11690.179098619763</v>
      </c>
      <c r="D47" s="2">
        <f>('6.Econ Transform'!M47)*'7.Wthr Transform'!L71*_xlfn.XLOOKUP('8. Model Variables'!$A47,'4.Annual SAE Indices'!$A$2:$A$23,'4.Annual SAE Indices'!$C$2:$C$23)</f>
        <v>0</v>
      </c>
      <c r="E47">
        <f>'6.Econ Transform'!M47*'7.Wthr Transform'!D71</f>
        <v>9.248999990544915E-2</v>
      </c>
      <c r="F47">
        <f>E47*_xlfn.XLOOKUP('8. Model Variables'!$A47,'4.Annual SAE Indices'!$A$2:$A$23,'4.Annual SAE Indices'!$K$2:$K$23)</f>
        <v>91926.852828072544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Transform'!M48)*'7.Wthr Transform'!H72*_xlfn.XLOOKUP('8. Model Variables'!A48,'4.Annual SAE Indices'!$A$2:$A$23,'4.Annual SAE Indices'!$B$2:$B$23)</f>
        <v>16288.93428370475</v>
      </c>
      <c r="D48" s="2">
        <f>('6.Econ Transform'!M48)*'7.Wthr Transform'!L72*_xlfn.XLOOKUP('8. Model Variables'!$A48,'4.Annual SAE Indices'!$A$2:$A$23,'4.Annual SAE Indices'!$C$2:$C$23)</f>
        <v>0</v>
      </c>
      <c r="E48">
        <f>'6.Econ Transform'!M48*'7.Wthr Transform'!D72</f>
        <v>9.0698724161948643E-2</v>
      </c>
      <c r="F48">
        <f>E48*_xlfn.XLOOKUP('8. Model Variables'!$A48,'4.Annual SAE Indices'!$A$2:$A$23,'4.Annual SAE Indices'!$K$2:$K$23)</f>
        <v>90146.483687456232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Transform'!M49)*'7.Wthr Transform'!H73*_xlfn.XLOOKUP('8. Model Variables'!A49,'4.Annual SAE Indices'!$A$2:$A$23,'4.Annual SAE Indices'!$B$2:$B$23)</f>
        <v>31091.415606253369</v>
      </c>
      <c r="D49" s="2">
        <f>('6.Econ Transform'!M49)*'7.Wthr Transform'!L73*_xlfn.XLOOKUP('8. Model Variables'!$A49,'4.Annual SAE Indices'!$A$2:$A$23,'4.Annual SAE Indices'!$C$2:$C$23)</f>
        <v>0</v>
      </c>
      <c r="E49">
        <f>'6.Econ Transform'!M49*'7.Wthr Transform'!D73</f>
        <v>9.3208355973759663E-2</v>
      </c>
      <c r="F49">
        <f>E49*_xlfn.XLOOKUP('8. Model Variables'!$A49,'4.Annual SAE Indices'!$A$2:$A$23,'4.Annual SAE Indices'!$K$2:$K$23)</f>
        <v>92640.835016819881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Transform'!M50)*'7.Wthr Transform'!H74*_xlfn.XLOOKUP('8. Model Variables'!A50,'4.Annual SAE Indices'!$A$2:$A$23,'4.Annual SAE Indices'!$B$2:$B$23)</f>
        <v>35400.390921256323</v>
      </c>
      <c r="D50" s="2">
        <f>('6.Econ Transform'!M50)*'7.Wthr Transform'!L74*_xlfn.XLOOKUP('8. Model Variables'!$A50,'4.Annual SAE Indices'!$A$2:$A$23,'4.Annual SAE Indices'!$C$2:$C$23)</f>
        <v>0</v>
      </c>
      <c r="E50">
        <f>'6.Econ Transform'!M50*'7.Wthr Transform'!D74</f>
        <v>9.2692034771012455E-2</v>
      </c>
      <c r="F50">
        <f>E50*_xlfn.XLOOKUP('8. Model Variables'!$A50,'4.Annual SAE Indices'!$A$2:$A$23,'4.Annual SAE Indices'!$K$2:$K$23)</f>
        <v>91122.460373232185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Transform'!M51)*'7.Wthr Transform'!H75*_xlfn.XLOOKUP('8. Model Variables'!A51,'4.Annual SAE Indices'!$A$2:$A$23,'4.Annual SAE Indices'!$B$2:$B$23)</f>
        <v>36589.508751160938</v>
      </c>
      <c r="D51" s="2">
        <f>('6.Econ Transform'!M51)*'7.Wthr Transform'!L75*_xlfn.XLOOKUP('8. Model Variables'!$A51,'4.Annual SAE Indices'!$A$2:$A$23,'4.Annual SAE Indices'!$C$2:$C$23)</f>
        <v>0</v>
      </c>
      <c r="E51">
        <f>'6.Econ Transform'!M51*'7.Wthr Transform'!D75</f>
        <v>8.325307718677398E-2</v>
      </c>
      <c r="F51">
        <f>E51*_xlfn.XLOOKUP('8. Model Variables'!$A51,'4.Annual SAE Indices'!$A$2:$A$23,'4.Annual SAE Indices'!$K$2:$K$23)</f>
        <v>81843.334712012278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Transform'!M52)*'7.Wthr Transform'!H76*_xlfn.XLOOKUP('8. Model Variables'!A52,'4.Annual SAE Indices'!$A$2:$A$23,'4.Annual SAE Indices'!$B$2:$B$23)</f>
        <v>23557.246028743804</v>
      </c>
      <c r="D52" s="2">
        <f>('6.Econ Transform'!M52)*'7.Wthr Transform'!L76*_xlfn.XLOOKUP('8. Model Variables'!$A52,'4.Annual SAE Indices'!$A$2:$A$23,'4.Annual SAE Indices'!$C$2:$C$23)</f>
        <v>0</v>
      </c>
      <c r="E52">
        <f>'6.Econ Transform'!M52*'7.Wthr Transform'!D76</f>
        <v>9.207891343699498E-2</v>
      </c>
      <c r="F52">
        <f>E52*_xlfn.XLOOKUP('8. Model Variables'!$A52,'4.Annual SAE Indices'!$A$2:$A$23,'4.Annual SAE Indices'!$K$2:$K$23)</f>
        <v>90519.721156200103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Transform'!M53)*'7.Wthr Transform'!H77*_xlfn.XLOOKUP('8. Model Variables'!A53,'4.Annual SAE Indices'!$A$2:$A$23,'4.Annual SAE Indices'!$B$2:$B$23)</f>
        <v>13697.835302044899</v>
      </c>
      <c r="D53" s="2">
        <f>('6.Econ Transform'!M53)*'7.Wthr Transform'!L77*_xlfn.XLOOKUP('8. Model Variables'!$A53,'4.Annual SAE Indices'!$A$2:$A$23,'4.Annual SAE Indices'!$C$2:$C$23)</f>
        <v>0</v>
      </c>
      <c r="E53">
        <f>'6.Econ Transform'!M53*'7.Wthr Transform'!D77</f>
        <v>8.9017526253126145E-2</v>
      </c>
      <c r="F53">
        <f>E53*_xlfn.XLOOKUP('8. Model Variables'!$A53,'4.Annual SAE Indices'!$A$2:$A$23,'4.Annual SAE Indices'!$K$2:$K$23)</f>
        <v>87510.173107779789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Transform'!M54)*'7.Wthr Transform'!H78*_xlfn.XLOOKUP('8. Model Variables'!A54,'4.Annual SAE Indices'!$A$2:$A$23,'4.Annual SAE Indices'!$B$2:$B$23)</f>
        <v>6365.9774570431337</v>
      </c>
      <c r="D54" s="2">
        <f>('6.Econ Transform'!M54)*'7.Wthr Transform'!L78*_xlfn.XLOOKUP('8. Model Variables'!$A54,'4.Annual SAE Indices'!$A$2:$A$23,'4.Annual SAE Indices'!$C$2:$C$23)</f>
        <v>25828.84856774937</v>
      </c>
      <c r="E54">
        <f>'6.Econ Transform'!M54*'7.Wthr Transform'!D78</f>
        <v>9.1890640816191305E-2</v>
      </c>
      <c r="F54">
        <f>E54*_xlfn.XLOOKUP('8. Model Variables'!$A54,'4.Annual SAE Indices'!$A$2:$A$23,'4.Annual SAE Indices'!$K$2:$K$23)</f>
        <v>90334.636596659155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Transform'!M55)*'7.Wthr Transform'!H79*_xlfn.XLOOKUP('8. Model Variables'!A55,'4.Annual SAE Indices'!$A$2:$A$23,'4.Annual SAE Indices'!$B$2:$B$23)</f>
        <v>16.238113083288134</v>
      </c>
      <c r="D55" s="2">
        <f>('6.Econ Transform'!M55)*'7.Wthr Transform'!L79*_xlfn.XLOOKUP('8. Model Variables'!$A55,'4.Annual SAE Indices'!$A$2:$A$23,'4.Annual SAE Indices'!$C$2:$C$23)</f>
        <v>115093.74541934</v>
      </c>
      <c r="E55">
        <f>'6.Econ Transform'!M55*'7.Wthr Transform'!D79</f>
        <v>9.0414607345025544E-2</v>
      </c>
      <c r="F55">
        <f>E55*_xlfn.XLOOKUP('8. Model Variables'!$A55,'4.Annual SAE Indices'!$A$2:$A$23,'4.Annual SAE Indices'!$K$2:$K$23)</f>
        <v>88883.597121496729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Transform'!M56)*'7.Wthr Transform'!H80*_xlfn.XLOOKUP('8. Model Variables'!A56,'4.Annual SAE Indices'!$A$2:$A$23,'4.Annual SAE Indices'!$B$2:$B$23)</f>
        <v>0</v>
      </c>
      <c r="D56" s="2">
        <f>('6.Econ Transform'!M56)*'7.Wthr Transform'!L80*_xlfn.XLOOKUP('8. Model Variables'!$A56,'4.Annual SAE Indices'!$A$2:$A$23,'4.Annual SAE Indices'!$C$2:$C$23)</f>
        <v>102194.2513779797</v>
      </c>
      <c r="E56">
        <f>'6.Econ Transform'!M56*'7.Wthr Transform'!D80</f>
        <v>9.4964611725660716E-2</v>
      </c>
      <c r="F56">
        <f>E56*_xlfn.XLOOKUP('8. Model Variables'!$A56,'4.Annual SAE Indices'!$A$2:$A$23,'4.Annual SAE Indices'!$K$2:$K$23)</f>
        <v>93356.55528771579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Transform'!M57)*'7.Wthr Transform'!H81*_xlfn.XLOOKUP('8. Model Variables'!A57,'4.Annual SAE Indices'!$A$2:$A$23,'4.Annual SAE Indices'!$B$2:$B$23)</f>
        <v>0</v>
      </c>
      <c r="D57" s="2">
        <f>('6.Econ Transform'!M57)*'7.Wthr Transform'!L81*_xlfn.XLOOKUP('8. Model Variables'!$A57,'4.Annual SAE Indices'!$A$2:$A$23,'4.Annual SAE Indices'!$C$2:$C$23)</f>
        <v>173859.57578636421</v>
      </c>
      <c r="E57">
        <f>'6.Econ Transform'!M57*'7.Wthr Transform'!D81</f>
        <v>9.6499250927772687E-2</v>
      </c>
      <c r="F57">
        <f>E57*_xlfn.XLOOKUP('8. Model Variables'!$A57,'4.Annual SAE Indices'!$A$2:$A$23,'4.Annual SAE Indices'!$K$2:$K$23)</f>
        <v>94865.208110227672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Transform'!M58)*'7.Wthr Transform'!H82*_xlfn.XLOOKUP('8. Model Variables'!A58,'4.Annual SAE Indices'!$A$2:$A$23,'4.Annual SAE Indices'!$B$2:$B$23)</f>
        <v>521.89050574298926</v>
      </c>
      <c r="D58" s="2">
        <f>('6.Econ Transform'!M58)*'7.Wthr Transform'!L82*_xlfn.XLOOKUP('8. Model Variables'!$A58,'4.Annual SAE Indices'!$A$2:$A$23,'4.Annual SAE Indices'!$C$2:$C$23)</f>
        <v>24287.211296561891</v>
      </c>
      <c r="E58">
        <f>'6.Econ Transform'!M58*'7.Wthr Transform'!D82</f>
        <v>9.4347787184667603E-2</v>
      </c>
      <c r="F58">
        <f>E58*_xlfn.XLOOKUP('8. Model Variables'!$A58,'4.Annual SAE Indices'!$A$2:$A$23,'4.Annual SAE Indices'!$K$2:$K$23)</f>
        <v>92750.175570917738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Transform'!M59)*'7.Wthr Transform'!H83*_xlfn.XLOOKUP('8. Model Variables'!A59,'4.Annual SAE Indices'!$A$2:$A$23,'4.Annual SAE Indices'!$B$2:$B$23)</f>
        <v>5833.5110847354699</v>
      </c>
      <c r="D59" s="2">
        <f>('6.Econ Transform'!M59)*'7.Wthr Transform'!L83*_xlfn.XLOOKUP('8. Model Variables'!$A59,'4.Annual SAE Indices'!$A$2:$A$23,'4.Annual SAE Indices'!$C$2:$C$23)</f>
        <v>5496.5553521493675</v>
      </c>
      <c r="E59">
        <f>'6.Econ Transform'!M59*'7.Wthr Transform'!D83</f>
        <v>9.8485868591073777E-2</v>
      </c>
      <c r="F59">
        <f>E59*_xlfn.XLOOKUP('8. Model Variables'!$A59,'4.Annual SAE Indices'!$A$2:$A$23,'4.Annual SAE Indices'!$K$2:$K$23)</f>
        <v>96818.185944279146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Transform'!M60)*'7.Wthr Transform'!H84*_xlfn.XLOOKUP('8. Model Variables'!A60,'4.Annual SAE Indices'!$A$2:$A$23,'4.Annual SAE Indices'!$B$2:$B$23)</f>
        <v>22410.871487889199</v>
      </c>
      <c r="D60" s="2">
        <f>('6.Econ Transform'!M60)*'7.Wthr Transform'!L84*_xlfn.XLOOKUP('8. Model Variables'!$A60,'4.Annual SAE Indices'!$A$2:$A$23,'4.Annual SAE Indices'!$C$2:$C$23)</f>
        <v>0</v>
      </c>
      <c r="E60">
        <f>'6.Econ Transform'!M60*'7.Wthr Transform'!D84</f>
        <v>9.6269732956356824E-2</v>
      </c>
      <c r="F60">
        <f>E60*_xlfn.XLOOKUP('8. Model Variables'!$A60,'4.Annual SAE Indices'!$A$2:$A$23,'4.Annual SAE Indices'!$K$2:$K$23)</f>
        <v>94639.576616572871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Transform'!M61)*'7.Wthr Transform'!H85*_xlfn.XLOOKUP('8. Model Variables'!A61,'4.Annual SAE Indices'!$A$2:$A$23,'4.Annual SAE Indices'!$B$2:$B$23)</f>
        <v>29112.106130054814</v>
      </c>
      <c r="D61" s="2">
        <f>('6.Econ Transform'!M61)*'7.Wthr Transform'!L85*_xlfn.XLOOKUP('8. Model Variables'!$A61,'4.Annual SAE Indices'!$A$2:$A$23,'4.Annual SAE Indices'!$C$2:$C$23)</f>
        <v>0</v>
      </c>
      <c r="E61">
        <f>'6.Econ Transform'!M61*'7.Wthr Transform'!D85</f>
        <v>9.9289202266018256E-2</v>
      </c>
      <c r="F61">
        <f>E61*_xlfn.XLOOKUP('8. Model Variables'!$A61,'4.Annual SAE Indices'!$A$2:$A$23,'4.Annual SAE Indices'!$K$2:$K$23)</f>
        <v>97607.916595272516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Transform'!M62)*'7.Wthr Transform'!H86*_xlfn.XLOOKUP('8. Model Variables'!A62,'4.Annual SAE Indices'!$A$2:$A$23,'4.Annual SAE Indices'!$B$2:$B$23)</f>
        <v>49335.799591828436</v>
      </c>
      <c r="D62" s="2">
        <f>('6.Econ Transform'!M62)*'7.Wthr Transform'!L86*_xlfn.XLOOKUP('8. Model Variables'!$A62,'4.Annual SAE Indices'!$A$2:$A$23,'4.Annual SAE Indices'!$C$2:$C$23)</f>
        <v>0</v>
      </c>
      <c r="E62">
        <f>'6.Econ Transform'!M62*'7.Wthr Transform'!D86</f>
        <v>9.9098952471690635E-2</v>
      </c>
      <c r="F62">
        <f>E62*_xlfn.XLOOKUP('8. Model Variables'!$A62,'4.Annual SAE Indices'!$A$2:$A$23,'4.Annual SAE Indices'!$K$2:$K$23)</f>
        <v>95812.844130023674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Transform'!M63)*'7.Wthr Transform'!H87*_xlfn.XLOOKUP('8. Model Variables'!A63,'4.Annual SAE Indices'!$A$2:$A$23,'4.Annual SAE Indices'!$B$2:$B$23)</f>
        <v>36673.974204852682</v>
      </c>
      <c r="D63" s="2">
        <f>('6.Econ Transform'!M63)*'7.Wthr Transform'!L87*_xlfn.XLOOKUP('8. Model Variables'!$A63,'4.Annual SAE Indices'!$A$2:$A$23,'4.Annual SAE Indices'!$C$2:$C$23)</f>
        <v>0</v>
      </c>
      <c r="E63">
        <f>'6.Econ Transform'!M63*'7.Wthr Transform'!D87</f>
        <v>8.9336236743179392E-2</v>
      </c>
      <c r="F63">
        <f>E63*_xlfn.XLOOKUP('8. Model Variables'!$A63,'4.Annual SAE Indices'!$A$2:$A$23,'4.Annual SAE Indices'!$K$2:$K$23)</f>
        <v>86373.85878203233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Transform'!M64)*'7.Wthr Transform'!H88*_xlfn.XLOOKUP('8. Model Variables'!A64,'4.Annual SAE Indices'!$A$2:$A$23,'4.Annual SAE Indices'!$B$2:$B$23)</f>
        <v>29356.166506205303</v>
      </c>
      <c r="D64" s="2">
        <f>('6.Econ Transform'!M64)*'7.Wthr Transform'!L88*_xlfn.XLOOKUP('8. Model Variables'!$A64,'4.Annual SAE Indices'!$A$2:$A$23,'4.Annual SAE Indices'!$C$2:$C$23)</f>
        <v>0</v>
      </c>
      <c r="E64">
        <f>'6.Econ Transform'!M64*'7.Wthr Transform'!D88</f>
        <v>9.9098390687930554E-2</v>
      </c>
      <c r="F64">
        <f>E64*_xlfn.XLOOKUP('8. Model Variables'!$A64,'4.Annual SAE Indices'!$A$2:$A$23,'4.Annual SAE Indices'!$K$2:$K$23)</f>
        <v>95812.300974939819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Transform'!M65)*'7.Wthr Transform'!H89*_xlfn.XLOOKUP('8. Model Variables'!A65,'4.Annual SAE Indices'!$A$2:$A$23,'4.Annual SAE Indices'!$B$2:$B$23)</f>
        <v>17111.277542360142</v>
      </c>
      <c r="D65" s="2">
        <f>('6.Econ Transform'!M65)*'7.Wthr Transform'!L89*_xlfn.XLOOKUP('8. Model Variables'!$A65,'4.Annual SAE Indices'!$A$2:$A$23,'4.Annual SAE Indices'!$C$2:$C$23)</f>
        <v>0</v>
      </c>
      <c r="E65">
        <f>'6.Econ Transform'!M65*'7.Wthr Transform'!D89</f>
        <v>9.6085918636254819E-2</v>
      </c>
      <c r="F65">
        <f>E65*_xlfn.XLOOKUP('8. Model Variables'!$A65,'4.Annual SAE Indices'!$A$2:$A$23,'4.Annual SAE Indices'!$K$2:$K$23)</f>
        <v>92899.722103677661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Transform'!M66)*'7.Wthr Transform'!H90*_xlfn.XLOOKUP('8. Model Variables'!A66,'4.Annual SAE Indices'!$A$2:$A$23,'4.Annual SAE Indices'!$B$2:$B$23)</f>
        <v>3814.3539622499816</v>
      </c>
      <c r="D66" s="2">
        <f>('6.Econ Transform'!M66)*'7.Wthr Transform'!L90*_xlfn.XLOOKUP('8. Model Variables'!$A66,'4.Annual SAE Indices'!$A$2:$A$23,'4.Annual SAE Indices'!$C$2:$C$23)</f>
        <v>34779.516977565567</v>
      </c>
      <c r="E66">
        <f>'6.Econ Transform'!M66*'7.Wthr Transform'!D90</f>
        <v>9.9479152199669296E-2</v>
      </c>
      <c r="F66">
        <f>E66*_xlfn.XLOOKUP('8. Model Variables'!$A66,'4.Annual SAE Indices'!$A$2:$A$23,'4.Annual SAE Indices'!$K$2:$K$23)</f>
        <v>96180.436484599806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Transform'!M67)*'7.Wthr Transform'!H91*_xlfn.XLOOKUP('8. Model Variables'!A67,'4.Annual SAE Indices'!$A$2:$A$23,'4.Annual SAE Indices'!$B$2:$B$23)</f>
        <v>58.109974126781729</v>
      </c>
      <c r="D67" s="2">
        <f>('6.Econ Transform'!M67)*'7.Wthr Transform'!L91*_xlfn.XLOOKUP('8. Model Variables'!$A67,'4.Annual SAE Indices'!$A$2:$A$23,'4.Annual SAE Indices'!$C$2:$C$23)</f>
        <v>64409.436438270728</v>
      </c>
      <c r="E67">
        <f>'6.Econ Transform'!M67*'7.Wthr Transform'!D91</f>
        <v>9.6280114830375185E-2</v>
      </c>
      <c r="F67">
        <f>E67*_xlfn.XLOOKUP('8. Model Variables'!$A67,'4.Annual SAE Indices'!$A$2:$A$23,'4.Annual SAE Indices'!$K$2:$K$23)</f>
        <v>93087.478777323762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Transform'!M68)*'7.Wthr Transform'!H92*_xlfn.XLOOKUP('8. Model Variables'!A68,'4.Annual SAE Indices'!$A$2:$A$23,'4.Annual SAE Indices'!$B$2:$B$23)</f>
        <v>0</v>
      </c>
      <c r="D68" s="2">
        <f>('6.Econ Transform'!M68)*'7.Wthr Transform'!L92*_xlfn.XLOOKUP('8. Model Variables'!$A68,'4.Annual SAE Indices'!$A$2:$A$23,'4.Annual SAE Indices'!$C$2:$C$23)</f>
        <v>145517.6950667983</v>
      </c>
      <c r="E68">
        <f>'6.Econ Transform'!M68*'7.Wthr Transform'!D92</f>
        <v>9.9499748942337901E-2</v>
      </c>
      <c r="F68">
        <f>E68*_xlfn.XLOOKUP('8. Model Variables'!$A68,'4.Annual SAE Indices'!$A$2:$A$23,'4.Annual SAE Indices'!$K$2:$K$23)</f>
        <v>96200.350241967288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Transform'!M69)*'7.Wthr Transform'!H93*_xlfn.XLOOKUP('8. Model Variables'!A69,'4.Annual SAE Indices'!$A$2:$A$23,'4.Annual SAE Indices'!$B$2:$B$23)</f>
        <v>0</v>
      </c>
      <c r="D69" s="2">
        <f>('6.Econ Transform'!M69)*'7.Wthr Transform'!L93*_xlfn.XLOOKUP('8. Model Variables'!$A69,'4.Annual SAE Indices'!$A$2:$A$23,'4.Annual SAE Indices'!$C$2:$C$23)</f>
        <v>141183.96052030509</v>
      </c>
      <c r="E69">
        <f>'6.Econ Transform'!M69*'7.Wthr Transform'!D93</f>
        <v>9.9510043054845343E-2</v>
      </c>
      <c r="F69">
        <f>E69*_xlfn.XLOOKUP('8. Model Variables'!$A69,'4.Annual SAE Indices'!$A$2:$A$23,'4.Annual SAE Indices'!$K$2:$K$23)</f>
        <v>96210.303003046312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Transform'!M70)*'7.Wthr Transform'!H94*_xlfn.XLOOKUP('8. Model Variables'!A70,'4.Annual SAE Indices'!$A$2:$A$23,'4.Annual SAE Indices'!$B$2:$B$23)</f>
        <v>1494.2526029776934</v>
      </c>
      <c r="D70" s="2">
        <f>('6.Econ Transform'!M70)*'7.Wthr Transform'!L94*_xlfn.XLOOKUP('8. Model Variables'!$A70,'4.Annual SAE Indices'!$A$2:$A$23,'4.Annual SAE Indices'!$C$2:$C$23)</f>
        <v>50522.680347712128</v>
      </c>
      <c r="E70">
        <f>'6.Econ Transform'!M70*'7.Wthr Transform'!D94</f>
        <v>9.6311339472490667E-2</v>
      </c>
      <c r="F70">
        <f>E70*_xlfn.XLOOKUP('8. Model Variables'!$A70,'4.Annual SAE Indices'!$A$2:$A$23,'4.Annual SAE Indices'!$K$2:$K$23)</f>
        <v>93117.668014378331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Transform'!M71)*'7.Wthr Transform'!H95*_xlfn.XLOOKUP('8. Model Variables'!A71,'4.Annual SAE Indices'!$A$2:$A$23,'4.Annual SAE Indices'!$B$2:$B$23)</f>
        <v>10293.427010854795</v>
      </c>
      <c r="D71" s="2">
        <f>('6.Econ Transform'!M71)*'7.Wthr Transform'!L95*_xlfn.XLOOKUP('8. Model Variables'!$A71,'4.Annual SAE Indices'!$A$2:$A$23,'4.Annual SAE Indices'!$C$2:$C$23)</f>
        <v>151.73754702519284</v>
      </c>
      <c r="E71">
        <f>'6.Econ Transform'!M71*'7.Wthr Transform'!D95</f>
        <v>9.9533384460422383E-2</v>
      </c>
      <c r="F71">
        <f>E71*_xlfn.XLOOKUP('8. Model Variables'!$A71,'4.Annual SAE Indices'!$A$2:$A$23,'4.Annual SAE Indices'!$K$2:$K$23)</f>
        <v>96232.870410658099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Transform'!M72)*'7.Wthr Transform'!H96*_xlfn.XLOOKUP('8. Model Variables'!A72,'4.Annual SAE Indices'!$A$2:$A$23,'4.Annual SAE Indices'!$B$2:$B$23)</f>
        <v>20069.403767211661</v>
      </c>
      <c r="D72" s="2">
        <f>('6.Econ Transform'!M72)*'7.Wthr Transform'!L96*_xlfn.XLOOKUP('8. Model Variables'!$A72,'4.Annual SAE Indices'!$A$2:$A$23,'4.Annual SAE Indices'!$C$2:$C$23)</f>
        <v>910.53193192023593</v>
      </c>
      <c r="E72">
        <f>'6.Econ Transform'!M72*'7.Wthr Transform'!D96</f>
        <v>9.6333913625832587E-2</v>
      </c>
      <c r="F72">
        <f>E72*_xlfn.XLOOKUP('8. Model Variables'!$A72,'4.Annual SAE Indices'!$A$2:$A$23,'4.Annual SAE Indices'!$K$2:$K$23)</f>
        <v>93139.493611739046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Transform'!M73)*'7.Wthr Transform'!H97*_xlfn.XLOOKUP('8. Model Variables'!A73,'4.Annual SAE Indices'!$A$2:$A$23,'4.Annual SAE Indices'!$B$2:$B$23)</f>
        <v>33183.183615332862</v>
      </c>
      <c r="D73" s="2">
        <f>('6.Econ Transform'!M73)*'7.Wthr Transform'!L97*_xlfn.XLOOKUP('8. Model Variables'!$A73,'4.Annual SAE Indices'!$A$2:$A$23,'4.Annual SAE Indices'!$C$2:$C$23)</f>
        <v>0</v>
      </c>
      <c r="E73">
        <f>'6.Econ Transform'!M73*'7.Wthr Transform'!D97</f>
        <v>0.10015696627283006</v>
      </c>
      <c r="F73">
        <f>E73*_xlfn.XLOOKUP('8. Model Variables'!$A73,'4.Annual SAE Indices'!$A$2:$A$23,'4.Annual SAE Indices'!$K$2:$K$23)</f>
        <v>96835.77433148009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Transform'!M74)*'7.Wthr Transform'!H98*_xlfn.XLOOKUP('8. Model Variables'!A74,'4.Annual SAE Indices'!$A$2:$A$23,'4.Annual SAE Indices'!$B$2:$B$23)</f>
        <v>33669.785734098194</v>
      </c>
      <c r="D74" s="2">
        <f>('6.Econ Transform'!M74)*'7.Wthr Transform'!L98*_xlfn.XLOOKUP('8. Model Variables'!$A74,'4.Annual SAE Indices'!$A$2:$A$23,'4.Annual SAE Indices'!$C$2:$C$23)</f>
        <v>0</v>
      </c>
      <c r="E74">
        <f>'6.Econ Transform'!M74*'7.Wthr Transform'!D98</f>
        <v>0.10076888788553809</v>
      </c>
      <c r="F74">
        <f>E74*_xlfn.XLOOKUP('8. Model Variables'!$A74,'4.Annual SAE Indices'!$A$2:$A$23,'4.Annual SAE Indices'!$K$2:$K$23)</f>
        <v>96008.47102413926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Transform'!M75)*'7.Wthr Transform'!H99*_xlfn.XLOOKUP('8. Model Variables'!A75,'4.Annual SAE Indices'!$A$2:$A$23,'4.Annual SAE Indices'!$B$2:$B$23)</f>
        <v>31619.176419880718</v>
      </c>
      <c r="D75" s="2">
        <f>('6.Econ Transform'!M75)*'7.Wthr Transform'!L99*_xlfn.XLOOKUP('8. Model Variables'!$A75,'4.Annual SAE Indices'!$A$2:$A$23,'4.Annual SAE Indices'!$C$2:$C$23)</f>
        <v>0</v>
      </c>
      <c r="E75">
        <f>'6.Econ Transform'!M75*'7.Wthr Transform'!D99</f>
        <v>9.1569762903422294E-2</v>
      </c>
      <c r="F75">
        <f>E75*_xlfn.XLOOKUP('8. Model Variables'!$A75,'4.Annual SAE Indices'!$A$2:$A$23,'4.Annual SAE Indices'!$K$2:$K$23)</f>
        <v>87243.921341938665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Transform'!M76)*'7.Wthr Transform'!H100*_xlfn.XLOOKUP('8. Model Variables'!A76,'4.Annual SAE Indices'!$A$2:$A$23,'4.Annual SAE Indices'!$B$2:$B$23)</f>
        <v>30231.55050629934</v>
      </c>
      <c r="D76" s="2">
        <f>('6.Econ Transform'!M76)*'7.Wthr Transform'!L100*_xlfn.XLOOKUP('8. Model Variables'!$A76,'4.Annual SAE Indices'!$A$2:$A$23,'4.Annual SAE Indices'!$C$2:$C$23)</f>
        <v>0</v>
      </c>
      <c r="E76">
        <f>'6.Econ Transform'!M76*'7.Wthr Transform'!D100</f>
        <v>0.10163492449554337</v>
      </c>
      <c r="F76">
        <f>E76*_xlfn.XLOOKUP('8. Model Variables'!$A76,'4.Annual SAE Indices'!$A$2:$A$23,'4.Annual SAE Indices'!$K$2:$K$23)</f>
        <v>96833.595251688355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Transform'!M77)*'7.Wthr Transform'!H101*_xlfn.XLOOKUP('8. Model Variables'!A77,'4.Annual SAE Indices'!$A$2:$A$23,'4.Annual SAE Indices'!$B$2:$B$23)</f>
        <v>13919.985051553249</v>
      </c>
      <c r="D77" s="2">
        <f>('6.Econ Transform'!M77)*'7.Wthr Transform'!L101*_xlfn.XLOOKUP('8. Model Variables'!$A77,'4.Annual SAE Indices'!$A$2:$A$23,'4.Annual SAE Indices'!$C$2:$C$23)</f>
        <v>7311.5903643874362</v>
      </c>
      <c r="E77">
        <f>'6.Econ Transform'!M77*'7.Wthr Transform'!D101</f>
        <v>9.8601919772876953E-2</v>
      </c>
      <c r="F77">
        <f>E77*_xlfn.XLOOKUP('8. Model Variables'!$A77,'4.Annual SAE Indices'!$A$2:$A$23,'4.Annual SAE Indices'!$K$2:$K$23)</f>
        <v>93943.872519380748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Transform'!M78)*'7.Wthr Transform'!H102*_xlfn.XLOOKUP('8. Model Variables'!A78,'4.Annual SAE Indices'!$A$2:$A$23,'4.Annual SAE Indices'!$B$2:$B$23)</f>
        <v>5837.8286839440516</v>
      </c>
      <c r="D78" s="2">
        <f>('6.Econ Transform'!M78)*'7.Wthr Transform'!L102*_xlfn.XLOOKUP('8. Model Variables'!$A78,'4.Annual SAE Indices'!$A$2:$A$23,'4.Annual SAE Indices'!$C$2:$C$23)</f>
        <v>15387.318526873509</v>
      </c>
      <c r="E78">
        <f>'6.Econ Transform'!M78*'7.Wthr Transform'!D102</f>
        <v>0.10214198736571568</v>
      </c>
      <c r="F78">
        <f>E78*_xlfn.XLOOKUP('8. Model Variables'!$A78,'4.Annual SAE Indices'!$A$2:$A$23,'4.Annual SAE Indices'!$K$2:$K$23)</f>
        <v>97316.703995863965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Transform'!M79)*'7.Wthr Transform'!H103*_xlfn.XLOOKUP('8. Model Variables'!A79,'4.Annual SAE Indices'!$A$2:$A$23,'4.Annual SAE Indices'!$B$2:$B$23)</f>
        <v>0</v>
      </c>
      <c r="D79" s="2">
        <f>('6.Econ Transform'!M79)*'7.Wthr Transform'!L103*_xlfn.XLOOKUP('8. Model Variables'!$A79,'4.Annual SAE Indices'!$A$2:$A$23,'4.Annual SAE Indices'!$C$2:$C$23)</f>
        <v>60818.506057192448</v>
      </c>
      <c r="E79">
        <f>'6.Econ Transform'!M79*'7.Wthr Transform'!D103</f>
        <v>9.8926778861601394E-2</v>
      </c>
      <c r="F79">
        <f>E79*_xlfn.XLOOKUP('8. Model Variables'!$A79,'4.Annual SAE Indices'!$A$2:$A$23,'4.Annual SAE Indices'!$K$2:$K$23)</f>
        <v>94253.384959789502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Transform'!M80)*'7.Wthr Transform'!H104*_xlfn.XLOOKUP('8. Model Variables'!A80,'4.Annual SAE Indices'!$A$2:$A$23,'4.Annual SAE Indices'!$B$2:$B$23)</f>
        <v>0</v>
      </c>
      <c r="D80" s="2">
        <f>('6.Econ Transform'!M80)*'7.Wthr Transform'!L104*_xlfn.XLOOKUP('8. Model Variables'!$A80,'4.Annual SAE Indices'!$A$2:$A$23,'4.Annual SAE Indices'!$C$2:$C$23)</f>
        <v>132721.21311482781</v>
      </c>
      <c r="E80">
        <f>'6.Econ Transform'!M80*'7.Wthr Transform'!D104</f>
        <v>0.10230658256619604</v>
      </c>
      <c r="F80">
        <f>E80*_xlfn.XLOOKUP('8. Model Variables'!$A80,'4.Annual SAE Indices'!$A$2:$A$23,'4.Annual SAE Indices'!$K$2:$K$23)</f>
        <v>97473.523564558433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Transform'!M81)*'7.Wthr Transform'!H105*_xlfn.XLOOKUP('8. Model Variables'!A81,'4.Annual SAE Indices'!$A$2:$A$23,'4.Annual SAE Indices'!$B$2:$B$23)</f>
        <v>0</v>
      </c>
      <c r="D81" s="2">
        <f>('6.Econ Transform'!M81)*'7.Wthr Transform'!L105*_xlfn.XLOOKUP('8. Model Variables'!$A81,'4.Annual SAE Indices'!$A$2:$A$23,'4.Annual SAE Indices'!$C$2:$C$23)</f>
        <v>73370.537413377242</v>
      </c>
      <c r="E81">
        <f>'6.Econ Transform'!M81*'7.Wthr Transform'!D105</f>
        <v>0.10238872052442793</v>
      </c>
      <c r="F81">
        <f>E81*_xlfn.XLOOKUP('8. Model Variables'!$A81,'4.Annual SAE Indices'!$A$2:$A$23,'4.Annual SAE Indices'!$K$2:$K$23)</f>
        <v>97551.781248535714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Transform'!M82)*'7.Wthr Transform'!H106*_xlfn.XLOOKUP('8. Model Variables'!A82,'4.Annual SAE Indices'!$A$2:$A$23,'4.Annual SAE Indices'!$B$2:$B$23)</f>
        <v>347.54224236210717</v>
      </c>
      <c r="D82" s="2">
        <f>('6.Econ Transform'!M82)*'7.Wthr Transform'!L106*_xlfn.XLOOKUP('8. Model Variables'!$A82,'4.Annual SAE Indices'!$A$2:$A$23,'4.Annual SAE Indices'!$C$2:$C$23)</f>
        <v>48699.355379720459</v>
      </c>
      <c r="E82">
        <f>'6.Econ Transform'!M82*'7.Wthr Transform'!D106</f>
        <v>9.9038540866674671E-2</v>
      </c>
      <c r="F82">
        <f>E82*_xlfn.XLOOKUP('8. Model Variables'!$A82,'4.Annual SAE Indices'!$A$2:$A$23,'4.Annual SAE Indices'!$K$2:$K$23)</f>
        <v>94359.867222825545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Transform'!M83)*'7.Wthr Transform'!H107*_xlfn.XLOOKUP('8. Model Variables'!A83,'4.Annual SAE Indices'!$A$2:$A$23,'4.Annual SAE Indices'!$B$2:$B$23)</f>
        <v>8444.7134305787185</v>
      </c>
      <c r="D83" s="2">
        <f>('6.Econ Transform'!M83)*'7.Wthr Transform'!L107*_xlfn.XLOOKUP('8. Model Variables'!$A83,'4.Annual SAE Indices'!$A$2:$A$23,'4.Annual SAE Indices'!$C$2:$C$23)</f>
        <v>22489.909472893396</v>
      </c>
      <c r="E83">
        <f>'6.Econ Transform'!M83*'7.Wthr Transform'!D107</f>
        <v>0.1022909073941541</v>
      </c>
      <c r="F83">
        <f>E83*_xlfn.XLOOKUP('8. Model Variables'!$A83,'4.Annual SAE Indices'!$A$2:$A$23,'4.Annual SAE Indices'!$K$2:$K$23)</f>
        <v>97458.588902358955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Transform'!M84)*'7.Wthr Transform'!H108*_xlfn.XLOOKUP('8. Model Variables'!A84,'4.Annual SAE Indices'!$A$2:$A$23,'4.Annual SAE Indices'!$B$2:$B$23)</f>
        <v>23089.459347205353</v>
      </c>
      <c r="D84" s="2">
        <f>('6.Econ Transform'!M84)*'7.Wthr Transform'!L108*_xlfn.XLOOKUP('8. Model Variables'!$A84,'4.Annual SAE Indices'!$A$2:$A$23,'4.Annual SAE Indices'!$C$2:$C$23)</f>
        <v>0</v>
      </c>
      <c r="E84">
        <f>'6.Econ Transform'!M84*'7.Wthr Transform'!D108</f>
        <v>9.8943838083932964E-2</v>
      </c>
      <c r="F84">
        <f>E84*_xlfn.XLOOKUP('8. Model Variables'!$A84,'4.Annual SAE Indices'!$A$2:$A$23,'4.Annual SAE Indices'!$K$2:$K$23)</f>
        <v>94269.638288443632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Transform'!M85)*'7.Wthr Transform'!H109*_xlfn.XLOOKUP('8. Model Variables'!A85,'4.Annual SAE Indices'!$A$2:$A$23,'4.Annual SAE Indices'!$B$2:$B$23)</f>
        <v>26502.56184437039</v>
      </c>
      <c r="D85" s="2">
        <f>('6.Econ Transform'!M85)*'7.Wthr Transform'!L109*_xlfn.XLOOKUP('8. Model Variables'!$A85,'4.Annual SAE Indices'!$A$2:$A$23,'4.Annual SAE Indices'!$C$2:$C$23)</f>
        <v>0</v>
      </c>
      <c r="E85">
        <f>'6.Econ Transform'!M85*'7.Wthr Transform'!D109</f>
        <v>0.10230909564118394</v>
      </c>
      <c r="F85">
        <f>E85*_xlfn.XLOOKUP('8. Model Variables'!$A85,'4.Annual SAE Indices'!$A$2:$A$23,'4.Annual SAE Indices'!$K$2:$K$23)</f>
        <v>97475.917919524727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Transform'!M86)*'7.Wthr Transform'!H110*_xlfn.XLOOKUP('8. Model Variables'!A86,'4.Annual SAE Indices'!$A$2:$A$23,'4.Annual SAE Indices'!$B$2:$B$23)</f>
        <v>36435.848803827488</v>
      </c>
      <c r="D86" s="2">
        <f>('6.Econ Transform'!M86)*'7.Wthr Transform'!L110*_xlfn.XLOOKUP('8. Model Variables'!$A86,'4.Annual SAE Indices'!$A$2:$A$23,'4.Annual SAE Indices'!$C$2:$C$23)</f>
        <v>0</v>
      </c>
      <c r="E86">
        <f>'6.Econ Transform'!M86*'7.Wthr Transform'!D110</f>
        <v>0.10237619845960498</v>
      </c>
      <c r="F86">
        <f>E86*_xlfn.XLOOKUP('8. Model Variables'!$A86,'4.Annual SAE Indices'!$A$2:$A$23,'4.Annual SAE Indices'!$K$2:$K$23)</f>
        <v>96424.435843297208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Transform'!M87)*'7.Wthr Transform'!H111*_xlfn.XLOOKUP('8. Model Variables'!A87,'4.Annual SAE Indices'!$A$2:$A$23,'4.Annual SAE Indices'!$B$2:$B$23)</f>
        <v>29599.668104743145</v>
      </c>
      <c r="D87" s="2">
        <f>('6.Econ Transform'!M87)*'7.Wthr Transform'!L111*_xlfn.XLOOKUP('8. Model Variables'!$A87,'4.Annual SAE Indices'!$A$2:$A$23,'4.Annual SAE Indices'!$C$2:$C$23)</f>
        <v>0</v>
      </c>
      <c r="E87">
        <f>'6.Econ Transform'!M87*'7.Wthr Transform'!D111</f>
        <v>9.583403104841276E-2</v>
      </c>
      <c r="F87">
        <f>E87*_xlfn.XLOOKUP('8. Model Variables'!$A87,'4.Annual SAE Indices'!$A$2:$A$23,'4.Annual SAE Indices'!$K$2:$K$23)</f>
        <v>90262.605151121999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Transform'!M88)*'7.Wthr Transform'!H112*_xlfn.XLOOKUP('8. Model Variables'!A88,'4.Annual SAE Indices'!$A$2:$A$23,'4.Annual SAE Indices'!$B$2:$B$23)</f>
        <v>24210.659547106534</v>
      </c>
      <c r="D88" s="2">
        <f>('6.Econ Transform'!M88)*'7.Wthr Transform'!L112*_xlfn.XLOOKUP('8. Model Variables'!$A88,'4.Annual SAE Indices'!$A$2:$A$23,'4.Annual SAE Indices'!$C$2:$C$23)</f>
        <v>0</v>
      </c>
      <c r="E88">
        <f>'6.Econ Transform'!M88*'7.Wthr Transform'!D112</f>
        <v>0.10273218297893</v>
      </c>
      <c r="F88">
        <f>E88*_xlfn.XLOOKUP('8. Model Variables'!$A88,'4.Annual SAE Indices'!$A$2:$A$23,'4.Annual SAE Indices'!$K$2:$K$23)</f>
        <v>96759.724777261741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Transform'!M89)*'7.Wthr Transform'!H113*_xlfn.XLOOKUP('8. Model Variables'!A89,'4.Annual SAE Indices'!$A$2:$A$23,'4.Annual SAE Indices'!$B$2:$B$23)</f>
        <v>13600.384298589239</v>
      </c>
      <c r="D89" s="2">
        <f>('6.Econ Transform'!M89)*'7.Wthr Transform'!L113*_xlfn.XLOOKUP('8. Model Variables'!$A89,'4.Annual SAE Indices'!$A$2:$A$23,'4.Annual SAE Indices'!$C$2:$C$23)</f>
        <v>0</v>
      </c>
      <c r="E89">
        <f>'6.Econ Transform'!M89*'7.Wthr Transform'!D113</f>
        <v>9.9697820355312133E-2</v>
      </c>
      <c r="F89">
        <f>E89*_xlfn.XLOOKUP('8. Model Variables'!$A89,'4.Annual SAE Indices'!$A$2:$A$23,'4.Annual SAE Indices'!$K$2:$K$23)</f>
        <v>93901.768450217744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Transform'!M90)*'7.Wthr Transform'!H114*_xlfn.XLOOKUP('8. Model Variables'!A90,'4.Annual SAE Indices'!$A$2:$A$23,'4.Annual SAE Indices'!$B$2:$B$23)</f>
        <v>1144.345856134956</v>
      </c>
      <c r="D90" s="2">
        <f>('6.Econ Transform'!M90)*'7.Wthr Transform'!L114*_xlfn.XLOOKUP('8. Model Variables'!$A90,'4.Annual SAE Indices'!$A$2:$A$23,'4.Annual SAE Indices'!$C$2:$C$23)</f>
        <v>21747.01479252112</v>
      </c>
      <c r="E90">
        <f>'6.Econ Transform'!M90*'7.Wthr Transform'!D114</f>
        <v>0.10330996881078201</v>
      </c>
      <c r="F90">
        <f>E90*_xlfn.XLOOKUP('8. Model Variables'!$A90,'4.Annual SAE Indices'!$A$2:$A$23,'4.Annual SAE Indices'!$K$2:$K$23)</f>
        <v>97303.920339441785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Transform'!M91)*'7.Wthr Transform'!H115*_xlfn.XLOOKUP('8. Model Variables'!A91,'4.Annual SAE Indices'!$A$2:$A$23,'4.Annual SAE Indices'!$B$2:$B$23)</f>
        <v>124.95960293478919</v>
      </c>
      <c r="D91" s="2">
        <f>('6.Econ Transform'!M91)*'7.Wthr Transform'!L115*_xlfn.XLOOKUP('8. Model Variables'!$A91,'4.Annual SAE Indices'!$A$2:$A$23,'4.Annual SAE Indices'!$C$2:$C$23)</f>
        <v>86440.490109370876</v>
      </c>
      <c r="E91">
        <f>'6.Econ Transform'!M91*'7.Wthr Transform'!D115</f>
        <v>0.10007499237094325</v>
      </c>
      <c r="F91">
        <f>E91*_xlfn.XLOOKUP('8. Model Variables'!$A91,'4.Annual SAE Indices'!$A$2:$A$23,'4.Annual SAE Indices'!$K$2:$K$23)</f>
        <v>94257.013120075848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Transform'!M92)*'7.Wthr Transform'!H116*_xlfn.XLOOKUP('8. Model Variables'!A92,'4.Annual SAE Indices'!$A$2:$A$23,'4.Annual SAE Indices'!$B$2:$B$23)</f>
        <v>0</v>
      </c>
      <c r="D92" s="2">
        <f>('6.Econ Transform'!M92)*'7.Wthr Transform'!L116*_xlfn.XLOOKUP('8. Model Variables'!$A92,'4.Annual SAE Indices'!$A$2:$A$23,'4.Annual SAE Indices'!$C$2:$C$23)</f>
        <v>147461.39408451939</v>
      </c>
      <c r="E92">
        <f>'6.Econ Transform'!M92*'7.Wthr Transform'!D116</f>
        <v>0.1035116318731554</v>
      </c>
      <c r="F92">
        <f>E92*_xlfn.XLOOKUP('8. Model Variables'!$A92,'4.Annual SAE Indices'!$A$2:$A$23,'4.Annual SAE Indices'!$K$2:$K$23)</f>
        <v>97493.859478737504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Transform'!M93)*'7.Wthr Transform'!H117*_xlfn.XLOOKUP('8. Model Variables'!A93,'4.Annual SAE Indices'!$A$2:$A$23,'4.Annual SAE Indices'!$B$2:$B$23)</f>
        <v>10.433597295598004</v>
      </c>
      <c r="D93" s="2">
        <f>('6.Econ Transform'!M93)*'7.Wthr Transform'!L117*_xlfn.XLOOKUP('8. Model Variables'!$A93,'4.Annual SAE Indices'!$A$2:$A$23,'4.Annual SAE Indices'!$C$2:$C$23)</f>
        <v>105620.70160436332</v>
      </c>
      <c r="E93">
        <f>'6.Econ Transform'!M93*'7.Wthr Transform'!D117</f>
        <v>0.10361238833130421</v>
      </c>
      <c r="F93">
        <f>E93*_xlfn.XLOOKUP('8. Model Variables'!$A93,'4.Annual SAE Indices'!$A$2:$A$23,'4.Annual SAE Indices'!$K$2:$K$23)</f>
        <v>97588.758339808235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Transform'!M94)*'7.Wthr Transform'!H118*_xlfn.XLOOKUP('8. Model Variables'!A94,'4.Annual SAE Indices'!$A$2:$A$23,'4.Annual SAE Indices'!$B$2:$B$23)</f>
        <v>348.44226700543499</v>
      </c>
      <c r="D94" s="2">
        <f>('6.Econ Transform'!M94)*'7.Wthr Transform'!L118*_xlfn.XLOOKUP('8. Model Variables'!$A94,'4.Annual SAE Indices'!$A$2:$A$23,'4.Annual SAE Indices'!$C$2:$C$23)</f>
        <v>45714.16694022881</v>
      </c>
      <c r="E94">
        <f>'6.Econ Transform'!M94*'7.Wthr Transform'!D118</f>
        <v>0.10045909479220197</v>
      </c>
      <c r="F94">
        <f>E94*_xlfn.XLOOKUP('8. Model Variables'!$A94,'4.Annual SAE Indices'!$A$2:$A$23,'4.Annual SAE Indices'!$K$2:$K$23)</f>
        <v>94618.785288149957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Transform'!M95)*'7.Wthr Transform'!H119*_xlfn.XLOOKUP('8. Model Variables'!A95,'4.Annual SAE Indices'!$A$2:$A$23,'4.Annual SAE Indices'!$B$2:$B$23)</f>
        <v>8301.5477175074648</v>
      </c>
      <c r="D95" s="2">
        <f>('6.Econ Transform'!M95)*'7.Wthr Transform'!L119*_xlfn.XLOOKUP('8. Model Variables'!$A95,'4.Annual SAE Indices'!$A$2:$A$23,'4.Annual SAE Indices'!$C$2:$C$23)</f>
        <v>3127.5586797553956</v>
      </c>
      <c r="E95">
        <f>'6.Econ Transform'!M95*'7.Wthr Transform'!D119</f>
        <v>0.104003052795723</v>
      </c>
      <c r="F95">
        <f>E95*_xlfn.XLOOKUP('8. Model Variables'!$A95,'4.Annual SAE Indices'!$A$2:$A$23,'4.Annual SAE Indices'!$K$2:$K$23)</f>
        <v>97956.711058822999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Transform'!M96)*'7.Wthr Transform'!H120*_xlfn.XLOOKUP('8. Model Variables'!A96,'4.Annual SAE Indices'!$A$2:$A$23,'4.Annual SAE Indices'!$B$2:$B$23)</f>
        <v>18778.261782922076</v>
      </c>
      <c r="D96" s="2">
        <f>('6.Econ Transform'!M96)*'7.Wthr Transform'!L120*_xlfn.XLOOKUP('8. Model Variables'!$A96,'4.Annual SAE Indices'!$A$2:$A$23,'4.Annual SAE Indices'!$C$2:$C$23)</f>
        <v>1805.7064071088387</v>
      </c>
      <c r="E96">
        <f>'6.Econ Transform'!M96*'7.Wthr Transform'!D120</f>
        <v>0.10083711576211631</v>
      </c>
      <c r="F96">
        <f>E96*_xlfn.XLOOKUP('8. Model Variables'!$A96,'4.Annual SAE Indices'!$A$2:$A$23,'4.Annual SAE Indices'!$K$2:$K$23)</f>
        <v>94974.829557319681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Transform'!M97)*'7.Wthr Transform'!H121*_xlfn.XLOOKUP('8. Model Variables'!A97,'4.Annual SAE Indices'!$A$2:$A$23,'4.Annual SAE Indices'!$B$2:$B$23)</f>
        <v>33980.482920854585</v>
      </c>
      <c r="D97" s="2">
        <f>('6.Econ Transform'!M97)*'7.Wthr Transform'!L121*_xlfn.XLOOKUP('8. Model Variables'!$A97,'4.Annual SAE Indices'!$A$2:$A$23,'4.Annual SAE Indices'!$C$2:$C$23)</f>
        <v>0</v>
      </c>
      <c r="E97">
        <f>'6.Econ Transform'!M97*'7.Wthr Transform'!D121</f>
        <v>0.10458106456553697</v>
      </c>
      <c r="F97">
        <f>E97*_xlfn.XLOOKUP('8. Model Variables'!$A97,'4.Annual SAE Indices'!$A$2:$A$23,'4.Annual SAE Indices'!$K$2:$K$23)</f>
        <v>98501.119423791621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Transform'!M98)*'7.Wthr Transform'!H122*_xlfn.XLOOKUP('8. Model Variables'!A98,'4.Annual SAE Indices'!$A$2:$A$23,'4.Annual SAE Indices'!$B$2:$B$23)</f>
        <v>44059.267399913049</v>
      </c>
      <c r="D98" s="2">
        <f>('6.Econ Transform'!M98)*'7.Wthr Transform'!L122*_xlfn.XLOOKUP('8. Model Variables'!$A98,'4.Annual SAE Indices'!$A$2:$A$23,'4.Annual SAE Indices'!$C$2:$C$23)</f>
        <v>0</v>
      </c>
      <c r="E98">
        <f>'6.Econ Transform'!M98*'7.Wthr Transform'!D122</f>
        <v>0.10496360853662157</v>
      </c>
      <c r="F98">
        <f>E98*_xlfn.XLOOKUP('8. Model Variables'!$A98,'4.Annual SAE Indices'!$A$2:$A$23,'4.Annual SAE Indices'!$K$2:$K$23)</f>
        <v>97990.803875300975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Transform'!M99)*'7.Wthr Transform'!H123*_xlfn.XLOOKUP('8. Model Variables'!A99,'4.Annual SAE Indices'!$A$2:$A$23,'4.Annual SAE Indices'!$B$2:$B$23)</f>
        <v>39068.022877385054</v>
      </c>
      <c r="D99" s="2">
        <f>('6.Econ Transform'!M99)*'7.Wthr Transform'!L123*_xlfn.XLOOKUP('8. Model Variables'!$A99,'4.Annual SAE Indices'!$A$2:$A$23,'4.Annual SAE Indices'!$C$2:$C$23)</f>
        <v>0</v>
      </c>
      <c r="E99">
        <f>'6.Econ Transform'!M99*'7.Wthr Transform'!D123</f>
        <v>9.5151213219453093E-2</v>
      </c>
      <c r="F99">
        <f>E99*_xlfn.XLOOKUP('8. Model Variables'!$A99,'4.Annual SAE Indices'!$A$2:$A$23,'4.Annual SAE Indices'!$K$2:$K$23)</f>
        <v>88830.252723554862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Transform'!M100)*'7.Wthr Transform'!H124*_xlfn.XLOOKUP('8. Model Variables'!A100,'4.Annual SAE Indices'!$A$2:$A$23,'4.Annual SAE Indices'!$B$2:$B$23)</f>
        <v>27509.171980759216</v>
      </c>
      <c r="D100" s="2">
        <f>('6.Econ Transform'!M100)*'7.Wthr Transform'!L124*_xlfn.XLOOKUP('8. Model Variables'!$A100,'4.Annual SAE Indices'!$A$2:$A$23,'4.Annual SAE Indices'!$C$2:$C$23)</f>
        <v>0</v>
      </c>
      <c r="E100">
        <f>'6.Econ Transform'!M100*'7.Wthr Transform'!D124</f>
        <v>0.10522331150635378</v>
      </c>
      <c r="F100">
        <f>E100*_xlfn.XLOOKUP('8. Model Variables'!$A100,'4.Annual SAE Indices'!$A$2:$A$23,'4.Annual SAE Indices'!$K$2:$K$23)</f>
        <v>98233.254598248284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Transform'!M101)*'7.Wthr Transform'!H125*_xlfn.XLOOKUP('8. Model Variables'!A101,'4.Annual SAE Indices'!$A$2:$A$23,'4.Annual SAE Indices'!$B$2:$B$23)</f>
        <v>16113.157476171398</v>
      </c>
      <c r="D101" s="2">
        <f>('6.Econ Transform'!M101)*'7.Wthr Transform'!L125*_xlfn.XLOOKUP('8. Model Variables'!$A101,'4.Annual SAE Indices'!$A$2:$A$23,'4.Annual SAE Indices'!$C$2:$C$23)</f>
        <v>0</v>
      </c>
      <c r="E101">
        <f>'6.Econ Transform'!M101*'7.Wthr Transform'!D125</f>
        <v>0.10171029370691492</v>
      </c>
      <c r="F101">
        <f>E101*_xlfn.XLOOKUP('8. Model Variables'!$A101,'4.Annual SAE Indices'!$A$2:$A$23,'4.Annual SAE Indices'!$K$2:$K$23)</f>
        <v>94953.608985882092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Transform'!M102)*'7.Wthr Transform'!H126*_xlfn.XLOOKUP('8. Model Variables'!A102,'4.Annual SAE Indices'!$A$2:$A$23,'4.Annual SAE Indices'!$B$2:$B$23)</f>
        <v>5614.3891347135504</v>
      </c>
      <c r="D102" s="2">
        <f>('6.Econ Transform'!M102)*'7.Wthr Transform'!L126*_xlfn.XLOOKUP('8. Model Variables'!$A102,'4.Annual SAE Indices'!$A$2:$A$23,'4.Annual SAE Indices'!$C$2:$C$23)</f>
        <v>5253.2124448541254</v>
      </c>
      <c r="E102">
        <f>'6.Econ Transform'!M102*'7.Wthr Transform'!D126</f>
        <v>0.10497796203634456</v>
      </c>
      <c r="F102">
        <f>E102*_xlfn.XLOOKUP('8. Model Variables'!$A102,'4.Annual SAE Indices'!$A$2:$A$23,'4.Annual SAE Indices'!$K$2:$K$23)</f>
        <v>98004.203862171562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Transform'!M103)*'7.Wthr Transform'!H127*_xlfn.XLOOKUP('8. Model Variables'!A103,'4.Annual SAE Indices'!$A$2:$A$23,'4.Annual SAE Indices'!$B$2:$B$23)</f>
        <v>316.24842881614649</v>
      </c>
      <c r="D103" s="2">
        <f>('6.Econ Transform'!M103)*'7.Wthr Transform'!L127*_xlfn.XLOOKUP('8. Model Variables'!$A103,'4.Annual SAE Indices'!$A$2:$A$23,'4.Annual SAE Indices'!$C$2:$C$23)</f>
        <v>104941.53273983419</v>
      </c>
      <c r="E103">
        <f>'6.Econ Transform'!M103*'7.Wthr Transform'!D127</f>
        <v>0.10136947788280917</v>
      </c>
      <c r="F103">
        <f>E103*_xlfn.XLOOKUP('8. Model Variables'!$A103,'4.Annual SAE Indices'!$A$2:$A$23,'4.Annual SAE Indices'!$K$2:$K$23)</f>
        <v>94635.433791229807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Transform'!M104)*'7.Wthr Transform'!H128*_xlfn.XLOOKUP('8. Model Variables'!A104,'4.Annual SAE Indices'!$A$2:$A$23,'4.Annual SAE Indices'!$B$2:$B$23)</f>
        <v>0</v>
      </c>
      <c r="D104" s="2">
        <f>('6.Econ Transform'!M104)*'7.Wthr Transform'!L128*_xlfn.XLOOKUP('8. Model Variables'!$A104,'4.Annual SAE Indices'!$A$2:$A$23,'4.Annual SAE Indices'!$C$2:$C$23)</f>
        <v>195119.9559943605</v>
      </c>
      <c r="E104">
        <f>'6.Econ Transform'!M104*'7.Wthr Transform'!D128</f>
        <v>0.10451888089472122</v>
      </c>
      <c r="F104">
        <f>E104*_xlfn.XLOOKUP('8. Model Variables'!$A104,'4.Annual SAE Indices'!$A$2:$A$23,'4.Annual SAE Indices'!$K$2:$K$23)</f>
        <v>97575.619796333485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Transform'!M105)*'7.Wthr Transform'!H129*_xlfn.XLOOKUP('8. Model Variables'!A105,'4.Annual SAE Indices'!$A$2:$A$23,'4.Annual SAE Indices'!$B$2:$B$23)</f>
        <v>103.80063776311385</v>
      </c>
      <c r="D105" s="2">
        <f>('6.Econ Transform'!M105)*'7.Wthr Transform'!L129*_xlfn.XLOOKUP('8. Model Variables'!$A105,'4.Annual SAE Indices'!$A$2:$A$23,'4.Annual SAE Indices'!$C$2:$C$23)</f>
        <v>128232.07371572324</v>
      </c>
      <c r="E105">
        <f>'6.Econ Transform'!M105*'7.Wthr Transform'!D129</f>
        <v>0.10428922297191152</v>
      </c>
      <c r="F105">
        <f>E105*_xlfn.XLOOKUP('8. Model Variables'!$A105,'4.Annual SAE Indices'!$A$2:$A$23,'4.Annual SAE Indices'!$K$2:$K$23)</f>
        <v>97361.218207190308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Transform'!M106)*'7.Wthr Transform'!H130*_xlfn.XLOOKUP('8. Model Variables'!A106,'4.Annual SAE Indices'!$A$2:$A$23,'4.Annual SAE Indices'!$B$2:$B$23)</f>
        <v>190.25533812641049</v>
      </c>
      <c r="D106" s="2">
        <f>('6.Econ Transform'!M106)*'7.Wthr Transform'!L130*_xlfn.XLOOKUP('8. Model Variables'!$A106,'4.Annual SAE Indices'!$A$2:$A$23,'4.Annual SAE Indices'!$C$2:$C$23)</f>
        <v>36895.110199299939</v>
      </c>
      <c r="E106">
        <f>'6.Econ Transform'!M106*'7.Wthr Transform'!D130</f>
        <v>0.10090074824382238</v>
      </c>
      <c r="F106">
        <f>E106*_xlfn.XLOOKUP('8. Model Variables'!$A106,'4.Annual SAE Indices'!$A$2:$A$23,'4.Annual SAE Indices'!$K$2:$K$23)</f>
        <v>94197.84218433997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Transform'!M107)*'7.Wthr Transform'!H131*_xlfn.XLOOKUP('8. Model Variables'!A107,'4.Annual SAE Indices'!$A$2:$A$23,'4.Annual SAE Indices'!$B$2:$B$23)</f>
        <v>8867.2206542886124</v>
      </c>
      <c r="D107" s="2">
        <f>('6.Econ Transform'!M107)*'7.Wthr Transform'!L131*_xlfn.XLOOKUP('8. Model Variables'!$A107,'4.Annual SAE Indices'!$A$2:$A$23,'4.Annual SAE Indices'!$C$2:$C$23)</f>
        <v>10432.466096684078</v>
      </c>
      <c r="E107">
        <f>'6.Econ Transform'!M107*'7.Wthr Transform'!D131</f>
        <v>0.10423898151272697</v>
      </c>
      <c r="F107">
        <f>E107*_xlfn.XLOOKUP('8. Model Variables'!$A107,'4.Annual SAE Indices'!$A$2:$A$23,'4.Annual SAE Indices'!$K$2:$K$23)</f>
        <v>97314.31432267261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Transform'!M108)*'7.Wthr Transform'!H132*_xlfn.XLOOKUP('8. Model Variables'!A108,'4.Annual SAE Indices'!$A$2:$A$23,'4.Annual SAE Indices'!$B$2:$B$23)</f>
        <v>23798.113801447365</v>
      </c>
      <c r="D108" s="2">
        <f>('6.Econ Transform'!M108)*'7.Wthr Transform'!L132*_xlfn.XLOOKUP('8. Model Variables'!$A108,'4.Annual SAE Indices'!$A$2:$A$23,'4.Annual SAE Indices'!$C$2:$C$23)</f>
        <v>0</v>
      </c>
      <c r="E108">
        <f>'6.Econ Transform'!M108*'7.Wthr Transform'!D132</f>
        <v>0.10085211092459269</v>
      </c>
      <c r="F108">
        <f>E108*_xlfn.XLOOKUP('8. Model Variables'!$A108,'4.Annual SAE Indices'!$A$2:$A$23,'4.Annual SAE Indices'!$K$2:$K$23)</f>
        <v>94152.435875657335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Transform'!M109)*'7.Wthr Transform'!H133*_xlfn.XLOOKUP('8. Model Variables'!A109,'4.Annual SAE Indices'!$A$2:$A$23,'4.Annual SAE Indices'!$B$2:$B$23)</f>
        <v>39587.177705169779</v>
      </c>
      <c r="D109" s="2">
        <f>('6.Econ Transform'!M109)*'7.Wthr Transform'!L133*_xlfn.XLOOKUP('8. Model Variables'!$A109,'4.Annual SAE Indices'!$A$2:$A$23,'4.Annual SAE Indices'!$C$2:$C$23)</f>
        <v>0</v>
      </c>
      <c r="E109">
        <f>'6.Econ Transform'!M109*'7.Wthr Transform'!D133</f>
        <v>0.10437415904963343</v>
      </c>
      <c r="F109">
        <f>E109*_xlfn.XLOOKUP('8. Model Variables'!$A109,'4.Annual SAE Indices'!$A$2:$A$23,'4.Annual SAE Indices'!$K$2:$K$23)</f>
        <v>97440.511922888734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Transform'!M110)*'7.Wthr Transform'!H134*_xlfn.XLOOKUP('8. Model Variables'!A110,'4.Annual SAE Indices'!$A$2:$A$23,'4.Annual SAE Indices'!$B$2:$B$23)</f>
        <v>40062.346861540551</v>
      </c>
      <c r="D110" s="2">
        <f>('6.Econ Transform'!M110)*'7.Wthr Transform'!L134*_xlfn.XLOOKUP('8. Model Variables'!$A110,'4.Annual SAE Indices'!$A$2:$A$23,'4.Annual SAE Indices'!$C$2:$C$23)</f>
        <v>0</v>
      </c>
      <c r="E110">
        <f>'6.Econ Transform'!M110*'7.Wthr Transform'!D134</f>
        <v>0.10453446931451628</v>
      </c>
      <c r="F110">
        <f>E110*_xlfn.XLOOKUP('8. Model Variables'!$A110,'4.Annual SAE Indices'!$A$2:$A$23,'4.Annual SAE Indices'!$K$2:$K$23)</f>
        <v>96807.079687730147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Transform'!M111)*'7.Wthr Transform'!H135*_xlfn.XLOOKUP('8. Model Variables'!A111,'4.Annual SAE Indices'!$A$2:$A$23,'4.Annual SAE Indices'!$B$2:$B$23)</f>
        <v>34072.378179750776</v>
      </c>
      <c r="D111" s="2">
        <f>('6.Econ Transform'!M111)*'7.Wthr Transform'!L135*_xlfn.XLOOKUP('8. Model Variables'!$A111,'4.Annual SAE Indices'!$A$2:$A$23,'4.Annual SAE Indices'!$C$2:$C$23)</f>
        <v>0</v>
      </c>
      <c r="E111">
        <f>'6.Econ Transform'!M111*'7.Wthr Transform'!D135</f>
        <v>9.4563025971437134E-2</v>
      </c>
      <c r="F111">
        <f>E111*_xlfn.XLOOKUP('8. Model Variables'!$A111,'4.Annual SAE Indices'!$A$2:$A$23,'4.Annual SAE Indices'!$K$2:$K$23)</f>
        <v>87572.744672255008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Transform'!M112)*'7.Wthr Transform'!H136*_xlfn.XLOOKUP('8. Model Variables'!A112,'4.Annual SAE Indices'!$A$2:$A$23,'4.Annual SAE Indices'!$B$2:$B$23)</f>
        <v>28702.507684578875</v>
      </c>
      <c r="D112" s="2">
        <f>('6.Econ Transform'!M112)*'7.Wthr Transform'!L136*_xlfn.XLOOKUP('8. Model Variables'!$A112,'4.Annual SAE Indices'!$A$2:$A$23,'4.Annual SAE Indices'!$C$2:$C$23)</f>
        <v>0</v>
      </c>
      <c r="E112">
        <f>'6.Econ Transform'!M112*'7.Wthr Transform'!D136</f>
        <v>0.10484793020644784</v>
      </c>
      <c r="F112">
        <f>E112*_xlfn.XLOOKUP('8. Model Variables'!$A112,'4.Annual SAE Indices'!$A$2:$A$23,'4.Annual SAE Indices'!$K$2:$K$23)</f>
        <v>97097.368945839873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Transform'!M113)*'7.Wthr Transform'!H137*_xlfn.XLOOKUP('8. Model Variables'!A113,'4.Annual SAE Indices'!$A$2:$A$23,'4.Annual SAE Indices'!$B$2:$B$23)</f>
        <v>16882.704578986046</v>
      </c>
      <c r="D113" s="2">
        <f>('6.Econ Transform'!M113)*'7.Wthr Transform'!L137*_xlfn.XLOOKUP('8. Model Variables'!$A113,'4.Annual SAE Indices'!$A$2:$A$23,'4.Annual SAE Indices'!$C$2:$C$23)</f>
        <v>757.06461366626229</v>
      </c>
      <c r="E113">
        <f>'6.Econ Transform'!M113*'7.Wthr Transform'!D137</f>
        <v>0.10161393999182358</v>
      </c>
      <c r="F113">
        <f>E113*_xlfn.XLOOKUP('8. Model Variables'!$A113,'4.Annual SAE Indices'!$A$2:$A$23,'4.Annual SAE Indices'!$K$2:$K$23)</f>
        <v>94102.441526497307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Transform'!M114)*'7.Wthr Transform'!H138*_xlfn.XLOOKUP('8. Model Variables'!A114,'4.Annual SAE Indices'!$A$2:$A$23,'4.Annual SAE Indices'!$B$2:$B$23)</f>
        <v>5498.4757557427765</v>
      </c>
      <c r="D114" s="2">
        <f>('6.Econ Transform'!M114)*'7.Wthr Transform'!L138*_xlfn.XLOOKUP('8. Model Variables'!$A114,'4.Annual SAE Indices'!$A$2:$A$23,'4.Annual SAE Indices'!$C$2:$C$23)</f>
        <v>23153.719216756414</v>
      </c>
      <c r="E114">
        <f>'6.Econ Transform'!M114*'7.Wthr Transform'!D138</f>
        <v>0.10515420216421482</v>
      </c>
      <c r="F114">
        <f>E114*_xlfn.XLOOKUP('8. Model Variables'!$A114,'4.Annual SAE Indices'!$A$2:$A$23,'4.Annual SAE Indices'!$K$2:$K$23)</f>
        <v>97381.0006896665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Transform'!M115)*'7.Wthr Transform'!H139*_xlfn.XLOOKUP('8. Model Variables'!A115,'4.Annual SAE Indices'!$A$2:$A$23,'4.Annual SAE Indices'!$B$2:$B$23)</f>
        <v>230.89650446519531</v>
      </c>
      <c r="D115" s="2">
        <f>('6.Econ Transform'!M115)*'7.Wthr Transform'!L139*_xlfn.XLOOKUP('8. Model Variables'!$A115,'4.Annual SAE Indices'!$A$2:$A$23,'4.Annual SAE Indices'!$C$2:$C$23)</f>
        <v>83160.770434672799</v>
      </c>
      <c r="E115">
        <f>'6.Econ Transform'!M115*'7.Wthr Transform'!D139</f>
        <v>0.10185286772967608</v>
      </c>
      <c r="F115">
        <f>E115*_xlfn.XLOOKUP('8. Model Variables'!$A115,'4.Annual SAE Indices'!$A$2:$A$23,'4.Annual SAE Indices'!$K$2:$K$23)</f>
        <v>94323.707265057703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Transform'!M116)*'7.Wthr Transform'!H140*_xlfn.XLOOKUP('8. Model Variables'!A116,'4.Annual SAE Indices'!$A$2:$A$23,'4.Annual SAE Indices'!$B$2:$B$23)</f>
        <v>0</v>
      </c>
      <c r="D116" s="2">
        <f>('6.Econ Transform'!M116)*'7.Wthr Transform'!L140*_xlfn.XLOOKUP('8. Model Variables'!$A116,'4.Annual SAE Indices'!$A$2:$A$23,'4.Annual SAE Indices'!$C$2:$C$23)</f>
        <v>165877.11005286357</v>
      </c>
      <c r="E116">
        <f>'6.Econ Transform'!M116*'7.Wthr Transform'!D140</f>
        <v>0.10534168253792574</v>
      </c>
      <c r="F116">
        <f>E116*_xlfn.XLOOKUP('8. Model Variables'!$A116,'4.Annual SAE Indices'!$A$2:$A$23,'4.Annual SAE Indices'!$K$2:$K$23)</f>
        <v>97554.622152488591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Transform'!M117)*'7.Wthr Transform'!H141*_xlfn.XLOOKUP('8. Model Variables'!A117,'4.Annual SAE Indices'!$A$2:$A$23,'4.Annual SAE Indices'!$B$2:$B$23)</f>
        <v>14.867306021308863</v>
      </c>
      <c r="D117" s="2">
        <f>('6.Econ Transform'!M117)*'7.Wthr Transform'!L141*_xlfn.XLOOKUP('8. Model Variables'!$A117,'4.Annual SAE Indices'!$A$2:$A$23,'4.Annual SAE Indices'!$C$2:$C$23)</f>
        <v>136641.16287957496</v>
      </c>
      <c r="E117">
        <f>'6.Econ Transform'!M117*'7.Wthr Transform'!D141</f>
        <v>0.10543536000686558</v>
      </c>
      <c r="F117">
        <f>E117*_xlfn.XLOOKUP('8. Model Variables'!$A117,'4.Annual SAE Indices'!$A$2:$A$23,'4.Annual SAE Indices'!$K$2:$K$23)</f>
        <v>97641.374802213337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Transform'!M118)*'7.Wthr Transform'!H142*_xlfn.XLOOKUP('8. Model Variables'!A118,'4.Annual SAE Indices'!$A$2:$A$23,'4.Annual SAE Indices'!$B$2:$B$23)</f>
        <v>745.64655201298308</v>
      </c>
      <c r="D118" s="2">
        <f>('6.Econ Transform'!M118)*'7.Wthr Transform'!L142*_xlfn.XLOOKUP('8. Model Variables'!$A118,'4.Annual SAE Indices'!$A$2:$A$23,'4.Annual SAE Indices'!$C$2:$C$23)</f>
        <v>51084.194875219968</v>
      </c>
      <c r="E118">
        <f>'6.Econ Transform'!M118*'7.Wthr Transform'!D142</f>
        <v>0.10210987871971226</v>
      </c>
      <c r="F118">
        <f>E118*_xlfn.XLOOKUP('8. Model Variables'!$A118,'4.Annual SAE Indices'!$A$2:$A$23,'4.Annual SAE Indices'!$K$2:$K$23)</f>
        <v>94561.719506916386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Transform'!M119)*'7.Wthr Transform'!H143*_xlfn.XLOOKUP('8. Model Variables'!A119,'4.Annual SAE Indices'!$A$2:$A$23,'4.Annual SAE Indices'!$B$2:$B$23)</f>
        <v>9324.5407768238583</v>
      </c>
      <c r="D119" s="2">
        <f>('6.Econ Transform'!M119)*'7.Wthr Transform'!L143*_xlfn.XLOOKUP('8. Model Variables'!$A119,'4.Annual SAE Indices'!$A$2:$A$23,'4.Annual SAE Indices'!$C$2:$C$23)</f>
        <v>7035.4876680836669</v>
      </c>
      <c r="E119">
        <f>'6.Econ Transform'!M119*'7.Wthr Transform'!D143</f>
        <v>0.10559167671325534</v>
      </c>
      <c r="F119">
        <f>E119*_xlfn.XLOOKUP('8. Model Variables'!$A119,'4.Annual SAE Indices'!$A$2:$A$23,'4.Annual SAE Indices'!$K$2:$K$23)</f>
        <v>97786.136276119767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Transform'!M120)*'7.Wthr Transform'!H144*_xlfn.XLOOKUP('8. Model Variables'!A120,'4.Annual SAE Indices'!$A$2:$A$23,'4.Annual SAE Indices'!$B$2:$B$23)</f>
        <v>22353.31119347323</v>
      </c>
      <c r="D120" s="2">
        <f>('6.Econ Transform'!M120)*'7.Wthr Transform'!L144*_xlfn.XLOOKUP('8. Model Variables'!$A120,'4.Annual SAE Indices'!$A$2:$A$23,'4.Annual SAE Indices'!$C$2:$C$23)</f>
        <v>280.9792150018115</v>
      </c>
      <c r="E120">
        <f>'6.Econ Transform'!M120*'7.Wthr Transform'!D144</f>
        <v>0.10226106416914275</v>
      </c>
      <c r="F120">
        <f>E120*_xlfn.XLOOKUP('8. Model Variables'!$A120,'4.Annual SAE Indices'!$A$2:$A$23,'4.Annual SAE Indices'!$K$2:$K$23)</f>
        <v>94701.729036276578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Transform'!M121)*'7.Wthr Transform'!H145*_xlfn.XLOOKUP('8. Model Variables'!A121,'4.Annual SAE Indices'!$A$2:$A$23,'4.Annual SAE Indices'!$B$2:$B$23)</f>
        <v>34084.291892951398</v>
      </c>
      <c r="D121" s="2">
        <f>('6.Econ Transform'!M121)*'7.Wthr Transform'!L145*_xlfn.XLOOKUP('8. Model Variables'!$A121,'4.Annual SAE Indices'!$A$2:$A$23,'4.Annual SAE Indices'!$C$2:$C$23)</f>
        <v>0</v>
      </c>
      <c r="E121">
        <f>'6.Econ Transform'!M121*'7.Wthr Transform'!D145</f>
        <v>0.10574361310626279</v>
      </c>
      <c r="F121">
        <f>E121*_xlfn.XLOOKUP('8. Model Variables'!$A121,'4.Annual SAE Indices'!$A$2:$A$23,'4.Annual SAE Indices'!$K$2:$K$23)</f>
        <v>97926.841237859087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Transform'!M122)*'7.Wthr Transform'!H146*_xlfn.XLOOKUP('8. Model Variables'!A122,'4.Annual SAE Indices'!$A$2:$A$23,'4.Annual SAE Indices'!$B$2:$B$23)</f>
        <v>40084.093515519431</v>
      </c>
      <c r="D122" s="2">
        <f>('6.Econ Transform'!M122)*'7.Wthr Transform'!L146*_xlfn.XLOOKUP('8. Model Variables'!$A122,'4.Annual SAE Indices'!$A$2:$A$23,'4.Annual SAE Indices'!$C$2:$C$23)</f>
        <v>0</v>
      </c>
      <c r="E122">
        <f>'6.Econ Transform'!M122*'7.Wthr Transform'!D146</f>
        <v>0.10581737752867142</v>
      </c>
      <c r="F122">
        <f>E122*_xlfn.XLOOKUP('8. Model Variables'!$A122,'4.Annual SAE Indices'!$A$2:$A$23,'4.Annual SAE Indices'!$K$2:$K$23)</f>
        <v>97048.876473807337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Transform'!M123)*'7.Wthr Transform'!H147*_xlfn.XLOOKUP('8. Model Variables'!A123,'4.Annual SAE Indices'!$A$2:$A$23,'4.Annual SAE Indices'!$B$2:$B$23)</f>
        <v>34062.374859186362</v>
      </c>
      <c r="D123" s="2">
        <f>('6.Econ Transform'!M123)*'7.Wthr Transform'!L147*_xlfn.XLOOKUP('8. Model Variables'!$A123,'4.Annual SAE Indices'!$A$2:$A$23,'4.Annual SAE Indices'!$C$2:$C$23)</f>
        <v>0</v>
      </c>
      <c r="E123">
        <f>'6.Econ Transform'!M123*'7.Wthr Transform'!D147</f>
        <v>9.5643538032520237E-2</v>
      </c>
      <c r="F123">
        <f>E123*_xlfn.XLOOKUP('8. Model Variables'!$A123,'4.Annual SAE Indices'!$A$2:$A$23,'4.Annual SAE Indices'!$K$2:$K$23)</f>
        <v>87718.086809710891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Transform'!M124)*'7.Wthr Transform'!H148*_xlfn.XLOOKUP('8. Model Variables'!A124,'4.Annual SAE Indices'!$A$2:$A$23,'4.Annual SAE Indices'!$B$2:$B$23)</f>
        <v>28679.22127410302</v>
      </c>
      <c r="D124" s="2">
        <f>('6.Econ Transform'!M124)*'7.Wthr Transform'!L148*_xlfn.XLOOKUP('8. Model Variables'!$A124,'4.Annual SAE Indices'!$A$2:$A$23,'4.Annual SAE Indices'!$C$2:$C$23)</f>
        <v>0</v>
      </c>
      <c r="E124">
        <f>'6.Econ Transform'!M124*'7.Wthr Transform'!D148</f>
        <v>0.10599104399470294</v>
      </c>
      <c r="F124">
        <f>E124*_xlfn.XLOOKUP('8. Model Variables'!$A124,'4.Annual SAE Indices'!$A$2:$A$23,'4.Annual SAE Indices'!$K$2:$K$23)</f>
        <v>97208.152159929581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Transform'!M125)*'7.Wthr Transform'!H149*_xlfn.XLOOKUP('8. Model Variables'!A125,'4.Annual SAE Indices'!$A$2:$A$23,'4.Annual SAE Indices'!$B$2:$B$23)</f>
        <v>16860.286750224313</v>
      </c>
      <c r="D125" s="2">
        <f>('6.Econ Transform'!M125)*'7.Wthr Transform'!L149*_xlfn.XLOOKUP('8. Model Variables'!$A125,'4.Annual SAE Indices'!$A$2:$A$23,'4.Annual SAE Indices'!$C$2:$C$23)</f>
        <v>765.99257924802328</v>
      </c>
      <c r="E125">
        <f>'6.Econ Transform'!M125*'7.Wthr Transform'!D149</f>
        <v>0.10266869033838219</v>
      </c>
      <c r="F125">
        <f>E125*_xlfn.XLOOKUP('8. Model Variables'!$A125,'4.Annual SAE Indices'!$A$2:$A$23,'4.Annual SAE Indices'!$K$2:$K$23)</f>
        <v>94161.103583175616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Transform'!M126)*'7.Wthr Transform'!H150*_xlfn.XLOOKUP('8. Model Variables'!A126,'4.Annual SAE Indices'!$A$2:$A$23,'4.Annual SAE Indices'!$B$2:$B$23)</f>
        <v>5488.340635421283</v>
      </c>
      <c r="D126" s="2">
        <f>('6.Econ Transform'!M126)*'7.Wthr Transform'!L150*_xlfn.XLOOKUP('8. Model Variables'!$A126,'4.Annual SAE Indices'!$A$2:$A$23,'4.Annual SAE Indices'!$C$2:$C$23)</f>
        <v>23414.677783855896</v>
      </c>
      <c r="E126">
        <f>'6.Econ Transform'!M126*'7.Wthr Transform'!D150</f>
        <v>0.10619086826141504</v>
      </c>
      <c r="F126">
        <f>E126*_xlfn.XLOOKUP('8. Model Variables'!$A126,'4.Annual SAE Indices'!$A$2:$A$23,'4.Annual SAE Indices'!$K$2:$K$23)</f>
        <v>97391.418094405773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Transform'!M127)*'7.Wthr Transform'!H151*_xlfn.XLOOKUP('8. Model Variables'!A127,'4.Annual SAE Indices'!$A$2:$A$23,'4.Annual SAE Indices'!$B$2:$B$23)</f>
        <v>230.52374698884674</v>
      </c>
      <c r="D127" s="2">
        <f>('6.Econ Transform'!M127)*'7.Wthr Transform'!L151*_xlfn.XLOOKUP('8. Model Variables'!$A127,'4.Annual SAE Indices'!$A$2:$A$23,'4.Annual SAE Indices'!$C$2:$C$23)</f>
        <v>84117.3332205919</v>
      </c>
      <c r="E127">
        <f>'6.Econ Transform'!M127*'7.Wthr Transform'!D151</f>
        <v>0.10288057165462004</v>
      </c>
      <c r="F127">
        <f>E127*_xlfn.XLOOKUP('8. Model Variables'!$A127,'4.Annual SAE Indices'!$A$2:$A$23,'4.Annual SAE Indices'!$K$2:$K$23)</f>
        <v>94355.42746614186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Transform'!M128)*'7.Wthr Transform'!H152*_xlfn.XLOOKUP('8. Model Variables'!A128,'4.Annual SAE Indices'!$A$2:$A$23,'4.Annual SAE Indices'!$B$2:$B$23)</f>
        <v>0</v>
      </c>
      <c r="D128" s="2">
        <f>('6.Econ Transform'!M128)*'7.Wthr Transform'!L152*_xlfn.XLOOKUP('8. Model Variables'!$A128,'4.Annual SAE Indices'!$A$2:$A$23,'4.Annual SAE Indices'!$C$2:$C$23)</f>
        <v>167823.53112200336</v>
      </c>
      <c r="E128">
        <f>'6.Econ Transform'!M128*'7.Wthr Transform'!D152</f>
        <v>0.10642894590758933</v>
      </c>
      <c r="F128">
        <f>E128*_xlfn.XLOOKUP('8. Model Variables'!$A128,'4.Annual SAE Indices'!$A$2:$A$23,'4.Annual SAE Indices'!$K$2:$K$23)</f>
        <v>97609.767562275389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Transform'!M129)*'7.Wthr Transform'!H153*_xlfn.XLOOKUP('8. Model Variables'!A129,'4.Annual SAE Indices'!$A$2:$A$23,'4.Annual SAE Indices'!$B$2:$B$23)</f>
        <v>14.850095041551226</v>
      </c>
      <c r="D129" s="2">
        <f>('6.Econ Transform'!M129)*'7.Wthr Transform'!L153*_xlfn.XLOOKUP('8. Model Variables'!$A129,'4.Annual SAE Indices'!$A$2:$A$23,'4.Annual SAE Indices'!$C$2:$C$23)</f>
        <v>138276.1189283795</v>
      </c>
      <c r="E129">
        <f>'6.Econ Transform'!M129*'7.Wthr Transform'!D153</f>
        <v>0.10654793402566889</v>
      </c>
      <c r="F129">
        <f>E129*_xlfn.XLOOKUP('8. Model Variables'!$A129,'4.Annual SAE Indices'!$A$2:$A$23,'4.Annual SAE Indices'!$K$2:$K$23)</f>
        <v>97718.895792846262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Transform'!M130)*'7.Wthr Transform'!H154*_xlfn.XLOOKUP('8. Model Variables'!A130,'4.Annual SAE Indices'!$A$2:$A$23,'4.Annual SAE Indices'!$B$2:$B$23)</f>
        <v>745.11369567418694</v>
      </c>
      <c r="D130" s="2">
        <f>('6.Econ Transform'!M130)*'7.Wthr Transform'!L154*_xlfn.XLOOKUP('8. Model Variables'!$A130,'4.Annual SAE Indices'!$A$2:$A$23,'4.Annual SAE Indices'!$C$2:$C$23)</f>
        <v>51718.362375074386</v>
      </c>
      <c r="E130">
        <f>'6.Econ Transform'!M130*'7.Wthr Transform'!D154</f>
        <v>0.10323312828194801</v>
      </c>
      <c r="F130">
        <f>E130*_xlfn.XLOOKUP('8. Model Variables'!$A130,'4.Annual SAE Indices'!$A$2:$A$23,'4.Annual SAE Indices'!$K$2:$K$23)</f>
        <v>94678.769674904339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Transform'!M131)*'7.Wthr Transform'!H155*_xlfn.XLOOKUP('8. Model Variables'!A131,'4.Annual SAE Indices'!$A$2:$A$23,'4.Annual SAE Indices'!$B$2:$B$23)</f>
        <v>9322.0034760241106</v>
      </c>
      <c r="D131" s="2">
        <f>('6.Econ Transform'!M131)*'7.Wthr Transform'!L155*_xlfn.XLOOKUP('8. Model Variables'!$A131,'4.Annual SAE Indices'!$A$2:$A$23,'4.Annual SAE Indices'!$C$2:$C$23)</f>
        <v>7125.9815550574913</v>
      </c>
      <c r="E131">
        <f>'6.Econ Transform'!M131*'7.Wthr Transform'!D155</f>
        <v>0.10680050094481446</v>
      </c>
      <c r="F131">
        <f>E131*_xlfn.XLOOKUP('8. Model Variables'!$A131,'4.Annual SAE Indices'!$A$2:$A$23,'4.Annual SAE Indices'!$K$2:$K$23)</f>
        <v>97950.533887741272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Transform'!M132)*'7.Wthr Transform'!H156*_xlfn.XLOOKUP('8. Model Variables'!A132,'4.Annual SAE Indices'!$A$2:$A$23,'4.Annual SAE Indices'!$B$2:$B$23)</f>
        <v>22357.109055306239</v>
      </c>
      <c r="D132" s="2">
        <f>('6.Econ Transform'!M132)*'7.Wthr Transform'!L156*_xlfn.XLOOKUP('8. Model Variables'!$A132,'4.Annual SAE Indices'!$A$2:$A$23,'4.Annual SAE Indices'!$C$2:$C$23)</f>
        <v>284.71913499627124</v>
      </c>
      <c r="E132">
        <f>'6.Econ Transform'!M132*'7.Wthr Transform'!D156</f>
        <v>0.10347748968451025</v>
      </c>
      <c r="F132">
        <f>E132*_xlfn.XLOOKUP('8. Model Variables'!$A132,'4.Annual SAE Indices'!$A$2:$A$23,'4.Annual SAE Indices'!$K$2:$K$23)</f>
        <v>94902.882199010346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Transform'!M133)*'7.Wthr Transform'!H157*_xlfn.XLOOKUP('8. Model Variables'!A133,'4.Annual SAE Indices'!$A$2:$A$23,'4.Annual SAE Indices'!$B$2:$B$23)</f>
        <v>34121.463559027747</v>
      </c>
      <c r="D133" s="2">
        <f>('6.Econ Transform'!M133)*'7.Wthr Transform'!L157*_xlfn.XLOOKUP('8. Model Variables'!$A133,'4.Annual SAE Indices'!$A$2:$A$23,'4.Annual SAE Indices'!$C$2:$C$23)</f>
        <v>0</v>
      </c>
      <c r="E133">
        <f>'6.Econ Transform'!M133*'7.Wthr Transform'!D157</f>
        <v>0.10709996183753136</v>
      </c>
      <c r="F133">
        <f>E133*_xlfn.XLOOKUP('8. Model Variables'!$A133,'4.Annual SAE Indices'!$A$2:$A$23,'4.Annual SAE Indices'!$K$2:$K$23)</f>
        <v>98225.180111875336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Transform'!M134)*'7.Wthr Transform'!H158*_xlfn.XLOOKUP('8. Model Variables'!A134,'4.Annual SAE Indices'!$A$2:$A$23,'4.Annual SAE Indices'!$B$2:$B$23)</f>
        <v>40164.689329478853</v>
      </c>
      <c r="D134" s="2">
        <f>('6.Econ Transform'!M134)*'7.Wthr Transform'!L158*_xlfn.XLOOKUP('8. Model Variables'!$A134,'4.Annual SAE Indices'!$A$2:$A$23,'4.Annual SAE Indices'!$C$2:$C$23)</f>
        <v>0</v>
      </c>
      <c r="E134">
        <f>'6.Econ Transform'!M134*'7.Wthr Transform'!D158</f>
        <v>0.10727317509036298</v>
      </c>
      <c r="F134">
        <f>E134*_xlfn.XLOOKUP('8. Model Variables'!$A134,'4.Annual SAE Indices'!$A$2:$A$23,'4.Annual SAE Indices'!$K$2:$K$23)</f>
        <v>97512.019053449476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Transform'!M135)*'7.Wthr Transform'!H159*_xlfn.XLOOKUP('8. Model Variables'!A135,'4.Annual SAE Indices'!$A$2:$A$23,'4.Annual SAE Indices'!$B$2:$B$23)</f>
        <v>35474.837947133448</v>
      </c>
      <c r="D135" s="2">
        <f>('6.Econ Transform'!M135)*'7.Wthr Transform'!L159*_xlfn.XLOOKUP('8. Model Variables'!$A135,'4.Annual SAE Indices'!$A$2:$A$23,'4.Annual SAE Indices'!$C$2:$C$23)</f>
        <v>0</v>
      </c>
      <c r="E135">
        <f>'6.Econ Transform'!M135*'7.Wthr Transform'!D159</f>
        <v>0.10051435469053549</v>
      </c>
      <c r="F135">
        <f>E135*_xlfn.XLOOKUP('8. Model Variables'!$A135,'4.Annual SAE Indices'!$A$2:$A$23,'4.Annual SAE Indices'!$K$2:$K$23)</f>
        <v>91368.20702353942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Transform'!M136)*'7.Wthr Transform'!H160*_xlfn.XLOOKUP('8. Model Variables'!A136,'4.Annual SAE Indices'!$A$2:$A$23,'4.Annual SAE Indices'!$B$2:$B$23)</f>
        <v>28776.675108878666</v>
      </c>
      <c r="D136" s="2">
        <f>('6.Econ Transform'!M136)*'7.Wthr Transform'!L160*_xlfn.XLOOKUP('8. Model Variables'!$A136,'4.Annual SAE Indices'!$A$2:$A$23,'4.Annual SAE Indices'!$C$2:$C$23)</f>
        <v>0</v>
      </c>
      <c r="E136">
        <f>'6.Econ Transform'!M136*'7.Wthr Transform'!D160</f>
        <v>0.10759800628623505</v>
      </c>
      <c r="F136">
        <f>E136*_xlfn.XLOOKUP('8. Model Variables'!$A136,'4.Annual SAE Indices'!$A$2:$A$23,'4.Annual SAE Indices'!$K$2:$K$23)</f>
        <v>97807.292738919772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Transform'!M137)*'7.Wthr Transform'!H161*_xlfn.XLOOKUP('8. Model Variables'!A137,'4.Annual SAE Indices'!$A$2:$A$23,'4.Annual SAE Indices'!$B$2:$B$23)</f>
        <v>16925.457848595186</v>
      </c>
      <c r="D137" s="2">
        <f>('6.Econ Transform'!M137)*'7.Wthr Transform'!L161*_xlfn.XLOOKUP('8. Model Variables'!$A137,'4.Annual SAE Indices'!$A$2:$A$23,'4.Annual SAE Indices'!$C$2:$C$23)</f>
        <v>778.94391577988461</v>
      </c>
      <c r="E137">
        <f>'6.Econ Transform'!M137*'7.Wthr Transform'!D161</f>
        <v>0.10427382064476248</v>
      </c>
      <c r="F137">
        <f>E137*_xlfn.XLOOKUP('8. Model Variables'!$A137,'4.Annual SAE Indices'!$A$2:$A$23,'4.Annual SAE Indices'!$K$2:$K$23)</f>
        <v>94785.586209440939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Transform'!M138)*'7.Wthr Transform'!H162*_xlfn.XLOOKUP('8. Model Variables'!A138,'4.Annual SAE Indices'!$A$2:$A$23,'4.Annual SAE Indices'!$B$2:$B$23)</f>
        <v>5512.1164395356045</v>
      </c>
      <c r="D138" s="2">
        <f>('6.Econ Transform'!M138)*'7.Wthr Transform'!L162*_xlfn.XLOOKUP('8. Model Variables'!$A138,'4.Annual SAE Indices'!$A$2:$A$23,'4.Annual SAE Indices'!$C$2:$C$23)</f>
        <v>23821.640642585771</v>
      </c>
      <c r="E138">
        <f>'6.Econ Transform'!M138*'7.Wthr Transform'!D162</f>
        <v>0.10790120439440326</v>
      </c>
      <c r="F138">
        <f>E138*_xlfn.XLOOKUP('8. Model Variables'!$A138,'4.Annual SAE Indices'!$A$2:$A$23,'4.Annual SAE Indices'!$K$2:$K$23)</f>
        <v>98082.901805918722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Transform'!M139)*'7.Wthr Transform'!H163*_xlfn.XLOOKUP('8. Model Variables'!A139,'4.Annual SAE Indices'!$A$2:$A$23,'4.Annual SAE Indices'!$B$2:$B$23)</f>
        <v>231.5714647126826</v>
      </c>
      <c r="D139" s="2">
        <f>('6.Econ Transform'!M139)*'7.Wthr Transform'!L163*_xlfn.XLOOKUP('8. Model Variables'!$A139,'4.Annual SAE Indices'!$A$2:$A$23,'4.Annual SAE Indices'!$C$2:$C$23)</f>
        <v>85597.489312997452</v>
      </c>
      <c r="E139">
        <f>'6.Econ Transform'!M139*'7.Wthr Transform'!D163</f>
        <v>0.10455975013955052</v>
      </c>
      <c r="F139">
        <f>E139*_xlfn.XLOOKUP('8. Model Variables'!$A139,'4.Annual SAE Indices'!$A$2:$A$23,'4.Annual SAE Indices'!$K$2:$K$23)</f>
        <v>95045.497993726516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Transform'!M140)*'7.Wthr Transform'!H164*_xlfn.XLOOKUP('8. Model Variables'!A140,'4.Annual SAE Indices'!$A$2:$A$23,'4.Annual SAE Indices'!$B$2:$B$23)</f>
        <v>0</v>
      </c>
      <c r="D140" s="2">
        <f>('6.Econ Transform'!M140)*'7.Wthr Transform'!L164*_xlfn.XLOOKUP('8. Model Variables'!$A140,'4.Annual SAE Indices'!$A$2:$A$23,'4.Annual SAE Indices'!$C$2:$C$23)</f>
        <v>170812.73871236393</v>
      </c>
      <c r="E140">
        <f>'6.Econ Transform'!M140*'7.Wthr Transform'!D164</f>
        <v>0.10818892348590148</v>
      </c>
      <c r="F140">
        <f>E140*_xlfn.XLOOKUP('8. Model Variables'!$A140,'4.Annual SAE Indices'!$A$2:$A$23,'4.Annual SAE Indices'!$K$2:$K$23)</f>
        <v>98344.440345339986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Transform'!M141)*'7.Wthr Transform'!H165*_xlfn.XLOOKUP('8. Model Variables'!A141,'4.Annual SAE Indices'!$A$2:$A$23,'4.Annual SAE Indices'!$B$2:$B$23)</f>
        <v>14.923894506128994</v>
      </c>
      <c r="D141" s="2">
        <f>('6.Econ Transform'!M141)*'7.Wthr Transform'!L165*_xlfn.XLOOKUP('8. Model Variables'!$A141,'4.Annual SAE Indices'!$A$2:$A$23,'4.Annual SAE Indices'!$C$2:$C$23)</f>
        <v>140768.75736239311</v>
      </c>
      <c r="E141">
        <f>'6.Econ Transform'!M141*'7.Wthr Transform'!D165</f>
        <v>0.10833274953918488</v>
      </c>
      <c r="F141">
        <f>E141*_xlfn.XLOOKUP('8. Model Variables'!$A141,'4.Annual SAE Indices'!$A$2:$A$23,'4.Annual SAE Indices'!$K$2:$K$23)</f>
        <v>98475.179170179836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Transform'!M142)*'7.Wthr Transform'!H166*_xlfn.XLOOKUP('8. Model Variables'!A142,'4.Annual SAE Indices'!$A$2:$A$23,'4.Annual SAE Indices'!$B$2:$B$23)</f>
        <v>748.91479758674529</v>
      </c>
      <c r="D142" s="2">
        <f>('6.Econ Transform'!M142)*'7.Wthr Transform'!L166*_xlfn.XLOOKUP('8. Model Variables'!$A142,'4.Annual SAE Indices'!$A$2:$A$23,'4.Annual SAE Indices'!$C$2:$C$23)</f>
        <v>52657.566955553302</v>
      </c>
      <c r="E142">
        <f>'6.Econ Transform'!M142*'7.Wthr Transform'!D166</f>
        <v>0.10497617615720115</v>
      </c>
      <c r="F142">
        <f>E142*_xlfn.XLOOKUP('8. Model Variables'!$A142,'4.Annual SAE Indices'!$A$2:$A$23,'4.Annual SAE Indices'!$K$2:$K$23)</f>
        <v>95424.031972359051</v>
      </c>
    </row>
    <row r="143" spans="1:6" x14ac:dyDescent="0.35">
      <c r="A143">
        <f t="shared" ref="A143:A193" si="4">A131+1</f>
        <v>2028</v>
      </c>
      <c r="B143">
        <f t="shared" ref="B143:B193" si="5">B131</f>
        <v>10</v>
      </c>
      <c r="C143" s="2">
        <f>('6.Econ Transform'!M143)*'7.Wthr Transform'!H167*_xlfn.XLOOKUP('8. Model Variables'!A143,'4.Annual SAE Indices'!$A$2:$A$23,'4.Annual SAE Indices'!$B$2:$B$23)</f>
        <v>9370.7842943426567</v>
      </c>
      <c r="D143" s="2">
        <f>('6.Econ Transform'!M143)*'7.Wthr Transform'!L167*_xlfn.XLOOKUP('8. Model Variables'!$A143,'4.Annual SAE Indices'!$A$2:$A$23,'4.Annual SAE Indices'!$C$2:$C$23)</f>
        <v>7256.3384770221865</v>
      </c>
      <c r="E143">
        <f>'6.Econ Transform'!M143*'7.Wthr Transform'!D167</f>
        <v>0.10861799097190487</v>
      </c>
      <c r="F143">
        <f>E143*_xlfn.XLOOKUP('8. Model Variables'!$A143,'4.Annual SAE Indices'!$A$2:$A$23,'4.Annual SAE Indices'!$K$2:$K$23)</f>
        <v>98734.465501537095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Transform'!M144)*'7.Wthr Transform'!H168*_xlfn.XLOOKUP('8. Model Variables'!A144,'4.Annual SAE Indices'!$A$2:$A$23,'4.Annual SAE Indices'!$B$2:$B$23)</f>
        <v>22477.035275998875</v>
      </c>
      <c r="D144" s="2">
        <f>('6.Econ Transform'!M144)*'7.Wthr Transform'!L168*_xlfn.XLOOKUP('8. Model Variables'!$A144,'4.Annual SAE Indices'!$A$2:$A$23,'4.Annual SAE Indices'!$C$2:$C$23)</f>
        <v>289.96541112586459</v>
      </c>
      <c r="E144">
        <f>'6.Econ Transform'!M144*'7.Wthr Transform'!D168</f>
        <v>0.10525217079958873</v>
      </c>
      <c r="F144">
        <f>E144*_xlfn.XLOOKUP('8. Model Variables'!$A144,'4.Annual SAE Indices'!$A$2:$A$23,'4.Annual SAE Indices'!$K$2:$K$23)</f>
        <v>95674.912910715517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Transform'!M145)*'7.Wthr Transform'!H169*_xlfn.XLOOKUP('8. Model Variables'!A145,'4.Annual SAE Indices'!$A$2:$A$23,'4.Annual SAE Indices'!$B$2:$B$23)</f>
        <v>34292.434103952721</v>
      </c>
      <c r="D145" s="2">
        <f>('6.Econ Transform'!M145)*'7.Wthr Transform'!L169*_xlfn.XLOOKUP('8. Model Variables'!$A145,'4.Annual SAE Indices'!$A$2:$A$23,'4.Annual SAE Indices'!$C$2:$C$23)</f>
        <v>0</v>
      </c>
      <c r="E145">
        <f>'6.Econ Transform'!M145*'7.Wthr Transform'!D169</f>
        <v>0.1088984688420932</v>
      </c>
      <c r="F145">
        <f>E145*_xlfn.XLOOKUP('8. Model Variables'!$A145,'4.Annual SAE Indices'!$A$2:$A$23,'4.Annual SAE Indices'!$K$2:$K$23)</f>
        <v>98989.421723340318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Transform'!M146)*'7.Wthr Transform'!H170*_xlfn.XLOOKUP('8. Model Variables'!A146,'4.Annual SAE Indices'!$A$2:$A$23,'4.Annual SAE Indices'!$B$2:$B$23)</f>
        <v>40351.782678961128</v>
      </c>
      <c r="D146" s="2">
        <f>('6.Econ Transform'!M146)*'7.Wthr Transform'!L170*_xlfn.XLOOKUP('8. Model Variables'!$A146,'4.Annual SAE Indices'!$A$2:$A$23,'4.Annual SAE Indices'!$C$2:$C$23)</f>
        <v>0</v>
      </c>
      <c r="E146">
        <f>'6.Econ Transform'!M146*'7.Wthr Transform'!D170</f>
        <v>0.10903633480289526</v>
      </c>
      <c r="F146">
        <f>E146*_xlfn.XLOOKUP('8. Model Variables'!$A146,'4.Annual SAE Indices'!$A$2:$A$23,'4.Annual SAE Indices'!$K$2:$K$23)</f>
        <v>98277.941154550907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Transform'!M147)*'7.Wthr Transform'!H171*_xlfn.XLOOKUP('8. Model Variables'!A147,'4.Annual SAE Indices'!$A$2:$A$23,'4.Annual SAE Indices'!$B$2:$B$23)</f>
        <v>34309.307655368808</v>
      </c>
      <c r="D147" s="2">
        <f>('6.Econ Transform'!M147)*'7.Wthr Transform'!L171*_xlfn.XLOOKUP('8. Model Variables'!$A147,'4.Annual SAE Indices'!$A$2:$A$23,'4.Annual SAE Indices'!$C$2:$C$23)</f>
        <v>0</v>
      </c>
      <c r="E147">
        <f>'6.Econ Transform'!M147*'7.Wthr Transform'!D171</f>
        <v>9.8608931819106516E-2</v>
      </c>
      <c r="F147">
        <f>E147*_xlfn.XLOOKUP('8. Model Variables'!$A147,'4.Annual SAE Indices'!$A$2:$A$23,'4.Annual SAE Indices'!$K$2:$K$23)</f>
        <v>88879.388839966254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Transform'!M148)*'7.Wthr Transform'!H172*_xlfn.XLOOKUP('8. Model Variables'!A148,'4.Annual SAE Indices'!$A$2:$A$23,'4.Annual SAE Indices'!$B$2:$B$23)</f>
        <v>28897.65111731425</v>
      </c>
      <c r="D148" s="2">
        <f>('6.Econ Transform'!M148)*'7.Wthr Transform'!L172*_xlfn.XLOOKUP('8. Model Variables'!$A148,'4.Annual SAE Indices'!$A$2:$A$23,'4.Annual SAE Indices'!$C$2:$C$23)</f>
        <v>0</v>
      </c>
      <c r="E148">
        <f>'6.Econ Transform'!M148*'7.Wthr Transform'!D172</f>
        <v>0.1093170616362828</v>
      </c>
      <c r="F148">
        <f>E148*_xlfn.XLOOKUP('8. Model Variables'!$A148,'4.Annual SAE Indices'!$A$2:$A$23,'4.Annual SAE Indices'!$K$2:$K$23)</f>
        <v>98530.969241582963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Transform'!M149)*'7.Wthr Transform'!H173*_xlfn.XLOOKUP('8. Model Variables'!A149,'4.Annual SAE Indices'!$A$2:$A$23,'4.Annual SAE Indices'!$B$2:$B$23)</f>
        <v>16994.87785419471</v>
      </c>
      <c r="D149" s="2">
        <f>('6.Econ Transform'!M149)*'7.Wthr Transform'!L173*_xlfn.XLOOKUP('8. Model Variables'!$A149,'4.Annual SAE Indices'!$A$2:$A$23,'4.Annual SAE Indices'!$C$2:$C$23)</f>
        <v>793.87613968194273</v>
      </c>
      <c r="E149">
        <f>'6.Econ Transform'!M149*'7.Wthr Transform'!D173</f>
        <v>0.10592895894122029</v>
      </c>
      <c r="F149">
        <f>E149*_xlfn.XLOOKUP('8. Model Variables'!$A149,'4.Annual SAE Indices'!$A$2:$A$23,'4.Annual SAE Indices'!$K$2:$K$23)</f>
        <v>95477.163756532056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Transform'!M150)*'7.Wthr Transform'!H174*_xlfn.XLOOKUP('8. Model Variables'!A150,'4.Annual SAE Indices'!$A$2:$A$23,'4.Annual SAE Indices'!$B$2:$B$23)</f>
        <v>5534.1610788630487</v>
      </c>
      <c r="D150" s="2">
        <f>('6.Econ Transform'!M150)*'7.Wthr Transform'!L174*_xlfn.XLOOKUP('8. Model Variables'!$A150,'4.Annual SAE Indices'!$A$2:$A$23,'4.Annual SAE Indices'!$C$2:$C$23)</f>
        <v>24275.826179262724</v>
      </c>
      <c r="E150">
        <f>'6.Econ Transform'!M150*'7.Wthr Transform'!D174</f>
        <v>0.10960276245343906</v>
      </c>
      <c r="F150">
        <f>E150*_xlfn.XLOOKUP('8. Model Variables'!$A150,'4.Annual SAE Indices'!$A$2:$A$23,'4.Annual SAE Indices'!$K$2:$K$23)</f>
        <v>98788.48053950991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Transform'!M151)*'7.Wthr Transform'!H175*_xlfn.XLOOKUP('8. Model Variables'!A151,'4.Annual SAE Indices'!$A$2:$A$23,'4.Annual SAE Indices'!$B$2:$B$23)</f>
        <v>232.48983688460046</v>
      </c>
      <c r="D151" s="2">
        <f>('6.Econ Transform'!M151)*'7.Wthr Transform'!L175*_xlfn.XLOOKUP('8. Model Variables'!$A151,'4.Annual SAE Indices'!$A$2:$A$23,'4.Annual SAE Indices'!$C$2:$C$23)</f>
        <v>87226.589939453523</v>
      </c>
      <c r="E151">
        <f>'6.Econ Transform'!M151*'7.Wthr Transform'!D175</f>
        <v>0.10620507316164361</v>
      </c>
      <c r="F151">
        <f>E151*_xlfn.XLOOKUP('8. Model Variables'!$A151,'4.Annual SAE Indices'!$A$2:$A$23,'4.Annual SAE Indices'!$K$2:$K$23)</f>
        <v>95726.034347750581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Transform'!M152)*'7.Wthr Transform'!H176*_xlfn.XLOOKUP('8. Model Variables'!A152,'4.Annual SAE Indices'!$A$2:$A$23,'4.Annual SAE Indices'!$B$2:$B$23)</f>
        <v>0</v>
      </c>
      <c r="D152" s="2">
        <f>('6.Econ Transform'!M152)*'7.Wthr Transform'!L176*_xlfn.XLOOKUP('8. Model Variables'!$A152,'4.Annual SAE Indices'!$A$2:$A$23,'4.Annual SAE Indices'!$C$2:$C$23)</f>
        <v>174057.87204176543</v>
      </c>
      <c r="E152">
        <f>'6.Econ Transform'!M152*'7.Wthr Transform'!D176</f>
        <v>0.10988769682170194</v>
      </c>
      <c r="F152">
        <f>E152*_xlfn.XLOOKUP('8. Model Variables'!$A152,'4.Annual SAE Indices'!$A$2:$A$23,'4.Annual SAE Indices'!$K$2:$K$23)</f>
        <v>99045.301012498734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Transform'!M153)*'7.Wthr Transform'!H177*_xlfn.XLOOKUP('8. Model Variables'!A153,'4.Annual SAE Indices'!$A$2:$A$23,'4.Annual SAE Indices'!$B$2:$B$23)</f>
        <v>14.982083745488858</v>
      </c>
      <c r="D153" s="2">
        <f>('6.Econ Transform'!M153)*'7.Wthr Transform'!L177*_xlfn.XLOOKUP('8. Model Variables'!$A153,'4.Annual SAE Indices'!$A$2:$A$23,'4.Annual SAE Indices'!$C$2:$C$23)</f>
        <v>143438.34462586141</v>
      </c>
      <c r="E153">
        <f>'6.Econ Transform'!M153*'7.Wthr Transform'!D177</f>
        <v>0.1100301262516882</v>
      </c>
      <c r="F153">
        <f>E153*_xlfn.XLOOKUP('8. Model Variables'!$A153,'4.Annual SAE Indices'!$A$2:$A$23,'4.Annual SAE Indices'!$K$2:$K$23)</f>
        <v>99173.677219972786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Transform'!M154)*'7.Wthr Transform'!H178*_xlfn.XLOOKUP('8. Model Variables'!A154,'4.Annual SAE Indices'!$A$2:$A$23,'4.Annual SAE Indices'!$B$2:$B$23)</f>
        <v>751.81578728988939</v>
      </c>
      <c r="D154" s="2">
        <f>('6.Econ Transform'!M154)*'7.Wthr Transform'!L178*_xlfn.XLOOKUP('8. Model Variables'!$A154,'4.Annual SAE Indices'!$A$2:$A$23,'4.Annual SAE Indices'!$C$2:$C$23)</f>
        <v>53654.821676496256</v>
      </c>
      <c r="E154">
        <f>'6.Econ Transform'!M154*'7.Wthr Transform'!D178</f>
        <v>0.1066182559487934</v>
      </c>
      <c r="F154">
        <f>E154*_xlfn.XLOOKUP('8. Model Variables'!$A154,'4.Annual SAE Indices'!$A$2:$A$23,'4.Annual SAE Indices'!$K$2:$K$23)</f>
        <v>96098.449228670652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Transform'!M155)*'7.Wthr Transform'!H179*_xlfn.XLOOKUP('8. Model Variables'!A155,'4.Annual SAE Indices'!$A$2:$A$23,'4.Annual SAE Indices'!$B$2:$B$23)</f>
        <v>9406.8446165199075</v>
      </c>
      <c r="D155" s="2">
        <f>('6.Econ Transform'!M155)*'7.Wthr Transform'!L179*_xlfn.XLOOKUP('8. Model Variables'!$A155,'4.Annual SAE Indices'!$A$2:$A$23,'4.Annual SAE Indices'!$C$2:$C$23)</f>
        <v>7393.5752883213081</v>
      </c>
      <c r="E155">
        <f>'6.Econ Transform'!M155*'7.Wthr Transform'!D179</f>
        <v>0.11031424337018138</v>
      </c>
      <c r="F155">
        <f>E155*_xlfn.XLOOKUP('8. Model Variables'!$A155,'4.Annual SAE Indices'!$A$2:$A$23,'4.Annual SAE Indices'!$K$2:$K$23)</f>
        <v>99429.761079566451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Transform'!M156)*'7.Wthr Transform'!H180*_xlfn.XLOOKUP('8. Model Variables'!A156,'4.Annual SAE Indices'!$A$2:$A$23,'4.Annual SAE Indices'!$B$2:$B$23)</f>
        <v>22562.960177137214</v>
      </c>
      <c r="D156" s="2">
        <f>('6.Econ Transform'!M156)*'7.Wthr Transform'!L180*_xlfn.XLOOKUP('8. Model Variables'!$A156,'4.Annual SAE Indices'!$A$2:$A$23,'4.Annual SAE Indices'!$C$2:$C$23)</f>
        <v>295.44196497042424</v>
      </c>
      <c r="E156">
        <f>'6.Econ Transform'!M156*'7.Wthr Transform'!D180</f>
        <v>0.1068931577990031</v>
      </c>
      <c r="F156">
        <f>E156*_xlfn.XLOOKUP('8. Model Variables'!$A156,'4.Annual SAE Indices'!$A$2:$A$23,'4.Annual SAE Indices'!$K$2:$K$23)</f>
        <v>96346.227071781614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Transform'!M157)*'7.Wthr Transform'!H181*_xlfn.XLOOKUP('8. Model Variables'!A157,'4.Annual SAE Indices'!$A$2:$A$23,'4.Annual SAE Indices'!$B$2:$B$23)</f>
        <v>34424.024421523274</v>
      </c>
      <c r="D157" s="2">
        <f>('6.Econ Transform'!M157)*'7.Wthr Transform'!L181*_xlfn.XLOOKUP('8. Model Variables'!$A157,'4.Annual SAE Indices'!$A$2:$A$23,'4.Annual SAE Indices'!$C$2:$C$23)</f>
        <v>0</v>
      </c>
      <c r="E157">
        <f>'6.Econ Transform'!M157*'7.Wthr Transform'!D181</f>
        <v>0.11059790421591333</v>
      </c>
      <c r="F157">
        <f>E157*_xlfn.XLOOKUP('8. Model Variables'!$A157,'4.Annual SAE Indices'!$A$2:$A$23,'4.Annual SAE Indices'!$K$2:$K$23)</f>
        <v>99685.433685905329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Transform'!M158)*'7.Wthr Transform'!H182*_xlfn.XLOOKUP('8. Model Variables'!A158,'4.Annual SAE Indices'!$A$2:$A$23,'4.Annual SAE Indices'!$B$2:$B$23)</f>
        <v>40507.208672547204</v>
      </c>
      <c r="D158" s="2">
        <f>('6.Econ Transform'!M158)*'7.Wthr Transform'!L182*_xlfn.XLOOKUP('8. Model Variables'!$A158,'4.Annual SAE Indices'!$A$2:$A$23,'4.Annual SAE Indices'!$C$2:$C$23)</f>
        <v>0</v>
      </c>
      <c r="E158">
        <f>'6.Econ Transform'!M158*'7.Wthr Transform'!D182</f>
        <v>0.11073951861779092</v>
      </c>
      <c r="F158">
        <f>E158*_xlfn.XLOOKUP('8. Model Variables'!$A158,'4.Annual SAE Indices'!$A$2:$A$23,'4.Annual SAE Indices'!$K$2:$K$23)</f>
        <v>98746.168407037927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Transform'!M159)*'7.Wthr Transform'!H183*_xlfn.XLOOKUP('8. Model Variables'!A159,'4.Annual SAE Indices'!$A$2:$A$23,'4.Annual SAE Indices'!$B$2:$B$23)</f>
        <v>34441.954826018693</v>
      </c>
      <c r="D159" s="2">
        <f>('6.Econ Transform'!M159)*'7.Wthr Transform'!L183*_xlfn.XLOOKUP('8. Model Variables'!$A159,'4.Annual SAE Indices'!$A$2:$A$23,'4.Annual SAE Indices'!$C$2:$C$23)</f>
        <v>0</v>
      </c>
      <c r="E159">
        <f>'6.Econ Transform'!M159*'7.Wthr Transform'!D183</f>
        <v>0.10015067675412552</v>
      </c>
      <c r="F159">
        <f>E159*_xlfn.XLOOKUP('8. Model Variables'!$A159,'4.Annual SAE Indices'!$A$2:$A$23,'4.Annual SAE Indices'!$K$2:$K$23)</f>
        <v>89304.123011176736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Transform'!M160)*'7.Wthr Transform'!H184*_xlfn.XLOOKUP('8. Model Variables'!A160,'4.Annual SAE Indices'!$A$2:$A$23,'4.Annual SAE Indices'!$B$2:$B$23)</f>
        <v>29008.357250371835</v>
      </c>
      <c r="D160" s="2">
        <f>('6.Econ Transform'!M160)*'7.Wthr Transform'!L184*_xlfn.XLOOKUP('8. Model Variables'!$A160,'4.Annual SAE Indices'!$A$2:$A$23,'4.Annual SAE Indices'!$C$2:$C$23)</f>
        <v>0</v>
      </c>
      <c r="E160">
        <f>'6.Econ Transform'!M160*'7.Wthr Transform'!D184</f>
        <v>0.11102232985434547</v>
      </c>
      <c r="F160">
        <f>E160*_xlfn.XLOOKUP('8. Model Variables'!$A160,'4.Annual SAE Indices'!$A$2:$A$23,'4.Annual SAE Indices'!$K$2:$K$23)</f>
        <v>98998.35052179503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Transform'!M161)*'7.Wthr Transform'!H185*_xlfn.XLOOKUP('8. Model Variables'!A161,'4.Annual SAE Indices'!$A$2:$A$23,'4.Annual SAE Indices'!$B$2:$B$23)</f>
        <v>17059.387012227482</v>
      </c>
      <c r="D161" s="2">
        <f>('6.Econ Transform'!M161)*'7.Wthr Transform'!L185*_xlfn.XLOOKUP('8. Model Variables'!$A161,'4.Annual SAE Indices'!$A$2:$A$23,'4.Annual SAE Indices'!$C$2:$C$23)</f>
        <v>806.08339120168762</v>
      </c>
      <c r="E161">
        <f>'6.Econ Transform'!M161*'7.Wthr Transform'!D185</f>
        <v>0.10757760561443773</v>
      </c>
      <c r="F161">
        <f>E161*_xlfn.XLOOKUP('8. Model Variables'!$A161,'4.Annual SAE Indices'!$A$2:$A$23,'4.Annual SAE Indices'!$K$2:$K$23)</f>
        <v>95926.698015486516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Transform'!M162)*'7.Wthr Transform'!H186*_xlfn.XLOOKUP('8. Model Variables'!A162,'4.Annual SAE Indices'!$A$2:$A$23,'4.Annual SAE Indices'!$B$2:$B$23)</f>
        <v>5554.9733709047932</v>
      </c>
      <c r="D162" s="2">
        <f>('6.Econ Transform'!M162)*'7.Wthr Transform'!L186*_xlfn.XLOOKUP('8. Model Variables'!$A162,'4.Annual SAE Indices'!$A$2:$A$23,'4.Annual SAE Indices'!$C$2:$C$23)</f>
        <v>24648.247961501798</v>
      </c>
      <c r="E162">
        <f>'6.Econ Transform'!M162*'7.Wthr Transform'!D186</f>
        <v>0.11130469439353984</v>
      </c>
      <c r="F162">
        <f>E162*_xlfn.XLOOKUP('8. Model Variables'!$A162,'4.Annual SAE Indices'!$A$2:$A$23,'4.Annual SAE Indices'!$K$2:$K$23)</f>
        <v>99250.134317566219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Transform'!M163)*'7.Wthr Transform'!H187*_xlfn.XLOOKUP('8. Model Variables'!A163,'4.Annual SAE Indices'!$A$2:$A$23,'4.Annual SAE Indices'!$B$2:$B$23)</f>
        <v>233.35596603837783</v>
      </c>
      <c r="D163" s="2">
        <f>('6.Econ Transform'!M163)*'7.Wthr Transform'!L187*_xlfn.XLOOKUP('8. Model Variables'!$A163,'4.Annual SAE Indices'!$A$2:$A$23,'4.Annual SAE Indices'!$C$2:$C$23)</f>
        <v>88561.645996882682</v>
      </c>
      <c r="E163">
        <f>'6.Econ Transform'!M163*'7.Wthr Transform'!D187</f>
        <v>0.10785045802084089</v>
      </c>
      <c r="F163">
        <f>E163*_xlfn.XLOOKUP('8. Model Variables'!$A163,'4.Annual SAE Indices'!$A$2:$A$23,'4.Annual SAE Indices'!$K$2:$K$23)</f>
        <v>96169.999864810467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Transform'!M164)*'7.Wthr Transform'!H188*_xlfn.XLOOKUP('8. Model Variables'!A164,'4.Annual SAE Indices'!$A$2:$A$23,'4.Annual SAE Indices'!$B$2:$B$23)</f>
        <v>0</v>
      </c>
      <c r="D164" s="2">
        <f>('6.Econ Transform'!M164)*'7.Wthr Transform'!L188*_xlfn.XLOOKUP('8. Model Variables'!$A164,'4.Annual SAE Indices'!$A$2:$A$23,'4.Annual SAE Indices'!$C$2:$C$23)</f>
        <v>176715.74015616579</v>
      </c>
      <c r="E164">
        <f>'6.Econ Transform'!M164*'7.Wthr Transform'!D188</f>
        <v>0.11158622392446407</v>
      </c>
      <c r="F164">
        <f>E164*_xlfn.XLOOKUP('8. Model Variables'!$A164,'4.Annual SAE Indices'!$A$2:$A$23,'4.Annual SAE Indices'!$K$2:$K$23)</f>
        <v>99501.173538426025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Transform'!M165)*'7.Wthr Transform'!H189*_xlfn.XLOOKUP('8. Model Variables'!A165,'4.Annual SAE Indices'!$A$2:$A$23,'4.Annual SAE Indices'!$B$2:$B$23)</f>
        <v>15.036845691079385</v>
      </c>
      <c r="D165" s="2">
        <f>('6.Econ Transform'!M165)*'7.Wthr Transform'!L189*_xlfn.XLOOKUP('8. Model Variables'!$A165,'4.Annual SAE Indices'!$A$2:$A$23,'4.Annual SAE Indices'!$C$2:$C$23)</f>
        <v>145623.55758636407</v>
      </c>
      <c r="E165">
        <f>'6.Econ Transform'!M165*'7.Wthr Transform'!D189</f>
        <v>0.11172694645154398</v>
      </c>
      <c r="F165">
        <f>E165*_xlfn.XLOOKUP('8. Model Variables'!$A165,'4.Annual SAE Indices'!$A$2:$A$23,'4.Annual SAE Indices'!$K$2:$K$23)</f>
        <v>99626.655484989795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Transform'!M166)*'7.Wthr Transform'!H190*_xlfn.XLOOKUP('8. Model Variables'!A166,'4.Annual SAE Indices'!$A$2:$A$23,'4.Annual SAE Indices'!$B$2:$B$23)</f>
        <v>754.53742740728364</v>
      </c>
      <c r="D166" s="2">
        <f>('6.Econ Transform'!M166)*'7.Wthr Transform'!L190*_xlfn.XLOOKUP('8. Model Variables'!$A166,'4.Annual SAE Indices'!$A$2:$A$23,'4.Annual SAE Indices'!$C$2:$C$23)</f>
        <v>54470.323066847712</v>
      </c>
      <c r="E166">
        <f>'6.Econ Transform'!M166*'7.Wthr Transform'!D190</f>
        <v>0.10825867701187496</v>
      </c>
      <c r="F166">
        <f>E166*_xlfn.XLOOKUP('8. Model Variables'!$A166,'4.Annual SAE Indices'!$A$2:$A$23,'4.Annual SAE Indices'!$K$2:$K$23)</f>
        <v>96534.007779408028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Transform'!M167)*'7.Wthr Transform'!H191*_xlfn.XLOOKUP('8. Model Variables'!A167,'4.Annual SAE Indices'!$A$2:$A$23,'4.Annual SAE Indices'!$B$2:$B$23)</f>
        <v>9440.568935536221</v>
      </c>
      <c r="D167" s="2">
        <f>('6.Econ Transform'!M167)*'7.Wthr Transform'!L191*_xlfn.XLOOKUP('8. Model Variables'!$A167,'4.Annual SAE Indices'!$A$2:$A$23,'4.Annual SAE Indices'!$C$2:$C$23)</f>
        <v>7505.6886751993807</v>
      </c>
      <c r="E167">
        <f>'6.Econ Transform'!M167*'7.Wthr Transform'!D191</f>
        <v>0.11200762370146039</v>
      </c>
      <c r="F167">
        <f>E167*_xlfn.XLOOKUP('8. Model Variables'!$A167,'4.Annual SAE Indices'!$A$2:$A$23,'4.Annual SAE Indices'!$K$2:$K$23)</f>
        <v>99876.934728878594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Transform'!M168)*'7.Wthr Transform'!H192*_xlfn.XLOOKUP('8. Model Variables'!A168,'4.Annual SAE Indices'!$A$2:$A$23,'4.Annual SAE Indices'!$B$2:$B$23)</f>
        <v>22643.061931763623</v>
      </c>
      <c r="D168" s="2">
        <f>('6.Econ Transform'!M168)*'7.Wthr Transform'!L192*_xlfn.XLOOKUP('8. Model Variables'!$A168,'4.Annual SAE Indices'!$A$2:$A$23,'4.Annual SAE Indices'!$C$2:$C$23)</f>
        <v>299.9114939001937</v>
      </c>
      <c r="E168">
        <f>'6.Econ Transform'!M168*'7.Wthr Transform'!D192</f>
        <v>0.10853024416647999</v>
      </c>
      <c r="F168">
        <f>E168*_xlfn.XLOOKUP('8. Model Variables'!$A168,'4.Annual SAE Indices'!$A$2:$A$23,'4.Annual SAE Indices'!$K$2:$K$23)</f>
        <v>96776.163572725171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Transform'!M169)*'7.Wthr Transform'!H193*_xlfn.XLOOKUP('8. Model Variables'!A169,'4.Annual SAE Indices'!$A$2:$A$23,'4.Annual SAE Indices'!$B$2:$B$23)</f>
        <v>34546.234660597365</v>
      </c>
      <c r="D169" s="2">
        <f>('6.Econ Transform'!M169)*'7.Wthr Transform'!L193*_xlfn.XLOOKUP('8. Model Variables'!$A169,'4.Annual SAE Indices'!$A$2:$A$23,'4.Annual SAE Indices'!$C$2:$C$23)</f>
        <v>0</v>
      </c>
      <c r="E169">
        <f>'6.Econ Transform'!M169*'7.Wthr Transform'!D193</f>
        <v>0.11229172938668668</v>
      </c>
      <c r="F169">
        <f>E169*_xlfn.XLOOKUP('8. Model Variables'!$A169,'4.Annual SAE Indices'!$A$2:$A$23,'4.Annual SAE Indices'!$K$2:$K$23)</f>
        <v>100130.2711004731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Transform'!M170)*'7.Wthr Transform'!H194*_xlfn.XLOOKUP('8. Model Variables'!A170,'4.Annual SAE Indices'!$A$2:$A$23,'4.Annual SAE Indices'!$B$2:$B$23)</f>
        <v>40651.01509086365</v>
      </c>
      <c r="D170" s="2">
        <f>('6.Econ Transform'!M170)*'7.Wthr Transform'!L194*_xlfn.XLOOKUP('8. Model Variables'!$A170,'4.Annual SAE Indices'!$A$2:$A$23,'4.Annual SAE Indices'!$C$2:$C$23)</f>
        <v>0</v>
      </c>
      <c r="E170">
        <f>'6.Econ Transform'!M170*'7.Wthr Transform'!D194</f>
        <v>0.11243551263652</v>
      </c>
      <c r="F170">
        <f>E170*_xlfn.XLOOKUP('8. Model Variables'!$A170,'4.Annual SAE Indices'!$A$2:$A$23,'4.Annual SAE Indices'!$K$2:$K$23)</f>
        <v>99252.694928378492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Transform'!M171)*'7.Wthr Transform'!H195*_xlfn.XLOOKUP('8. Model Variables'!A171,'4.Annual SAE Indices'!$A$2:$A$23,'4.Annual SAE Indices'!$B$2:$B$23)</f>
        <v>34564.228720608349</v>
      </c>
      <c r="D171" s="2">
        <f>('6.Econ Transform'!M171)*'7.Wthr Transform'!L195*_xlfn.XLOOKUP('8. Model Variables'!$A171,'4.Annual SAE Indices'!$A$2:$A$23,'4.Annual SAE Indices'!$C$2:$C$23)</f>
        <v>0</v>
      </c>
      <c r="E171">
        <f>'6.Econ Transform'!M171*'7.Wthr Transform'!D195</f>
        <v>0.10168450091072964</v>
      </c>
      <c r="F171">
        <f>E171*_xlfn.XLOOKUP('8. Model Variables'!$A171,'4.Annual SAE Indices'!$A$2:$A$23,'4.Annual SAE Indices'!$K$2:$K$23)</f>
        <v>89762.215790875998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Transform'!M172)*'7.Wthr Transform'!H196*_xlfn.XLOOKUP('8. Model Variables'!A172,'4.Annual SAE Indices'!$A$2:$A$23,'4.Annual SAE Indices'!$B$2:$B$23)</f>
        <v>29111.341091868824</v>
      </c>
      <c r="D172" s="2">
        <f>('6.Econ Transform'!M172)*'7.Wthr Transform'!L196*_xlfn.XLOOKUP('8. Model Variables'!$A172,'4.Annual SAE Indices'!$A$2:$A$23,'4.Annual SAE Indices'!$C$2:$C$23)</f>
        <v>0</v>
      </c>
      <c r="E172">
        <f>'6.Econ Transform'!M172*'7.Wthr Transform'!D196</f>
        <v>0.11272265517387488</v>
      </c>
      <c r="F172">
        <f>E172*_xlfn.XLOOKUP('8. Model Variables'!$A172,'4.Annual SAE Indices'!$A$2:$A$23,'4.Annual SAE Indices'!$K$2:$K$23)</f>
        <v>99506.17063185286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Transform'!M173)*'7.Wthr Transform'!H197*_xlfn.XLOOKUP('8. Model Variables'!A173,'4.Annual SAE Indices'!$A$2:$A$23,'4.Annual SAE Indices'!$B$2:$B$23)</f>
        <v>17119.950290352412</v>
      </c>
      <c r="D173" s="2">
        <f>('6.Econ Transform'!M173)*'7.Wthr Transform'!L197*_xlfn.XLOOKUP('8. Model Variables'!$A173,'4.Annual SAE Indices'!$A$2:$A$23,'4.Annual SAE Indices'!$C$2:$C$23)</f>
        <v>819.47630232560493</v>
      </c>
      <c r="E173">
        <f>'6.Econ Transform'!M173*'7.Wthr Transform'!D197</f>
        <v>0.10922517441325973</v>
      </c>
      <c r="F173">
        <f>E173*_xlfn.XLOOKUP('8. Model Variables'!$A173,'4.Annual SAE Indices'!$A$2:$A$23,'4.Annual SAE Indices'!$K$2:$K$23)</f>
        <v>96418.761833589801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Transform'!M174)*'7.Wthr Transform'!H198*_xlfn.XLOOKUP('8. Model Variables'!A174,'4.Annual SAE Indices'!$A$2:$A$23,'4.Annual SAE Indices'!$B$2:$B$23)</f>
        <v>5574.6943255321412</v>
      </c>
      <c r="D174" s="2">
        <f>('6.Econ Transform'!M174)*'7.Wthr Transform'!L198*_xlfn.XLOOKUP('8. Model Variables'!$A174,'4.Annual SAE Indices'!$A$2:$A$23,'4.Annual SAE Indices'!$C$2:$C$23)</f>
        <v>25057.773573754534</v>
      </c>
      <c r="E174">
        <f>'6.Econ Transform'!M174*'7.Wthr Transform'!D198</f>
        <v>0.11300934417262527</v>
      </c>
      <c r="F174">
        <f>E174*_xlfn.XLOOKUP('8. Model Variables'!$A174,'4.Annual SAE Indices'!$A$2:$A$23,'4.Annual SAE Indices'!$K$2:$K$23)</f>
        <v>99759.245973131226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Transform'!M175)*'7.Wthr Transform'!H199*_xlfn.XLOOKUP('8. Model Variables'!A175,'4.Annual SAE Indices'!$A$2:$A$23,'4.Annual SAE Indices'!$B$2:$B$23)</f>
        <v>234.18441328933693</v>
      </c>
      <c r="D175" s="2">
        <f>('6.Econ Transform'!M175)*'7.Wthr Transform'!L199*_xlfn.XLOOKUP('8. Model Variables'!$A175,'4.Annual SAE Indices'!$A$2:$A$23,'4.Annual SAE Indices'!$C$2:$C$23)</f>
        <v>90033.079680755603</v>
      </c>
      <c r="E175">
        <f>'6.Econ Transform'!M175*'7.Wthr Transform'!D199</f>
        <v>0.10950220559933552</v>
      </c>
      <c r="F175">
        <f>E175*_xlfn.XLOOKUP('8. Model Variables'!$A175,'4.Annual SAE Indices'!$A$2:$A$23,'4.Annual SAE Indices'!$K$2:$K$23)</f>
        <v>96663.311719586374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Transform'!M176)*'7.Wthr Transform'!H200*_xlfn.XLOOKUP('8. Model Variables'!A176,'4.Annual SAE Indices'!$A$2:$A$23,'4.Annual SAE Indices'!$B$2:$B$23)</f>
        <v>0</v>
      </c>
      <c r="D176" s="2">
        <f>('6.Econ Transform'!M176)*'7.Wthr Transform'!L200*_xlfn.XLOOKUP('8. Model Variables'!$A176,'4.Annual SAE Indices'!$A$2:$A$23,'4.Annual SAE Indices'!$C$2:$C$23)</f>
        <v>179651.8361332585</v>
      </c>
      <c r="E176">
        <f>'6.Econ Transform'!M176*'7.Wthr Transform'!D200</f>
        <v>0.11329518537481649</v>
      </c>
      <c r="F176">
        <f>E176*_xlfn.XLOOKUP('8. Model Variables'!$A176,'4.Annual SAE Indices'!$A$2:$A$23,'4.Annual SAE Indices'!$K$2:$K$23)</f>
        <v>100011.57292014094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Transform'!M177)*'7.Wthr Transform'!H201*_xlfn.XLOOKUP('8. Model Variables'!A177,'4.Annual SAE Indices'!$A$2:$A$23,'4.Annual SAE Indices'!$B$2:$B$23)</f>
        <v>15.090228656543506</v>
      </c>
      <c r="D177" s="2">
        <f>('6.Econ Transform'!M177)*'7.Wthr Transform'!L201*_xlfn.XLOOKUP('8. Model Variables'!$A177,'4.Annual SAE Indices'!$A$2:$A$23,'4.Annual SAE Indices'!$C$2:$C$23)</f>
        <v>148043.06329209058</v>
      </c>
      <c r="E177">
        <f>'6.Econ Transform'!M177*'7.Wthr Transform'!D201</f>
        <v>0.11343806309064329</v>
      </c>
      <c r="F177">
        <f>E177*_xlfn.XLOOKUP('8. Model Variables'!$A177,'4.Annual SAE Indices'!$A$2:$A$23,'4.Annual SAE Indices'!$K$2:$K$23)</f>
        <v>100137.69853658088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Transform'!M178)*'7.Wthr Transform'!H202*_xlfn.XLOOKUP('8. Model Variables'!A178,'4.Annual SAE Indices'!$A$2:$A$23,'4.Annual SAE Indices'!$B$2:$B$23)</f>
        <v>757.21614382534221</v>
      </c>
      <c r="D178" s="2">
        <f>('6.Econ Transform'!M178)*'7.Wthr Transform'!L202*_xlfn.XLOOKUP('8. Model Variables'!$A178,'4.Annual SAE Indices'!$A$2:$A$23,'4.Annual SAE Indices'!$C$2:$C$23)</f>
        <v>55375.336374016304</v>
      </c>
      <c r="E178">
        <f>'6.Econ Transform'!M178*'7.Wthr Transform'!D202</f>
        <v>0.10991667653164224</v>
      </c>
      <c r="F178">
        <f>E178*_xlfn.XLOOKUP('8. Model Variables'!$A178,'4.Annual SAE Indices'!$A$2:$A$23,'4.Annual SAE Indices'!$K$2:$K$23)</f>
        <v>97029.1868424571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Transform'!M179)*'7.Wthr Transform'!H203*_xlfn.XLOOKUP('8. Model Variables'!A179,'4.Annual SAE Indices'!$A$2:$A$23,'4.Annual SAE Indices'!$B$2:$B$23)</f>
        <v>9474.0843134153311</v>
      </c>
      <c r="D179" s="2">
        <f>('6.Econ Transform'!M179)*'7.Wthr Transform'!L203*_xlfn.XLOOKUP('8. Model Variables'!$A179,'4.Annual SAE Indices'!$A$2:$A$23,'4.Annual SAE Indices'!$C$2:$C$23)</f>
        <v>7630.3941615646218</v>
      </c>
      <c r="E179">
        <f>'6.Econ Transform'!M179*'7.Wthr Transform'!D203</f>
        <v>0.1137230389590015</v>
      </c>
      <c r="F179">
        <f>E179*_xlfn.XLOOKUP('8. Model Variables'!$A179,'4.Annual SAE Indices'!$A$2:$A$23,'4.Annual SAE Indices'!$K$2:$K$23)</f>
        <v>100389.2616082551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Transform'!M180)*'7.Wthr Transform'!H204*_xlfn.XLOOKUP('8. Model Variables'!A180,'4.Annual SAE Indices'!$A$2:$A$23,'4.Annual SAE Indices'!$B$2:$B$23)</f>
        <v>22723.448059142855</v>
      </c>
      <c r="D180" s="2">
        <f>('6.Econ Transform'!M180)*'7.Wthr Transform'!L204*_xlfn.XLOOKUP('8. Model Variables'!$A180,'4.Annual SAE Indices'!$A$2:$A$23,'4.Annual SAE Indices'!$C$2:$C$23)</f>
        <v>304.89446219688637</v>
      </c>
      <c r="E180">
        <f>'6.Econ Transform'!M180*'7.Wthr Transform'!D204</f>
        <v>0.11019240278207687</v>
      </c>
      <c r="F180">
        <f>E180*_xlfn.XLOOKUP('8. Model Variables'!$A180,'4.Annual SAE Indices'!$A$2:$A$23,'4.Annual SAE Indices'!$K$2:$K$23)</f>
        <v>97272.584793659626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Transform'!M181)*'7.Wthr Transform'!H205*_xlfn.XLOOKUP('8. Model Variables'!A181,'4.Annual SAE Indices'!$A$2:$A$23,'4.Annual SAE Indices'!$B$2:$B$23)</f>
        <v>34668.878763601155</v>
      </c>
      <c r="D181" s="2">
        <f>('6.Econ Transform'!M181)*'7.Wthr Transform'!L205*_xlfn.XLOOKUP('8. Model Variables'!$A181,'4.Annual SAE Indices'!$A$2:$A$23,'4.Annual SAE Indices'!$C$2:$C$23)</f>
        <v>0</v>
      </c>
      <c r="E181">
        <f>'6.Econ Transform'!M181*'7.Wthr Transform'!D205</f>
        <v>0.11401149576972129</v>
      </c>
      <c r="F181">
        <f>E181*_xlfn.XLOOKUP('8. Model Variables'!$A181,'4.Annual SAE Indices'!$A$2:$A$23,'4.Annual SAE Indices'!$K$2:$K$23)</f>
        <v>100643.8974894196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Transform'!M182)*'7.Wthr Transform'!H206*_xlfn.XLOOKUP('8. Model Variables'!A182,'4.Annual SAE Indices'!$A$2:$A$23,'4.Annual SAE Indices'!$B$2:$B$23)</f>
        <v>40795.332042653659</v>
      </c>
      <c r="D182" s="2">
        <f>('6.Econ Transform'!M182)*'7.Wthr Transform'!L206*_xlfn.XLOOKUP('8. Model Variables'!$A182,'4.Annual SAE Indices'!$A$2:$A$23,'4.Annual SAE Indices'!$C$2:$C$23)</f>
        <v>0</v>
      </c>
      <c r="E182">
        <f>'6.Econ Transform'!M182*'7.Wthr Transform'!D206</f>
        <v>0.11415748108377663</v>
      </c>
      <c r="F182">
        <f>E182*_xlfn.XLOOKUP('8. Model Variables'!$A182,'4.Annual SAE Indices'!$A$2:$A$23,'4.Annual SAE Indices'!$K$2:$K$23)</f>
        <v>99836.566175378903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Transform'!M183)*'7.Wthr Transform'!H207*_xlfn.XLOOKUP('8. Model Variables'!A183,'4.Annual SAE Indices'!$A$2:$A$23,'4.Annual SAE Indices'!$B$2:$B$23)</f>
        <v>36019.754656698547</v>
      </c>
      <c r="D183" s="2">
        <f>('6.Econ Transform'!M183)*'7.Wthr Transform'!L207*_xlfn.XLOOKUP('8. Model Variables'!$A183,'4.Annual SAE Indices'!$A$2:$A$23,'4.Annual SAE Indices'!$C$2:$C$23)</f>
        <v>0</v>
      </c>
      <c r="E183">
        <f>'6.Econ Transform'!M183*'7.Wthr Transform'!D207</f>
        <v>0.10692902354612337</v>
      </c>
      <c r="F183">
        <f>E183*_xlfn.XLOOKUP('8. Model Variables'!$A183,'4.Annual SAE Indices'!$A$2:$A$23,'4.Annual SAE Indices'!$K$2:$K$23)</f>
        <v>93514.909701772674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Transform'!M184)*'7.Wthr Transform'!H208*_xlfn.XLOOKUP('8. Model Variables'!A184,'4.Annual SAE Indices'!$A$2:$A$23,'4.Annual SAE Indices'!$B$2:$B$23)</f>
        <v>29214.690540818967</v>
      </c>
      <c r="D184" s="2">
        <f>('6.Econ Transform'!M184)*'7.Wthr Transform'!L208*_xlfn.XLOOKUP('8. Model Variables'!$A184,'4.Annual SAE Indices'!$A$2:$A$23,'4.Annual SAE Indices'!$C$2:$C$23)</f>
        <v>0</v>
      </c>
      <c r="E184">
        <f>'6.Econ Transform'!M184*'7.Wthr Transform'!D208</f>
        <v>0.11444902125651978</v>
      </c>
      <c r="F184">
        <f>E184*_xlfn.XLOOKUP('8. Model Variables'!$A184,'4.Annual SAE Indices'!$A$2:$A$23,'4.Annual SAE Indices'!$K$2:$K$23)</f>
        <v>100091.53299378208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Transform'!M185)*'7.Wthr Transform'!H209*_xlfn.XLOOKUP('8. Model Variables'!A185,'4.Annual SAE Indices'!$A$2:$A$23,'4.Annual SAE Indices'!$B$2:$B$23)</f>
        <v>17180.728576827561</v>
      </c>
      <c r="D185" s="2">
        <f>('6.Econ Transform'!M185)*'7.Wthr Transform'!L209*_xlfn.XLOOKUP('8. Model Variables'!$A185,'4.Annual SAE Indices'!$A$2:$A$23,'4.Annual SAE Indices'!$C$2:$C$23)</f>
        <v>832.59000376513404</v>
      </c>
      <c r="E185">
        <f>'6.Econ Transform'!M185*'7.Wthr Transform'!D209</f>
        <v>0.11089797600036798</v>
      </c>
      <c r="F185">
        <f>E185*_xlfn.XLOOKUP('8. Model Variables'!$A185,'4.Annual SAE Indices'!$A$2:$A$23,'4.Annual SAE Indices'!$K$2:$K$23)</f>
        <v>96985.961976080755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Transform'!M186)*'7.Wthr Transform'!H210*_xlfn.XLOOKUP('8. Model Variables'!A186,'4.Annual SAE Indices'!$A$2:$A$23,'4.Annual SAE Indices'!$B$2:$B$23)</f>
        <v>5594.4852923856233</v>
      </c>
      <c r="D186" s="2">
        <f>('6.Econ Transform'!M186)*'7.Wthr Transform'!L210*_xlfn.XLOOKUP('8. Model Variables'!$A186,'4.Annual SAE Indices'!$A$2:$A$23,'4.Annual SAE Indices'!$C$2:$C$23)</f>
        <v>25458.761571153878</v>
      </c>
      <c r="E186">
        <f>'6.Econ Transform'!M186*'7.Wthr Transform'!D210</f>
        <v>0.11474010094463934</v>
      </c>
      <c r="F186">
        <f>E186*_xlfn.XLOOKUP('8. Model Variables'!$A186,'4.Annual SAE Indices'!$A$2:$A$23,'4.Annual SAE Indices'!$K$2:$K$23)</f>
        <v>100346.09709478858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Transform'!M187)*'7.Wthr Transform'!H211*_xlfn.XLOOKUP('8. Model Variables'!A187,'4.Annual SAE Indices'!$A$2:$A$23,'4.Annual SAE Indices'!$B$2:$B$23)</f>
        <v>235.01580164722105</v>
      </c>
      <c r="D187" s="2">
        <f>('6.Econ Transform'!M187)*'7.Wthr Transform'!L211*_xlfn.XLOOKUP('8. Model Variables'!$A187,'4.Annual SAE Indices'!$A$2:$A$23,'4.Annual SAE Indices'!$C$2:$C$23)</f>
        <v>91473.837544362948</v>
      </c>
      <c r="E187">
        <f>'6.Econ Transform'!M187*'7.Wthr Transform'!D211</f>
        <v>0.11117924996481748</v>
      </c>
      <c r="F187">
        <f>E187*_xlfn.XLOOKUP('8. Model Variables'!$A187,'4.Annual SAE Indices'!$A$2:$A$23,'4.Annual SAE Indices'!$K$2:$K$23)</f>
        <v>97231.950469332165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Transform'!M188)*'7.Wthr Transform'!H212*_xlfn.XLOOKUP('8. Model Variables'!A188,'4.Annual SAE Indices'!$A$2:$A$23,'4.Annual SAE Indices'!$B$2:$B$23)</f>
        <v>0</v>
      </c>
      <c r="D188" s="2">
        <f>('6.Econ Transform'!M188)*'7.Wthr Transform'!L212*_xlfn.XLOOKUP('8. Model Variables'!$A188,'4.Annual SAE Indices'!$A$2:$A$23,'4.Annual SAE Indices'!$C$2:$C$23)</f>
        <v>182526.72163687853</v>
      </c>
      <c r="E188">
        <f>'6.Econ Transform'!M188*'7.Wthr Transform'!D212</f>
        <v>0.11503031985205489</v>
      </c>
      <c r="F188">
        <f>E188*_xlfn.XLOOKUP('8. Model Variables'!$A188,'4.Annual SAE Indices'!$A$2:$A$23,'4.Annual SAE Indices'!$K$2:$K$23)</f>
        <v>100599.90839896649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Transform'!M189)*'7.Wthr Transform'!H213*_xlfn.XLOOKUP('8. Model Variables'!A189,'4.Annual SAE Indices'!$A$2:$A$23,'4.Annual SAE Indices'!$B$2:$B$23)</f>
        <v>15.143801139214579</v>
      </c>
      <c r="D189" s="2">
        <f>('6.Econ Transform'!M189)*'7.Wthr Transform'!L213*_xlfn.XLOOKUP('8. Model Variables'!$A189,'4.Annual SAE Indices'!$A$2:$A$23,'4.Annual SAE Indices'!$C$2:$C$23)</f>
        <v>150412.12817742609</v>
      </c>
      <c r="E189">
        <f>'6.Econ Transform'!M189*'7.Wthr Transform'!D213</f>
        <v>0.11517538576369653</v>
      </c>
      <c r="F189">
        <f>E189*_xlfn.XLOOKUP('8. Model Variables'!$A189,'4.Annual SAE Indices'!$A$2:$A$23,'4.Annual SAE Indices'!$K$2:$K$23)</f>
        <v>100726.77597128769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Transform'!M190)*'7.Wthr Transform'!H214*_xlfn.XLOOKUP('8. Model Variables'!A190,'4.Annual SAE Indices'!$A$2:$A$23,'4.Annual SAE Indices'!$B$2:$B$23)</f>
        <v>759.90437007206071</v>
      </c>
      <c r="D190" s="2">
        <f>('6.Econ Transform'!M190)*'7.Wthr Transform'!L214*_xlfn.XLOOKUP('8. Model Variables'!$A190,'4.Annual SAE Indices'!$A$2:$A$23,'4.Annual SAE Indices'!$C$2:$C$23)</f>
        <v>56261.482350735314</v>
      </c>
      <c r="E190">
        <f>'6.Econ Transform'!M190*'7.Wthr Transform'!D214</f>
        <v>0.11160006858791065</v>
      </c>
      <c r="F190">
        <f>E190*_xlfn.XLOOKUP('8. Model Variables'!$A190,'4.Annual SAE Indices'!$A$2:$A$23,'4.Annual SAE Indices'!$K$2:$K$23)</f>
        <v>97599.977916271368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Transform'!M191)*'7.Wthr Transform'!H215*_xlfn.XLOOKUP('8. Model Variables'!A191,'4.Annual SAE Indices'!$A$2:$A$23,'4.Annual SAE Indices'!$B$2:$B$23)</f>
        <v>9507.7186757076961</v>
      </c>
      <c r="D191" s="2">
        <f>('6.Econ Transform'!M191)*'7.Wthr Transform'!L215*_xlfn.XLOOKUP('8. Model Variables'!$A191,'4.Annual SAE Indices'!$A$2:$A$23,'4.Annual SAE Indices'!$C$2:$C$23)</f>
        <v>7752.4998412734976</v>
      </c>
      <c r="E191">
        <f>'6.Econ Transform'!M191*'7.Wthr Transform'!D215</f>
        <v>0.11546472608455206</v>
      </c>
      <c r="F191">
        <f>E191*_xlfn.XLOOKUP('8. Model Variables'!$A191,'4.Annual SAE Indices'!$A$2:$A$23,'4.Annual SAE Indices'!$K$2:$K$23)</f>
        <v>100979.81890650364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Transform'!M192)*'7.Wthr Transform'!H216*_xlfn.XLOOKUP('8. Model Variables'!A192,'4.Annual SAE Indices'!$A$2:$A$23,'4.Annual SAE Indices'!$B$2:$B$23)</f>
        <v>22804.119568838541</v>
      </c>
      <c r="D192" s="2">
        <f>('6.Econ Transform'!M192)*'7.Wthr Transform'!L216*_xlfn.XLOOKUP('8. Model Variables'!$A192,'4.Annual SAE Indices'!$A$2:$A$23,'4.Annual SAE Indices'!$C$2:$C$23)</f>
        <v>309.77354770120951</v>
      </c>
      <c r="E192">
        <f>'6.Econ Transform'!M192*'7.Wthr Transform'!D216</f>
        <v>0.11188001763141173</v>
      </c>
      <c r="F192">
        <f>E192*_xlfn.XLOOKUP('8. Model Variables'!$A192,'4.Annual SAE Indices'!$A$2:$A$23,'4.Annual SAE Indices'!$K$2:$K$23)</f>
        <v>97844.807698269782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Transform'!M193)*'7.Wthr Transform'!H217*_xlfn.XLOOKUP('8. Model Variables'!A193,'4.Annual SAE Indices'!$A$2:$A$23,'4.Annual SAE Indices'!$B$2:$B$23)</f>
        <v>34747.400706576649</v>
      </c>
      <c r="D193" s="2">
        <f>('6.Econ Transform'!M193)*'7.Wthr Transform'!L217*_xlfn.XLOOKUP('8. Model Variables'!$A193,'4.Annual SAE Indices'!$A$2:$A$23,'4.Annual SAE Indices'!$C$2:$C$23)</f>
        <v>0</v>
      </c>
      <c r="E193">
        <f>'6.Econ Transform'!M193*'7.Wthr Transform'!D217</f>
        <v>0.11560935155245879</v>
      </c>
      <c r="F193">
        <f>E193*_xlfn.XLOOKUP('8. Model Variables'!$A193,'4.Annual SAE Indices'!$A$2:$A$23,'4.Annual SAE Indices'!$K$2:$K$23)</f>
        <v>101106.30128821211</v>
      </c>
    </row>
    <row r="194" spans="1:6" x14ac:dyDescent="0.35">
      <c r="C194" s="2"/>
      <c r="D194" s="2"/>
    </row>
    <row r="195" spans="1:6" x14ac:dyDescent="0.35">
      <c r="C195" s="2"/>
      <c r="D195" s="2"/>
    </row>
    <row r="196" spans="1:6" x14ac:dyDescent="0.35">
      <c r="C196" s="2"/>
      <c r="D196" s="2"/>
    </row>
    <row r="197" spans="1:6" x14ac:dyDescent="0.35">
      <c r="C197" s="2"/>
      <c r="D197" s="2"/>
    </row>
    <row r="198" spans="1:6" x14ac:dyDescent="0.35">
      <c r="C198" s="2"/>
      <c r="D198" s="2"/>
    </row>
    <row r="199" spans="1:6" x14ac:dyDescent="0.35">
      <c r="C199" s="2"/>
      <c r="D199" s="2"/>
    </row>
    <row r="200" spans="1:6" x14ac:dyDescent="0.35">
      <c r="C200" s="2"/>
      <c r="D200" s="2"/>
    </row>
    <row r="201" spans="1:6" x14ac:dyDescent="0.35">
      <c r="C201" s="2"/>
      <c r="D201" s="2"/>
    </row>
    <row r="202" spans="1:6" x14ac:dyDescent="0.35">
      <c r="C202" s="2"/>
      <c r="D202" s="2"/>
    </row>
    <row r="203" spans="1:6" x14ac:dyDescent="0.35">
      <c r="C203" s="2"/>
      <c r="D203" s="2"/>
    </row>
    <row r="204" spans="1:6" x14ac:dyDescent="0.35">
      <c r="C204" s="2"/>
      <c r="D204" s="2"/>
    </row>
    <row r="205" spans="1:6" x14ac:dyDescent="0.35">
      <c r="C205" s="2"/>
      <c r="D205" s="2"/>
    </row>
    <row r="206" spans="1:6" x14ac:dyDescent="0.35">
      <c r="C206" s="2"/>
      <c r="D206" s="2"/>
    </row>
    <row r="207" spans="1:6" x14ac:dyDescent="0.35">
      <c r="C207" s="2"/>
      <c r="D207" s="2"/>
    </row>
    <row r="208" spans="1:6" x14ac:dyDescent="0.35">
      <c r="C208" s="2"/>
      <c r="D208" s="2"/>
    </row>
    <row r="209" spans="3:4" x14ac:dyDescent="0.35">
      <c r="C209" s="2"/>
      <c r="D209" s="2"/>
    </row>
    <row r="210" spans="3:4" x14ac:dyDescent="0.35">
      <c r="C210" s="2"/>
      <c r="D210" s="2"/>
    </row>
    <row r="211" spans="3:4" x14ac:dyDescent="0.35">
      <c r="C211" s="2"/>
      <c r="D211" s="2"/>
    </row>
    <row r="212" spans="3:4" x14ac:dyDescent="0.35">
      <c r="C212" s="2"/>
      <c r="D212" s="2"/>
    </row>
    <row r="213" spans="3:4" x14ac:dyDescent="0.35">
      <c r="C213" s="2"/>
      <c r="D213" s="2"/>
    </row>
    <row r="214" spans="3:4" x14ac:dyDescent="0.35">
      <c r="C214" s="2"/>
      <c r="D214" s="2"/>
    </row>
    <row r="215" spans="3:4" x14ac:dyDescent="0.35">
      <c r="C215" s="2"/>
      <c r="D215" s="2"/>
    </row>
    <row r="216" spans="3:4" x14ac:dyDescent="0.35">
      <c r="C216" s="2"/>
      <c r="D216" s="2"/>
    </row>
    <row r="217" spans="3:4" x14ac:dyDescent="0.35">
      <c r="C217" s="2"/>
      <c r="D217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J1" sqref="J1"/>
    </sheetView>
  </sheetViews>
  <sheetFormatPr defaultRowHeight="14.5" x14ac:dyDescent="0.35"/>
  <cols>
    <col min="4" max="5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2017</v>
      </c>
      <c r="B3">
        <v>1</v>
      </c>
      <c r="C3" s="1">
        <v>33159.360000000001</v>
      </c>
      <c r="D3">
        <v>0</v>
      </c>
      <c r="E3" s="1">
        <v>91735.81</v>
      </c>
      <c r="G3" s="2">
        <f>'8. Model Variables'!C2-C3</f>
        <v>-3.5931095408159308E-3</v>
      </c>
      <c r="H3" s="2">
        <f>'8. Model Variables'!D2-D3</f>
        <v>0</v>
      </c>
      <c r="I3" s="2">
        <f>E3-'8. Model Variables'!F2</f>
        <v>3.9381660317303613E-3</v>
      </c>
    </row>
    <row r="4" spans="1:9" x14ac:dyDescent="0.35">
      <c r="A4">
        <v>2017</v>
      </c>
      <c r="B4">
        <v>2</v>
      </c>
      <c r="C4" s="1">
        <v>27534.48</v>
      </c>
      <c r="D4">
        <v>0</v>
      </c>
      <c r="E4" s="1">
        <v>83254.039999999994</v>
      </c>
      <c r="G4" s="2">
        <f>'8. Model Variables'!C3-C4</f>
        <v>2.6039703298010863E-3</v>
      </c>
      <c r="H4" s="2">
        <f>'8. Model Variables'!D3-D4</f>
        <v>0</v>
      </c>
      <c r="I4" s="2">
        <f>E4-'8. Model Variables'!F3</f>
        <v>2.0083734125364572E-3</v>
      </c>
    </row>
    <row r="5" spans="1:9" x14ac:dyDescent="0.35">
      <c r="A5">
        <v>2017</v>
      </c>
      <c r="B5">
        <v>3</v>
      </c>
      <c r="C5" s="1">
        <v>31172.34</v>
      </c>
      <c r="D5">
        <v>0</v>
      </c>
      <c r="E5" s="1">
        <v>92486.32</v>
      </c>
      <c r="G5" s="2">
        <f>'8. Model Variables'!C4-C5</f>
        <v>-1.5188563738774974E-3</v>
      </c>
      <c r="H5" s="2">
        <f>'8. Model Variables'!D4-D5</f>
        <v>0</v>
      </c>
      <c r="I5" s="2">
        <f>E5-'8. Model Variables'!F4</f>
        <v>3.9344341057585552E-3</v>
      </c>
    </row>
    <row r="6" spans="1:9" x14ac:dyDescent="0.35">
      <c r="A6">
        <v>2017</v>
      </c>
      <c r="B6">
        <v>4</v>
      </c>
      <c r="C6" s="1">
        <v>11274.36</v>
      </c>
      <c r="D6">
        <v>0</v>
      </c>
      <c r="E6" s="1">
        <v>89805</v>
      </c>
      <c r="G6" s="2">
        <f>'8. Model Variables'!C5-C6</f>
        <v>-4.3274454728816636E-3</v>
      </c>
      <c r="H6" s="2">
        <f>'8. Model Variables'!D5-D6</f>
        <v>0</v>
      </c>
      <c r="I6" s="2">
        <f>E6-'8. Model Variables'!F5</f>
        <v>3.1280957045964897E-4</v>
      </c>
    </row>
    <row r="7" spans="1:9" x14ac:dyDescent="0.35">
      <c r="A7">
        <v>2017</v>
      </c>
      <c r="B7">
        <v>5</v>
      </c>
      <c r="C7" s="1">
        <v>6788.02</v>
      </c>
      <c r="D7" s="1">
        <v>8038.27</v>
      </c>
      <c r="E7" s="1">
        <v>93110.66</v>
      </c>
      <c r="G7" s="2">
        <f>'8. Model Variables'!C6-C7</f>
        <v>1.2628800695893005E-3</v>
      </c>
      <c r="H7" s="2">
        <f>'8. Model Variables'!D6-D7</f>
        <v>3.4311984372834559E-3</v>
      </c>
      <c r="I7" s="2">
        <f>E7-'8. Model Variables'!F6</f>
        <v>-4.4896247709402815E-3</v>
      </c>
    </row>
    <row r="8" spans="1:9" x14ac:dyDescent="0.35">
      <c r="A8">
        <v>2017</v>
      </c>
      <c r="B8">
        <v>6</v>
      </c>
      <c r="C8">
        <v>254.78</v>
      </c>
      <c r="D8" s="1">
        <v>61229.78</v>
      </c>
      <c r="E8" s="1">
        <v>90231.94</v>
      </c>
      <c r="G8" s="2">
        <f>'8. Model Variables'!C7-C8</f>
        <v>9.8054108653400363E-4</v>
      </c>
      <c r="H8" s="2">
        <f>'8. Model Variables'!D7-D8</f>
        <v>3.7141563734621741E-3</v>
      </c>
      <c r="I8" s="2">
        <f>E8-'8. Model Variables'!F7</f>
        <v>4.1089481965173036E-3</v>
      </c>
    </row>
    <row r="9" spans="1:9" x14ac:dyDescent="0.35">
      <c r="A9">
        <v>2017</v>
      </c>
      <c r="B9">
        <v>7</v>
      </c>
      <c r="C9">
        <v>0</v>
      </c>
      <c r="D9" s="1">
        <v>104877.62</v>
      </c>
      <c r="E9" s="1">
        <v>93368.62</v>
      </c>
      <c r="G9" s="2">
        <f>'8. Model Variables'!C8-C9</f>
        <v>0</v>
      </c>
      <c r="H9" s="2">
        <f>'8. Model Variables'!D8-D9</f>
        <v>4.3187102273805067E-3</v>
      </c>
      <c r="I9" s="2">
        <f>E9-'8. Model Variables'!F8</f>
        <v>1.2945401249453425E-4</v>
      </c>
    </row>
    <row r="10" spans="1:9" x14ac:dyDescent="0.35">
      <c r="A10">
        <v>2017</v>
      </c>
      <c r="B10">
        <v>8</v>
      </c>
      <c r="C10">
        <v>32.75</v>
      </c>
      <c r="D10" s="1">
        <v>67656.929999999993</v>
      </c>
      <c r="E10" s="1">
        <v>93497.52</v>
      </c>
      <c r="G10" s="2">
        <f>'8. Model Variables'!C9-C10</f>
        <v>4.5617406387350456E-3</v>
      </c>
      <c r="H10" s="2">
        <f>'8. Model Variables'!D9-D10</f>
        <v>-1.9185331038897857E-3</v>
      </c>
      <c r="I10" s="2">
        <f>E10-'8. Model Variables'!F9</f>
        <v>-2.9363019857555628E-3</v>
      </c>
    </row>
    <row r="11" spans="1:9" x14ac:dyDescent="0.35">
      <c r="A11">
        <v>2017</v>
      </c>
      <c r="B11">
        <v>9</v>
      </c>
      <c r="C11" s="1">
        <v>1049.29</v>
      </c>
      <c r="D11" s="1">
        <v>64755.69</v>
      </c>
      <c r="E11" s="1">
        <v>90864.56</v>
      </c>
      <c r="G11" s="2">
        <f>'8. Model Variables'!C10-C11</f>
        <v>4.4142670517430815E-3</v>
      </c>
      <c r="H11" s="2">
        <f>'8. Model Variables'!D10-D11</f>
        <v>-3.0025385058252141E-4</v>
      </c>
      <c r="I11" s="2">
        <f>E11-'8. Model Variables'!F10</f>
        <v>-4.8322151997126639E-3</v>
      </c>
    </row>
    <row r="12" spans="1:9" x14ac:dyDescent="0.35">
      <c r="A12">
        <v>2017</v>
      </c>
      <c r="B12">
        <v>10</v>
      </c>
      <c r="C12" s="1">
        <v>5641.85</v>
      </c>
      <c r="D12" s="1">
        <v>7271.14</v>
      </c>
      <c r="E12" s="1">
        <v>94289.19</v>
      </c>
      <c r="G12" s="2">
        <f>'8. Model Variables'!C11-C12</f>
        <v>-8.5320694870461011E-4</v>
      </c>
      <c r="H12" s="2">
        <f>'8. Model Variables'!D11-D12</f>
        <v>-2.0099175753784948E-3</v>
      </c>
      <c r="I12" s="2">
        <f>E12-'8. Model Variables'!F11</f>
        <v>-2.3099749232642353E-3</v>
      </c>
    </row>
    <row r="13" spans="1:9" x14ac:dyDescent="0.35">
      <c r="A13">
        <v>2017</v>
      </c>
      <c r="B13">
        <v>11</v>
      </c>
      <c r="C13" s="1">
        <v>22536.07</v>
      </c>
      <c r="D13">
        <v>0</v>
      </c>
      <c r="E13" s="1">
        <v>91630.6</v>
      </c>
      <c r="G13" s="2">
        <f>'8. Model Variables'!C12-C13</f>
        <v>-5.6451863201800734E-5</v>
      </c>
      <c r="H13" s="2">
        <f>'8. Model Variables'!D12-D13</f>
        <v>0</v>
      </c>
      <c r="I13" s="2">
        <f>E13-'8. Model Variables'!F12</f>
        <v>3.7824397004442289E-3</v>
      </c>
    </row>
    <row r="14" spans="1:9" x14ac:dyDescent="0.35">
      <c r="A14">
        <v>2017</v>
      </c>
      <c r="B14">
        <v>12</v>
      </c>
      <c r="C14" s="1">
        <v>41540.86</v>
      </c>
      <c r="D14">
        <v>0</v>
      </c>
      <c r="E14" s="1">
        <v>94892.69</v>
      </c>
      <c r="G14" s="2">
        <f>'8. Model Variables'!C13-C14</f>
        <v>-2.9061240638839081E-3</v>
      </c>
      <c r="H14" s="2">
        <f>'8. Model Variables'!D13-D14</f>
        <v>0</v>
      </c>
      <c r="I14" s="2">
        <f>E14-'8. Model Variables'!F13</f>
        <v>2.0854510512435809E-3</v>
      </c>
    </row>
    <row r="15" spans="1:9" x14ac:dyDescent="0.35">
      <c r="A15">
        <f>A3+1</f>
        <v>2018</v>
      </c>
      <c r="B15">
        <v>1</v>
      </c>
      <c r="C15" s="1">
        <v>42091.12</v>
      </c>
      <c r="D15">
        <v>0</v>
      </c>
      <c r="E15" s="1">
        <v>93456.639999999999</v>
      </c>
      <c r="G15" s="2">
        <f>'8. Model Variables'!C14-C15</f>
        <v>-4.794344786205329E-4</v>
      </c>
      <c r="H15" s="2">
        <f>'8. Model Variables'!D14-D15</f>
        <v>0</v>
      </c>
      <c r="I15" s="2">
        <f>E15-'8. Model Variables'!F14</f>
        <v>2.2896837035659701E-3</v>
      </c>
    </row>
    <row r="16" spans="1:9" x14ac:dyDescent="0.35">
      <c r="A16">
        <f t="shared" ref="A16:A79" si="0">A4+1</f>
        <v>2018</v>
      </c>
      <c r="B16">
        <v>2</v>
      </c>
      <c r="C16" s="1">
        <v>31077.82</v>
      </c>
      <c r="D16">
        <v>0</v>
      </c>
      <c r="E16" s="1">
        <v>84596.57</v>
      </c>
      <c r="G16" s="2">
        <f>'8. Model Variables'!C15-C16</f>
        <v>-3.0766147137910593E-3</v>
      </c>
      <c r="H16" s="2">
        <f>'8. Model Variables'!D15-D16</f>
        <v>0</v>
      </c>
      <c r="I16" s="2">
        <f>E16-'8. Model Variables'!F15</f>
        <v>-9.3396895681507885E-4</v>
      </c>
    </row>
    <row r="17" spans="1:9" x14ac:dyDescent="0.35">
      <c r="A17">
        <f t="shared" si="0"/>
        <v>2018</v>
      </c>
      <c r="B17">
        <v>3</v>
      </c>
      <c r="C17" s="1">
        <v>30414.880000000001</v>
      </c>
      <c r="D17">
        <v>0</v>
      </c>
      <c r="E17" s="1">
        <v>93651.56</v>
      </c>
      <c r="G17" s="2">
        <f>'8. Model Variables'!C16-C17</f>
        <v>6.0747547104256228E-4</v>
      </c>
      <c r="H17" s="2">
        <f>'8. Model Variables'!D16-D17</f>
        <v>0</v>
      </c>
      <c r="I17" s="2">
        <f>E17-'8. Model Variables'!F16</f>
        <v>-2.1034553356003016E-4</v>
      </c>
    </row>
    <row r="18" spans="1:9" x14ac:dyDescent="0.35">
      <c r="A18">
        <f t="shared" si="0"/>
        <v>2018</v>
      </c>
      <c r="B18">
        <v>4</v>
      </c>
      <c r="C18" s="1">
        <v>22935.15</v>
      </c>
      <c r="D18">
        <v>0</v>
      </c>
      <c r="E18" s="1">
        <v>90621.74</v>
      </c>
      <c r="G18" s="2">
        <f>'8. Model Variables'!C17-C18</f>
        <v>1.6043737123254687E-3</v>
      </c>
      <c r="H18" s="2">
        <f>'8. Model Variables'!D17-D18</f>
        <v>0</v>
      </c>
      <c r="I18" s="2">
        <f>E18-'8. Model Variables'!F17</f>
        <v>4.2947097535943612E-3</v>
      </c>
    </row>
    <row r="19" spans="1:9" x14ac:dyDescent="0.35">
      <c r="A19">
        <f t="shared" si="0"/>
        <v>2018</v>
      </c>
      <c r="B19">
        <v>5</v>
      </c>
      <c r="C19" s="1">
        <v>1735.39</v>
      </c>
      <c r="D19" s="1">
        <v>39942.46</v>
      </c>
      <c r="E19" s="1">
        <v>93633.19</v>
      </c>
      <c r="G19" s="2">
        <f>'8. Model Variables'!C18-C19</f>
        <v>-6.1862379425292602E-5</v>
      </c>
      <c r="H19" s="2">
        <f>'8. Model Variables'!D18-D19</f>
        <v>-1.6723563749110326E-4</v>
      </c>
      <c r="I19" s="2">
        <f>E19-'8. Model Variables'!F18</f>
        <v>5.5125143262557685E-5</v>
      </c>
    </row>
    <row r="20" spans="1:9" x14ac:dyDescent="0.35">
      <c r="A20">
        <f t="shared" si="0"/>
        <v>2018</v>
      </c>
      <c r="B20">
        <v>6</v>
      </c>
      <c r="C20">
        <v>244.27</v>
      </c>
      <c r="D20" s="1">
        <v>55568.68</v>
      </c>
      <c r="E20" s="1">
        <v>90659.69</v>
      </c>
      <c r="G20" s="2">
        <f>'8. Model Variables'!C19-C20</f>
        <v>-1.2519616128656708E-3</v>
      </c>
      <c r="H20" s="2">
        <f>'8. Model Variables'!D19-D20</f>
        <v>4.1983886112575419E-3</v>
      </c>
      <c r="I20" s="2">
        <f>E20-'8. Model Variables'!F19</f>
        <v>-1.3463961804518476E-3</v>
      </c>
    </row>
    <row r="21" spans="1:9" x14ac:dyDescent="0.35">
      <c r="A21">
        <f t="shared" si="0"/>
        <v>2018</v>
      </c>
      <c r="B21">
        <v>7</v>
      </c>
      <c r="C21">
        <v>0</v>
      </c>
      <c r="D21" s="1">
        <v>154560.79</v>
      </c>
      <c r="E21" s="1">
        <v>93730.1</v>
      </c>
      <c r="G21" s="2">
        <f>'8. Model Variables'!C20-C21</f>
        <v>0</v>
      </c>
      <c r="H21" s="2">
        <f>'8. Model Variables'!D20-D21</f>
        <v>-3.5590238112490624E-3</v>
      </c>
      <c r="I21" s="2">
        <f>E21-'8. Model Variables'!F20</f>
        <v>-9.7727600950747728E-4</v>
      </c>
    </row>
    <row r="22" spans="1:9" x14ac:dyDescent="0.35">
      <c r="A22">
        <f t="shared" si="0"/>
        <v>2018</v>
      </c>
      <c r="B22">
        <v>8</v>
      </c>
      <c r="C22">
        <v>0</v>
      </c>
      <c r="D22" s="1">
        <v>149819.59</v>
      </c>
      <c r="E22" s="1">
        <v>93778.45</v>
      </c>
      <c r="G22" s="2">
        <f>'8. Model Variables'!C21-C22</f>
        <v>0</v>
      </c>
      <c r="H22" s="2">
        <f>'8. Model Variables'!D21-D22</f>
        <v>-3.3921268477570266E-3</v>
      </c>
      <c r="I22" s="2">
        <f>E22-'8. Model Variables'!F21</f>
        <v>1.4106190064921975E-6</v>
      </c>
    </row>
    <row r="23" spans="1:9" x14ac:dyDescent="0.35">
      <c r="A23">
        <f t="shared" si="0"/>
        <v>2018</v>
      </c>
      <c r="B23">
        <v>9</v>
      </c>
      <c r="C23">
        <v>989.9</v>
      </c>
      <c r="D23" s="1">
        <v>70641.86</v>
      </c>
      <c r="E23" s="1">
        <v>90928.13</v>
      </c>
      <c r="G23" s="2">
        <f>'8. Model Variables'!C22-C23</f>
        <v>1.9140975064146915E-4</v>
      </c>
      <c r="H23" s="2">
        <f>'8. Model Variables'!D22-D23</f>
        <v>-1.8275699549121782E-3</v>
      </c>
      <c r="I23" s="2">
        <f>E23-'8. Model Variables'!F22</f>
        <v>-2.0258280565030873E-3</v>
      </c>
    </row>
    <row r="24" spans="1:9" x14ac:dyDescent="0.35">
      <c r="A24">
        <f t="shared" si="0"/>
        <v>2018</v>
      </c>
      <c r="B24">
        <v>10</v>
      </c>
      <c r="C24" s="1">
        <v>13480.56</v>
      </c>
      <c r="D24" s="1">
        <v>7584.98</v>
      </c>
      <c r="E24" s="1">
        <v>94139.67</v>
      </c>
      <c r="G24" s="2">
        <f>'8. Model Variables'!C23-C24</f>
        <v>-1.3724152340728324E-3</v>
      </c>
      <c r="H24" s="2">
        <f>'8. Model Variables'!D23-D24</f>
        <v>6.1415260915964609E-4</v>
      </c>
      <c r="I24" s="2">
        <f>E24-'8. Model Variables'!F23</f>
        <v>-1.5510869270656258E-3</v>
      </c>
    </row>
    <row r="25" spans="1:9" x14ac:dyDescent="0.35">
      <c r="A25">
        <f t="shared" si="0"/>
        <v>2018</v>
      </c>
      <c r="B25">
        <v>11</v>
      </c>
      <c r="C25" s="1">
        <v>26869.93</v>
      </c>
      <c r="D25">
        <v>0</v>
      </c>
      <c r="E25" s="1">
        <v>91277.67</v>
      </c>
      <c r="G25" s="2">
        <f>'8. Model Variables'!C24-C25</f>
        <v>-1.9170196719642263E-3</v>
      </c>
      <c r="H25" s="2">
        <f>'8. Model Variables'!D24-D25</f>
        <v>0</v>
      </c>
      <c r="I25" s="2">
        <f>E25-'8. Model Variables'!F24</f>
        <v>3.4339396806899458E-3</v>
      </c>
    </row>
    <row r="26" spans="1:9" x14ac:dyDescent="0.35">
      <c r="A26">
        <f t="shared" si="0"/>
        <v>2018</v>
      </c>
      <c r="B26">
        <v>12</v>
      </c>
      <c r="C26" s="1">
        <v>31413.69</v>
      </c>
      <c r="D26">
        <v>0</v>
      </c>
      <c r="E26" s="1">
        <v>94712.95</v>
      </c>
      <c r="G26" s="2">
        <f>'8. Model Variables'!C25-C26</f>
        <v>-2.8276873381400947E-3</v>
      </c>
      <c r="H26" s="2">
        <f>'8. Model Variables'!D25-D26</f>
        <v>0</v>
      </c>
      <c r="I26" s="2">
        <f>E26-'8. Model Variables'!F25</f>
        <v>4.2076256650034338E-3</v>
      </c>
    </row>
    <row r="27" spans="1:9" x14ac:dyDescent="0.35">
      <c r="A27">
        <f t="shared" si="0"/>
        <v>2019</v>
      </c>
      <c r="B27">
        <v>1</v>
      </c>
      <c r="C27" s="1">
        <v>44450.559999999998</v>
      </c>
      <c r="D27">
        <v>0</v>
      </c>
      <c r="E27" s="1">
        <v>93760.09</v>
      </c>
      <c r="G27" s="2">
        <f>'8. Model Variables'!C26-C27</f>
        <v>3.4747372264973819E-3</v>
      </c>
      <c r="H27" s="2">
        <f>'8. Model Variables'!D26-D27</f>
        <v>0</v>
      </c>
      <c r="I27" s="2">
        <f>E27-'8. Model Variables'!F26</f>
        <v>-5.0164270214736462E-4</v>
      </c>
    </row>
    <row r="28" spans="1:9" x14ac:dyDescent="0.35">
      <c r="A28">
        <f t="shared" si="0"/>
        <v>2019</v>
      </c>
      <c r="B28">
        <v>2</v>
      </c>
      <c r="C28" s="1">
        <v>35746.99</v>
      </c>
      <c r="D28">
        <v>0</v>
      </c>
      <c r="E28" s="1">
        <v>85035.73</v>
      </c>
      <c r="G28" s="2">
        <f>'8. Model Variables'!C27-C28</f>
        <v>2.6307751395506784E-3</v>
      </c>
      <c r="H28" s="2">
        <f>'8. Model Variables'!D27-D28</f>
        <v>0</v>
      </c>
      <c r="I28" s="2">
        <f>E28-'8. Model Variables'!F27</f>
        <v>-1.8161438783863559E-3</v>
      </c>
    </row>
    <row r="29" spans="1:9" x14ac:dyDescent="0.35">
      <c r="A29">
        <f t="shared" si="0"/>
        <v>2019</v>
      </c>
      <c r="B29">
        <v>3</v>
      </c>
      <c r="C29" s="1">
        <v>33407.29</v>
      </c>
      <c r="D29">
        <v>0</v>
      </c>
      <c r="E29" s="1">
        <v>94452.54</v>
      </c>
      <c r="G29" s="2">
        <f>'8. Model Variables'!C28-C29</f>
        <v>-3.6123306563240476E-3</v>
      </c>
      <c r="H29" s="2">
        <f>'8. Model Variables'!D28-D29</f>
        <v>0</v>
      </c>
      <c r="I29" s="2">
        <f>E29-'8. Model Variables'!F28</f>
        <v>4.159539399552159E-3</v>
      </c>
    </row>
    <row r="30" spans="1:9" x14ac:dyDescent="0.35">
      <c r="A30">
        <f t="shared" si="0"/>
        <v>2019</v>
      </c>
      <c r="B30">
        <v>4</v>
      </c>
      <c r="C30" s="1">
        <v>17223.03</v>
      </c>
      <c r="D30">
        <v>0</v>
      </c>
      <c r="E30" s="1">
        <v>91701.64</v>
      </c>
      <c r="G30" s="2">
        <f>'8. Model Variables'!C29-C30</f>
        <v>4.1500589613860939E-3</v>
      </c>
      <c r="H30" s="2">
        <f>'8. Model Variables'!D29-D30</f>
        <v>0</v>
      </c>
      <c r="I30" s="2">
        <f>E30-'8. Model Variables'!F29</f>
        <v>-1.0265692253597081E-3</v>
      </c>
    </row>
    <row r="31" spans="1:9" x14ac:dyDescent="0.35">
      <c r="A31">
        <f t="shared" si="0"/>
        <v>2019</v>
      </c>
      <c r="B31">
        <v>5</v>
      </c>
      <c r="C31" s="1">
        <v>7255.68</v>
      </c>
      <c r="D31">
        <v>0</v>
      </c>
      <c r="E31" s="1">
        <v>95064.18</v>
      </c>
      <c r="G31" s="2">
        <f>'8. Model Variables'!C30-C31</f>
        <v>-3.2373236645071302E-3</v>
      </c>
      <c r="H31" s="2">
        <f>'8. Model Variables'!D30-D31</f>
        <v>0</v>
      </c>
      <c r="I31" s="2">
        <f>E31-'8. Model Variables'!F30</f>
        <v>-2.8077354654669762E-3</v>
      </c>
    </row>
    <row r="32" spans="1:9" x14ac:dyDescent="0.35">
      <c r="A32">
        <f t="shared" si="0"/>
        <v>2019</v>
      </c>
      <c r="B32">
        <v>6</v>
      </c>
      <c r="C32">
        <v>552.75</v>
      </c>
      <c r="D32" s="1">
        <v>39238.86</v>
      </c>
      <c r="E32" s="1">
        <v>92328.16</v>
      </c>
      <c r="G32" s="2">
        <f>'8. Model Variables'!C31-C32</f>
        <v>-4.5178406602417454E-3</v>
      </c>
      <c r="H32" s="2">
        <f>'8. Model Variables'!D31-D32</f>
        <v>-2.683629107195884E-3</v>
      </c>
      <c r="I32" s="2">
        <f>E32-'8. Model Variables'!F31</f>
        <v>6.7006560857407749E-4</v>
      </c>
    </row>
    <row r="33" spans="1:9" x14ac:dyDescent="0.35">
      <c r="A33">
        <f t="shared" si="0"/>
        <v>2019</v>
      </c>
      <c r="B33">
        <v>7</v>
      </c>
      <c r="C33">
        <v>0</v>
      </c>
      <c r="D33" s="1">
        <v>159729.16</v>
      </c>
      <c r="E33" s="1">
        <v>95747.34</v>
      </c>
      <c r="G33" s="2">
        <f>'8. Model Variables'!C32-C33</f>
        <v>0</v>
      </c>
      <c r="H33" s="2">
        <f>'8. Model Variables'!D32-D33</f>
        <v>-3.0403574928641319E-3</v>
      </c>
      <c r="I33" s="2">
        <f>E33-'8. Model Variables'!F32</f>
        <v>-4.529044745140709E-3</v>
      </c>
    </row>
    <row r="34" spans="1:9" x14ac:dyDescent="0.35">
      <c r="A34">
        <f t="shared" si="0"/>
        <v>2019</v>
      </c>
      <c r="B34">
        <v>8</v>
      </c>
      <c r="C34">
        <v>0</v>
      </c>
      <c r="D34" s="1">
        <v>99113.22</v>
      </c>
      <c r="E34" s="1">
        <v>96088.92</v>
      </c>
      <c r="G34" s="2">
        <f>'8. Model Variables'!C33-C34</f>
        <v>0</v>
      </c>
      <c r="H34" s="2">
        <f>'8. Model Variables'!D33-D34</f>
        <v>2.3340505722444504E-3</v>
      </c>
      <c r="I34" s="2">
        <f>E34-'8. Model Variables'!F33</f>
        <v>-2.4919901043176651E-3</v>
      </c>
    </row>
    <row r="35" spans="1:9" x14ac:dyDescent="0.35">
      <c r="A35">
        <f t="shared" si="0"/>
        <v>2019</v>
      </c>
      <c r="B35">
        <v>9</v>
      </c>
      <c r="C35">
        <v>421.62</v>
      </c>
      <c r="D35" s="1">
        <v>24360.1</v>
      </c>
      <c r="E35" s="1">
        <v>93143.02</v>
      </c>
      <c r="G35" s="2">
        <f>'8. Model Variables'!C34-C35</f>
        <v>-1.9551412859755146E-3</v>
      </c>
      <c r="H35" s="2">
        <f>'8. Model Variables'!D34-D35</f>
        <v>3.9780843871994875E-3</v>
      </c>
      <c r="I35" s="2">
        <f>E35-'8. Model Variables'!F34</f>
        <v>-2.9422474763123319E-3</v>
      </c>
    </row>
    <row r="36" spans="1:9" x14ac:dyDescent="0.35">
      <c r="A36">
        <f t="shared" si="0"/>
        <v>2019</v>
      </c>
      <c r="B36">
        <v>10</v>
      </c>
      <c r="C36" s="1">
        <v>10128.719999999999</v>
      </c>
      <c r="D36" s="1">
        <v>4938.16</v>
      </c>
      <c r="E36" s="1">
        <v>96406.66</v>
      </c>
      <c r="G36" s="2">
        <f>'8. Model Variables'!C35-C36</f>
        <v>3.8294947080430575E-3</v>
      </c>
      <c r="H36" s="2">
        <f>'8. Model Variables'!D35-D36</f>
        <v>-1.4043022492842283E-3</v>
      </c>
      <c r="I36" s="2">
        <f>E36-'8. Model Variables'!F35</f>
        <v>1.8564783385954797E-3</v>
      </c>
    </row>
    <row r="37" spans="1:9" x14ac:dyDescent="0.35">
      <c r="A37">
        <f t="shared" si="0"/>
        <v>2019</v>
      </c>
      <c r="B37">
        <v>11</v>
      </c>
      <c r="C37" s="1">
        <v>28894.31</v>
      </c>
      <c r="D37">
        <v>0</v>
      </c>
      <c r="E37" s="1">
        <v>93450.51</v>
      </c>
      <c r="G37" s="2">
        <f>'8. Model Variables'!C36-C37</f>
        <v>-4.7279992431867868E-3</v>
      </c>
      <c r="H37" s="2">
        <f>'8. Model Variables'!D36-D37</f>
        <v>0</v>
      </c>
      <c r="I37" s="2">
        <f>E37-'8. Model Variables'!F36</f>
        <v>1.1592131486395374E-3</v>
      </c>
    </row>
    <row r="38" spans="1:9" x14ac:dyDescent="0.35">
      <c r="A38">
        <f t="shared" si="0"/>
        <v>2019</v>
      </c>
      <c r="B38">
        <v>12</v>
      </c>
      <c r="C38" s="1">
        <v>33168.6</v>
      </c>
      <c r="D38">
        <v>0</v>
      </c>
      <c r="E38" s="1">
        <v>95933.62</v>
      </c>
      <c r="G38" s="2">
        <f>'8. Model Variables'!C37-C38</f>
        <v>1.4097405874053948E-3</v>
      </c>
      <c r="H38" s="2">
        <f>'8. Model Variables'!D37-D38</f>
        <v>0</v>
      </c>
      <c r="I38" s="2">
        <f>E38-'8. Model Variables'!F37</f>
        <v>-3.3476793032605201E-4</v>
      </c>
    </row>
    <row r="39" spans="1:9" x14ac:dyDescent="0.35">
      <c r="A39">
        <f t="shared" si="0"/>
        <v>2020</v>
      </c>
      <c r="B39">
        <v>1</v>
      </c>
      <c r="C39" s="1">
        <v>34058.97</v>
      </c>
      <c r="D39">
        <v>0</v>
      </c>
      <c r="E39" s="1">
        <v>94046.57</v>
      </c>
      <c r="G39" s="2">
        <f>'8. Model Variables'!C38-C39</f>
        <v>-1.3179353991290554E-3</v>
      </c>
      <c r="H39" s="2">
        <f>'8. Model Variables'!D38-D39</f>
        <v>0</v>
      </c>
      <c r="I39" s="2">
        <f>E39-'8. Model Variables'!F38</f>
        <v>3.1717647798359394E-3</v>
      </c>
    </row>
    <row r="40" spans="1:9" x14ac:dyDescent="0.35">
      <c r="A40">
        <f t="shared" si="0"/>
        <v>2020</v>
      </c>
      <c r="B40">
        <v>2</v>
      </c>
      <c r="C40" s="1">
        <v>34675.75</v>
      </c>
      <c r="D40">
        <v>0</v>
      </c>
      <c r="E40" s="1">
        <v>87394.87</v>
      </c>
      <c r="G40" s="2">
        <f>'8. Model Variables'!C39-C40</f>
        <v>-4.5526350440923125E-3</v>
      </c>
      <c r="H40" s="2">
        <f>'8. Model Variables'!D39-D40</f>
        <v>0</v>
      </c>
      <c r="I40" s="2">
        <f>E40-'8. Model Variables'!F39</f>
        <v>3.7514378200285137E-3</v>
      </c>
    </row>
    <row r="41" spans="1:9" x14ac:dyDescent="0.35">
      <c r="A41">
        <f t="shared" si="0"/>
        <v>2020</v>
      </c>
      <c r="B41">
        <v>3</v>
      </c>
      <c r="C41" s="1">
        <v>23135.02</v>
      </c>
      <c r="D41">
        <v>0</v>
      </c>
      <c r="E41" s="1">
        <v>89273.16</v>
      </c>
      <c r="G41" s="2">
        <f>'8. Model Variables'!C40-C41</f>
        <v>2.8661517389991786E-3</v>
      </c>
      <c r="H41" s="2">
        <f>'8. Model Variables'!D40-D41</f>
        <v>0</v>
      </c>
      <c r="I41" s="2">
        <f>E41-'8. Model Variables'!F40</f>
        <v>2.115102150128223E-3</v>
      </c>
    </row>
    <row r="42" spans="1:9" x14ac:dyDescent="0.35">
      <c r="A42">
        <f t="shared" si="0"/>
        <v>2020</v>
      </c>
      <c r="B42">
        <v>4</v>
      </c>
      <c r="C42" s="1">
        <v>16447.990000000002</v>
      </c>
      <c r="D42">
        <v>0</v>
      </c>
      <c r="E42" s="1">
        <v>82375.78</v>
      </c>
      <c r="G42" s="2">
        <f>'8. Model Variables'!C41-C42</f>
        <v>3.3218091266462579E-4</v>
      </c>
      <c r="H42" s="2">
        <f>'8. Model Variables'!D41-D42</f>
        <v>0</v>
      </c>
      <c r="I42" s="2">
        <f>E42-'8. Model Variables'!F41</f>
        <v>2.5531830178806558E-3</v>
      </c>
    </row>
    <row r="43" spans="1:9" x14ac:dyDescent="0.35">
      <c r="A43">
        <f t="shared" si="0"/>
        <v>2020</v>
      </c>
      <c r="B43">
        <v>5</v>
      </c>
      <c r="C43" s="1">
        <v>7930.05</v>
      </c>
      <c r="D43" s="1">
        <v>19807.650000000001</v>
      </c>
      <c r="E43" s="1">
        <v>80967.19</v>
      </c>
      <c r="G43" s="2">
        <f>'8. Model Variables'!C42-C43</f>
        <v>-1.546215353300795E-3</v>
      </c>
      <c r="H43" s="2">
        <f>'8. Model Variables'!D42-D43</f>
        <v>-4.6597875625593588E-3</v>
      </c>
      <c r="I43" s="2">
        <f>E43-'8. Model Variables'!F42</f>
        <v>2.2385387128451839E-3</v>
      </c>
    </row>
    <row r="44" spans="1:9" x14ac:dyDescent="0.35">
      <c r="A44">
        <f t="shared" si="0"/>
        <v>2020</v>
      </c>
      <c r="B44">
        <v>6</v>
      </c>
      <c r="C44">
        <v>311.35000000000002</v>
      </c>
      <c r="D44" s="1">
        <v>82901.42</v>
      </c>
      <c r="E44" s="1">
        <v>81098.61</v>
      </c>
      <c r="G44" s="2">
        <f>'8. Model Variables'!C43-C44</f>
        <v>-3.5961200523502157E-3</v>
      </c>
      <c r="H44" s="2">
        <f>'8. Model Variables'!D43-D44</f>
        <v>-3.9284566737478599E-3</v>
      </c>
      <c r="I44" s="2">
        <f>E44-'8. Model Variables'!F43</f>
        <v>-9.5042993780225515E-4</v>
      </c>
    </row>
    <row r="45" spans="1:9" x14ac:dyDescent="0.35">
      <c r="A45">
        <f t="shared" si="0"/>
        <v>2020</v>
      </c>
      <c r="B45">
        <v>7</v>
      </c>
      <c r="C45">
        <v>0</v>
      </c>
      <c r="D45" s="1">
        <v>189779.85</v>
      </c>
      <c r="E45" s="1">
        <v>86636.55</v>
      </c>
      <c r="G45" s="2">
        <f>'8. Model Variables'!C44-C45</f>
        <v>0</v>
      </c>
      <c r="H45" s="2">
        <f>'8. Model Variables'!D44-D45</f>
        <v>3.7123549846000969E-3</v>
      </c>
      <c r="I45" s="2">
        <f>E45-'8. Model Variables'!F44</f>
        <v>2.4056211550487205E-3</v>
      </c>
    </row>
    <row r="46" spans="1:9" x14ac:dyDescent="0.35">
      <c r="A46">
        <f t="shared" si="0"/>
        <v>2020</v>
      </c>
      <c r="B46">
        <v>8</v>
      </c>
      <c r="C46">
        <v>0</v>
      </c>
      <c r="D46" s="1">
        <v>114820.98</v>
      </c>
      <c r="E46" s="1">
        <v>89471.14</v>
      </c>
      <c r="G46" s="2">
        <f>'8. Model Variables'!C45-C46</f>
        <v>0</v>
      </c>
      <c r="H46" s="2">
        <f>'8. Model Variables'!D45-D46</f>
        <v>4.8439106321893632E-3</v>
      </c>
      <c r="I46" s="2">
        <f>E46-'8. Model Variables'!F45</f>
        <v>-2.4942317395471036E-3</v>
      </c>
    </row>
    <row r="47" spans="1:9" x14ac:dyDescent="0.35">
      <c r="A47">
        <f t="shared" si="0"/>
        <v>2020</v>
      </c>
      <c r="B47">
        <v>9</v>
      </c>
      <c r="C47" s="1">
        <v>1591.81</v>
      </c>
      <c r="D47" s="1">
        <v>30417</v>
      </c>
      <c r="E47" s="1">
        <v>87774.32</v>
      </c>
      <c r="G47" s="2">
        <f>'8. Model Variables'!C46-C47</f>
        <v>-3.4466668528239097E-3</v>
      </c>
      <c r="H47" s="2">
        <f>'8. Model Variables'!D46-D47</f>
        <v>-9.5018181673367508E-4</v>
      </c>
      <c r="I47" s="2">
        <f>E47-'8. Model Variables'!F46</f>
        <v>1.7721766198519617E-4</v>
      </c>
    </row>
    <row r="48" spans="1:9" x14ac:dyDescent="0.35">
      <c r="A48">
        <f t="shared" si="0"/>
        <v>2020</v>
      </c>
      <c r="B48">
        <v>10</v>
      </c>
      <c r="C48" s="1">
        <v>11690.18</v>
      </c>
      <c r="D48">
        <v>0</v>
      </c>
      <c r="E48" s="1">
        <v>91926.85</v>
      </c>
      <c r="G48" s="2">
        <f>'8. Model Variables'!C47-C48</f>
        <v>-9.0138023733743466E-4</v>
      </c>
      <c r="H48" s="2">
        <f>'8. Model Variables'!D47-D48</f>
        <v>0</v>
      </c>
      <c r="I48" s="2">
        <f>E48-'8. Model Variables'!F47</f>
        <v>-2.8280725382501259E-3</v>
      </c>
    </row>
    <row r="49" spans="1:9" x14ac:dyDescent="0.35">
      <c r="A49">
        <f t="shared" si="0"/>
        <v>2020</v>
      </c>
      <c r="B49">
        <v>11</v>
      </c>
      <c r="C49" s="1">
        <v>16288.93</v>
      </c>
      <c r="D49">
        <v>0</v>
      </c>
      <c r="E49" s="1">
        <v>90146.48</v>
      </c>
      <c r="G49" s="2">
        <f>'8. Model Variables'!C48-C49</f>
        <v>4.2837047494685976E-3</v>
      </c>
      <c r="H49" s="2">
        <f>'8. Model Variables'!D48-D49</f>
        <v>0</v>
      </c>
      <c r="I49" s="2">
        <f>E49-'8. Model Variables'!F48</f>
        <v>-3.6874562356388196E-3</v>
      </c>
    </row>
    <row r="50" spans="1:9" x14ac:dyDescent="0.35">
      <c r="A50">
        <f t="shared" si="0"/>
        <v>2020</v>
      </c>
      <c r="B50">
        <v>12</v>
      </c>
      <c r="C50" s="1">
        <v>31091.42</v>
      </c>
      <c r="D50">
        <v>0</v>
      </c>
      <c r="E50" s="1">
        <v>92640.84</v>
      </c>
      <c r="G50" s="2">
        <f>'8. Model Variables'!C49-C50</f>
        <v>-4.3937466289207805E-3</v>
      </c>
      <c r="H50" s="2">
        <f>'8. Model Variables'!D49-D50</f>
        <v>0</v>
      </c>
      <c r="I50" s="2">
        <f>E50-'8. Model Variables'!F49</f>
        <v>4.9831801152322441E-3</v>
      </c>
    </row>
    <row r="51" spans="1:9" x14ac:dyDescent="0.35">
      <c r="A51">
        <f t="shared" si="0"/>
        <v>2021</v>
      </c>
      <c r="B51">
        <v>1</v>
      </c>
      <c r="C51" s="1">
        <v>35400.39</v>
      </c>
      <c r="D51">
        <v>0</v>
      </c>
      <c r="E51" s="1">
        <v>91122.46</v>
      </c>
      <c r="G51" s="2">
        <f>'8. Model Variables'!C50-C51</f>
        <v>9.2125632363604382E-4</v>
      </c>
      <c r="H51" s="2">
        <f>'8. Model Variables'!D50-D51</f>
        <v>0</v>
      </c>
      <c r="I51" s="2">
        <f>E51-'8. Model Variables'!F50</f>
        <v>-3.7323217839002609E-4</v>
      </c>
    </row>
    <row r="52" spans="1:9" x14ac:dyDescent="0.35">
      <c r="A52">
        <f t="shared" si="0"/>
        <v>2021</v>
      </c>
      <c r="B52">
        <v>2</v>
      </c>
      <c r="C52" s="1">
        <v>36589.51</v>
      </c>
      <c r="D52">
        <v>0</v>
      </c>
      <c r="E52" s="1">
        <v>81843.33</v>
      </c>
      <c r="G52" s="2">
        <f>'8. Model Variables'!C51-C52</f>
        <v>-1.2488390639191493E-3</v>
      </c>
      <c r="H52" s="2">
        <f>'8. Model Variables'!D51-D52</f>
        <v>0</v>
      </c>
      <c r="I52" s="2">
        <f>E52-'8. Model Variables'!F51</f>
        <v>-4.7120122762862593E-3</v>
      </c>
    </row>
    <row r="53" spans="1:9" x14ac:dyDescent="0.35">
      <c r="A53">
        <f t="shared" si="0"/>
        <v>2021</v>
      </c>
      <c r="B53">
        <v>3</v>
      </c>
      <c r="C53" s="1">
        <v>23557.25</v>
      </c>
      <c r="D53">
        <v>0</v>
      </c>
      <c r="E53" s="1">
        <v>90519.72</v>
      </c>
      <c r="G53" s="2">
        <f>'8. Model Variables'!C52-C53</f>
        <v>-3.9712561956548598E-3</v>
      </c>
      <c r="H53" s="2">
        <f>'8. Model Variables'!D52-D53</f>
        <v>0</v>
      </c>
      <c r="I53" s="2">
        <f>E53-'8. Model Variables'!F52</f>
        <v>-1.1562001018319279E-3</v>
      </c>
    </row>
    <row r="54" spans="1:9" x14ac:dyDescent="0.35">
      <c r="A54">
        <f t="shared" si="0"/>
        <v>2021</v>
      </c>
      <c r="B54">
        <v>4</v>
      </c>
      <c r="C54" s="1">
        <v>13697.84</v>
      </c>
      <c r="D54">
        <v>0</v>
      </c>
      <c r="E54" s="1">
        <v>87510.17</v>
      </c>
      <c r="G54" s="2">
        <f>'8. Model Variables'!C53-C54</f>
        <v>-4.6979551007098053E-3</v>
      </c>
      <c r="H54" s="2">
        <f>'8. Model Variables'!D53-D54</f>
        <v>0</v>
      </c>
      <c r="I54" s="2">
        <f>E54-'8. Model Variables'!F53</f>
        <v>-3.1077797902980819E-3</v>
      </c>
    </row>
    <row r="55" spans="1:9" x14ac:dyDescent="0.35">
      <c r="A55">
        <f t="shared" si="0"/>
        <v>2021</v>
      </c>
      <c r="B55">
        <v>5</v>
      </c>
      <c r="C55" s="1">
        <v>6365.98</v>
      </c>
      <c r="D55" s="1">
        <v>25828.85</v>
      </c>
      <c r="E55" s="1">
        <v>90334.64</v>
      </c>
      <c r="G55" s="2">
        <f>'8. Model Variables'!C54-C55</f>
        <v>-2.5429568659092183E-3</v>
      </c>
      <c r="H55" s="2">
        <f>'8. Model Variables'!D54-D55</f>
        <v>-1.4322506285679992E-3</v>
      </c>
      <c r="I55" s="2">
        <f>E55-'8. Model Variables'!F54</f>
        <v>3.4033408446703106E-3</v>
      </c>
    </row>
    <row r="56" spans="1:9" x14ac:dyDescent="0.35">
      <c r="A56">
        <f t="shared" si="0"/>
        <v>2021</v>
      </c>
      <c r="B56">
        <v>6</v>
      </c>
      <c r="C56">
        <v>16.239999999999998</v>
      </c>
      <c r="D56" s="1">
        <v>115093.75</v>
      </c>
      <c r="E56" s="1">
        <v>88883.6</v>
      </c>
      <c r="G56" s="2">
        <f>'8. Model Variables'!C55-C56</f>
        <v>-1.8869167118644725E-3</v>
      </c>
      <c r="H56" s="2">
        <f>'8. Model Variables'!D55-D56</f>
        <v>-4.580659995554015E-3</v>
      </c>
      <c r="I56" s="2">
        <f>E56-'8. Model Variables'!F55</f>
        <v>2.8785032773157582E-3</v>
      </c>
    </row>
    <row r="57" spans="1:9" x14ac:dyDescent="0.35">
      <c r="A57">
        <f t="shared" si="0"/>
        <v>2021</v>
      </c>
      <c r="B57">
        <v>7</v>
      </c>
      <c r="C57">
        <v>0</v>
      </c>
      <c r="D57" s="1">
        <v>102194.25</v>
      </c>
      <c r="E57" s="1">
        <v>93356.56</v>
      </c>
      <c r="G57" s="2">
        <f>'8. Model Variables'!C56-C57</f>
        <v>0</v>
      </c>
      <c r="H57" s="2">
        <f>'8. Model Variables'!D56-D57</f>
        <v>1.3779797009192407E-3</v>
      </c>
      <c r="I57" s="2">
        <f>E57-'8. Model Variables'!F56</f>
        <v>4.7122842079261318E-3</v>
      </c>
    </row>
    <row r="58" spans="1:9" x14ac:dyDescent="0.35">
      <c r="A58">
        <f t="shared" si="0"/>
        <v>2021</v>
      </c>
      <c r="B58">
        <v>8</v>
      </c>
      <c r="C58">
        <v>0</v>
      </c>
      <c r="D58" s="1">
        <v>173859.58</v>
      </c>
      <c r="E58" s="1">
        <v>94865.21</v>
      </c>
      <c r="G58" s="2">
        <f>'8. Model Variables'!C57-C58</f>
        <v>0</v>
      </c>
      <c r="H58" s="2">
        <f>'8. Model Variables'!D57-D58</f>
        <v>-4.2136357806157321E-3</v>
      </c>
      <c r="I58" s="2">
        <f>E58-'8. Model Variables'!F57</f>
        <v>1.8897723348345608E-3</v>
      </c>
    </row>
    <row r="59" spans="1:9" x14ac:dyDescent="0.35">
      <c r="A59">
        <f t="shared" si="0"/>
        <v>2021</v>
      </c>
      <c r="B59">
        <v>9</v>
      </c>
      <c r="C59">
        <v>521.89</v>
      </c>
      <c r="D59" s="1">
        <v>24287.21</v>
      </c>
      <c r="E59" s="1">
        <v>92750.18</v>
      </c>
      <c r="G59" s="2">
        <f>'8. Model Variables'!C58-C59</f>
        <v>5.0574298927585914E-4</v>
      </c>
      <c r="H59" s="2">
        <f>'8. Model Variables'!D58-D59</f>
        <v>1.2965618916496169E-3</v>
      </c>
      <c r="I59" s="2">
        <f>E59-'8. Model Variables'!F58</f>
        <v>4.4290822552284226E-3</v>
      </c>
    </row>
    <row r="60" spans="1:9" x14ac:dyDescent="0.35">
      <c r="A60">
        <f t="shared" si="0"/>
        <v>2021</v>
      </c>
      <c r="B60">
        <v>10</v>
      </c>
      <c r="C60" s="1">
        <v>5833.51</v>
      </c>
      <c r="D60" s="1">
        <v>5496.56</v>
      </c>
      <c r="E60" s="1">
        <v>96818.19</v>
      </c>
      <c r="G60" s="2">
        <f>'8. Model Variables'!C59-C60</f>
        <v>1.0847354697034461E-3</v>
      </c>
      <c r="H60" s="2">
        <f>'8. Model Variables'!D59-D60</f>
        <v>-4.6478506328639924E-3</v>
      </c>
      <c r="I60" s="2">
        <f>E60-'8. Model Variables'!F59</f>
        <v>4.0557208558311686E-3</v>
      </c>
    </row>
    <row r="61" spans="1:9" x14ac:dyDescent="0.35">
      <c r="A61">
        <f t="shared" si="0"/>
        <v>2021</v>
      </c>
      <c r="B61">
        <v>11</v>
      </c>
      <c r="C61" s="1">
        <v>22410.87</v>
      </c>
      <c r="D61">
        <v>0</v>
      </c>
      <c r="E61" s="1">
        <v>94639.58</v>
      </c>
      <c r="G61" s="2">
        <f>'8. Model Variables'!C60-C61</f>
        <v>1.4878891997796018E-3</v>
      </c>
      <c r="H61" s="2">
        <f>'8. Model Variables'!D60-D61</f>
        <v>0</v>
      </c>
      <c r="I61" s="2">
        <f>E61-'8. Model Variables'!F60</f>
        <v>3.3834271307568997E-3</v>
      </c>
    </row>
    <row r="62" spans="1:9" x14ac:dyDescent="0.35">
      <c r="A62">
        <f t="shared" si="0"/>
        <v>2021</v>
      </c>
      <c r="B62">
        <v>12</v>
      </c>
      <c r="C62" s="1">
        <v>29112.11</v>
      </c>
      <c r="D62">
        <v>0</v>
      </c>
      <c r="E62" s="1">
        <v>97607.92</v>
      </c>
      <c r="G62" s="2">
        <f>'8. Model Variables'!C61-C62</f>
        <v>-3.8699451870343182E-3</v>
      </c>
      <c r="H62" s="2">
        <f>'8. Model Variables'!D61-D62</f>
        <v>0</v>
      </c>
      <c r="I62" s="2">
        <f>E62-'8. Model Variables'!F61</f>
        <v>3.4047274821205065E-3</v>
      </c>
    </row>
    <row r="63" spans="1:9" x14ac:dyDescent="0.35">
      <c r="A63">
        <f t="shared" si="0"/>
        <v>2022</v>
      </c>
      <c r="B63">
        <v>1</v>
      </c>
      <c r="C63" s="1">
        <v>49335.8</v>
      </c>
      <c r="D63">
        <v>0</v>
      </c>
      <c r="E63" s="1">
        <v>95812.84</v>
      </c>
      <c r="G63" s="2">
        <f>'8. Model Variables'!C62-C63</f>
        <v>-4.0817156695993617E-4</v>
      </c>
      <c r="H63" s="2">
        <f>'8. Model Variables'!D62-D63</f>
        <v>0</v>
      </c>
      <c r="I63" s="2">
        <f>E63-'8. Model Variables'!F62</f>
        <v>-4.1300236771348864E-3</v>
      </c>
    </row>
    <row r="64" spans="1:9" x14ac:dyDescent="0.35">
      <c r="A64">
        <f t="shared" si="0"/>
        <v>2022</v>
      </c>
      <c r="B64">
        <v>2</v>
      </c>
      <c r="C64" s="1">
        <v>36673.97</v>
      </c>
      <c r="D64">
        <v>0</v>
      </c>
      <c r="E64" s="1">
        <v>86373.86</v>
      </c>
      <c r="G64" s="2">
        <f>'8. Model Variables'!C63-C64</f>
        <v>4.2048526811413467E-3</v>
      </c>
      <c r="H64" s="2">
        <f>'8. Model Variables'!D63-D64</f>
        <v>0</v>
      </c>
      <c r="I64" s="2">
        <f>E64-'8. Model Variables'!F63</f>
        <v>1.2179676705272868E-3</v>
      </c>
    </row>
    <row r="65" spans="1:9" x14ac:dyDescent="0.35">
      <c r="A65">
        <f t="shared" si="0"/>
        <v>2022</v>
      </c>
      <c r="B65">
        <v>3</v>
      </c>
      <c r="C65" s="1">
        <v>29356.17</v>
      </c>
      <c r="D65">
        <v>0</v>
      </c>
      <c r="E65" s="1">
        <v>95812.3</v>
      </c>
      <c r="G65" s="2">
        <f>'8. Model Variables'!C64-C65</f>
        <v>-3.4937946948048193E-3</v>
      </c>
      <c r="H65" s="2">
        <f>'8. Model Variables'!D64-D65</f>
        <v>0</v>
      </c>
      <c r="I65" s="2">
        <f>E65-'8. Model Variables'!F64</f>
        <v>-9.7493981593288481E-4</v>
      </c>
    </row>
    <row r="66" spans="1:9" x14ac:dyDescent="0.35">
      <c r="A66">
        <f t="shared" si="0"/>
        <v>2022</v>
      </c>
      <c r="B66">
        <v>4</v>
      </c>
      <c r="C66" s="1">
        <v>17111.28</v>
      </c>
      <c r="D66">
        <v>0</v>
      </c>
      <c r="E66" s="1">
        <v>92899.72</v>
      </c>
      <c r="G66" s="2">
        <f>'8. Model Variables'!C65-C66</f>
        <v>-2.4576398573117331E-3</v>
      </c>
      <c r="H66" s="2">
        <f>'8. Model Variables'!D65-D66</f>
        <v>0</v>
      </c>
      <c r="I66" s="2">
        <f>E66-'8. Model Variables'!F65</f>
        <v>-2.1036776597611606E-3</v>
      </c>
    </row>
    <row r="67" spans="1:9" x14ac:dyDescent="0.35">
      <c r="A67">
        <f t="shared" si="0"/>
        <v>2022</v>
      </c>
      <c r="B67">
        <v>5</v>
      </c>
      <c r="C67" s="1">
        <v>3814.35</v>
      </c>
      <c r="D67" s="1">
        <v>34779.519999999997</v>
      </c>
      <c r="E67" s="1">
        <v>96180.44</v>
      </c>
      <c r="G67" s="2">
        <f>'8. Model Variables'!C66-C67</f>
        <v>3.9622499816687196E-3</v>
      </c>
      <c r="H67" s="2">
        <f>'8. Model Variables'!D66-D67</f>
        <v>-3.0224344300222583E-3</v>
      </c>
      <c r="I67" s="2">
        <f>E67-'8. Model Variables'!F66</f>
        <v>3.5154001961927861E-3</v>
      </c>
    </row>
    <row r="68" spans="1:9" x14ac:dyDescent="0.35">
      <c r="A68">
        <f t="shared" si="0"/>
        <v>2022</v>
      </c>
      <c r="B68">
        <v>6</v>
      </c>
      <c r="C68">
        <v>58.11</v>
      </c>
      <c r="D68" s="1">
        <v>64409.440000000002</v>
      </c>
      <c r="E68" s="1">
        <v>93087.48</v>
      </c>
      <c r="G68" s="2">
        <f>'8. Model Variables'!C67-C68</f>
        <v>-2.5873218270078269E-5</v>
      </c>
      <c r="H68" s="2">
        <f>'8. Model Variables'!D67-D68</f>
        <v>-3.5617292742244899E-3</v>
      </c>
      <c r="I68" s="2">
        <f>E68-'8. Model Variables'!F67</f>
        <v>1.2226762337377295E-3</v>
      </c>
    </row>
    <row r="69" spans="1:9" x14ac:dyDescent="0.35">
      <c r="A69">
        <f t="shared" si="0"/>
        <v>2022</v>
      </c>
      <c r="B69">
        <v>7</v>
      </c>
      <c r="C69">
        <v>0</v>
      </c>
      <c r="D69" s="1">
        <v>145517.70000000001</v>
      </c>
      <c r="E69" s="1">
        <v>96200.35</v>
      </c>
      <c r="G69" s="2">
        <f>'8. Model Variables'!C68-C69</f>
        <v>0</v>
      </c>
      <c r="H69" s="2">
        <f>'8. Model Variables'!D68-D69</f>
        <v>-4.9332017078995705E-3</v>
      </c>
      <c r="I69" s="2">
        <f>E69-'8. Model Variables'!F68</f>
        <v>-2.4196728190872818E-4</v>
      </c>
    </row>
    <row r="70" spans="1:9" x14ac:dyDescent="0.35">
      <c r="A70">
        <f t="shared" si="0"/>
        <v>2022</v>
      </c>
      <c r="B70">
        <v>8</v>
      </c>
      <c r="C70">
        <v>0</v>
      </c>
      <c r="D70" s="1">
        <v>141183.96</v>
      </c>
      <c r="E70" s="1">
        <v>96210.3</v>
      </c>
      <c r="G70" s="2">
        <f>'8. Model Variables'!C69-C70</f>
        <v>0</v>
      </c>
      <c r="H70" s="2">
        <f>'8. Model Variables'!D69-D70</f>
        <v>5.2030509687028825E-4</v>
      </c>
      <c r="I70" s="2">
        <f>E70-'8. Model Variables'!F69</f>
        <v>-3.0030463094590232E-3</v>
      </c>
    </row>
    <row r="71" spans="1:9" x14ac:dyDescent="0.35">
      <c r="A71">
        <f t="shared" si="0"/>
        <v>2022</v>
      </c>
      <c r="B71">
        <v>9</v>
      </c>
      <c r="C71" s="1">
        <v>1494.25</v>
      </c>
      <c r="D71" s="1">
        <v>50522.68</v>
      </c>
      <c r="E71" s="1">
        <v>93117.67</v>
      </c>
      <c r="G71" s="2">
        <f>'8. Model Variables'!C70-C71</f>
        <v>2.6029776934137772E-3</v>
      </c>
      <c r="H71" s="2">
        <f>'8. Model Variables'!D70-D71</f>
        <v>3.4771212813211605E-4</v>
      </c>
      <c r="I71" s="2">
        <f>E71-'8. Model Variables'!F70</f>
        <v>1.9856216676998883E-3</v>
      </c>
    </row>
    <row r="72" spans="1:9" x14ac:dyDescent="0.35">
      <c r="A72">
        <f t="shared" si="0"/>
        <v>2022</v>
      </c>
      <c r="B72">
        <v>10</v>
      </c>
      <c r="C72" s="1">
        <v>10293.43</v>
      </c>
      <c r="D72">
        <v>151.74</v>
      </c>
      <c r="E72" s="1">
        <v>96232.87</v>
      </c>
      <c r="G72" s="2">
        <f>'8. Model Variables'!C71-C72</f>
        <v>-2.9891452049923828E-3</v>
      </c>
      <c r="H72" s="2">
        <f>'8. Model Variables'!D71-D72</f>
        <v>-2.4529748071699942E-3</v>
      </c>
      <c r="I72" s="2">
        <f>E72-'8. Model Variables'!F71</f>
        <v>-4.1065810364671052E-4</v>
      </c>
    </row>
    <row r="73" spans="1:9" x14ac:dyDescent="0.35">
      <c r="A73">
        <f t="shared" si="0"/>
        <v>2022</v>
      </c>
      <c r="B73">
        <v>11</v>
      </c>
      <c r="C73" s="1">
        <v>20069.400000000001</v>
      </c>
      <c r="D73">
        <v>910.53</v>
      </c>
      <c r="E73" s="1">
        <v>93139.49</v>
      </c>
      <c r="G73" s="2">
        <f>'8. Model Variables'!C72-C73</f>
        <v>3.7672116595786065E-3</v>
      </c>
      <c r="H73" s="2">
        <f>'8. Model Variables'!D72-D73</f>
        <v>1.9319202359611154E-3</v>
      </c>
      <c r="I73" s="2">
        <f>E73-'8. Model Variables'!F72</f>
        <v>-3.6117390409344807E-3</v>
      </c>
    </row>
    <row r="74" spans="1:9" x14ac:dyDescent="0.35">
      <c r="A74">
        <f t="shared" si="0"/>
        <v>2022</v>
      </c>
      <c r="B74">
        <v>12</v>
      </c>
      <c r="C74" s="1">
        <v>33183.18</v>
      </c>
      <c r="D74">
        <v>0</v>
      </c>
      <c r="E74" s="1">
        <v>96835.77</v>
      </c>
      <c r="G74" s="2">
        <f>'8. Model Variables'!C73-C74</f>
        <v>3.615332861954812E-3</v>
      </c>
      <c r="H74" s="2">
        <f>'8. Model Variables'!D73-D74</f>
        <v>0</v>
      </c>
      <c r="I74" s="2">
        <f>E74-'8. Model Variables'!F73</f>
        <v>-4.3314800859661773E-3</v>
      </c>
    </row>
    <row r="75" spans="1:9" x14ac:dyDescent="0.35">
      <c r="A75">
        <f t="shared" si="0"/>
        <v>2023</v>
      </c>
      <c r="B75">
        <v>1</v>
      </c>
      <c r="C75" s="1">
        <v>33669.79</v>
      </c>
      <c r="D75">
        <v>0</v>
      </c>
      <c r="E75" s="1">
        <v>96008.47</v>
      </c>
      <c r="G75" s="2">
        <f>'8. Model Variables'!C74-C75</f>
        <v>-4.2659018072299659E-3</v>
      </c>
      <c r="H75" s="2">
        <f>'8. Model Variables'!D74-D75</f>
        <v>0</v>
      </c>
      <c r="I75" s="2">
        <f>E75-'8. Model Variables'!F74</f>
        <v>-1.024139259243384E-3</v>
      </c>
    </row>
    <row r="76" spans="1:9" x14ac:dyDescent="0.35">
      <c r="A76">
        <f t="shared" si="0"/>
        <v>2023</v>
      </c>
      <c r="B76">
        <v>2</v>
      </c>
      <c r="C76" s="1">
        <v>31619.18</v>
      </c>
      <c r="D76">
        <v>0</v>
      </c>
      <c r="E76" s="1">
        <v>87243.92</v>
      </c>
      <c r="G76" s="2">
        <f>'8. Model Variables'!C75-C76</f>
        <v>-3.5801192825601902E-3</v>
      </c>
      <c r="H76" s="2">
        <f>'8. Model Variables'!D75-D76</f>
        <v>0</v>
      </c>
      <c r="I76" s="2">
        <f>E76-'8. Model Variables'!F75</f>
        <v>-1.3419386668829247E-3</v>
      </c>
    </row>
    <row r="77" spans="1:9" x14ac:dyDescent="0.35">
      <c r="A77">
        <f t="shared" si="0"/>
        <v>2023</v>
      </c>
      <c r="B77">
        <v>3</v>
      </c>
      <c r="C77" s="1">
        <v>30231.55</v>
      </c>
      <c r="D77">
        <v>0</v>
      </c>
      <c r="E77" s="1">
        <v>96833.600000000006</v>
      </c>
      <c r="G77" s="2">
        <f>'8. Model Variables'!C76-C77</f>
        <v>5.0629934048629366E-4</v>
      </c>
      <c r="H77" s="2">
        <f>'8. Model Variables'!D76-D77</f>
        <v>0</v>
      </c>
      <c r="I77" s="2">
        <f>E77-'8. Model Variables'!F76</f>
        <v>4.7483116504736245E-3</v>
      </c>
    </row>
    <row r="78" spans="1:9" x14ac:dyDescent="0.35">
      <c r="A78">
        <f t="shared" si="0"/>
        <v>2023</v>
      </c>
      <c r="B78">
        <v>4</v>
      </c>
      <c r="C78" s="1">
        <v>13919.99</v>
      </c>
      <c r="D78" s="1">
        <v>7311.59</v>
      </c>
      <c r="E78" s="1">
        <v>93943.87</v>
      </c>
      <c r="G78" s="2">
        <f>'8. Model Variables'!C77-C78</f>
        <v>-4.9484467508591479E-3</v>
      </c>
      <c r="H78" s="2">
        <f>'8. Model Variables'!D77-D78</f>
        <v>3.6438743609323865E-4</v>
      </c>
      <c r="I78" s="2">
        <f>E78-'8. Model Variables'!F77</f>
        <v>-2.5193807523464784E-3</v>
      </c>
    </row>
    <row r="79" spans="1:9" x14ac:dyDescent="0.35">
      <c r="A79">
        <f t="shared" si="0"/>
        <v>2023</v>
      </c>
      <c r="B79">
        <v>5</v>
      </c>
      <c r="C79" s="1">
        <v>5837.83</v>
      </c>
      <c r="D79" s="1">
        <v>15387.32</v>
      </c>
      <c r="E79" s="1">
        <v>97316.7</v>
      </c>
      <c r="G79" s="2">
        <f>'8. Model Variables'!C78-C79</f>
        <v>-1.3160559483367251E-3</v>
      </c>
      <c r="H79" s="2">
        <f>'8. Model Variables'!D78-D79</f>
        <v>-1.473126490964205E-3</v>
      </c>
      <c r="I79" s="2">
        <f>E79-'8. Model Variables'!F78</f>
        <v>-3.9958639681572095E-3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 s="1">
        <v>60818.51</v>
      </c>
      <c r="E80" s="1">
        <v>94253.38</v>
      </c>
      <c r="G80" s="2">
        <f>'8. Model Variables'!C79-C80</f>
        <v>0</v>
      </c>
      <c r="H80" s="2">
        <f>'8. Model Variables'!D79-D80</f>
        <v>-3.9428075542673469E-3</v>
      </c>
      <c r="I80" s="2">
        <f>E80-'8. Model Variables'!F79</f>
        <v>-4.9597894976614043E-3</v>
      </c>
    </row>
    <row r="81" spans="1:9" x14ac:dyDescent="0.35">
      <c r="A81">
        <f t="shared" si="1"/>
        <v>2023</v>
      </c>
      <c r="B81">
        <v>7</v>
      </c>
      <c r="C81">
        <v>0</v>
      </c>
      <c r="D81" s="1">
        <v>132721.21</v>
      </c>
      <c r="E81" s="1">
        <v>97473.52</v>
      </c>
      <c r="G81" s="2">
        <f>'8. Model Variables'!C80-C81</f>
        <v>0</v>
      </c>
      <c r="H81" s="2">
        <f>'8. Model Variables'!D80-D81</f>
        <v>3.1148278212640435E-3</v>
      </c>
      <c r="I81" s="2">
        <f>E81-'8. Model Variables'!F80</f>
        <v>-3.5645584284793586E-3</v>
      </c>
    </row>
    <row r="82" spans="1:9" x14ac:dyDescent="0.35">
      <c r="A82">
        <f t="shared" si="1"/>
        <v>2023</v>
      </c>
      <c r="B82">
        <v>8</v>
      </c>
      <c r="C82">
        <v>0</v>
      </c>
      <c r="D82" s="1">
        <v>73370.539999999994</v>
      </c>
      <c r="E82" s="1">
        <v>97551.78</v>
      </c>
      <c r="G82" s="2">
        <f>'8. Model Variables'!C81-C82</f>
        <v>0</v>
      </c>
      <c r="H82" s="2">
        <f>'8. Model Variables'!D81-D82</f>
        <v>-2.5866227515507489E-3</v>
      </c>
      <c r="I82" s="2">
        <f>E82-'8. Model Variables'!F81</f>
        <v>-1.2485357146942988E-3</v>
      </c>
    </row>
    <row r="83" spans="1:9" x14ac:dyDescent="0.35">
      <c r="A83">
        <f t="shared" si="1"/>
        <v>2023</v>
      </c>
      <c r="B83">
        <v>9</v>
      </c>
      <c r="C83">
        <v>347.54</v>
      </c>
      <c r="D83" s="1">
        <v>48699.360000000001</v>
      </c>
      <c r="E83" s="1">
        <v>94359.87</v>
      </c>
      <c r="G83" s="2">
        <f>'8. Model Variables'!C82-C83</f>
        <v>2.2423621071538946E-3</v>
      </c>
      <c r="H83" s="2">
        <f>'8. Model Variables'!D82-D83</f>
        <v>-4.620279541995842E-3</v>
      </c>
      <c r="I83" s="2">
        <f>E83-'8. Model Variables'!F82</f>
        <v>2.7771744498750195E-3</v>
      </c>
    </row>
    <row r="84" spans="1:9" x14ac:dyDescent="0.35">
      <c r="A84">
        <f t="shared" si="1"/>
        <v>2023</v>
      </c>
      <c r="B84">
        <v>10</v>
      </c>
      <c r="C84" s="1">
        <v>8444.7099999999991</v>
      </c>
      <c r="D84" s="1">
        <v>22489.91</v>
      </c>
      <c r="E84" s="1">
        <v>97458.59</v>
      </c>
      <c r="G84" s="2">
        <f>'8. Model Variables'!C83-C84</f>
        <v>3.4305787194170989E-3</v>
      </c>
      <c r="H84" s="2">
        <f>'8. Model Variables'!D83-D84</f>
        <v>-5.2710660384036601E-4</v>
      </c>
      <c r="I84" s="2">
        <f>E84-'8. Model Variables'!F83</f>
        <v>1.0976410412695259E-3</v>
      </c>
    </row>
    <row r="85" spans="1:9" x14ac:dyDescent="0.35">
      <c r="A85">
        <f t="shared" si="1"/>
        <v>2023</v>
      </c>
      <c r="B85">
        <v>11</v>
      </c>
      <c r="C85" s="1">
        <v>23089.46</v>
      </c>
      <c r="D85">
        <v>0</v>
      </c>
      <c r="E85" s="1">
        <v>94269.64</v>
      </c>
      <c r="G85" s="2">
        <f>'8. Model Variables'!C84-C85</f>
        <v>-6.5279464615741745E-4</v>
      </c>
      <c r="H85" s="2">
        <f>'8. Model Variables'!D84-D85</f>
        <v>0</v>
      </c>
      <c r="I85" s="2">
        <f>E85-'8. Model Variables'!F84</f>
        <v>1.7115563678089529E-3</v>
      </c>
    </row>
    <row r="86" spans="1:9" x14ac:dyDescent="0.35">
      <c r="A86">
        <f t="shared" si="1"/>
        <v>2023</v>
      </c>
      <c r="B86">
        <v>12</v>
      </c>
      <c r="C86" s="1">
        <v>26502.560000000001</v>
      </c>
      <c r="D86">
        <v>0</v>
      </c>
      <c r="E86" s="1">
        <v>97475.92</v>
      </c>
      <c r="G86" s="2">
        <f>'8. Model Variables'!C85-C86</f>
        <v>1.8443703884258866E-3</v>
      </c>
      <c r="H86" s="2">
        <f>'8. Model Variables'!D85-D86</f>
        <v>0</v>
      </c>
      <c r="I86" s="2">
        <f>E86-'8. Model Variables'!F85</f>
        <v>2.0804752712137997E-3</v>
      </c>
    </row>
    <row r="87" spans="1:9" x14ac:dyDescent="0.35">
      <c r="A87">
        <f t="shared" si="1"/>
        <v>2024</v>
      </c>
      <c r="B87">
        <v>1</v>
      </c>
      <c r="C87" s="1">
        <v>36435.85</v>
      </c>
      <c r="D87">
        <v>0</v>
      </c>
      <c r="E87" s="1">
        <v>96424.44</v>
      </c>
      <c r="G87" s="2">
        <f>'8. Model Variables'!C86-C87</f>
        <v>-1.1961725103901699E-3</v>
      </c>
      <c r="H87" s="2">
        <f>'8. Model Variables'!D86-D87</f>
        <v>0</v>
      </c>
      <c r="I87" s="2">
        <f>E87-'8. Model Variables'!F86</f>
        <v>4.1567027947166935E-3</v>
      </c>
    </row>
    <row r="88" spans="1:9" x14ac:dyDescent="0.35">
      <c r="A88">
        <f t="shared" si="1"/>
        <v>2024</v>
      </c>
      <c r="B88">
        <v>2</v>
      </c>
      <c r="C88" s="1">
        <v>29599.67</v>
      </c>
      <c r="D88">
        <v>0</v>
      </c>
      <c r="E88" s="1">
        <v>90262.61</v>
      </c>
      <c r="G88" s="2">
        <f>'8. Model Variables'!C87-C88</f>
        <v>-1.8952568534587044E-3</v>
      </c>
      <c r="H88" s="2">
        <f>'8. Model Variables'!D87-D88</f>
        <v>0</v>
      </c>
      <c r="I88" s="2">
        <f>E88-'8. Model Variables'!F87</f>
        <v>4.8488780012121424E-3</v>
      </c>
    </row>
    <row r="89" spans="1:9" x14ac:dyDescent="0.35">
      <c r="A89">
        <f t="shared" si="1"/>
        <v>2024</v>
      </c>
      <c r="B89">
        <v>3</v>
      </c>
      <c r="C89" s="1">
        <v>24210.66</v>
      </c>
      <c r="D89">
        <v>0</v>
      </c>
      <c r="E89" s="1">
        <v>96759.72</v>
      </c>
      <c r="G89" s="2">
        <f>'8. Model Variables'!C88-C89</f>
        <v>-4.5289346599020064E-4</v>
      </c>
      <c r="H89" s="2">
        <f>'8. Model Variables'!D88-D89</f>
        <v>0</v>
      </c>
      <c r="I89" s="2">
        <f>E89-'8. Model Variables'!F88</f>
        <v>-4.7772617399459705E-3</v>
      </c>
    </row>
    <row r="90" spans="1:9" x14ac:dyDescent="0.35">
      <c r="A90">
        <f t="shared" si="1"/>
        <v>2024</v>
      </c>
      <c r="B90">
        <v>4</v>
      </c>
      <c r="C90" s="1">
        <v>13600.38</v>
      </c>
      <c r="D90">
        <v>0</v>
      </c>
      <c r="E90" s="1">
        <v>93901.77</v>
      </c>
      <c r="G90" s="2">
        <f>'8. Model Variables'!C89-C90</f>
        <v>4.2985892396245617E-3</v>
      </c>
      <c r="H90" s="2">
        <f>'8. Model Variables'!D89-D90</f>
        <v>0</v>
      </c>
      <c r="I90" s="2">
        <f>E90-'8. Model Variables'!F89</f>
        <v>1.5497822605539113E-3</v>
      </c>
    </row>
    <row r="91" spans="1:9" x14ac:dyDescent="0.35">
      <c r="A91">
        <f t="shared" si="1"/>
        <v>2024</v>
      </c>
      <c r="B91">
        <v>5</v>
      </c>
      <c r="C91" s="1">
        <v>1144.3499999999999</v>
      </c>
      <c r="D91" s="1">
        <v>21747.01</v>
      </c>
      <c r="E91" s="1">
        <v>97303.92</v>
      </c>
      <c r="G91" s="2">
        <f>'8. Model Variables'!C90-C91</f>
        <v>-4.1438650439431512E-3</v>
      </c>
      <c r="H91" s="2">
        <f>'8. Model Variables'!D90-D91</f>
        <v>4.792521121999016E-3</v>
      </c>
      <c r="I91" s="2">
        <f>E91-'8. Model Variables'!F90</f>
        <v>-3.3944178721867502E-4</v>
      </c>
    </row>
    <row r="92" spans="1:9" x14ac:dyDescent="0.35">
      <c r="A92">
        <f t="shared" si="1"/>
        <v>2024</v>
      </c>
      <c r="B92">
        <v>6</v>
      </c>
      <c r="C92">
        <v>124.96</v>
      </c>
      <c r="D92" s="1">
        <v>86440.49</v>
      </c>
      <c r="E92" s="1">
        <v>94257.01</v>
      </c>
      <c r="G92" s="2">
        <f>'8. Model Variables'!C91-C92</f>
        <v>-3.9706521080518087E-4</v>
      </c>
      <c r="H92" s="2">
        <f>'8. Model Variables'!D91-D92</f>
        <v>1.0937087063211948E-4</v>
      </c>
      <c r="I92" s="2">
        <f>E92-'8. Model Variables'!F91</f>
        <v>-3.1200758530758321E-3</v>
      </c>
    </row>
    <row r="93" spans="1:9" x14ac:dyDescent="0.35">
      <c r="A93">
        <f t="shared" si="1"/>
        <v>2024</v>
      </c>
      <c r="B93">
        <v>7</v>
      </c>
      <c r="C93">
        <v>0</v>
      </c>
      <c r="D93" s="1">
        <v>147461.39000000001</v>
      </c>
      <c r="E93" s="1">
        <v>97493.86</v>
      </c>
      <c r="G93" s="2">
        <f>'8. Model Variables'!C92-C93</f>
        <v>0</v>
      </c>
      <c r="H93" s="2">
        <f>'8. Model Variables'!D92-D93</f>
        <v>4.0845193725544959E-3</v>
      </c>
      <c r="I93" s="2">
        <f>E93-'8. Model Variables'!F92</f>
        <v>5.2126249647699296E-4</v>
      </c>
    </row>
    <row r="94" spans="1:9" x14ac:dyDescent="0.35">
      <c r="A94">
        <f t="shared" si="1"/>
        <v>2024</v>
      </c>
      <c r="B94">
        <v>8</v>
      </c>
      <c r="C94">
        <v>10.43</v>
      </c>
      <c r="D94" s="1">
        <v>105620.7</v>
      </c>
      <c r="E94" s="1">
        <v>97588.76</v>
      </c>
      <c r="G94" s="2">
        <f>'8. Model Variables'!C93-C94</f>
        <v>3.5972955980039245E-3</v>
      </c>
      <c r="H94" s="2">
        <f>'8. Model Variables'!D93-D94</f>
        <v>1.6043633222579956E-3</v>
      </c>
      <c r="I94" s="2">
        <f>E94-'8. Model Variables'!F93</f>
        <v>1.6601917595835403E-3</v>
      </c>
    </row>
    <row r="95" spans="1:9" x14ac:dyDescent="0.35">
      <c r="A95">
        <f t="shared" si="1"/>
        <v>2024</v>
      </c>
      <c r="B95">
        <v>9</v>
      </c>
      <c r="C95">
        <v>348.44</v>
      </c>
      <c r="D95" s="1">
        <v>45714.17</v>
      </c>
      <c r="E95" s="1">
        <v>94618.79</v>
      </c>
      <c r="G95" s="2">
        <f>'8. Model Variables'!C94-C95</f>
        <v>2.2670054349873681E-3</v>
      </c>
      <c r="H95" s="2">
        <f>'8. Model Variables'!D94-D95</f>
        <v>-3.0597711884183809E-3</v>
      </c>
      <c r="I95" s="2">
        <f>E95-'8. Model Variables'!F94</f>
        <v>4.7118500369833782E-3</v>
      </c>
    </row>
    <row r="96" spans="1:9" x14ac:dyDescent="0.35">
      <c r="A96">
        <f t="shared" si="1"/>
        <v>2024</v>
      </c>
      <c r="B96">
        <v>10</v>
      </c>
      <c r="C96" s="1">
        <v>8301.5499999999993</v>
      </c>
      <c r="D96" s="1">
        <v>3127.56</v>
      </c>
      <c r="E96" s="1">
        <v>97956.71</v>
      </c>
      <c r="G96" s="2">
        <f>'8. Model Variables'!C95-C96</f>
        <v>-2.2824925345048541E-3</v>
      </c>
      <c r="H96" s="2">
        <f>'8. Model Variables'!D95-D96</f>
        <v>-1.3202446043578675E-3</v>
      </c>
      <c r="I96" s="2">
        <f>E96-'8. Model Variables'!F95</f>
        <v>-1.0588229924906045E-3</v>
      </c>
    </row>
    <row r="97" spans="1:9" x14ac:dyDescent="0.35">
      <c r="A97">
        <f t="shared" si="1"/>
        <v>2024</v>
      </c>
      <c r="B97">
        <v>11</v>
      </c>
      <c r="C97" s="1">
        <v>18778.259999999998</v>
      </c>
      <c r="D97" s="1">
        <v>1805.71</v>
      </c>
      <c r="E97" s="1">
        <v>94974.83</v>
      </c>
      <c r="G97" s="2">
        <f>'8. Model Variables'!C96-C97</f>
        <v>1.7829220778367016E-3</v>
      </c>
      <c r="H97" s="2">
        <f>'8. Model Variables'!D96-D97</f>
        <v>-3.5928911613609671E-3</v>
      </c>
      <c r="I97" s="2">
        <f>E97-'8. Model Variables'!F96</f>
        <v>4.4268032070249319E-4</v>
      </c>
    </row>
    <row r="98" spans="1:9" x14ac:dyDescent="0.35">
      <c r="A98">
        <f t="shared" si="1"/>
        <v>2024</v>
      </c>
      <c r="B98">
        <v>12</v>
      </c>
      <c r="C98" s="1">
        <v>33980.480000000003</v>
      </c>
      <c r="D98">
        <v>0</v>
      </c>
      <c r="E98" s="1">
        <v>98501.119999999995</v>
      </c>
      <c r="G98" s="2">
        <f>'8. Model Variables'!C97-C98</f>
        <v>2.9208545820438303E-3</v>
      </c>
      <c r="H98" s="2">
        <f>'8. Model Variables'!D97-D98</f>
        <v>0</v>
      </c>
      <c r="I98" s="2">
        <f>E98-'8. Model Variables'!F97</f>
        <v>5.762083746958524E-4</v>
      </c>
    </row>
    <row r="99" spans="1:9" x14ac:dyDescent="0.35">
      <c r="A99">
        <f t="shared" si="1"/>
        <v>2025</v>
      </c>
      <c r="B99">
        <v>1</v>
      </c>
      <c r="C99" s="1">
        <v>44059.27</v>
      </c>
      <c r="D99">
        <v>0</v>
      </c>
      <c r="E99" s="1">
        <v>97990.8</v>
      </c>
      <c r="G99" s="2">
        <f>'8. Model Variables'!C98-C99</f>
        <v>-2.6000869474955834E-3</v>
      </c>
      <c r="H99" s="2">
        <f>'8. Model Variables'!D98-D99</f>
        <v>0</v>
      </c>
      <c r="I99" s="2">
        <f>E99-'8. Model Variables'!F98</f>
        <v>-3.8753009721403942E-3</v>
      </c>
    </row>
    <row r="100" spans="1:9" x14ac:dyDescent="0.35">
      <c r="A100">
        <f t="shared" si="1"/>
        <v>2025</v>
      </c>
      <c r="B100">
        <v>2</v>
      </c>
      <c r="C100" s="1">
        <v>39068.019999999997</v>
      </c>
      <c r="D100">
        <v>0</v>
      </c>
      <c r="E100" s="1">
        <v>88830.25</v>
      </c>
      <c r="G100" s="2">
        <f>'8. Model Variables'!C99-C100</f>
        <v>2.8773850572179072E-3</v>
      </c>
      <c r="H100" s="2">
        <f>'8. Model Variables'!D99-D100</f>
        <v>0</v>
      </c>
      <c r="I100" s="2">
        <f>E100-'8. Model Variables'!F99</f>
        <v>-2.7235548623139039E-3</v>
      </c>
    </row>
    <row r="101" spans="1:9" x14ac:dyDescent="0.35">
      <c r="A101">
        <f t="shared" si="1"/>
        <v>2025</v>
      </c>
      <c r="B101">
        <v>3</v>
      </c>
      <c r="C101" s="1">
        <v>27509.17</v>
      </c>
      <c r="D101">
        <v>0</v>
      </c>
      <c r="E101" s="1">
        <v>98233.25</v>
      </c>
      <c r="G101" s="2">
        <f>'8. Model Variables'!C100-C101</f>
        <v>1.9807592179859057E-3</v>
      </c>
      <c r="H101" s="2">
        <f>'8. Model Variables'!D100-D101</f>
        <v>0</v>
      </c>
      <c r="I101" s="2">
        <f>E101-'8. Model Variables'!F100</f>
        <v>-4.5982482843101025E-3</v>
      </c>
    </row>
    <row r="102" spans="1:9" x14ac:dyDescent="0.35">
      <c r="A102">
        <f t="shared" si="1"/>
        <v>2025</v>
      </c>
      <c r="B102">
        <v>4</v>
      </c>
      <c r="C102" s="1">
        <v>16113.16</v>
      </c>
      <c r="D102">
        <v>0</v>
      </c>
      <c r="E102" s="1">
        <v>94953.61</v>
      </c>
      <c r="G102" s="2">
        <f>'8. Model Variables'!C101-C102</f>
        <v>-2.5238286016247002E-3</v>
      </c>
      <c r="H102" s="2">
        <f>'8. Model Variables'!D101-D102</f>
        <v>0</v>
      </c>
      <c r="I102" s="2">
        <f>E102-'8. Model Variables'!F101</f>
        <v>1.0141179081983864E-3</v>
      </c>
    </row>
    <row r="103" spans="1:9" x14ac:dyDescent="0.35">
      <c r="A103">
        <f t="shared" si="1"/>
        <v>2025</v>
      </c>
      <c r="B103">
        <v>5</v>
      </c>
      <c r="C103" s="1">
        <v>5614.39</v>
      </c>
      <c r="D103" s="1">
        <v>5253.21</v>
      </c>
      <c r="E103" s="1">
        <v>98004.2</v>
      </c>
      <c r="G103" s="2">
        <f>'8. Model Variables'!C102-C103</f>
        <v>-8.6528644987993175E-4</v>
      </c>
      <c r="H103" s="2">
        <f>'8. Model Variables'!D102-D103</f>
        <v>2.4448541253150324E-3</v>
      </c>
      <c r="I103" s="2">
        <f>E103-'8. Model Variables'!F102</f>
        <v>-3.8621715648332611E-3</v>
      </c>
    </row>
    <row r="104" spans="1:9" x14ac:dyDescent="0.35">
      <c r="A104">
        <f t="shared" si="1"/>
        <v>2025</v>
      </c>
      <c r="B104">
        <v>6</v>
      </c>
      <c r="C104">
        <v>316.25</v>
      </c>
      <c r="D104" s="1">
        <v>104941.53</v>
      </c>
      <c r="E104" s="1">
        <v>94635.43</v>
      </c>
      <c r="G104" s="2">
        <f>'8. Model Variables'!C103-C104</f>
        <v>-1.5711838535139577E-3</v>
      </c>
      <c r="H104" s="2">
        <f>'8. Model Variables'!D103-D104</f>
        <v>2.7398341917432845E-3</v>
      </c>
      <c r="I104" s="2">
        <f>E104-'8. Model Variables'!F103</f>
        <v>-3.7912298139417544E-3</v>
      </c>
    </row>
    <row r="105" spans="1:9" x14ac:dyDescent="0.35">
      <c r="A105">
        <f t="shared" si="1"/>
        <v>2025</v>
      </c>
      <c r="B105">
        <v>7</v>
      </c>
      <c r="C105">
        <v>0</v>
      </c>
      <c r="D105" s="1">
        <v>195119.96</v>
      </c>
      <c r="E105" s="1">
        <v>97575.62</v>
      </c>
      <c r="G105" s="2">
        <f>'8. Model Variables'!C104-C105</f>
        <v>0</v>
      </c>
      <c r="H105" s="2">
        <f>'8. Model Variables'!D104-D105</f>
        <v>-4.0056394936982542E-3</v>
      </c>
      <c r="I105" s="2">
        <f>E105-'8. Model Variables'!F104</f>
        <v>2.0366651006042957E-4</v>
      </c>
    </row>
    <row r="106" spans="1:9" x14ac:dyDescent="0.35">
      <c r="A106">
        <f t="shared" si="1"/>
        <v>2025</v>
      </c>
      <c r="B106">
        <v>8</v>
      </c>
      <c r="C106">
        <v>103.8</v>
      </c>
      <c r="D106" s="1">
        <v>128232.07</v>
      </c>
      <c r="E106" s="1">
        <v>97361.22</v>
      </c>
      <c r="G106" s="2">
        <f>'8. Model Variables'!C105-C106</f>
        <v>6.3776311385765894E-4</v>
      </c>
      <c r="H106" s="2">
        <f>'8. Model Variables'!D105-D106</f>
        <v>3.7157232291065156E-3</v>
      </c>
      <c r="I106" s="2">
        <f>E106-'8. Model Variables'!F105</f>
        <v>1.7928096931427717E-3</v>
      </c>
    </row>
    <row r="107" spans="1:9" x14ac:dyDescent="0.35">
      <c r="A107">
        <f t="shared" si="1"/>
        <v>2025</v>
      </c>
      <c r="B107">
        <v>9</v>
      </c>
      <c r="C107">
        <v>190.26</v>
      </c>
      <c r="D107" s="1">
        <v>36895.11</v>
      </c>
      <c r="E107" s="1">
        <v>94197.84</v>
      </c>
      <c r="G107" s="2">
        <f>'8. Model Variables'!C106-C107</f>
        <v>-4.6618735894981E-3</v>
      </c>
      <c r="H107" s="2">
        <f>'8. Model Variables'!D106-D107</f>
        <v>1.9929993868572637E-4</v>
      </c>
      <c r="I107" s="2">
        <f>E107-'8. Model Variables'!F106</f>
        <v>-2.1843399736098945E-3</v>
      </c>
    </row>
    <row r="108" spans="1:9" x14ac:dyDescent="0.35">
      <c r="A108">
        <f t="shared" si="1"/>
        <v>2025</v>
      </c>
      <c r="B108">
        <v>10</v>
      </c>
      <c r="C108" s="1">
        <v>8867.2199999999993</v>
      </c>
      <c r="D108" s="1">
        <v>10432.469999999999</v>
      </c>
      <c r="E108" s="1">
        <v>97314.31</v>
      </c>
      <c r="G108" s="2">
        <f>'8. Model Variables'!C107-C108</f>
        <v>6.5428861307736952E-4</v>
      </c>
      <c r="H108" s="2">
        <f>'8. Model Variables'!D107-D108</f>
        <v>-3.9033159209793666E-3</v>
      </c>
      <c r="I108" s="2">
        <f>E108-'8. Model Variables'!F107</f>
        <v>-4.3226726120337844E-3</v>
      </c>
    </row>
    <row r="109" spans="1:9" x14ac:dyDescent="0.35">
      <c r="A109">
        <f t="shared" si="1"/>
        <v>2025</v>
      </c>
      <c r="B109">
        <v>11</v>
      </c>
      <c r="C109" s="1">
        <v>23798.11</v>
      </c>
      <c r="D109">
        <v>0</v>
      </c>
      <c r="E109" s="1">
        <v>94152.44</v>
      </c>
      <c r="G109" s="2">
        <f>'8. Model Variables'!C108-C109</f>
        <v>3.8014473648217972E-3</v>
      </c>
      <c r="H109" s="2">
        <f>'8. Model Variables'!D108-D109</f>
        <v>0</v>
      </c>
      <c r="I109" s="2">
        <f>E109-'8. Model Variables'!F108</f>
        <v>4.1243426676373929E-3</v>
      </c>
    </row>
    <row r="110" spans="1:9" x14ac:dyDescent="0.35">
      <c r="A110">
        <f t="shared" si="1"/>
        <v>2025</v>
      </c>
      <c r="B110">
        <v>12</v>
      </c>
      <c r="C110" s="1">
        <v>39587.18</v>
      </c>
      <c r="D110">
        <v>0</v>
      </c>
      <c r="E110" s="1">
        <v>97440.51</v>
      </c>
      <c r="G110" s="2">
        <f>'8. Model Variables'!C109-C110</f>
        <v>-2.2948302212171257E-3</v>
      </c>
      <c r="H110" s="2">
        <f>'8. Model Variables'!D109-D110</f>
        <v>0</v>
      </c>
      <c r="I110" s="2">
        <f>E110-'8. Model Variables'!F109</f>
        <v>-1.9228887395001948E-3</v>
      </c>
    </row>
    <row r="111" spans="1:9" x14ac:dyDescent="0.35">
      <c r="A111">
        <f t="shared" si="1"/>
        <v>2026</v>
      </c>
      <c r="B111">
        <v>1</v>
      </c>
      <c r="C111" s="1">
        <v>40062.35</v>
      </c>
      <c r="D111">
        <v>0</v>
      </c>
      <c r="E111" s="1">
        <v>96807.08</v>
      </c>
      <c r="G111" s="2">
        <f>'8. Model Variables'!C110-C111</f>
        <v>-3.1384594476548955E-3</v>
      </c>
      <c r="H111" s="2">
        <f>'8. Model Variables'!D110-D111</f>
        <v>0</v>
      </c>
      <c r="I111" s="2">
        <f>E111-'8. Model Variables'!F110</f>
        <v>3.1226985447574407E-4</v>
      </c>
    </row>
    <row r="112" spans="1:9" x14ac:dyDescent="0.35">
      <c r="A112">
        <f t="shared" si="1"/>
        <v>2026</v>
      </c>
      <c r="B112">
        <v>2</v>
      </c>
      <c r="C112" s="1">
        <v>34072.379999999997</v>
      </c>
      <c r="D112">
        <v>0</v>
      </c>
      <c r="E112" s="1">
        <v>87572.74</v>
      </c>
      <c r="G112" s="2">
        <f>'8. Model Variables'!C111-C112</f>
        <v>-1.8202492210548371E-3</v>
      </c>
      <c r="H112" s="2">
        <f>'8. Model Variables'!D111-D112</f>
        <v>0</v>
      </c>
      <c r="I112" s="2">
        <f>E112-'8. Model Variables'!F111</f>
        <v>-4.6722550032427534E-3</v>
      </c>
    </row>
    <row r="113" spans="1:9" x14ac:dyDescent="0.35">
      <c r="A113">
        <f t="shared" si="1"/>
        <v>2026</v>
      </c>
      <c r="B113">
        <v>3</v>
      </c>
      <c r="C113" s="1">
        <v>28702.51</v>
      </c>
      <c r="D113">
        <v>0</v>
      </c>
      <c r="E113" s="1">
        <v>97097.37</v>
      </c>
      <c r="G113" s="2">
        <f>'8. Model Variables'!C112-C113</f>
        <v>-2.3154211230576038E-3</v>
      </c>
      <c r="H113" s="2">
        <f>'8. Model Variables'!D112-D113</f>
        <v>0</v>
      </c>
      <c r="I113" s="2">
        <f>E113-'8. Model Variables'!F112</f>
        <v>1.0541601222939789E-3</v>
      </c>
    </row>
    <row r="114" spans="1:9" x14ac:dyDescent="0.35">
      <c r="A114">
        <f t="shared" si="1"/>
        <v>2026</v>
      </c>
      <c r="B114">
        <v>4</v>
      </c>
      <c r="C114" s="1">
        <v>16882.7</v>
      </c>
      <c r="D114">
        <v>757.06</v>
      </c>
      <c r="E114" s="1">
        <v>94102.44</v>
      </c>
      <c r="G114" s="2">
        <f>'8. Model Variables'!C113-C114</f>
        <v>4.5789860450895503E-3</v>
      </c>
      <c r="H114" s="2">
        <f>'8. Model Variables'!D113-D114</f>
        <v>4.6136662623439406E-3</v>
      </c>
      <c r="I114" s="2">
        <f>E114-'8. Model Variables'!F113</f>
        <v>-1.5264973044395447E-3</v>
      </c>
    </row>
    <row r="115" spans="1:9" x14ac:dyDescent="0.35">
      <c r="A115">
        <f t="shared" si="1"/>
        <v>2026</v>
      </c>
      <c r="B115">
        <v>5</v>
      </c>
      <c r="C115" s="1">
        <v>5498.48</v>
      </c>
      <c r="D115" s="1">
        <v>23153.72</v>
      </c>
      <c r="E115" s="1">
        <v>97381</v>
      </c>
      <c r="G115" s="2">
        <f>'8. Model Variables'!C114-C115</f>
        <v>-4.2442572230356745E-3</v>
      </c>
      <c r="H115" s="2">
        <f>'8. Model Variables'!D114-D115</f>
        <v>-7.8324358764803037E-4</v>
      </c>
      <c r="I115" s="2">
        <f>E115-'8. Model Variables'!F114</f>
        <v>-6.8966649996582419E-4</v>
      </c>
    </row>
    <row r="116" spans="1:9" x14ac:dyDescent="0.35">
      <c r="A116">
        <f t="shared" si="1"/>
        <v>2026</v>
      </c>
      <c r="B116">
        <v>6</v>
      </c>
      <c r="C116">
        <v>230.9</v>
      </c>
      <c r="D116" s="1">
        <v>83160.77</v>
      </c>
      <c r="E116" s="1">
        <v>94323.71</v>
      </c>
      <c r="G116" s="2">
        <f>'8. Model Variables'!C115-C116</f>
        <v>-3.4955348046992185E-3</v>
      </c>
      <c r="H116" s="2">
        <f>'8. Model Variables'!D115-D116</f>
        <v>4.3467279465403408E-4</v>
      </c>
      <c r="I116" s="2">
        <f>E116-'8. Model Variables'!F115</f>
        <v>2.7349423035047948E-3</v>
      </c>
    </row>
    <row r="117" spans="1:9" x14ac:dyDescent="0.35">
      <c r="A117">
        <f t="shared" si="1"/>
        <v>2026</v>
      </c>
      <c r="B117">
        <v>7</v>
      </c>
      <c r="C117">
        <v>0</v>
      </c>
      <c r="D117" s="1">
        <v>165877.10999999999</v>
      </c>
      <c r="E117" s="1">
        <v>97554.62</v>
      </c>
      <c r="G117" s="2">
        <f>'8. Model Variables'!C116-C117</f>
        <v>0</v>
      </c>
      <c r="H117" s="2">
        <f>'8. Model Variables'!D116-D117</f>
        <v>5.2863586461171508E-5</v>
      </c>
      <c r="I117" s="2">
        <f>E117-'8. Model Variables'!F116</f>
        <v>-2.1524885960388929E-3</v>
      </c>
    </row>
    <row r="118" spans="1:9" x14ac:dyDescent="0.35">
      <c r="A118">
        <f t="shared" si="1"/>
        <v>2026</v>
      </c>
      <c r="B118">
        <v>8</v>
      </c>
      <c r="C118">
        <v>14.87</v>
      </c>
      <c r="D118" s="1">
        <v>136641.16</v>
      </c>
      <c r="E118" s="1">
        <v>97641.37</v>
      </c>
      <c r="G118" s="2">
        <f>'8. Model Variables'!C117-C118</f>
        <v>-2.6939786911359676E-3</v>
      </c>
      <c r="H118" s="2">
        <f>'8. Model Variables'!D117-D118</f>
        <v>2.8795749531127512E-3</v>
      </c>
      <c r="I118" s="2">
        <f>E118-'8. Model Variables'!F117</f>
        <v>-4.8022133414633572E-3</v>
      </c>
    </row>
    <row r="119" spans="1:9" x14ac:dyDescent="0.35">
      <c r="A119">
        <f t="shared" si="1"/>
        <v>2026</v>
      </c>
      <c r="B119">
        <v>9</v>
      </c>
      <c r="C119">
        <v>745.65</v>
      </c>
      <c r="D119" s="1">
        <v>51084.19</v>
      </c>
      <c r="E119" s="1">
        <v>94561.72</v>
      </c>
      <c r="G119" s="2">
        <f>'8. Model Variables'!C118-C119</f>
        <v>-3.4479870168979687E-3</v>
      </c>
      <c r="H119" s="2">
        <f>'8. Model Variables'!D118-D119</f>
        <v>4.8752199654700235E-3</v>
      </c>
      <c r="I119" s="2">
        <f>E119-'8. Model Variables'!F118</f>
        <v>4.9308361485600471E-4</v>
      </c>
    </row>
    <row r="120" spans="1:9" x14ac:dyDescent="0.35">
      <c r="A120">
        <f t="shared" si="1"/>
        <v>2026</v>
      </c>
      <c r="B120">
        <v>10</v>
      </c>
      <c r="C120" s="1">
        <v>9324.5400000000009</v>
      </c>
      <c r="D120" s="1">
        <v>7035.49</v>
      </c>
      <c r="E120" s="1">
        <v>97786.14</v>
      </c>
      <c r="G120" s="2">
        <f>'8. Model Variables'!C119-C120</f>
        <v>7.7682385744992644E-4</v>
      </c>
      <c r="H120" s="2">
        <f>'8. Model Variables'!D119-D120</f>
        <v>-2.3319163328778814E-3</v>
      </c>
      <c r="I120" s="2">
        <f>E120-'8. Model Variables'!F119</f>
        <v>3.7238802324282005E-3</v>
      </c>
    </row>
    <row r="121" spans="1:9" x14ac:dyDescent="0.35">
      <c r="A121">
        <f t="shared" si="1"/>
        <v>2026</v>
      </c>
      <c r="B121">
        <v>11</v>
      </c>
      <c r="C121" s="1">
        <v>22353.31</v>
      </c>
      <c r="D121">
        <v>280.98</v>
      </c>
      <c r="E121" s="1">
        <v>94701.73</v>
      </c>
      <c r="G121" s="2">
        <f>'8. Model Variables'!C120-C121</f>
        <v>1.1934732283407357E-3</v>
      </c>
      <c r="H121" s="2">
        <f>'8. Model Variables'!D120-D121</f>
        <v>-7.8499818852151293E-4</v>
      </c>
      <c r="I121" s="2">
        <f>E121-'8. Model Variables'!F120</f>
        <v>9.6372341795358807E-4</v>
      </c>
    </row>
    <row r="122" spans="1:9" x14ac:dyDescent="0.35">
      <c r="A122">
        <f t="shared" si="1"/>
        <v>2026</v>
      </c>
      <c r="B122">
        <v>12</v>
      </c>
      <c r="C122" s="1">
        <v>34084.29</v>
      </c>
      <c r="D122">
        <v>0</v>
      </c>
      <c r="E122" s="1">
        <v>97926.84</v>
      </c>
      <c r="G122" s="2">
        <f>'8. Model Variables'!C121-C122</f>
        <v>1.8929513971670531E-3</v>
      </c>
      <c r="H122" s="2">
        <f>'8. Model Variables'!D121-D122</f>
        <v>0</v>
      </c>
      <c r="I122" s="2">
        <f>E122-'8. Model Variables'!F121</f>
        <v>-1.2378590909065679E-3</v>
      </c>
    </row>
    <row r="123" spans="1:9" x14ac:dyDescent="0.35">
      <c r="A123">
        <f t="shared" si="1"/>
        <v>2027</v>
      </c>
      <c r="B123">
        <v>1</v>
      </c>
      <c r="C123" s="1">
        <v>40084.089999999997</v>
      </c>
      <c r="D123">
        <v>0</v>
      </c>
      <c r="E123" s="1">
        <v>97048.88</v>
      </c>
      <c r="G123" s="2">
        <f>'8. Model Variables'!C122-C123</f>
        <v>3.5155194345861673E-3</v>
      </c>
      <c r="H123" s="2">
        <f>'8. Model Variables'!D122-D123</f>
        <v>0</v>
      </c>
      <c r="I123" s="2">
        <f>E123-'8. Model Variables'!F122</f>
        <v>3.5261926677776501E-3</v>
      </c>
    </row>
    <row r="124" spans="1:9" x14ac:dyDescent="0.35">
      <c r="A124">
        <f t="shared" si="1"/>
        <v>2027</v>
      </c>
      <c r="B124">
        <v>2</v>
      </c>
      <c r="C124" s="1">
        <v>34062.370000000003</v>
      </c>
      <c r="D124">
        <v>0</v>
      </c>
      <c r="E124" s="1">
        <v>87718.09</v>
      </c>
      <c r="G124" s="2">
        <f>'8. Model Variables'!C123-C124</f>
        <v>4.8591863596811891E-3</v>
      </c>
      <c r="H124" s="2">
        <f>'8. Model Variables'!D123-D124</f>
        <v>0</v>
      </c>
      <c r="I124" s="2">
        <f>E124-'8. Model Variables'!F123</f>
        <v>3.1902891059871763E-3</v>
      </c>
    </row>
    <row r="125" spans="1:9" x14ac:dyDescent="0.35">
      <c r="A125">
        <f t="shared" si="1"/>
        <v>2027</v>
      </c>
      <c r="B125">
        <v>3</v>
      </c>
      <c r="C125" s="1">
        <v>28679.22</v>
      </c>
      <c r="D125">
        <v>0</v>
      </c>
      <c r="E125" s="1">
        <v>97208.15</v>
      </c>
      <c r="G125" s="2">
        <f>'8. Model Variables'!C124-C125</f>
        <v>1.2741030186589342E-3</v>
      </c>
      <c r="H125" s="2">
        <f>'8. Model Variables'!D124-D125</f>
        <v>0</v>
      </c>
      <c r="I125" s="2">
        <f>E125-'8. Model Variables'!F124</f>
        <v>-2.1599295869236812E-3</v>
      </c>
    </row>
    <row r="126" spans="1:9" x14ac:dyDescent="0.35">
      <c r="A126">
        <f t="shared" si="1"/>
        <v>2027</v>
      </c>
      <c r="B126">
        <v>4</v>
      </c>
      <c r="C126" s="1">
        <v>16860.29</v>
      </c>
      <c r="D126">
        <v>765.99</v>
      </c>
      <c r="E126" s="1">
        <v>94161.1</v>
      </c>
      <c r="G126" s="2">
        <f>'8. Model Variables'!C125-C126</f>
        <v>-3.2497756874363404E-3</v>
      </c>
      <c r="H126" s="2">
        <f>'8. Model Variables'!D125-D126</f>
        <v>2.5792480232667003E-3</v>
      </c>
      <c r="I126" s="2">
        <f>E126-'8. Model Variables'!F125</f>
        <v>-3.5831756104016677E-3</v>
      </c>
    </row>
    <row r="127" spans="1:9" x14ac:dyDescent="0.35">
      <c r="A127">
        <f t="shared" si="1"/>
        <v>2027</v>
      </c>
      <c r="B127">
        <v>5</v>
      </c>
      <c r="C127" s="1">
        <v>5488.34</v>
      </c>
      <c r="D127" s="1">
        <v>23414.68</v>
      </c>
      <c r="E127" s="1">
        <v>97391.42</v>
      </c>
      <c r="G127" s="2">
        <f>'8. Model Variables'!C126-C127</f>
        <v>6.3542128282279009E-4</v>
      </c>
      <c r="H127" s="2">
        <f>'8. Model Variables'!D126-D127</f>
        <v>-2.2161441047501285E-3</v>
      </c>
      <c r="I127" s="2">
        <f>E127-'8. Model Variables'!F126</f>
        <v>1.9055942248087376E-3</v>
      </c>
    </row>
    <row r="128" spans="1:9" x14ac:dyDescent="0.35">
      <c r="A128">
        <f t="shared" si="1"/>
        <v>2027</v>
      </c>
      <c r="B128">
        <v>6</v>
      </c>
      <c r="C128">
        <v>230.52</v>
      </c>
      <c r="D128" s="1">
        <v>84117.33</v>
      </c>
      <c r="E128" s="1">
        <v>94355.43</v>
      </c>
      <c r="G128" s="2">
        <f>'8. Model Variables'!C127-C128</f>
        <v>3.7469888467285273E-3</v>
      </c>
      <c r="H128" s="2">
        <f>'8. Model Variables'!D127-D128</f>
        <v>3.2205918978434056E-3</v>
      </c>
      <c r="I128" s="2">
        <f>E128-'8. Model Variables'!F127</f>
        <v>2.5338581326650456E-3</v>
      </c>
    </row>
    <row r="129" spans="1:9" x14ac:dyDescent="0.35">
      <c r="A129">
        <f t="shared" si="1"/>
        <v>2027</v>
      </c>
      <c r="B129">
        <v>7</v>
      </c>
      <c r="C129">
        <v>0</v>
      </c>
      <c r="D129" s="1">
        <v>167823.53</v>
      </c>
      <c r="E129" s="1">
        <v>97609.77</v>
      </c>
      <c r="G129" s="2">
        <f>'8. Model Variables'!C128-C129</f>
        <v>0</v>
      </c>
      <c r="H129" s="2">
        <f>'8. Model Variables'!D128-D129</f>
        <v>1.1220033629797399E-3</v>
      </c>
      <c r="I129" s="2">
        <f>E129-'8. Model Variables'!F128</f>
        <v>2.4377246154472232E-3</v>
      </c>
    </row>
    <row r="130" spans="1:9" x14ac:dyDescent="0.35">
      <c r="A130">
        <f t="shared" si="1"/>
        <v>2027</v>
      </c>
      <c r="B130">
        <v>8</v>
      </c>
      <c r="C130">
        <v>14.85</v>
      </c>
      <c r="D130" s="1">
        <v>138276.12</v>
      </c>
      <c r="E130" s="1">
        <v>97718.9</v>
      </c>
      <c r="G130" s="2">
        <f>'8. Model Variables'!C129-C130</f>
        <v>9.5041551226415777E-5</v>
      </c>
      <c r="H130" s="2">
        <f>'8. Model Variables'!D129-D130</f>
        <v>-1.071620499715209E-3</v>
      </c>
      <c r="I130" s="2">
        <f>E130-'8. Model Variables'!F129</f>
        <v>4.2071537318406627E-3</v>
      </c>
    </row>
    <row r="131" spans="1:9" x14ac:dyDescent="0.35">
      <c r="A131">
        <f t="shared" si="1"/>
        <v>2027</v>
      </c>
      <c r="B131">
        <v>9</v>
      </c>
      <c r="C131">
        <v>745.11</v>
      </c>
      <c r="D131" s="1">
        <v>51718.36</v>
      </c>
      <c r="E131" s="1">
        <v>94678.77</v>
      </c>
      <c r="G131" s="2">
        <f>'8. Model Variables'!C130-C131</f>
        <v>3.6956741869289544E-3</v>
      </c>
      <c r="H131" s="2">
        <f>'8. Model Variables'!D130-D131</f>
        <v>2.3750743857817724E-3</v>
      </c>
      <c r="I131" s="2">
        <f>E131-'8. Model Variables'!F130</f>
        <v>3.2509566517546773E-4</v>
      </c>
    </row>
    <row r="132" spans="1:9" x14ac:dyDescent="0.35">
      <c r="A132">
        <f t="shared" si="1"/>
        <v>2027</v>
      </c>
      <c r="B132">
        <v>10</v>
      </c>
      <c r="C132" s="1">
        <v>9322</v>
      </c>
      <c r="D132" s="1">
        <v>7125.98</v>
      </c>
      <c r="E132" s="1">
        <v>97950.53</v>
      </c>
      <c r="G132" s="2">
        <f>'8. Model Variables'!C131-C132</f>
        <v>3.4760241105686873E-3</v>
      </c>
      <c r="H132" s="2">
        <f>'8. Model Variables'!D131-D132</f>
        <v>1.5550574917142512E-3</v>
      </c>
      <c r="I132" s="2">
        <f>E132-'8. Model Variables'!F131</f>
        <v>-3.8877412735018879E-3</v>
      </c>
    </row>
    <row r="133" spans="1:9" x14ac:dyDescent="0.35">
      <c r="A133">
        <f t="shared" si="1"/>
        <v>2027</v>
      </c>
      <c r="B133">
        <v>11</v>
      </c>
      <c r="C133" s="1">
        <v>22357.11</v>
      </c>
      <c r="D133">
        <v>284.72000000000003</v>
      </c>
      <c r="E133" s="1">
        <v>94902.88</v>
      </c>
      <c r="G133" s="2">
        <f>'8. Model Variables'!C132-C133</f>
        <v>-9.4469376199413091E-4</v>
      </c>
      <c r="H133" s="2">
        <f>'8. Model Variables'!D132-D133</f>
        <v>-8.6500372879072529E-4</v>
      </c>
      <c r="I133" s="2">
        <f>E133-'8. Model Variables'!F132</f>
        <v>-2.1990103414282203E-3</v>
      </c>
    </row>
    <row r="134" spans="1:9" x14ac:dyDescent="0.35">
      <c r="A134">
        <f t="shared" si="1"/>
        <v>2027</v>
      </c>
      <c r="B134">
        <v>12</v>
      </c>
      <c r="C134" s="1">
        <v>34121.46</v>
      </c>
      <c r="D134">
        <v>0</v>
      </c>
      <c r="E134" s="1">
        <v>98225.18</v>
      </c>
      <c r="G134" s="2">
        <f>'8. Model Variables'!C133-C134</f>
        <v>3.5590277475421317E-3</v>
      </c>
      <c r="H134" s="2">
        <f>'8. Model Variables'!D133-D134</f>
        <v>0</v>
      </c>
      <c r="I134" s="2">
        <f>E134-'8. Model Variables'!F133</f>
        <v>-1.1187534255441278E-4</v>
      </c>
    </row>
    <row r="135" spans="1:9" x14ac:dyDescent="0.35">
      <c r="A135">
        <f t="shared" si="1"/>
        <v>2028</v>
      </c>
      <c r="B135">
        <v>1</v>
      </c>
      <c r="C135" s="1">
        <v>40164.69</v>
      </c>
      <c r="D135">
        <v>0</v>
      </c>
      <c r="E135" s="1">
        <v>97512.02</v>
      </c>
      <c r="G135" s="2">
        <f>'8. Model Variables'!C134-C135</f>
        <v>-6.705211490043439E-4</v>
      </c>
      <c r="H135" s="2">
        <f>'8. Model Variables'!D134-D135</f>
        <v>0</v>
      </c>
      <c r="I135" s="2">
        <f>E135-'8. Model Variables'!F134</f>
        <v>9.4655052816960961E-4</v>
      </c>
    </row>
    <row r="136" spans="1:9" x14ac:dyDescent="0.35">
      <c r="A136">
        <f t="shared" si="1"/>
        <v>2028</v>
      </c>
      <c r="B136">
        <v>2</v>
      </c>
      <c r="C136" s="1">
        <v>35474.839999999997</v>
      </c>
      <c r="D136">
        <v>0</v>
      </c>
      <c r="E136" s="1">
        <v>91368.21</v>
      </c>
      <c r="G136" s="2">
        <f>'8. Model Variables'!C135-C136</f>
        <v>-2.0528665481833741E-3</v>
      </c>
      <c r="H136" s="2">
        <f>'8. Model Variables'!D135-D136</f>
        <v>0</v>
      </c>
      <c r="I136" s="2">
        <f>E136-'8. Model Variables'!F135</f>
        <v>2.9764605860691518E-3</v>
      </c>
    </row>
    <row r="137" spans="1:9" x14ac:dyDescent="0.35">
      <c r="A137">
        <f t="shared" si="1"/>
        <v>2028</v>
      </c>
      <c r="B137">
        <v>3</v>
      </c>
      <c r="C137" s="1">
        <v>28776.68</v>
      </c>
      <c r="D137">
        <v>0</v>
      </c>
      <c r="E137" s="1">
        <v>97807.29</v>
      </c>
      <c r="G137" s="2">
        <f>'8. Model Variables'!C136-C137</f>
        <v>-4.8911213343671989E-3</v>
      </c>
      <c r="H137" s="2">
        <f>'8. Model Variables'!D136-D137</f>
        <v>0</v>
      </c>
      <c r="I137" s="2">
        <f>E137-'8. Model Variables'!F136</f>
        <v>-2.7389197784941643E-3</v>
      </c>
    </row>
    <row r="138" spans="1:9" x14ac:dyDescent="0.35">
      <c r="A138">
        <f t="shared" si="1"/>
        <v>2028</v>
      </c>
      <c r="B138">
        <v>4</v>
      </c>
      <c r="C138" s="1">
        <v>16925.46</v>
      </c>
      <c r="D138">
        <v>778.94</v>
      </c>
      <c r="E138" s="1">
        <v>94785.59</v>
      </c>
      <c r="G138" s="2">
        <f>'8. Model Variables'!C137-C138</f>
        <v>-2.1514048130484298E-3</v>
      </c>
      <c r="H138" s="2">
        <f>'8. Model Variables'!D137-D138</f>
        <v>3.9157798845508296E-3</v>
      </c>
      <c r="I138" s="2">
        <f>E138-'8. Model Variables'!F137</f>
        <v>3.7905590579612181E-3</v>
      </c>
    </row>
    <row r="139" spans="1:9" x14ac:dyDescent="0.35">
      <c r="A139">
        <f t="shared" si="1"/>
        <v>2028</v>
      </c>
      <c r="B139">
        <v>5</v>
      </c>
      <c r="C139" s="1">
        <v>5512.12</v>
      </c>
      <c r="D139" s="1">
        <v>23821.64</v>
      </c>
      <c r="E139" s="1">
        <v>98082.9</v>
      </c>
      <c r="G139" s="2">
        <f>'8. Model Variables'!C138-C139</f>
        <v>-3.5604643953774939E-3</v>
      </c>
      <c r="H139" s="2">
        <f>'8. Model Variables'!D138-D139</f>
        <v>6.4258577185682952E-4</v>
      </c>
      <c r="I139" s="2">
        <f>E139-'8. Model Variables'!F138</f>
        <v>-1.8059187277685851E-3</v>
      </c>
    </row>
    <row r="140" spans="1:9" x14ac:dyDescent="0.35">
      <c r="A140">
        <f t="shared" si="1"/>
        <v>2028</v>
      </c>
      <c r="B140">
        <v>6</v>
      </c>
      <c r="C140">
        <v>231.57</v>
      </c>
      <c r="D140" s="1">
        <v>85597.49</v>
      </c>
      <c r="E140" s="1">
        <v>95045.5</v>
      </c>
      <c r="G140" s="2">
        <f>'8. Model Variables'!C139-C140</f>
        <v>1.4647126826048407E-3</v>
      </c>
      <c r="H140" s="2">
        <f>'8. Model Variables'!D139-D140</f>
        <v>-6.8700255360454321E-4</v>
      </c>
      <c r="I140" s="2">
        <f>E140-'8. Model Variables'!F139</f>
        <v>2.0062734838575125E-3</v>
      </c>
    </row>
    <row r="141" spans="1:9" x14ac:dyDescent="0.35">
      <c r="A141">
        <f t="shared" si="1"/>
        <v>2028</v>
      </c>
      <c r="B141">
        <v>7</v>
      </c>
      <c r="C141">
        <v>0</v>
      </c>
      <c r="D141" s="1">
        <v>170812.74</v>
      </c>
      <c r="E141" s="1">
        <v>98344.44</v>
      </c>
      <c r="G141" s="2">
        <f>'8. Model Variables'!C140-C141</f>
        <v>0</v>
      </c>
      <c r="H141" s="2">
        <f>'8. Model Variables'!D140-D141</f>
        <v>-1.2876360560767353E-3</v>
      </c>
      <c r="I141" s="2">
        <f>E141-'8. Model Variables'!F140</f>
        <v>-3.453399840509519E-4</v>
      </c>
    </row>
    <row r="142" spans="1:9" x14ac:dyDescent="0.35">
      <c r="A142">
        <f t="shared" si="1"/>
        <v>2028</v>
      </c>
      <c r="B142">
        <v>8</v>
      </c>
      <c r="C142">
        <v>14.92</v>
      </c>
      <c r="D142" s="1">
        <v>140768.76</v>
      </c>
      <c r="E142" s="1">
        <v>98475.18</v>
      </c>
      <c r="G142" s="2">
        <f>'8. Model Variables'!C141-C142</f>
        <v>3.8945061289936689E-3</v>
      </c>
      <c r="H142" s="2">
        <f>'8. Model Variables'!D141-D142</f>
        <v>-2.637606899952516E-3</v>
      </c>
      <c r="I142" s="2">
        <f>E142-'8. Model Variables'!F141</f>
        <v>8.2982015737798065E-4</v>
      </c>
    </row>
    <row r="143" spans="1:9" x14ac:dyDescent="0.35">
      <c r="A143">
        <f t="shared" si="1"/>
        <v>2028</v>
      </c>
      <c r="B143">
        <v>9</v>
      </c>
      <c r="C143">
        <v>748.91</v>
      </c>
      <c r="D143" s="1">
        <v>52657.57</v>
      </c>
      <c r="E143" s="1">
        <v>95424.03</v>
      </c>
      <c r="G143" s="2">
        <f>'8. Model Variables'!C142-C143</f>
        <v>4.7975867453260435E-3</v>
      </c>
      <c r="H143" s="2">
        <f>'8. Model Variables'!D142-D143</f>
        <v>-3.0444466974586248E-3</v>
      </c>
      <c r="I143" s="2">
        <f>E143-'8. Model Variables'!F142</f>
        <v>-1.9723590521607548E-3</v>
      </c>
    </row>
    <row r="144" spans="1:9" x14ac:dyDescent="0.35">
      <c r="A144">
        <f t="shared" ref="A144:A194" si="2">A132+1</f>
        <v>2028</v>
      </c>
      <c r="B144">
        <v>10</v>
      </c>
      <c r="C144" s="1">
        <v>9370.7800000000007</v>
      </c>
      <c r="D144" s="1">
        <v>7256.34</v>
      </c>
      <c r="E144" s="1">
        <v>98734.47</v>
      </c>
      <c r="G144" s="2">
        <f>'8. Model Variables'!C143-C144</f>
        <v>4.294342656066874E-3</v>
      </c>
      <c r="H144" s="2">
        <f>'8. Model Variables'!D143-D144</f>
        <v>-1.5229778136927052E-3</v>
      </c>
      <c r="I144" s="2">
        <f>E144-'8. Model Variables'!F143</f>
        <v>4.4984629057580605E-3</v>
      </c>
    </row>
    <row r="145" spans="1:9" x14ac:dyDescent="0.35">
      <c r="A145">
        <f t="shared" si="2"/>
        <v>2028</v>
      </c>
      <c r="B145">
        <v>11</v>
      </c>
      <c r="C145" s="1">
        <v>22477.040000000001</v>
      </c>
      <c r="D145">
        <v>289.97000000000003</v>
      </c>
      <c r="E145" s="1">
        <v>95674.91</v>
      </c>
      <c r="G145" s="2">
        <f>'8. Model Variables'!C144-C145</f>
        <v>-4.7240011263056658E-3</v>
      </c>
      <c r="H145" s="2">
        <f>'8. Model Variables'!D144-D145</f>
        <v>-4.5888741354360718E-3</v>
      </c>
      <c r="I145" s="2">
        <f>E145-'8. Model Variables'!F144</f>
        <v>-2.9107155132805929E-3</v>
      </c>
    </row>
    <row r="146" spans="1:9" x14ac:dyDescent="0.35">
      <c r="A146">
        <f t="shared" si="2"/>
        <v>2028</v>
      </c>
      <c r="B146">
        <v>12</v>
      </c>
      <c r="C146" s="1">
        <v>34292.43</v>
      </c>
      <c r="D146">
        <v>0</v>
      </c>
      <c r="E146" s="1">
        <v>98989.42</v>
      </c>
      <c r="G146" s="2">
        <f>'8. Model Variables'!C145-C146</f>
        <v>4.1039527204702608E-3</v>
      </c>
      <c r="H146" s="2">
        <f>'8. Model Variables'!D145-D146</f>
        <v>0</v>
      </c>
      <c r="I146" s="2">
        <f>E146-'8. Model Variables'!F145</f>
        <v>-1.7233403195859864E-3</v>
      </c>
    </row>
    <row r="147" spans="1:9" x14ac:dyDescent="0.35">
      <c r="A147">
        <f t="shared" si="2"/>
        <v>2029</v>
      </c>
      <c r="B147">
        <v>1</v>
      </c>
      <c r="C147" s="1">
        <v>40351.78</v>
      </c>
      <c r="D147">
        <v>0</v>
      </c>
      <c r="E147" s="1">
        <v>98277.94</v>
      </c>
      <c r="G147" s="2">
        <f>'8. Model Variables'!C146-C147</f>
        <v>2.6789611292770132E-3</v>
      </c>
      <c r="H147" s="2">
        <f>'8. Model Variables'!D146-D147</f>
        <v>0</v>
      </c>
      <c r="I147" s="2">
        <f>E147-'8. Model Variables'!F146</f>
        <v>-1.1545509041752666E-3</v>
      </c>
    </row>
    <row r="148" spans="1:9" x14ac:dyDescent="0.35">
      <c r="A148">
        <f t="shared" si="2"/>
        <v>2029</v>
      </c>
      <c r="B148">
        <v>2</v>
      </c>
      <c r="C148" s="1">
        <v>34309.31</v>
      </c>
      <c r="D148">
        <v>0</v>
      </c>
      <c r="E148" s="1">
        <v>88879.39</v>
      </c>
      <c r="G148" s="2">
        <f>'8. Model Variables'!C147-C148</f>
        <v>-2.3446311897714622E-3</v>
      </c>
      <c r="H148" s="2">
        <f>'8. Model Variables'!D147-D148</f>
        <v>0</v>
      </c>
      <c r="I148" s="2">
        <f>E148-'8. Model Variables'!F147</f>
        <v>1.1600337456911802E-3</v>
      </c>
    </row>
    <row r="149" spans="1:9" x14ac:dyDescent="0.35">
      <c r="A149">
        <f t="shared" si="2"/>
        <v>2029</v>
      </c>
      <c r="B149">
        <v>3</v>
      </c>
      <c r="C149" s="1">
        <v>28897.65</v>
      </c>
      <c r="D149">
        <v>0</v>
      </c>
      <c r="E149" s="1">
        <v>98530.97</v>
      </c>
      <c r="G149" s="2">
        <f>'8. Model Variables'!C148-C149</f>
        <v>1.117314248404E-3</v>
      </c>
      <c r="H149" s="2">
        <f>'8. Model Variables'!D148-D149</f>
        <v>0</v>
      </c>
      <c r="I149" s="2">
        <f>E149-'8. Model Variables'!F148</f>
        <v>7.5841703801415861E-4</v>
      </c>
    </row>
    <row r="150" spans="1:9" x14ac:dyDescent="0.35">
      <c r="A150">
        <f t="shared" si="2"/>
        <v>2029</v>
      </c>
      <c r="B150">
        <v>4</v>
      </c>
      <c r="C150" s="1">
        <v>16994.88</v>
      </c>
      <c r="D150">
        <v>793.88</v>
      </c>
      <c r="E150" s="1">
        <v>95477.16</v>
      </c>
      <c r="G150" s="2">
        <f>'8. Model Variables'!C149-C150</f>
        <v>-2.1458052906382363E-3</v>
      </c>
      <c r="H150" s="2">
        <f>'8. Model Variables'!D149-D150</f>
        <v>-3.860318057263612E-3</v>
      </c>
      <c r="I150" s="2">
        <f>E150-'8. Model Variables'!F149</f>
        <v>-3.7565320526482537E-3</v>
      </c>
    </row>
    <row r="151" spans="1:9" x14ac:dyDescent="0.35">
      <c r="A151">
        <f t="shared" si="2"/>
        <v>2029</v>
      </c>
      <c r="B151">
        <v>5</v>
      </c>
      <c r="C151" s="1">
        <v>5534.16</v>
      </c>
      <c r="D151" s="1">
        <v>24275.83</v>
      </c>
      <c r="E151" s="1">
        <v>98788.479999999996</v>
      </c>
      <c r="G151" s="2">
        <f>'8. Model Variables'!C150-C151</f>
        <v>1.0788630488605122E-3</v>
      </c>
      <c r="H151" s="2">
        <f>'8. Model Variables'!D150-D151</f>
        <v>-3.8207372781471349E-3</v>
      </c>
      <c r="I151" s="2">
        <f>E151-'8. Model Variables'!F150</f>
        <v>-5.3950991423334926E-4</v>
      </c>
    </row>
    <row r="152" spans="1:9" x14ac:dyDescent="0.35">
      <c r="A152">
        <f t="shared" si="2"/>
        <v>2029</v>
      </c>
      <c r="B152">
        <v>6</v>
      </c>
      <c r="C152">
        <v>232.49</v>
      </c>
      <c r="D152" s="1">
        <v>87226.59</v>
      </c>
      <c r="E152" s="1">
        <v>95726.03</v>
      </c>
      <c r="G152" s="2">
        <f>'8. Model Variables'!C151-C152</f>
        <v>-1.631153995447221E-4</v>
      </c>
      <c r="H152" s="2">
        <f>'8. Model Variables'!D151-D152</f>
        <v>-6.0546473832800984E-5</v>
      </c>
      <c r="I152" s="2">
        <f>E152-'8. Model Variables'!F151</f>
        <v>-4.3477505823830143E-3</v>
      </c>
    </row>
    <row r="153" spans="1:9" x14ac:dyDescent="0.35">
      <c r="A153">
        <f t="shared" si="2"/>
        <v>2029</v>
      </c>
      <c r="B153">
        <v>7</v>
      </c>
      <c r="C153">
        <v>0</v>
      </c>
      <c r="D153" s="1">
        <v>174057.87</v>
      </c>
      <c r="E153" s="1">
        <v>99045.3</v>
      </c>
      <c r="G153" s="2">
        <f>'8. Model Variables'!C152-C153</f>
        <v>0</v>
      </c>
      <c r="H153" s="2">
        <f>'8. Model Variables'!D152-D153</f>
        <v>2.0417654304765165E-3</v>
      </c>
      <c r="I153" s="2">
        <f>E153-'8. Model Variables'!F152</f>
        <v>-1.0124987311428413E-3</v>
      </c>
    </row>
    <row r="154" spans="1:9" x14ac:dyDescent="0.35">
      <c r="A154">
        <f t="shared" si="2"/>
        <v>2029</v>
      </c>
      <c r="B154">
        <v>8</v>
      </c>
      <c r="C154">
        <v>14.98</v>
      </c>
      <c r="D154" s="1">
        <v>143438.34</v>
      </c>
      <c r="E154" s="1">
        <v>99173.68</v>
      </c>
      <c r="G154" s="2">
        <f>'8. Model Variables'!C153-C154</f>
        <v>2.0837454888571472E-3</v>
      </c>
      <c r="H154" s="2">
        <f>'8. Model Variables'!D153-D154</f>
        <v>4.6258614165708423E-3</v>
      </c>
      <c r="I154" s="2">
        <f>E154-'8. Model Variables'!F153</f>
        <v>2.7800272073363885E-3</v>
      </c>
    </row>
    <row r="155" spans="1:9" x14ac:dyDescent="0.35">
      <c r="A155">
        <f t="shared" si="2"/>
        <v>2029</v>
      </c>
      <c r="B155">
        <v>9</v>
      </c>
      <c r="C155">
        <v>751.82</v>
      </c>
      <c r="D155" s="1">
        <v>53654.82</v>
      </c>
      <c r="E155" s="1">
        <v>96098.45</v>
      </c>
      <c r="G155" s="2">
        <f>'8. Model Variables'!C154-C155</f>
        <v>-4.212710110664375E-3</v>
      </c>
      <c r="H155" s="2">
        <f>'8. Model Variables'!D154-D155</f>
        <v>1.6764962565503083E-3</v>
      </c>
      <c r="I155" s="2">
        <f>E155-'8. Model Variables'!F154</f>
        <v>7.7132934529799968E-4</v>
      </c>
    </row>
    <row r="156" spans="1:9" x14ac:dyDescent="0.35">
      <c r="A156">
        <f t="shared" si="2"/>
        <v>2029</v>
      </c>
      <c r="B156">
        <v>10</v>
      </c>
      <c r="C156" s="1">
        <v>9406.84</v>
      </c>
      <c r="D156" s="1">
        <v>7393.58</v>
      </c>
      <c r="E156" s="1">
        <v>99429.759999999995</v>
      </c>
      <c r="G156" s="2">
        <f>'8. Model Variables'!C155-C156</f>
        <v>4.6165199073584517E-3</v>
      </c>
      <c r="H156" s="2">
        <f>'8. Model Variables'!D155-D156</f>
        <v>-4.711678691819543E-3</v>
      </c>
      <c r="I156" s="2">
        <f>E156-'8. Model Variables'!F155</f>
        <v>-1.0795664566103369E-3</v>
      </c>
    </row>
    <row r="157" spans="1:9" x14ac:dyDescent="0.35">
      <c r="A157">
        <f t="shared" si="2"/>
        <v>2029</v>
      </c>
      <c r="B157">
        <v>11</v>
      </c>
      <c r="C157" s="1">
        <v>22562.959999999999</v>
      </c>
      <c r="D157">
        <v>295.44</v>
      </c>
      <c r="E157" s="1">
        <v>96346.23</v>
      </c>
      <c r="G157" s="2">
        <f>'8. Model Variables'!C156-C157</f>
        <v>1.7713721535983495E-4</v>
      </c>
      <c r="H157" s="2">
        <f>'8. Model Variables'!D156-D157</f>
        <v>1.9649704242397092E-3</v>
      </c>
      <c r="I157" s="2">
        <f>E157-'8. Model Variables'!F156</f>
        <v>2.9282183822942898E-3</v>
      </c>
    </row>
    <row r="158" spans="1:9" x14ac:dyDescent="0.35">
      <c r="A158">
        <f t="shared" si="2"/>
        <v>2029</v>
      </c>
      <c r="B158">
        <v>12</v>
      </c>
      <c r="C158" s="1">
        <v>34424.019999999997</v>
      </c>
      <c r="D158">
        <v>0</v>
      </c>
      <c r="E158" s="1">
        <v>99685.43</v>
      </c>
      <c r="G158" s="2">
        <f>'8. Model Variables'!C157-C158</f>
        <v>4.4215232774149626E-3</v>
      </c>
      <c r="H158" s="2">
        <f>'8. Model Variables'!D157-D158</f>
        <v>0</v>
      </c>
      <c r="I158" s="2">
        <f>E158-'8. Model Variables'!F157</f>
        <v>-3.685905336169526E-3</v>
      </c>
    </row>
    <row r="159" spans="1:9" x14ac:dyDescent="0.35">
      <c r="A159">
        <f t="shared" si="2"/>
        <v>2030</v>
      </c>
      <c r="B159">
        <v>1</v>
      </c>
      <c r="C159" s="1">
        <v>40507.21</v>
      </c>
      <c r="D159">
        <v>0</v>
      </c>
      <c r="E159" s="1">
        <v>98746.17</v>
      </c>
      <c r="G159" s="2">
        <f>'8. Model Variables'!C158-C159</f>
        <v>-1.3274527955218218E-3</v>
      </c>
      <c r="H159" s="2">
        <f>'8. Model Variables'!D158-D159</f>
        <v>0</v>
      </c>
      <c r="I159" s="2">
        <f>E159-'8. Model Variables'!F158</f>
        <v>1.5929620712995529E-3</v>
      </c>
    </row>
    <row r="160" spans="1:9" x14ac:dyDescent="0.35">
      <c r="A160">
        <f t="shared" si="2"/>
        <v>2030</v>
      </c>
      <c r="B160">
        <v>2</v>
      </c>
      <c r="C160" s="1">
        <v>34441.949999999997</v>
      </c>
      <c r="D160">
        <v>0</v>
      </c>
      <c r="E160" s="1">
        <v>89304.12</v>
      </c>
      <c r="G160" s="2">
        <f>'8. Model Variables'!C159-C160</f>
        <v>4.8260186958941631E-3</v>
      </c>
      <c r="H160" s="2">
        <f>'8. Model Variables'!D159-D160</f>
        <v>0</v>
      </c>
      <c r="I160" s="2">
        <f>E160-'8. Model Variables'!F159</f>
        <v>-3.0111767409835011E-3</v>
      </c>
    </row>
    <row r="161" spans="1:9" x14ac:dyDescent="0.35">
      <c r="A161">
        <f t="shared" si="2"/>
        <v>2030</v>
      </c>
      <c r="B161">
        <v>3</v>
      </c>
      <c r="C161" s="1">
        <v>29008.36</v>
      </c>
      <c r="D161">
        <v>0</v>
      </c>
      <c r="E161" s="1">
        <v>98998.35</v>
      </c>
      <c r="G161" s="2">
        <f>'8. Model Variables'!C160-C161</f>
        <v>-2.74962816547486E-3</v>
      </c>
      <c r="H161" s="2">
        <f>'8. Model Variables'!D160-D161</f>
        <v>0</v>
      </c>
      <c r="I161" s="2">
        <f>E161-'8. Model Variables'!F160</f>
        <v>-5.2179502381477505E-4</v>
      </c>
    </row>
    <row r="162" spans="1:9" x14ac:dyDescent="0.35">
      <c r="A162">
        <f t="shared" si="2"/>
        <v>2030</v>
      </c>
      <c r="B162">
        <v>4</v>
      </c>
      <c r="C162" s="1">
        <v>17059.39</v>
      </c>
      <c r="D162">
        <v>806.08</v>
      </c>
      <c r="E162" s="1">
        <v>95926.7</v>
      </c>
      <c r="G162" s="2">
        <f>'8. Model Variables'!C161-C162</f>
        <v>-2.9877725173719227E-3</v>
      </c>
      <c r="H162" s="2">
        <f>'8. Model Variables'!D161-D162</f>
        <v>3.3912016875774498E-3</v>
      </c>
      <c r="I162" s="2">
        <f>E162-'8. Model Variables'!F161</f>
        <v>1.9845134811475873E-3</v>
      </c>
    </row>
    <row r="163" spans="1:9" x14ac:dyDescent="0.35">
      <c r="A163">
        <f t="shared" si="2"/>
        <v>2030</v>
      </c>
      <c r="B163">
        <v>5</v>
      </c>
      <c r="C163" s="1">
        <v>5554.97</v>
      </c>
      <c r="D163" s="1">
        <v>24648.25</v>
      </c>
      <c r="E163" s="1">
        <v>99250.13</v>
      </c>
      <c r="G163" s="2">
        <f>'8. Model Variables'!C162-C163</f>
        <v>3.370904792973306E-3</v>
      </c>
      <c r="H163" s="2">
        <f>'8. Model Variables'!D162-D163</f>
        <v>-2.0384982017276343E-3</v>
      </c>
      <c r="I163" s="2">
        <f>E163-'8. Model Variables'!F162</f>
        <v>-4.3175662140129134E-3</v>
      </c>
    </row>
    <row r="164" spans="1:9" x14ac:dyDescent="0.35">
      <c r="A164">
        <f t="shared" si="2"/>
        <v>2030</v>
      </c>
      <c r="B164">
        <v>6</v>
      </c>
      <c r="C164">
        <v>233.36</v>
      </c>
      <c r="D164" s="1">
        <v>88561.65</v>
      </c>
      <c r="E164" s="1">
        <v>96170</v>
      </c>
      <c r="G164" s="2">
        <f>'8. Model Variables'!C163-C164</f>
        <v>-4.0339616221842789E-3</v>
      </c>
      <c r="H164" s="2">
        <f>'8. Model Variables'!D163-D164</f>
        <v>-4.003117312095128E-3</v>
      </c>
      <c r="I164" s="2">
        <f>E164-'8. Model Variables'!F163</f>
        <v>1.3518953346647322E-4</v>
      </c>
    </row>
    <row r="165" spans="1:9" x14ac:dyDescent="0.35">
      <c r="A165">
        <f t="shared" si="2"/>
        <v>2030</v>
      </c>
      <c r="B165">
        <v>7</v>
      </c>
      <c r="C165">
        <v>0</v>
      </c>
      <c r="D165" s="1">
        <v>176715.74</v>
      </c>
      <c r="E165" s="1">
        <v>99501.17</v>
      </c>
      <c r="G165" s="2">
        <f>'8. Model Variables'!C164-C165</f>
        <v>0</v>
      </c>
      <c r="H165" s="2">
        <f>'8. Model Variables'!D164-D165</f>
        <v>1.5616579912602901E-4</v>
      </c>
      <c r="I165" s="2">
        <f>E165-'8. Model Variables'!F164</f>
        <v>-3.5384260263526812E-3</v>
      </c>
    </row>
    <row r="166" spans="1:9" x14ac:dyDescent="0.35">
      <c r="A166">
        <f t="shared" si="2"/>
        <v>2030</v>
      </c>
      <c r="B166">
        <v>8</v>
      </c>
      <c r="C166">
        <v>15.04</v>
      </c>
      <c r="D166" s="1">
        <v>145623.56</v>
      </c>
      <c r="E166" s="1">
        <v>99626.66</v>
      </c>
      <c r="G166" s="2">
        <f>'8. Model Variables'!C165-C166</f>
        <v>-3.1543089206138575E-3</v>
      </c>
      <c r="H166" s="2">
        <f>'8. Model Variables'!D165-D166</f>
        <v>-2.4136359279509634E-3</v>
      </c>
      <c r="I166" s="2">
        <f>E166-'8. Model Variables'!F165</f>
        <v>4.5150102087063715E-3</v>
      </c>
    </row>
    <row r="167" spans="1:9" x14ac:dyDescent="0.35">
      <c r="A167">
        <f t="shared" si="2"/>
        <v>2030</v>
      </c>
      <c r="B167">
        <v>9</v>
      </c>
      <c r="C167">
        <v>754.54</v>
      </c>
      <c r="D167" s="1">
        <v>54470.32</v>
      </c>
      <c r="E167" s="1">
        <v>96534.01</v>
      </c>
      <c r="G167" s="2">
        <f>'8. Model Variables'!C166-C167</f>
        <v>-2.5725927163193774E-3</v>
      </c>
      <c r="H167" s="2">
        <f>'8. Model Variables'!D166-D167</f>
        <v>3.0668477120343596E-3</v>
      </c>
      <c r="I167" s="2">
        <f>E167-'8. Model Variables'!F166</f>
        <v>2.2205919667612761E-3</v>
      </c>
    </row>
    <row r="168" spans="1:9" x14ac:dyDescent="0.35">
      <c r="A168">
        <f t="shared" si="2"/>
        <v>2030</v>
      </c>
      <c r="B168">
        <v>10</v>
      </c>
      <c r="C168" s="1">
        <v>9440.57</v>
      </c>
      <c r="D168" s="1">
        <v>7505.69</v>
      </c>
      <c r="E168" s="1">
        <v>99876.93</v>
      </c>
      <c r="G168" s="2">
        <f>'8. Model Variables'!C167-C168</f>
        <v>-1.0644637786754174E-3</v>
      </c>
      <c r="H168" s="2">
        <f>'8. Model Variables'!D167-D168</f>
        <v>-1.3248006189314765E-3</v>
      </c>
      <c r="I168" s="2">
        <f>E168-'8. Model Variables'!F167</f>
        <v>-4.7288786008721218E-3</v>
      </c>
    </row>
    <row r="169" spans="1:9" x14ac:dyDescent="0.35">
      <c r="A169">
        <f t="shared" si="2"/>
        <v>2030</v>
      </c>
      <c r="B169">
        <v>11</v>
      </c>
      <c r="C169" s="1">
        <v>22643.06</v>
      </c>
      <c r="D169">
        <v>299.91000000000003</v>
      </c>
      <c r="E169" s="1">
        <v>96776.16</v>
      </c>
      <c r="G169" s="2">
        <f>'8. Model Variables'!C168-C169</f>
        <v>1.9317636215419043E-3</v>
      </c>
      <c r="H169" s="2">
        <f>'8. Model Variables'!D168-D169</f>
        <v>1.4939001936795648E-3</v>
      </c>
      <c r="I169" s="2">
        <f>E169-'8. Model Variables'!F168</f>
        <v>-3.5727251670323312E-3</v>
      </c>
    </row>
    <row r="170" spans="1:9" x14ac:dyDescent="0.35">
      <c r="A170">
        <f t="shared" si="2"/>
        <v>2030</v>
      </c>
      <c r="B170">
        <v>12</v>
      </c>
      <c r="C170" s="1">
        <v>34546.230000000003</v>
      </c>
      <c r="D170">
        <v>0</v>
      </c>
      <c r="E170" s="1">
        <v>100130.27</v>
      </c>
      <c r="G170" s="2">
        <f>'8. Model Variables'!C169-C170</f>
        <v>4.6605973620899022E-3</v>
      </c>
      <c r="H170" s="2">
        <f>'8. Model Variables'!D169-D170</f>
        <v>0</v>
      </c>
      <c r="I170" s="2">
        <f>E170-'8. Model Variables'!F169</f>
        <v>-1.100473091355525E-3</v>
      </c>
    </row>
    <row r="171" spans="1:9" x14ac:dyDescent="0.35">
      <c r="A171">
        <f t="shared" si="2"/>
        <v>2031</v>
      </c>
      <c r="B171">
        <v>1</v>
      </c>
      <c r="C171" s="1">
        <v>40651.019999999997</v>
      </c>
      <c r="D171">
        <v>0</v>
      </c>
      <c r="E171" s="1">
        <v>99252.69</v>
      </c>
      <c r="G171" s="2">
        <f>'8. Model Variables'!C170-C171</f>
        <v>-4.9091363471234217E-3</v>
      </c>
      <c r="H171" s="2">
        <f>'8. Model Variables'!D170-D171</f>
        <v>0</v>
      </c>
      <c r="I171" s="2">
        <f>E171-'8. Model Variables'!F170</f>
        <v>-4.9283784901490435E-3</v>
      </c>
    </row>
    <row r="172" spans="1:9" x14ac:dyDescent="0.35">
      <c r="A172">
        <f t="shared" si="2"/>
        <v>2031</v>
      </c>
      <c r="B172">
        <v>2</v>
      </c>
      <c r="C172" s="1">
        <v>34564.230000000003</v>
      </c>
      <c r="D172">
        <v>0</v>
      </c>
      <c r="E172" s="1">
        <v>89762.22</v>
      </c>
      <c r="G172" s="2">
        <f>'8. Model Variables'!C171-C172</f>
        <v>-1.2793916539521888E-3</v>
      </c>
      <c r="H172" s="2">
        <f>'8. Model Variables'!D171-D172</f>
        <v>0</v>
      </c>
      <c r="I172" s="2">
        <f>E172-'8. Model Variables'!F171</f>
        <v>4.2091240029549226E-3</v>
      </c>
    </row>
    <row r="173" spans="1:9" x14ac:dyDescent="0.35">
      <c r="A173">
        <f t="shared" si="2"/>
        <v>2031</v>
      </c>
      <c r="B173">
        <v>3</v>
      </c>
      <c r="C173" s="1">
        <v>29111.34</v>
      </c>
      <c r="D173">
        <v>0</v>
      </c>
      <c r="E173" s="1">
        <v>99506.17</v>
      </c>
      <c r="G173" s="2">
        <f>'8. Model Variables'!C172-C173</f>
        <v>1.0918688240053598E-3</v>
      </c>
      <c r="H173" s="2">
        <f>'8. Model Variables'!D172-D173</f>
        <v>0</v>
      </c>
      <c r="I173" s="2">
        <f>E173-'8. Model Variables'!F172</f>
        <v>-6.3185286126099527E-4</v>
      </c>
    </row>
    <row r="174" spans="1:9" x14ac:dyDescent="0.35">
      <c r="A174">
        <f t="shared" si="2"/>
        <v>2031</v>
      </c>
      <c r="B174">
        <v>4</v>
      </c>
      <c r="C174" s="1">
        <v>17119.95</v>
      </c>
      <c r="D174">
        <v>819.48</v>
      </c>
      <c r="E174" s="1">
        <v>96418.76</v>
      </c>
      <c r="G174" s="2">
        <f>'8. Model Variables'!C173-C174</f>
        <v>2.9035241095698439E-4</v>
      </c>
      <c r="H174" s="2">
        <f>'8. Model Variables'!D173-D174</f>
        <v>-3.6976743950845048E-3</v>
      </c>
      <c r="I174" s="2">
        <f>E174-'8. Model Variables'!F173</f>
        <v>-1.8335898057557642E-3</v>
      </c>
    </row>
    <row r="175" spans="1:9" x14ac:dyDescent="0.35">
      <c r="A175">
        <f t="shared" si="2"/>
        <v>2031</v>
      </c>
      <c r="B175">
        <v>5</v>
      </c>
      <c r="C175" s="1">
        <v>5574.69</v>
      </c>
      <c r="D175" s="1">
        <v>25057.77</v>
      </c>
      <c r="E175" s="1">
        <v>99759.25</v>
      </c>
      <c r="G175" s="2">
        <f>'8. Model Variables'!C174-C175</f>
        <v>4.3255321415927028E-3</v>
      </c>
      <c r="H175" s="2">
        <f>'8. Model Variables'!D174-D175</f>
        <v>3.5737545331357978E-3</v>
      </c>
      <c r="I175" s="2">
        <f>E175-'8. Model Variables'!F174</f>
        <v>4.0268687735078856E-3</v>
      </c>
    </row>
    <row r="176" spans="1:9" x14ac:dyDescent="0.35">
      <c r="A176">
        <f t="shared" si="2"/>
        <v>2031</v>
      </c>
      <c r="B176">
        <v>6</v>
      </c>
      <c r="C176">
        <v>234.18</v>
      </c>
      <c r="D176" s="1">
        <v>90033.08</v>
      </c>
      <c r="E176" s="1">
        <v>96663.31</v>
      </c>
      <c r="G176" s="2">
        <f>'8. Model Variables'!C175-C176</f>
        <v>4.4132893369237536E-3</v>
      </c>
      <c r="H176" s="2">
        <f>'8. Model Variables'!D175-D176</f>
        <v>-3.1924439826980233E-4</v>
      </c>
      <c r="I176" s="2">
        <f>E176-'8. Model Variables'!F175</f>
        <v>-1.7195863765664399E-3</v>
      </c>
    </row>
    <row r="177" spans="1:9" x14ac:dyDescent="0.35">
      <c r="A177">
        <f t="shared" si="2"/>
        <v>2031</v>
      </c>
      <c r="B177">
        <v>7</v>
      </c>
      <c r="C177">
        <v>0</v>
      </c>
      <c r="D177" s="1">
        <v>179651.84</v>
      </c>
      <c r="E177" s="1">
        <v>100011.57</v>
      </c>
      <c r="G177" s="2">
        <f>'8. Model Variables'!C176-C177</f>
        <v>0</v>
      </c>
      <c r="H177" s="2">
        <f>'8. Model Variables'!D176-D177</f>
        <v>-3.8667414919473231E-3</v>
      </c>
      <c r="I177" s="2">
        <f>E177-'8. Model Variables'!F176</f>
        <v>-2.9201409342931584E-3</v>
      </c>
    </row>
    <row r="178" spans="1:9" x14ac:dyDescent="0.35">
      <c r="A178">
        <f t="shared" si="2"/>
        <v>2031</v>
      </c>
      <c r="B178">
        <v>8</v>
      </c>
      <c r="C178">
        <v>15.09</v>
      </c>
      <c r="D178" s="1">
        <v>148043.06</v>
      </c>
      <c r="E178" s="1">
        <v>100137.7</v>
      </c>
      <c r="G178" s="2">
        <f>'8. Model Variables'!C177-C178</f>
        <v>2.2865654350567866E-4</v>
      </c>
      <c r="H178" s="2">
        <f>'8. Model Variables'!D177-D178</f>
        <v>3.2920905796345323E-3</v>
      </c>
      <c r="I178" s="2">
        <f>E178-'8. Model Variables'!F177</f>
        <v>1.4634191174991429E-3</v>
      </c>
    </row>
    <row r="179" spans="1:9" x14ac:dyDescent="0.35">
      <c r="A179">
        <f t="shared" si="2"/>
        <v>2031</v>
      </c>
      <c r="B179">
        <v>9</v>
      </c>
      <c r="C179">
        <v>757.22</v>
      </c>
      <c r="D179" s="1">
        <v>55375.34</v>
      </c>
      <c r="E179" s="1">
        <v>97029.19</v>
      </c>
      <c r="G179" s="2">
        <f>'8. Model Variables'!C178-C179</f>
        <v>-3.8561746578125167E-3</v>
      </c>
      <c r="H179" s="2">
        <f>'8. Model Variables'!D178-D179</f>
        <v>-3.6259836924728006E-3</v>
      </c>
      <c r="I179" s="2">
        <f>E179-'8. Model Variables'!F178</f>
        <v>3.1575429020449519E-3</v>
      </c>
    </row>
    <row r="180" spans="1:9" x14ac:dyDescent="0.35">
      <c r="A180">
        <f t="shared" si="2"/>
        <v>2031</v>
      </c>
      <c r="B180">
        <v>10</v>
      </c>
      <c r="C180" s="1">
        <v>9474.08</v>
      </c>
      <c r="D180" s="1">
        <v>7630.39</v>
      </c>
      <c r="E180" s="1">
        <v>100389.26</v>
      </c>
      <c r="G180" s="2">
        <f>'8. Model Variables'!C179-C180</f>
        <v>4.3134153311257251E-3</v>
      </c>
      <c r="H180" s="2">
        <f>'8. Model Variables'!D179-D180</f>
        <v>4.1615646214268054E-3</v>
      </c>
      <c r="I180" s="2">
        <f>E180-'8. Model Variables'!F179</f>
        <v>-1.6082551010185853E-3</v>
      </c>
    </row>
    <row r="181" spans="1:9" x14ac:dyDescent="0.35">
      <c r="A181">
        <f t="shared" si="2"/>
        <v>2031</v>
      </c>
      <c r="B181">
        <v>11</v>
      </c>
      <c r="C181" s="1">
        <v>22723.45</v>
      </c>
      <c r="D181">
        <v>304.89</v>
      </c>
      <c r="E181" s="1">
        <v>97272.58</v>
      </c>
      <c r="G181" s="2">
        <f>'8. Model Variables'!C180-C181</f>
        <v>-1.94085714610992E-3</v>
      </c>
      <c r="H181" s="2">
        <f>'8. Model Variables'!D180-D181</f>
        <v>4.4621968863793882E-3</v>
      </c>
      <c r="I181" s="2">
        <f>E181-'8. Model Variables'!F180</f>
        <v>-4.7936596238287166E-3</v>
      </c>
    </row>
    <row r="182" spans="1:9" x14ac:dyDescent="0.35">
      <c r="A182">
        <f t="shared" si="2"/>
        <v>2031</v>
      </c>
      <c r="B182">
        <v>12</v>
      </c>
      <c r="C182" s="1">
        <v>34668.879999999997</v>
      </c>
      <c r="D182">
        <v>0</v>
      </c>
      <c r="E182" s="1">
        <v>100643.9</v>
      </c>
      <c r="G182" s="2">
        <f>'8. Model Variables'!C181-C182</f>
        <v>-1.2363988425931893E-3</v>
      </c>
      <c r="H182" s="2">
        <f>'8. Model Variables'!D181-D182</f>
        <v>0</v>
      </c>
      <c r="I182" s="2">
        <f>E182-'8. Model Variables'!F181</f>
        <v>2.5105803943006322E-3</v>
      </c>
    </row>
    <row r="183" spans="1:9" x14ac:dyDescent="0.35">
      <c r="A183">
        <f t="shared" si="2"/>
        <v>2032</v>
      </c>
      <c r="B183">
        <v>1</v>
      </c>
      <c r="C183" s="1">
        <v>40795.33</v>
      </c>
      <c r="D183">
        <v>0</v>
      </c>
      <c r="E183" s="1">
        <v>99836.57</v>
      </c>
      <c r="G183" s="2">
        <f>'8. Model Variables'!C182-C183</f>
        <v>2.0426536575541832E-3</v>
      </c>
      <c r="H183" s="2">
        <f>'8. Model Variables'!D182-D183</f>
        <v>0</v>
      </c>
      <c r="I183" s="2">
        <f>E183-'8. Model Variables'!F182</f>
        <v>3.8246211042860523E-3</v>
      </c>
    </row>
    <row r="184" spans="1:9" x14ac:dyDescent="0.35">
      <c r="A184">
        <f t="shared" si="2"/>
        <v>2032</v>
      </c>
      <c r="B184">
        <v>2</v>
      </c>
      <c r="C184" s="1">
        <v>36019.75</v>
      </c>
      <c r="D184">
        <v>0</v>
      </c>
      <c r="E184" s="1">
        <v>93514.91</v>
      </c>
      <c r="G184" s="2">
        <f>'8. Model Variables'!C183-C184</f>
        <v>4.6566985474782996E-3</v>
      </c>
      <c r="H184" s="2">
        <f>'8. Model Variables'!D183-D184</f>
        <v>0</v>
      </c>
      <c r="I184" s="2">
        <f>E184-'8. Model Variables'!F183</f>
        <v>2.982273290399462E-4</v>
      </c>
    </row>
    <row r="185" spans="1:9" x14ac:dyDescent="0.35">
      <c r="A185">
        <f t="shared" si="2"/>
        <v>2032</v>
      </c>
      <c r="B185">
        <v>3</v>
      </c>
      <c r="C185" s="1">
        <v>29214.69</v>
      </c>
      <c r="D185">
        <v>0</v>
      </c>
      <c r="E185" s="1">
        <v>100091.53</v>
      </c>
      <c r="G185" s="2">
        <f>'8. Model Variables'!C184-C185</f>
        <v>5.4081896814750507E-4</v>
      </c>
      <c r="H185" s="2">
        <f>'8. Model Variables'!D184-D185</f>
        <v>0</v>
      </c>
      <c r="I185" s="2">
        <f>E185-'8. Model Variables'!F184</f>
        <v>-2.9937820800114423E-3</v>
      </c>
    </row>
    <row r="186" spans="1:9" x14ac:dyDescent="0.35">
      <c r="A186">
        <f t="shared" si="2"/>
        <v>2032</v>
      </c>
      <c r="B186">
        <v>4</v>
      </c>
      <c r="C186" s="1">
        <v>17180.73</v>
      </c>
      <c r="D186">
        <v>832.59</v>
      </c>
      <c r="E186" s="1">
        <v>96985.96</v>
      </c>
      <c r="G186" s="2">
        <f>'8. Model Variables'!C185-C186</f>
        <v>-1.4231724380806554E-3</v>
      </c>
      <c r="H186" s="2">
        <f>'8. Model Variables'!D185-D186</f>
        <v>3.7651340107913711E-6</v>
      </c>
      <c r="I186" s="2">
        <f>E186-'8. Model Variables'!F185</f>
        <v>-1.9760807481361553E-3</v>
      </c>
    </row>
    <row r="187" spans="1:9" x14ac:dyDescent="0.35">
      <c r="A187">
        <f t="shared" si="2"/>
        <v>2032</v>
      </c>
      <c r="B187">
        <v>5</v>
      </c>
      <c r="C187" s="1">
        <v>5594.49</v>
      </c>
      <c r="D187" s="1">
        <v>25458.76</v>
      </c>
      <c r="E187" s="1">
        <v>100346.1</v>
      </c>
      <c r="G187" s="2">
        <f>'8. Model Variables'!C186-C187</f>
        <v>-4.7076143764570588E-3</v>
      </c>
      <c r="H187" s="2">
        <f>'8. Model Variables'!D186-D187</f>
        <v>1.571153879922349E-3</v>
      </c>
      <c r="I187" s="2">
        <f>E187-'8. Model Variables'!F186</f>
        <v>2.9052114259684458E-3</v>
      </c>
    </row>
    <row r="188" spans="1:9" x14ac:dyDescent="0.35">
      <c r="A188">
        <f t="shared" si="2"/>
        <v>2032</v>
      </c>
      <c r="B188">
        <v>6</v>
      </c>
      <c r="C188">
        <v>235.02</v>
      </c>
      <c r="D188" s="1">
        <v>91473.84</v>
      </c>
      <c r="E188" s="1">
        <v>97231.95</v>
      </c>
      <c r="G188" s="2">
        <f>'8. Model Variables'!C187-C188</f>
        <v>-4.1983527789568598E-3</v>
      </c>
      <c r="H188" s="2">
        <f>'8. Model Variables'!D187-D188</f>
        <v>-2.4556370481150225E-3</v>
      </c>
      <c r="I188" s="2">
        <f>E188-'8. Model Variables'!F187</f>
        <v>-4.6933216799516231E-4</v>
      </c>
    </row>
    <row r="189" spans="1:9" x14ac:dyDescent="0.35">
      <c r="A189">
        <f t="shared" si="2"/>
        <v>2032</v>
      </c>
      <c r="B189">
        <v>7</v>
      </c>
      <c r="C189">
        <v>0</v>
      </c>
      <c r="D189" s="1">
        <v>182526.72</v>
      </c>
      <c r="E189" s="1">
        <v>100599.91</v>
      </c>
      <c r="G189" s="2">
        <f>'8. Model Variables'!C188-C189</f>
        <v>0</v>
      </c>
      <c r="H189" s="2">
        <f>'8. Model Variables'!D188-D189</f>
        <v>1.6368785290978849E-3</v>
      </c>
      <c r="I189" s="2">
        <f>E189-'8. Model Variables'!F188</f>
        <v>1.601033509359695E-3</v>
      </c>
    </row>
    <row r="190" spans="1:9" x14ac:dyDescent="0.35">
      <c r="A190">
        <f t="shared" si="2"/>
        <v>2032</v>
      </c>
      <c r="B190">
        <v>8</v>
      </c>
      <c r="C190">
        <v>15.14</v>
      </c>
      <c r="D190" s="1">
        <v>150412.13</v>
      </c>
      <c r="E190" s="1">
        <v>100726.78</v>
      </c>
      <c r="G190" s="2">
        <f>'8. Model Variables'!C189-C190</f>
        <v>3.8011392145786971E-3</v>
      </c>
      <c r="H190" s="2">
        <f>'8. Model Variables'!D189-D190</f>
        <v>-1.8225739186163992E-3</v>
      </c>
      <c r="I190" s="2">
        <f>E190-'8. Model Variables'!F189</f>
        <v>4.0287123119924217E-3</v>
      </c>
    </row>
    <row r="191" spans="1:9" x14ac:dyDescent="0.35">
      <c r="A191">
        <f t="shared" si="2"/>
        <v>2032</v>
      </c>
      <c r="B191">
        <v>9</v>
      </c>
      <c r="C191">
        <v>759.9</v>
      </c>
      <c r="D191" s="1">
        <v>56261.48</v>
      </c>
      <c r="E191" s="1">
        <v>97599.98</v>
      </c>
      <c r="G191" s="2">
        <f>'8. Model Variables'!C190-C191</f>
        <v>4.3700720607375843E-3</v>
      </c>
      <c r="H191" s="2">
        <f>'8. Model Variables'!D190-D191</f>
        <v>2.3507353107561357E-3</v>
      </c>
      <c r="I191" s="2">
        <f>E191-'8. Model Variables'!F190</f>
        <v>2.0837286283494905E-3</v>
      </c>
    </row>
    <row r="192" spans="1:9" x14ac:dyDescent="0.35">
      <c r="A192">
        <f t="shared" si="2"/>
        <v>2032</v>
      </c>
      <c r="B192">
        <v>10</v>
      </c>
      <c r="C192" s="1">
        <v>9507.7199999999993</v>
      </c>
      <c r="D192" s="1">
        <v>7752.5</v>
      </c>
      <c r="E192" s="1">
        <v>100979.82</v>
      </c>
      <c r="G192" s="2">
        <f>'8. Model Variables'!C191-C192</f>
        <v>-1.3242923032521503E-3</v>
      </c>
      <c r="H192" s="2">
        <f>'8. Model Variables'!D191-D192</f>
        <v>-1.5872650237724883E-4</v>
      </c>
      <c r="I192" s="2">
        <f>E192-'8. Model Variables'!F191</f>
        <v>1.0934963647741824E-3</v>
      </c>
    </row>
    <row r="193" spans="1:9" x14ac:dyDescent="0.35">
      <c r="A193">
        <f t="shared" si="2"/>
        <v>2032</v>
      </c>
      <c r="B193">
        <v>11</v>
      </c>
      <c r="C193" s="1">
        <v>22804.12</v>
      </c>
      <c r="D193">
        <v>309.77</v>
      </c>
      <c r="E193" s="1">
        <v>97844.81</v>
      </c>
      <c r="G193" s="2">
        <f>'8. Model Variables'!C192-C193</f>
        <v>-4.3116145752719603E-4</v>
      </c>
      <c r="H193" s="2">
        <f>'8. Model Variables'!D192-D193</f>
        <v>3.5477012095270766E-3</v>
      </c>
      <c r="I193" s="2">
        <f>E193-'8. Model Variables'!F192</f>
        <v>2.301730215549469E-3</v>
      </c>
    </row>
    <row r="194" spans="1:9" x14ac:dyDescent="0.35">
      <c r="A194">
        <f t="shared" si="2"/>
        <v>2032</v>
      </c>
      <c r="B194">
        <v>12</v>
      </c>
      <c r="C194" s="1">
        <v>34747.4</v>
      </c>
      <c r="D194">
        <v>0</v>
      </c>
      <c r="E194" s="1">
        <v>101106.3</v>
      </c>
      <c r="G194" s="2">
        <f>'8. Model Variables'!C193-C194</f>
        <v>7.0657664764439687E-4</v>
      </c>
      <c r="H194" s="2">
        <f>'8. Model Variables'!D193-D194</f>
        <v>0</v>
      </c>
      <c r="I194" s="2">
        <f>E194-'8. Model Variables'!F193</f>
        <v>-1.2882121081929654E-3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89318AC-44D4-4C77-9BE2-13135416BF28}"/>
</file>

<file path=customXml/itemProps2.xml><?xml version="1.0" encoding="utf-8"?>
<ds:datastoreItem xmlns:ds="http://schemas.openxmlformats.org/officeDocument/2006/customXml" ds:itemID="{A5DACE1A-24D1-4470-8704-9EC7023AE893}"/>
</file>

<file path=customXml/itemProps3.xml><?xml version="1.0" encoding="utf-8"?>
<ds:datastoreItem xmlns:ds="http://schemas.openxmlformats.org/officeDocument/2006/customXml" ds:itemID="{DA692762-9035-4AC0-9646-C96060CBB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2026-02-11T18:00:52Z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