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common\Finance\Rates\_Alectra\RRR Reporting\2025 Annual RRR Reporting\2.1.7\rebasing\"/>
    </mc:Choice>
  </mc:AlternateContent>
  <xr:revisionPtr revIDLastSave="0" documentId="13_ncr:1_{19A000BF-7BE2-47BA-80E9-33A03CB5B231}" xr6:coauthVersionLast="47" xr6:coauthVersionMax="47" xr10:uidLastSave="{00000000-0000-0000-0000-000000000000}"/>
  <bookViews>
    <workbookView xWindow="42315" yWindow="3525" windowWidth="14760" windowHeight="11265" activeTab="1" xr2:uid="{3277B2E8-7866-4D1D-A0C9-D3CD5E6A9880}"/>
  </bookViews>
  <sheets>
    <sheet name="Balance Sheet" sheetId="1" r:id="rId1"/>
    <sheet name="Income Statement" sheetId="2" r:id="rId2"/>
  </sheets>
  <definedNames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z1" hidden="1">{#N/A,#N/A,TRUE,"UKUPNO";#N/A,#N/A,TRUE,"PLASMAN";#N/A,#N/A,TRUE,"REKAP"}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df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LPH1" hidden="1">#REF!</definedName>
    <definedName name="BLPH2" hidden="1">#REF!</definedName>
    <definedName name="BLPH3" hidden="1">#REF!</definedName>
    <definedName name="cafe_validation_temp" hidden="1">#REF!</definedName>
    <definedName name="CBWorkbookPriority" hidden="1">-844756298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IQWBGuid" hidden="1">"b2a64c6c-42e0-40ff-84b5-17e326ba1c46"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e" hidden="1">#REF!</definedName>
    <definedName name="etet" hidden="1">#REF!</definedName>
    <definedName name="EV__LASTREFTIME__" hidden="1">39729.3809143519</definedName>
    <definedName name="FA" hidden="1">{"datatable",#N/A,FALSE,"Cust.Adds_Volumes"}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" hidden="1">{#N/A,#N/A,FALSE,"Aging Summary";#N/A,#N/A,FALSE,"Ratio Analysis";#N/A,#N/A,FALSE,"Test 120 Day Accts";#N/A,#N/A,FALSE,"Tickmarks"}</definedName>
    <definedName name="fill" hidden="1">#REF!</definedName>
    <definedName name="Fill2" hidden="1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g" hidden="1">{#N/A,#N/A,FALSE,"Aging Summary";#N/A,#N/A,FALSE,"Ratio Analysis";#N/A,#N/A,FALSE,"Test 120 Day Accts";#N/A,#N/A,FALSE,"Tickmarks"}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taly" hidden="1">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stSheet" hidden="1">"Total Bill Impacts_All Customer"</definedName>
    <definedName name="listlist" hidden="1">#REF!</definedName>
    <definedName name="ListOffset" hidden="1">1</definedName>
    <definedName name="LKASFDH" hidden="1">#REF!</definedName>
    <definedName name="m" hidden="1">{#N/A,#N/A,FALSE,"Aging Summary";#N/A,#N/A,FALSE,"Ratio Analysis";#N/A,#N/A,FALSE,"Test 120 Day Accts";#N/A,#N/A,FALSE,"Tickmarks"}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M" hidden="1">#N/A</definedName>
    <definedName name="n" hidden="1">{#N/A,#N/A,FALSE,"Aging Summary";#N/A,#N/A,FALSE,"Ratio Analysis";#N/A,#N/A,FALSE,"Test 120 Day Accts";#N/A,#N/A,FALSE,"Tickmarks"}</definedName>
    <definedName name="o" hidden="1">{#N/A,#N/A,FALSE,"New Depr Sch-150% DB";#N/A,#N/A,FALSE,"Cash Flows RLP";#N/A,#N/A,FALSE,"IRR";#N/A,#N/A,FALSE,"Proforma IS";#N/A,#N/A,FALSE,"Assumptions"}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rder" hidden="1">255</definedName>
    <definedName name="p" hidden="1">{#N/A,#N/A,FALSE,"Aging Summary";#N/A,#N/A,FALSE,"Ratio Analysis";#N/A,#N/A,FALSE,"Test 120 Day Accts";#N/A,#N/A,FALSE,"Tickmarks"}</definedName>
    <definedName name="Pal_Workbook_GUID" hidden="1">"CJIDBG9LAGS8VPF2DQK4XUW3"</definedName>
    <definedName name="pp" hidden="1">{#N/A,#N/A,FALSE,"Aging Summary";#N/A,#N/A,FALSE,"Ratio Analysis";#N/A,#N/A,FALSE,"Test 120 Day Accts";#N/A,#N/A,FALSE,"Tickmarks"}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sa" hidden="1">#REF!</definedName>
    <definedName name="SAPBEXrevision" hidden="1">9</definedName>
    <definedName name="SAPBEXsysID" hidden="1">"BWP"</definedName>
    <definedName name="SAPBEXwbID" hidden="1">"451N6G6HNH5M7RVWKXOTIVLAA"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rdfg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rh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E109" i="1"/>
  <c r="E110" i="1"/>
  <c r="F110" i="1"/>
  <c r="C33" i="2"/>
  <c r="E135" i="2"/>
  <c r="E138" i="2"/>
  <c r="E139" i="2"/>
  <c r="D33" i="2"/>
  <c r="F139" i="2"/>
  <c r="E128" i="2"/>
  <c r="E131" i="2"/>
  <c r="E132" i="2"/>
  <c r="F131" i="2"/>
  <c r="E121" i="2"/>
  <c r="E124" i="2"/>
  <c r="E125" i="2"/>
  <c r="F125" i="2"/>
  <c r="E113" i="2"/>
  <c r="E117" i="2"/>
  <c r="E118" i="2"/>
  <c r="F118" i="2"/>
  <c r="E105" i="2"/>
  <c r="E109" i="2"/>
  <c r="E110" i="2"/>
  <c r="F110" i="2"/>
  <c r="E97" i="2"/>
  <c r="E101" i="2"/>
  <c r="E102" i="2"/>
  <c r="F102" i="2"/>
  <c r="E88" i="2"/>
  <c r="E93" i="2"/>
  <c r="E94" i="2"/>
  <c r="F94" i="2"/>
  <c r="E79" i="2"/>
  <c r="E84" i="2"/>
  <c r="E85" i="2"/>
  <c r="F85" i="2"/>
  <c r="E71" i="2"/>
  <c r="E75" i="2"/>
  <c r="E76" i="2"/>
  <c r="F76" i="2"/>
  <c r="E64" i="2"/>
  <c r="E67" i="2"/>
  <c r="E68" i="2"/>
  <c r="F68" i="2"/>
  <c r="E55" i="2"/>
  <c r="E60" i="2"/>
  <c r="E61" i="2"/>
  <c r="F61" i="2"/>
  <c r="E47" i="2"/>
  <c r="E51" i="2"/>
  <c r="E52" i="2"/>
  <c r="F52" i="2"/>
  <c r="E39" i="2"/>
  <c r="E43" i="2"/>
  <c r="E44" i="2"/>
  <c r="F44" i="2"/>
  <c r="C12" i="2"/>
  <c r="C19" i="2"/>
  <c r="C21" i="2"/>
  <c r="C24" i="2"/>
  <c r="C26" i="2"/>
  <c r="C30" i="2"/>
  <c r="C35" i="2"/>
  <c r="D12" i="2"/>
  <c r="D19" i="2"/>
  <c r="D21" i="2"/>
  <c r="D24" i="2"/>
  <c r="D26" i="2"/>
  <c r="D30" i="2"/>
  <c r="D35" i="2"/>
  <c r="E35" i="2"/>
  <c r="E33" i="2"/>
  <c r="E32" i="2"/>
  <c r="E30" i="2"/>
  <c r="E29" i="2"/>
  <c r="E28" i="2"/>
  <c r="E27" i="2"/>
  <c r="E21" i="2"/>
  <c r="E24" i="2"/>
  <c r="E26" i="2"/>
  <c r="E23" i="2"/>
  <c r="E22" i="2"/>
  <c r="E15" i="2"/>
  <c r="E16" i="2"/>
  <c r="E17" i="2"/>
  <c r="E18" i="2"/>
  <c r="E19" i="2"/>
  <c r="E9" i="2"/>
  <c r="E10" i="2"/>
  <c r="E11" i="2"/>
  <c r="E12" i="2"/>
  <c r="D52" i="1"/>
  <c r="E192" i="1"/>
  <c r="E196" i="1"/>
  <c r="E197" i="1"/>
  <c r="E52" i="1"/>
  <c r="F197" i="1"/>
  <c r="E185" i="1"/>
  <c r="E188" i="1"/>
  <c r="E189" i="1"/>
  <c r="F189" i="1"/>
  <c r="E177" i="1"/>
  <c r="E181" i="1"/>
  <c r="E182" i="1"/>
  <c r="F182" i="1"/>
  <c r="E170" i="1"/>
  <c r="E173" i="1"/>
  <c r="E174" i="1"/>
  <c r="F174" i="1"/>
  <c r="E163" i="1"/>
  <c r="E166" i="1"/>
  <c r="E167" i="1"/>
  <c r="F167" i="1"/>
  <c r="E156" i="1"/>
  <c r="E159" i="1"/>
  <c r="E160" i="1"/>
  <c r="F160" i="1"/>
  <c r="E149" i="1"/>
  <c r="E152" i="1"/>
  <c r="E153" i="1"/>
  <c r="F153" i="1"/>
  <c r="E142" i="1"/>
  <c r="E145" i="1"/>
  <c r="E146" i="1"/>
  <c r="F146" i="1"/>
  <c r="E135" i="1"/>
  <c r="E138" i="1"/>
  <c r="E139" i="1"/>
  <c r="F139" i="1"/>
  <c r="E128" i="1"/>
  <c r="E131" i="1"/>
  <c r="E132" i="1"/>
  <c r="F132" i="1"/>
  <c r="E121" i="1"/>
  <c r="E124" i="1"/>
  <c r="E125" i="1"/>
  <c r="F125" i="1"/>
  <c r="E113" i="1"/>
  <c r="E117" i="1"/>
  <c r="E118" i="1"/>
  <c r="F118" i="1"/>
  <c r="E98" i="1"/>
  <c r="E102" i="1"/>
  <c r="E103" i="1"/>
  <c r="F103" i="1"/>
  <c r="E90" i="1"/>
  <c r="E94" i="1"/>
  <c r="E95" i="1"/>
  <c r="F95" i="1"/>
  <c r="E79" i="1"/>
  <c r="E86" i="1"/>
  <c r="E87" i="1"/>
  <c r="F87" i="1"/>
  <c r="E72" i="1"/>
  <c r="E75" i="1"/>
  <c r="E76" i="1"/>
  <c r="F76" i="1"/>
  <c r="E64" i="1"/>
  <c r="E68" i="1"/>
  <c r="E69" i="1"/>
  <c r="F69" i="1"/>
  <c r="E57" i="1"/>
  <c r="E60" i="1"/>
  <c r="E61" i="1"/>
  <c r="F61" i="1"/>
  <c r="F48" i="1"/>
  <c r="F49" i="1"/>
  <c r="F50" i="1"/>
  <c r="F51" i="1"/>
  <c r="F52" i="1"/>
  <c r="F37" i="1"/>
  <c r="F38" i="1"/>
  <c r="F39" i="1"/>
  <c r="F40" i="1"/>
  <c r="F41" i="1"/>
  <c r="F42" i="1"/>
  <c r="F43" i="1"/>
  <c r="F44" i="1"/>
  <c r="F27" i="1"/>
  <c r="F28" i="1"/>
  <c r="F29" i="1"/>
  <c r="F30" i="1"/>
  <c r="F31" i="1"/>
  <c r="F32" i="1"/>
  <c r="F33" i="1"/>
  <c r="F34" i="1"/>
  <c r="F45" i="1"/>
  <c r="F53" i="1"/>
  <c r="F9" i="1"/>
  <c r="F10" i="1"/>
  <c r="F11" i="1"/>
  <c r="F12" i="1"/>
  <c r="F13" i="1"/>
  <c r="F14" i="1"/>
  <c r="F17" i="1"/>
  <c r="F18" i="1"/>
  <c r="F19" i="1"/>
  <c r="F20" i="1"/>
  <c r="F21" i="1"/>
  <c r="F22" i="1"/>
  <c r="F23" i="1"/>
  <c r="F54" i="1"/>
  <c r="E44" i="1"/>
  <c r="E34" i="1"/>
  <c r="E45" i="1"/>
  <c r="E53" i="1"/>
  <c r="E14" i="1"/>
  <c r="E22" i="1"/>
  <c r="E23" i="1"/>
  <c r="E54" i="1"/>
  <c r="D44" i="1"/>
  <c r="D34" i="1"/>
  <c r="D45" i="1"/>
  <c r="D53" i="1"/>
  <c r="D14" i="1"/>
  <c r="D22" i="1"/>
  <c r="D23" i="1"/>
  <c r="D54" i="1"/>
</calcChain>
</file>

<file path=xl/sharedStrings.xml><?xml version="1.0" encoding="utf-8"?>
<sst xmlns="http://schemas.openxmlformats.org/spreadsheetml/2006/main" count="329" uniqueCount="208">
  <si>
    <t>Alectra Utilities Corporation</t>
  </si>
  <si>
    <t>Consolidated Statement of Financial Position</t>
  </si>
  <si>
    <t>(In millions of Canadian dollars)</t>
  </si>
  <si>
    <t>As at December 31, 2025</t>
  </si>
  <si>
    <t>2025 IFRS</t>
  </si>
  <si>
    <t>2025 RRR</t>
  </si>
  <si>
    <t>Variance</t>
  </si>
  <si>
    <t>Note</t>
  </si>
  <si>
    <t>Assets</t>
  </si>
  <si>
    <t>Current assets:</t>
  </si>
  <si>
    <t>Cash</t>
  </si>
  <si>
    <t>Note 1</t>
  </si>
  <si>
    <t>Trade and other receivables</t>
  </si>
  <si>
    <t>Note 2</t>
  </si>
  <si>
    <t>Inventories</t>
  </si>
  <si>
    <t>Prepaid expenses</t>
  </si>
  <si>
    <t>Note 3</t>
  </si>
  <si>
    <t>Other assets</t>
  </si>
  <si>
    <t>Total current assets</t>
  </si>
  <si>
    <t>Non-current assets</t>
  </si>
  <si>
    <t>Property, plant and equipment</t>
  </si>
  <si>
    <t>Note 4</t>
  </si>
  <si>
    <t>Right of use assets</t>
  </si>
  <si>
    <t>Goodwill and other intangible assets</t>
  </si>
  <si>
    <t>Note 5</t>
  </si>
  <si>
    <t>Regulatory assets</t>
  </si>
  <si>
    <t>Note 6</t>
  </si>
  <si>
    <t>Other assets (LT)</t>
  </si>
  <si>
    <t>Note 7</t>
  </si>
  <si>
    <t>Total non-current assets</t>
  </si>
  <si>
    <t>Total assets</t>
  </si>
  <si>
    <t>Liabilities</t>
  </si>
  <si>
    <t>Current liabilities</t>
  </si>
  <si>
    <t>Bank Indebtedness</t>
  </si>
  <si>
    <t>Trade and other payables</t>
  </si>
  <si>
    <t>Note 8</t>
  </si>
  <si>
    <t>Customer deposits liability</t>
  </si>
  <si>
    <t>Note 9</t>
  </si>
  <si>
    <t xml:space="preserve">Deferred revenue - current </t>
  </si>
  <si>
    <t>Note 10</t>
  </si>
  <si>
    <t>Loans and borrowings from parent - current</t>
  </si>
  <si>
    <t>Note 11</t>
  </si>
  <si>
    <t>Lease obligations - current</t>
  </si>
  <si>
    <t>Note 12</t>
  </si>
  <si>
    <t>Other liabilities</t>
  </si>
  <si>
    <t>Note 13</t>
  </si>
  <si>
    <t>Total current liabilities</t>
  </si>
  <si>
    <t>Non-current liabilities</t>
  </si>
  <si>
    <t>Deferred revenue</t>
  </si>
  <si>
    <t>Note 14</t>
  </si>
  <si>
    <t>Employee future benefits</t>
  </si>
  <si>
    <t>Lease obligations</t>
  </si>
  <si>
    <t>Note 15</t>
  </si>
  <si>
    <t>Loans and borrowings from parent</t>
  </si>
  <si>
    <t>Note 16</t>
  </si>
  <si>
    <t>Regulatory liabilities</t>
  </si>
  <si>
    <t>Deferred tax liabilities</t>
  </si>
  <si>
    <t>Note 17</t>
  </si>
  <si>
    <t>Other long-term liabilities</t>
  </si>
  <si>
    <t>Note 18</t>
  </si>
  <si>
    <t>Total non-current liabilities</t>
  </si>
  <si>
    <t>Total liabilities</t>
  </si>
  <si>
    <t>Shareholders' equity</t>
  </si>
  <si>
    <t>Share capital</t>
  </si>
  <si>
    <t>Contributed surplus</t>
  </si>
  <si>
    <t>Accumulated other comprehensive loss</t>
  </si>
  <si>
    <t>Retained earnings</t>
  </si>
  <si>
    <t xml:space="preserve">Total shareholders' equity </t>
  </si>
  <si>
    <t>Note 19</t>
  </si>
  <si>
    <t>Total liabilities and shareholders' equity</t>
  </si>
  <si>
    <t>Cash ( Note 1)</t>
  </si>
  <si>
    <t>Cash per IFRS Financial Statements</t>
  </si>
  <si>
    <t xml:space="preserve">   Reclassifications to Modified IFRS:</t>
  </si>
  <si>
    <t>Elimination of non-distribution balances</t>
  </si>
  <si>
    <t>Net Change</t>
  </si>
  <si>
    <t>Cash per USoA Financial Statements</t>
  </si>
  <si>
    <t>Trade and other receivables (Note 2)</t>
  </si>
  <si>
    <t>Trade and other receivables per IFRS Financial Statements</t>
  </si>
  <si>
    <t>Reclass from other assets</t>
  </si>
  <si>
    <t>Trade and other receivables per USoA Financial Statements</t>
  </si>
  <si>
    <t>Prepaid expenses (Note 3)</t>
  </si>
  <si>
    <t>Prepaid expenses per IFRS Financial Statements</t>
  </si>
  <si>
    <t>Prepaid expenses per USoA Financial Statements</t>
  </si>
  <si>
    <t>Property, plant and equipment (Note 4)</t>
  </si>
  <si>
    <t>Property, plant and equipment &amp; intangible assets per IFRS Financial Statements</t>
  </si>
  <si>
    <t>Reclassed from deferred revenue - current</t>
  </si>
  <si>
    <t>Reclassed from deferred revenue - non current</t>
  </si>
  <si>
    <t>Reclassed from Goodwill and other intangible assets</t>
  </si>
  <si>
    <t>Regulatory adjustment</t>
  </si>
  <si>
    <t>Property, plant and equipment per USoA Financial Statements</t>
  </si>
  <si>
    <t>Goodwill and other intangible assets (Note 5)</t>
  </si>
  <si>
    <t>Goodwill and other intangible assets per IFRS Financial Statements</t>
  </si>
  <si>
    <t>Reclass to Property, plant and equipment</t>
  </si>
  <si>
    <t>Goodwill and other intangible assets per USoA Financial Statements</t>
  </si>
  <si>
    <t>Regulatory assets (Note 6)</t>
  </si>
  <si>
    <t>Regulatory assets per IFRS Financial Statements</t>
  </si>
  <si>
    <t>Regulatory assets per USoA Financial Statements</t>
  </si>
  <si>
    <t>Other assets (LT) (Note 7)</t>
  </si>
  <si>
    <t>Other assets (LT) per IFRS Financial Statements</t>
  </si>
  <si>
    <t>Other assets (LT) per USoA Financial Statements</t>
  </si>
  <si>
    <t>Trade and other payables (Note 8)</t>
  </si>
  <si>
    <t>Accounts payable and accrued liabilities per IFRS Financial Statements</t>
  </si>
  <si>
    <t>Reclass to Customer deposit liability</t>
  </si>
  <si>
    <t>Trade and other payables per USoA Financial Statements</t>
  </si>
  <si>
    <t>Customer deposits liability (Note 9)</t>
  </si>
  <si>
    <t>Reclass from Trade and other payables</t>
  </si>
  <si>
    <t>Customer deposits liability per USoA Financial Statements</t>
  </si>
  <si>
    <t>Deferred revenue - current (Note 10)</t>
  </si>
  <si>
    <t>Deferred revenue - current  per IFRS Financial Statements</t>
  </si>
  <si>
    <t xml:space="preserve">Reclassed to Property, plant and equipment </t>
  </si>
  <si>
    <t>Deferred revenue - current per USoA Financial Statements</t>
  </si>
  <si>
    <t>Loans and borrowings from parent - current (Note 11)</t>
  </si>
  <si>
    <t>Current portion of loans and borrowings from parent per IFRS Financial Statements</t>
  </si>
  <si>
    <t>Current portion of loans and borrowings from parent per USoA Financial Statements</t>
  </si>
  <si>
    <t>Lease obligations - current (Note 12)</t>
  </si>
  <si>
    <t>Current portion of lease obligations per IFRS Financial Statements</t>
  </si>
  <si>
    <t>Current portion of lease obligations per USoA Financial Statements</t>
  </si>
  <si>
    <t>Other liabilities (Note 13)</t>
  </si>
  <si>
    <t>Other liabilities per IFRS Financial Statements</t>
  </si>
  <si>
    <t>Other liabilities per USoA Financial Statements</t>
  </si>
  <si>
    <t>Deferred revenue (Note 14)</t>
  </si>
  <si>
    <t>Deferred revenues per IFRS Financial Statements</t>
  </si>
  <si>
    <t>Deferred revenues per USoA Financial Statements</t>
  </si>
  <si>
    <t>Lease obligations (Note 15)</t>
  </si>
  <si>
    <t>Lease obligations per IFRS Financial Statements</t>
  </si>
  <si>
    <t>Lease obligations per USoA Financial Statements</t>
  </si>
  <si>
    <t>Loans and borrowings from parent (Note 16)</t>
  </si>
  <si>
    <t>Loans and borrowings from parent per IFRS Financial Statements</t>
  </si>
  <si>
    <t>Loans and borrowings from parent per USoA Financial Statements</t>
  </si>
  <si>
    <t>Deferred tax liabilities (Note 17)</t>
  </si>
  <si>
    <t>Deferred tax liabilities per IFRS Financial Statements</t>
  </si>
  <si>
    <t>Deferred tax liabilities per USoA Financial Statements</t>
  </si>
  <si>
    <t>Other long-term liabilities (Note 18)</t>
  </si>
  <si>
    <t>Other long term liabilities per IFRS Financial Statements</t>
  </si>
  <si>
    <t>Other long term liabilities per USoA Financial Statements</t>
  </si>
  <si>
    <t>Total shareholders' equity (Note 19)</t>
  </si>
  <si>
    <t>Total shareholders' equity per IFRS Financial Statements</t>
  </si>
  <si>
    <t>Total shareholders' equity per USoA Financial Statements</t>
  </si>
  <si>
    <t>Consolidated Statement of Income and Comprehensive Income</t>
  </si>
  <si>
    <t>Revenue:</t>
  </si>
  <si>
    <t>Distribution revenue</t>
  </si>
  <si>
    <t>Electricity sales</t>
  </si>
  <si>
    <t>Other revenue</t>
  </si>
  <si>
    <t>Total net revenue</t>
  </si>
  <si>
    <t>Expenses:</t>
  </si>
  <si>
    <t>Cost of power</t>
  </si>
  <si>
    <t>Operating expenses</t>
  </si>
  <si>
    <t>Depreciation and amortization</t>
  </si>
  <si>
    <t>(Gain)/Loss on derecognition of property, plant and equipment</t>
  </si>
  <si>
    <t>Total expenses</t>
  </si>
  <si>
    <t>Income from operating activities</t>
  </si>
  <si>
    <t>Finance income</t>
  </si>
  <si>
    <t>Finance costs</t>
  </si>
  <si>
    <t>Net financial cost</t>
  </si>
  <si>
    <t>Income before income taxes</t>
  </si>
  <si>
    <t>Income tax expense</t>
  </si>
  <si>
    <t>Property tax</t>
  </si>
  <si>
    <t>Donations</t>
  </si>
  <si>
    <t>Net income</t>
  </si>
  <si>
    <t>Other comprehensive income</t>
  </si>
  <si>
    <t>Total other comprehensive income</t>
  </si>
  <si>
    <t>Total comprehensive income</t>
  </si>
  <si>
    <t>Distribution revenue (Note 1)</t>
  </si>
  <si>
    <t>Distribution revenue per IFRS Financial Statements</t>
  </si>
  <si>
    <t xml:space="preserve"> </t>
  </si>
  <si>
    <t>Distribution revenue per USoA Financial Statements</t>
  </si>
  <si>
    <t>Electricity sales (Note 2)</t>
  </si>
  <si>
    <t>Electricity sales per IFRS Financial Statements</t>
  </si>
  <si>
    <t>Energy revenue restatement (In accordance with APH Guidelines, Article 490, pg 12)</t>
  </si>
  <si>
    <t>Electricity sales per USoA Financial Statements</t>
  </si>
  <si>
    <t>Other revenue (Note 3)</t>
  </si>
  <si>
    <t>Other revenue per IFRS Financial Statements</t>
  </si>
  <si>
    <t>Elimination of non-distribution revenue</t>
  </si>
  <si>
    <t>Amortization of Deferred Revenue Reclass</t>
  </si>
  <si>
    <t>Other revenue per USoA Financial Statements</t>
  </si>
  <si>
    <t>Cost of power (Note 4)</t>
  </si>
  <si>
    <t>Cost of power per IFRS Financial Statements</t>
  </si>
  <si>
    <t>Cost of power per USoA Financial Statements</t>
  </si>
  <si>
    <t>Operating expenses (Note 5)</t>
  </si>
  <si>
    <t>Operating expenses per IFRS Financial Statements</t>
  </si>
  <si>
    <t>Elimination of non-distribution expenses</t>
  </si>
  <si>
    <t>Operating expenses per USoA Financial Statements</t>
  </si>
  <si>
    <t>Depreciation and amortization (Note 6)</t>
  </si>
  <si>
    <t>Depreciation and amortization per IFRS Financial Statements</t>
  </si>
  <si>
    <t>Depreciation and amortization per USoA Financial Statements</t>
  </si>
  <si>
    <t>Gain on derecognition of property, plant and equipment (Note 7)</t>
  </si>
  <si>
    <t>Loss on derecognition of PP&amp;E per IFRS Financial Statements</t>
  </si>
  <si>
    <t>Regulatory adjustment - Foreign exchange (gain)/ loss</t>
  </si>
  <si>
    <t>Gain on derecognition of property, plant and equipment per USoA Financial Statements</t>
  </si>
  <si>
    <t>Financial income (Note 8)</t>
  </si>
  <si>
    <t>Financial income per IFRS Financial Statements</t>
  </si>
  <si>
    <t>Elimination of non distribution</t>
  </si>
  <si>
    <t>Financial income per USoA Financial Statements</t>
  </si>
  <si>
    <t>Financial cost (Note 9)</t>
  </si>
  <si>
    <t>Financial cost per IFRS Financial Statements</t>
  </si>
  <si>
    <t>Financial cost per USoA Financial Statements</t>
  </si>
  <si>
    <t>Income tax expense (Note 10)</t>
  </si>
  <si>
    <t>Income tax expense per IFRS Financial Statements</t>
  </si>
  <si>
    <t>Income tax expense Financial cost per USoA Financial Statements</t>
  </si>
  <si>
    <t>Property tax (Note 11)</t>
  </si>
  <si>
    <t>Property tax per IFRS Financial Statements</t>
  </si>
  <si>
    <t>Property tax reclassed from Operating expenses</t>
  </si>
  <si>
    <t>Total other comprehensive loss per USoA Financial Statements</t>
  </si>
  <si>
    <t>Donation (Note 12)</t>
  </si>
  <si>
    <t>Donation per IFRS Financial Statements</t>
  </si>
  <si>
    <t>Donation reclassed from Operating expenses</t>
  </si>
  <si>
    <t>Total other comprehensive loss (Note 13)</t>
  </si>
  <si>
    <t>Total other comprehensive loss per IFRS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</si>
</sst>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.00000000_-;\-* #,##0.000000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2" applyFont="1"/>
    <xf numFmtId="0" fontId="4" fillId="0" borderId="0" xfId="0" applyFont="1"/>
    <xf numFmtId="43" fontId="4" fillId="0" borderId="0" xfId="1" applyFont="1" applyFill="1"/>
    <xf numFmtId="0" fontId="3" fillId="0" borderId="0" xfId="2" quotePrefix="1" applyFont="1"/>
    <xf numFmtId="43" fontId="4" fillId="0" borderId="1" xfId="1" applyFont="1" applyFill="1" applyBorder="1"/>
    <xf numFmtId="0" fontId="4" fillId="0" borderId="2" xfId="0" applyFont="1" applyBorder="1"/>
    <xf numFmtId="0" fontId="4" fillId="0" borderId="3" xfId="0" applyFont="1" applyBorder="1"/>
    <xf numFmtId="43" fontId="4" fillId="0" borderId="6" xfId="1" applyFont="1" applyFill="1" applyBorder="1"/>
    <xf numFmtId="0" fontId="3" fillId="0" borderId="0" xfId="0" applyFont="1"/>
    <xf numFmtId="1" fontId="4" fillId="0" borderId="0" xfId="0" applyNumberFormat="1" applyFont="1"/>
    <xf numFmtId="164" fontId="4" fillId="0" borderId="0" xfId="0" applyNumberFormat="1" applyFont="1"/>
    <xf numFmtId="43" fontId="4" fillId="0" borderId="3" xfId="1" applyFont="1" applyFill="1" applyBorder="1"/>
    <xf numFmtId="43" fontId="4" fillId="0" borderId="0" xfId="0" applyNumberFormat="1" applyFont="1"/>
    <xf numFmtId="0" fontId="4" fillId="0" borderId="7" xfId="0" applyFont="1" applyBorder="1"/>
    <xf numFmtId="43" fontId="4" fillId="0" borderId="7" xfId="1" applyFont="1" applyFill="1" applyBorder="1"/>
    <xf numFmtId="43" fontId="4" fillId="0" borderId="8" xfId="1" applyFont="1" applyFill="1" applyBorder="1"/>
    <xf numFmtId="43" fontId="3" fillId="0" borderId="0" xfId="1" applyFont="1" applyFill="1"/>
    <xf numFmtId="0" fontId="4" fillId="0" borderId="10" xfId="0" applyFont="1" applyBorder="1"/>
    <xf numFmtId="0" fontId="5" fillId="0" borderId="0" xfId="0" applyFont="1"/>
    <xf numFmtId="0" fontId="3" fillId="0" borderId="3" xfId="0" applyFont="1" applyBorder="1"/>
    <xf numFmtId="0" fontId="3" fillId="0" borderId="7" xfId="0" applyFont="1" applyBorder="1"/>
    <xf numFmtId="43" fontId="4" fillId="0" borderId="0" xfId="1" applyFont="1" applyFill="1" applyBorder="1"/>
    <xf numFmtId="0" fontId="6" fillId="0" borderId="0" xfId="0" applyFont="1"/>
    <xf numFmtId="0" fontId="3" fillId="0" borderId="13" xfId="0" applyFont="1" applyBorder="1"/>
    <xf numFmtId="43" fontId="4" fillId="0" borderId="14" xfId="3" applyFont="1" applyFill="1" applyBorder="1"/>
    <xf numFmtId="43" fontId="3" fillId="0" borderId="14" xfId="3" applyFont="1" applyFill="1" applyBorder="1" applyAlignment="1"/>
    <xf numFmtId="43" fontId="3" fillId="0" borderId="15" xfId="3" applyFont="1" applyFill="1" applyBorder="1" applyAlignment="1"/>
    <xf numFmtId="0" fontId="4" fillId="0" borderId="16" xfId="0" applyFont="1" applyBorder="1"/>
    <xf numFmtId="43" fontId="4" fillId="0" borderId="0" xfId="3" applyFont="1" applyFill="1" applyBorder="1"/>
    <xf numFmtId="43" fontId="3" fillId="0" borderId="17" xfId="3" applyFont="1" applyFill="1" applyBorder="1"/>
    <xf numFmtId="0" fontId="3" fillId="0" borderId="16" xfId="0" applyFont="1" applyBorder="1"/>
    <xf numFmtId="43" fontId="4" fillId="0" borderId="17" xfId="3" applyFont="1" applyFill="1" applyBorder="1"/>
    <xf numFmtId="0" fontId="4" fillId="0" borderId="16" xfId="0" applyFont="1" applyBorder="1" applyAlignment="1">
      <alignment horizontal="left" indent="1"/>
    </xf>
    <xf numFmtId="0" fontId="3" fillId="0" borderId="2" xfId="0" applyFont="1" applyBorder="1"/>
    <xf numFmtId="43" fontId="4" fillId="0" borderId="3" xfId="3" applyFont="1" applyFill="1" applyBorder="1"/>
    <xf numFmtId="43" fontId="3" fillId="0" borderId="5" xfId="3" applyFont="1" applyFill="1" applyBorder="1"/>
    <xf numFmtId="43" fontId="3" fillId="0" borderId="14" xfId="3" applyFont="1" applyFill="1" applyBorder="1" applyAlignment="1">
      <alignment horizontal="center"/>
    </xf>
    <xf numFmtId="43" fontId="3" fillId="0" borderId="15" xfId="3" applyFont="1" applyFill="1" applyBorder="1" applyAlignment="1">
      <alignment horizontal="center"/>
    </xf>
    <xf numFmtId="43" fontId="4" fillId="0" borderId="7" xfId="3" applyFont="1" applyFill="1" applyBorder="1"/>
    <xf numFmtId="0" fontId="7" fillId="0" borderId="16" xfId="0" applyFont="1" applyBorder="1" applyAlignment="1">
      <alignment horizontal="left" indent="1"/>
    </xf>
    <xf numFmtId="43" fontId="3" fillId="0" borderId="14" xfId="3" applyFont="1" applyFill="1" applyBorder="1"/>
    <xf numFmtId="43" fontId="3" fillId="0" borderId="3" xfId="3" applyFont="1" applyFill="1" applyBorder="1"/>
    <xf numFmtId="0" fontId="8" fillId="0" borderId="0" xfId="0" applyFont="1"/>
    <xf numFmtId="43" fontId="3" fillId="0" borderId="3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1" applyNumberFormat="1" applyFont="1"/>
    <xf numFmtId="165" fontId="4" fillId="0" borderId="0" xfId="1" applyNumberFormat="1" applyFont="1" applyFill="1"/>
    <xf numFmtId="165" fontId="4" fillId="0" borderId="6" xfId="1" applyNumberFormat="1" applyFont="1" applyFill="1" applyBorder="1"/>
    <xf numFmtId="165" fontId="4" fillId="0" borderId="3" xfId="1" applyNumberFormat="1" applyFont="1" applyFill="1" applyBorder="1"/>
    <xf numFmtId="165" fontId="4" fillId="0" borderId="4" xfId="1" applyNumberFormat="1" applyFont="1" applyFill="1" applyBorder="1"/>
    <xf numFmtId="165" fontId="4" fillId="0" borderId="7" xfId="1" applyNumberFormat="1" applyFont="1" applyFill="1" applyBorder="1"/>
    <xf numFmtId="165" fontId="4" fillId="0" borderId="8" xfId="1" applyNumberFormat="1" applyFont="1" applyFill="1" applyBorder="1"/>
    <xf numFmtId="165" fontId="4" fillId="0" borderId="9" xfId="1" applyNumberFormat="1" applyFont="1" applyFill="1" applyBorder="1"/>
    <xf numFmtId="165" fontId="3" fillId="0" borderId="0" xfId="1" applyNumberFormat="1" applyFont="1" applyFill="1"/>
    <xf numFmtId="165" fontId="3" fillId="0" borderId="6" xfId="1" applyNumberFormat="1" applyFont="1" applyFill="1" applyBorder="1"/>
    <xf numFmtId="165" fontId="4" fillId="0" borderId="10" xfId="1" applyNumberFormat="1" applyFont="1" applyFill="1" applyBorder="1"/>
    <xf numFmtId="165" fontId="4" fillId="0" borderId="11" xfId="1" applyNumberFormat="1" applyFont="1" applyFill="1" applyBorder="1"/>
    <xf numFmtId="165" fontId="4" fillId="0" borderId="12" xfId="1" applyNumberFormat="1" applyFont="1" applyFill="1" applyBorder="1"/>
    <xf numFmtId="165" fontId="3" fillId="0" borderId="3" xfId="1" applyNumberFormat="1" applyFont="1" applyFill="1" applyBorder="1"/>
    <xf numFmtId="165" fontId="3" fillId="0" borderId="4" xfId="1" applyNumberFormat="1" applyFont="1" applyFill="1" applyBorder="1"/>
    <xf numFmtId="165" fontId="3" fillId="0" borderId="7" xfId="1" applyNumberFormat="1" applyFont="1" applyFill="1" applyBorder="1"/>
    <xf numFmtId="165" fontId="3" fillId="0" borderId="8" xfId="1" applyNumberFormat="1" applyFont="1" applyFill="1" applyBorder="1"/>
    <xf numFmtId="43" fontId="7" fillId="0" borderId="0" xfId="1" applyFont="1" applyFill="1" applyBorder="1"/>
    <xf numFmtId="43" fontId="7" fillId="0" borderId="17" xfId="3" applyFont="1" applyFill="1" applyBorder="1"/>
    <xf numFmtId="43" fontId="4" fillId="0" borderId="0" xfId="1" applyFont="1"/>
    <xf numFmtId="2" fontId="4" fillId="0" borderId="0" xfId="0" applyNumberFormat="1" applyFont="1"/>
    <xf numFmtId="0" fontId="3" fillId="0" borderId="0" xfId="0" quotePrefix="1" applyFont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 applyAlignment="1">
      <alignment horizontal="right"/>
    </xf>
    <xf numFmtId="43" fontId="3" fillId="0" borderId="3" xfId="3" applyFont="1" applyFill="1" applyBorder="1" applyAlignment="1">
      <alignment horizontal="right"/>
    </xf>
    <xf numFmtId="43" fontId="3" fillId="0" borderId="5" xfId="1" applyFont="1" applyFill="1" applyBorder="1" applyAlignment="1">
      <alignment horizontal="center"/>
    </xf>
    <xf numFmtId="0" fontId="9" fillId="0" borderId="0" xfId="4" applyFont="1"/>
    <xf numFmtId="43" fontId="4" fillId="0" borderId="0" xfId="3" applyFont="1" applyFill="1"/>
    <xf numFmtId="43" fontId="4" fillId="0" borderId="0" xfId="1" applyFont="1" applyAlignment="1">
      <alignment horizontal="center"/>
    </xf>
    <xf numFmtId="0" fontId="4" fillId="0" borderId="0" xfId="4" applyFont="1"/>
    <xf numFmtId="43" fontId="4" fillId="0" borderId="0" xfId="1" applyFont="1" applyFill="1" applyAlignment="1">
      <alignment horizontal="center"/>
    </xf>
    <xf numFmtId="166" fontId="4" fillId="0" borderId="0" xfId="0" applyNumberFormat="1" applyFont="1"/>
    <xf numFmtId="0" fontId="3" fillId="0" borderId="3" xfId="4" applyFont="1" applyBorder="1"/>
    <xf numFmtId="43" fontId="7" fillId="0" borderId="0" xfId="1" applyFont="1" applyFill="1"/>
    <xf numFmtId="0" fontId="3" fillId="0" borderId="0" xfId="4" applyFont="1"/>
    <xf numFmtId="43" fontId="3" fillId="0" borderId="0" xfId="1" applyFont="1" applyFill="1" applyAlignment="1">
      <alignment horizontal="center"/>
    </xf>
    <xf numFmtId="166" fontId="3" fillId="0" borderId="0" xfId="0" applyNumberFormat="1" applyFont="1"/>
    <xf numFmtId="2" fontId="3" fillId="0" borderId="0" xfId="0" applyNumberFormat="1" applyFont="1"/>
    <xf numFmtId="43" fontId="3" fillId="0" borderId="0" xfId="1" applyFont="1" applyFill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43" fontId="4" fillId="0" borderId="14" xfId="1" applyFont="1" applyFill="1" applyBorder="1"/>
    <xf numFmtId="43" fontId="7" fillId="0" borderId="7" xfId="1" applyFont="1" applyFill="1" applyBorder="1"/>
    <xf numFmtId="0" fontId="7" fillId="0" borderId="16" xfId="0" applyFont="1" applyBorder="1"/>
    <xf numFmtId="0" fontId="10" fillId="0" borderId="2" xfId="0" applyFont="1" applyBorder="1"/>
    <xf numFmtId="43" fontId="7" fillId="0" borderId="3" xfId="1" applyFont="1" applyFill="1" applyBorder="1"/>
    <xf numFmtId="43" fontId="10" fillId="0" borderId="5" xfId="3" applyFont="1" applyFill="1" applyBorder="1"/>
    <xf numFmtId="0" fontId="10" fillId="0" borderId="13" xfId="0" applyFont="1" applyBorder="1"/>
    <xf numFmtId="43" fontId="7" fillId="0" borderId="14" xfId="1" applyFont="1" applyFill="1" applyBorder="1"/>
    <xf numFmtId="43" fontId="10" fillId="0" borderId="17" xfId="3" applyFont="1" applyFill="1" applyBorder="1"/>
    <xf numFmtId="0" fontId="10" fillId="0" borderId="16" xfId="0" applyFont="1" applyBorder="1"/>
    <xf numFmtId="167" fontId="4" fillId="0" borderId="0" xfId="0" applyNumberFormat="1" applyFont="1"/>
    <xf numFmtId="0" fontId="7" fillId="0" borderId="9" xfId="0" applyFont="1" applyBorder="1"/>
    <xf numFmtId="43" fontId="7" fillId="0" borderId="12" xfId="3" applyFont="1" applyFill="1" applyBorder="1"/>
    <xf numFmtId="0" fontId="10" fillId="0" borderId="18" xfId="0" applyFont="1" applyBorder="1"/>
    <xf numFmtId="43" fontId="3" fillId="0" borderId="15" xfId="3" applyFont="1" applyFill="1" applyBorder="1"/>
    <xf numFmtId="165" fontId="4" fillId="0" borderId="0" xfId="3" applyNumberFormat="1" applyFont="1" applyFill="1"/>
    <xf numFmtId="165" fontId="10" fillId="0" borderId="3" xfId="1" applyNumberFormat="1" applyFont="1" applyFill="1" applyBorder="1"/>
    <xf numFmtId="165" fontId="10" fillId="0" borderId="4" xfId="1" applyNumberFormat="1" applyFont="1" applyFill="1" applyBorder="1"/>
    <xf numFmtId="165" fontId="3" fillId="0" borderId="3" xfId="3" applyNumberFormat="1" applyFont="1" applyFill="1" applyBorder="1"/>
    <xf numFmtId="165" fontId="7" fillId="0" borderId="0" xfId="1" applyNumberFormat="1" applyFont="1" applyFill="1"/>
    <xf numFmtId="165" fontId="7" fillId="0" borderId="6" xfId="1" applyNumberFormat="1" applyFont="1" applyFill="1" applyBorder="1"/>
    <xf numFmtId="165" fontId="10" fillId="0" borderId="3" xfId="3" applyNumberFormat="1" applyFont="1" applyFill="1" applyBorder="1"/>
    <xf numFmtId="165" fontId="10" fillId="0" borderId="0" xfId="1" applyNumberFormat="1" applyFont="1" applyFill="1"/>
    <xf numFmtId="165" fontId="10" fillId="0" borderId="6" xfId="1" applyNumberFormat="1" applyFont="1" applyFill="1" applyBorder="1"/>
    <xf numFmtId="165" fontId="3" fillId="0" borderId="0" xfId="3" applyNumberFormat="1" applyFont="1" applyFill="1"/>
    <xf numFmtId="165" fontId="10" fillId="0" borderId="0" xfId="1" applyNumberFormat="1" applyFont="1" applyFill="1" applyBorder="1"/>
    <xf numFmtId="165" fontId="3" fillId="0" borderId="0" xfId="3" applyNumberFormat="1" applyFont="1" applyFill="1" applyBorder="1"/>
    <xf numFmtId="165" fontId="4" fillId="0" borderId="9" xfId="3" applyNumberFormat="1" applyFont="1" applyFill="1" applyBorder="1"/>
    <xf numFmtId="43" fontId="3" fillId="0" borderId="14" xfId="3" applyFont="1" applyFill="1" applyBorder="1" applyAlignment="1">
      <alignment horizontal="center"/>
    </xf>
    <xf numFmtId="43" fontId="3" fillId="0" borderId="15" xfId="3" applyFont="1" applyFill="1" applyBorder="1" applyAlignment="1">
      <alignment horizontal="center"/>
    </xf>
    <xf numFmtId="43" fontId="10" fillId="0" borderId="14" xfId="3" applyFont="1" applyFill="1" applyBorder="1" applyAlignment="1">
      <alignment horizontal="center"/>
    </xf>
    <xf numFmtId="43" fontId="10" fillId="0" borderId="15" xfId="3" applyFont="1" applyFill="1" applyBorder="1" applyAlignment="1">
      <alignment horizontal="center"/>
    </xf>
  </cellXfs>
  <cellStyles count="5">
    <cellStyle name="Comma" xfId="1" builtinId="3"/>
    <cellStyle name="Comma 2" xfId="3" xr:uid="{A3318BB8-37BC-47B3-8A9F-A7AE4A201F1B}"/>
    <cellStyle name="Normal" xfId="0" builtinId="0"/>
    <cellStyle name="Normal 2 2" xfId="4" xr:uid="{3E1159F7-57E8-4E83-A605-F7178E52ED4E}"/>
    <cellStyle name="Normal 3" xfId="2" xr:uid="{789B154E-3D0D-424E-9E1D-01E538831A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1714-9279-4034-9B4C-3B93557A1E4D}">
  <dimension ref="B1:M197"/>
  <sheetViews>
    <sheetView zoomScaleNormal="100" workbookViewId="0">
      <selection activeCell="D53" sqref="D53"/>
    </sheetView>
  </sheetViews>
  <sheetFormatPr defaultColWidth="9.140625" defaultRowHeight="12.6"/>
  <cols>
    <col min="1" max="1" width="9.140625" style="2"/>
    <col min="2" max="2" width="53.7109375" style="2" bestFit="1" customWidth="1"/>
    <col min="3" max="3" width="9.140625" style="2"/>
    <col min="4" max="4" width="17.42578125" style="3" bestFit="1" customWidth="1"/>
    <col min="5" max="5" width="22.85546875" style="3" bestFit="1" customWidth="1"/>
    <col min="6" max="6" width="13.7109375" style="3" bestFit="1" customWidth="1"/>
    <col min="7" max="7" width="9.140625" style="2"/>
    <col min="8" max="8" width="16.28515625" style="2" bestFit="1" customWidth="1"/>
    <col min="9" max="9" width="9.140625" style="2"/>
    <col min="10" max="10" width="10.140625" style="2" bestFit="1" customWidth="1"/>
    <col min="11" max="11" width="48.5703125" style="2" bestFit="1" customWidth="1"/>
    <col min="12" max="16384" width="9.140625" style="2"/>
  </cols>
  <sheetData>
    <row r="1" spans="2:13" ht="12.95">
      <c r="B1" s="1" t="s">
        <v>0</v>
      </c>
    </row>
    <row r="2" spans="2:13" ht="12.95">
      <c r="B2" s="1" t="s">
        <v>1</v>
      </c>
    </row>
    <row r="3" spans="2:13" ht="12.95">
      <c r="B3" s="1" t="s">
        <v>2</v>
      </c>
    </row>
    <row r="4" spans="2:13" ht="12.95">
      <c r="B4" s="4" t="s">
        <v>3</v>
      </c>
    </row>
    <row r="5" spans="2:13">
      <c r="E5" s="5"/>
    </row>
    <row r="6" spans="2:13" ht="12.95">
      <c r="B6" s="6"/>
      <c r="C6" s="7"/>
      <c r="D6" s="44" t="s">
        <v>4</v>
      </c>
      <c r="E6" s="45" t="s">
        <v>5</v>
      </c>
      <c r="F6" s="44" t="s">
        <v>6</v>
      </c>
      <c r="G6" s="46" t="s">
        <v>7</v>
      </c>
    </row>
    <row r="7" spans="2:13">
      <c r="B7" s="2" t="s">
        <v>8</v>
      </c>
      <c r="E7" s="8"/>
    </row>
    <row r="8" spans="2:13" ht="12.95">
      <c r="B8" s="9" t="s">
        <v>9</v>
      </c>
      <c r="E8" s="8"/>
      <c r="M8" s="10"/>
    </row>
    <row r="9" spans="2:13">
      <c r="B9" s="2" t="s">
        <v>10</v>
      </c>
      <c r="D9" s="48">
        <v>12.898957189999278</v>
      </c>
      <c r="E9" s="49">
        <v>4.6598966900000001</v>
      </c>
      <c r="F9" s="48">
        <f>D9-E9</f>
        <v>8.2390604999992778</v>
      </c>
      <c r="G9" s="2" t="s">
        <v>11</v>
      </c>
      <c r="I9" s="11"/>
      <c r="M9" s="10"/>
    </row>
    <row r="10" spans="2:13">
      <c r="B10" s="2" t="s">
        <v>12</v>
      </c>
      <c r="D10" s="48">
        <v>675.77479950000043</v>
      </c>
      <c r="E10" s="49">
        <v>675.41043199000001</v>
      </c>
      <c r="F10" s="48">
        <f>D10-E10</f>
        <v>0.36436751000042022</v>
      </c>
      <c r="G10" s="2" t="s">
        <v>13</v>
      </c>
      <c r="I10" s="11"/>
      <c r="M10" s="10"/>
    </row>
    <row r="11" spans="2:13">
      <c r="B11" s="2" t="s">
        <v>14</v>
      </c>
      <c r="D11" s="48">
        <v>69.677127280000022</v>
      </c>
      <c r="E11" s="49">
        <v>69.677127280000008</v>
      </c>
      <c r="F11" s="48">
        <f>D11-E11</f>
        <v>0</v>
      </c>
      <c r="I11" s="11"/>
      <c r="M11" s="10"/>
    </row>
    <row r="12" spans="2:13">
      <c r="B12" s="2" t="s">
        <v>15</v>
      </c>
      <c r="D12" s="48">
        <v>13.691242170000002</v>
      </c>
      <c r="E12" s="49">
        <v>13.61256996</v>
      </c>
      <c r="F12" s="48">
        <f>D12-E12</f>
        <v>7.8672210000002352E-2</v>
      </c>
      <c r="G12" s="2" t="s">
        <v>16</v>
      </c>
      <c r="I12" s="11"/>
      <c r="M12" s="10"/>
    </row>
    <row r="13" spans="2:13">
      <c r="B13" s="47" t="s">
        <v>17</v>
      </c>
      <c r="D13" s="48">
        <v>9.3314156401902437E-16</v>
      </c>
      <c r="E13" s="49">
        <v>0</v>
      </c>
      <c r="F13" s="48">
        <f>D13-E13</f>
        <v>9.3314156401902437E-16</v>
      </c>
      <c r="I13" s="11"/>
      <c r="M13" s="10"/>
    </row>
    <row r="14" spans="2:13">
      <c r="B14" s="7" t="s">
        <v>18</v>
      </c>
      <c r="C14" s="7"/>
      <c r="D14" s="50">
        <f>SUM(D9:D13)</f>
        <v>772.04212613999971</v>
      </c>
      <c r="E14" s="51">
        <f>SUM(E9:E13)</f>
        <v>763.36002592</v>
      </c>
      <c r="F14" s="50">
        <f>SUM(F9:F13)</f>
        <v>8.6821002199997022</v>
      </c>
      <c r="M14" s="10"/>
    </row>
    <row r="15" spans="2:13">
      <c r="D15" s="48"/>
      <c r="E15" s="49"/>
      <c r="F15" s="48"/>
      <c r="M15" s="10"/>
    </row>
    <row r="16" spans="2:13" ht="12.95">
      <c r="B16" s="9" t="s">
        <v>19</v>
      </c>
      <c r="D16" s="48"/>
      <c r="E16" s="49"/>
      <c r="F16" s="48"/>
      <c r="I16" s="11"/>
      <c r="M16" s="10"/>
    </row>
    <row r="17" spans="2:13">
      <c r="B17" s="2" t="s">
        <v>20</v>
      </c>
      <c r="D17" s="48">
        <v>4821.2930136600362</v>
      </c>
      <c r="E17" s="49">
        <v>3792.2842492300001</v>
      </c>
      <c r="F17" s="48">
        <f>D17-E17</f>
        <v>1029.0087644300361</v>
      </c>
      <c r="G17" s="2" t="s">
        <v>21</v>
      </c>
      <c r="H17" s="13"/>
      <c r="I17" s="11"/>
      <c r="M17" s="10"/>
    </row>
    <row r="18" spans="2:13">
      <c r="B18" s="2" t="s">
        <v>22</v>
      </c>
      <c r="D18" s="48">
        <v>0</v>
      </c>
      <c r="E18" s="49">
        <v>0</v>
      </c>
      <c r="F18" s="48">
        <f>D18-E18</f>
        <v>0</v>
      </c>
      <c r="I18" s="11"/>
      <c r="M18" s="10"/>
    </row>
    <row r="19" spans="2:13">
      <c r="B19" s="2" t="s">
        <v>23</v>
      </c>
      <c r="D19" s="48">
        <v>946.89932576000012</v>
      </c>
      <c r="E19" s="49">
        <v>925.05499551000003</v>
      </c>
      <c r="F19" s="48">
        <f>D19-E19</f>
        <v>21.844330250000098</v>
      </c>
      <c r="G19" s="2" t="s">
        <v>24</v>
      </c>
      <c r="H19" s="13"/>
      <c r="I19" s="11"/>
      <c r="M19" s="10"/>
    </row>
    <row r="20" spans="2:13">
      <c r="B20" s="2" t="s">
        <v>25</v>
      </c>
      <c r="D20" s="48">
        <v>1.0360963642597198E-13</v>
      </c>
      <c r="E20" s="49">
        <v>176.51227583000005</v>
      </c>
      <c r="F20" s="48">
        <f>D20-E20</f>
        <v>-176.51227582999994</v>
      </c>
      <c r="G20" s="2" t="s">
        <v>26</v>
      </c>
      <c r="I20" s="11"/>
      <c r="M20" s="10"/>
    </row>
    <row r="21" spans="2:13">
      <c r="B21" s="14" t="s">
        <v>27</v>
      </c>
      <c r="C21" s="14"/>
      <c r="D21" s="52">
        <v>3.3140759399999995</v>
      </c>
      <c r="E21" s="53">
        <v>7.2769759399999998</v>
      </c>
      <c r="F21" s="54">
        <f>D21-E21</f>
        <v>-3.9629000000000003</v>
      </c>
      <c r="G21" s="2" t="s">
        <v>28</v>
      </c>
      <c r="I21" s="11"/>
      <c r="M21" s="10"/>
    </row>
    <row r="22" spans="2:13" ht="12.95">
      <c r="B22" s="9" t="s">
        <v>29</v>
      </c>
      <c r="C22" s="9"/>
      <c r="D22" s="55">
        <f>SUM(D17:D21)</f>
        <v>5771.506415360037</v>
      </c>
      <c r="E22" s="56">
        <f>SUM(E17:E21)</f>
        <v>4901.1284965100003</v>
      </c>
      <c r="F22" s="55">
        <f>SUM(F17:F21)</f>
        <v>870.37791885003617</v>
      </c>
      <c r="M22" s="10"/>
    </row>
    <row r="23" spans="2:13" ht="12.95" thickBot="1">
      <c r="B23" s="18" t="s">
        <v>30</v>
      </c>
      <c r="C23" s="18"/>
      <c r="D23" s="57">
        <f>D14+D22</f>
        <v>6543.5485415000367</v>
      </c>
      <c r="E23" s="58">
        <f>E14+E22</f>
        <v>5664.4885224300006</v>
      </c>
      <c r="F23" s="57">
        <f>F14+F22</f>
        <v>879.06001907003588</v>
      </c>
      <c r="M23" s="10"/>
    </row>
    <row r="24" spans="2:13" ht="12.95" thickTop="1">
      <c r="D24" s="48"/>
      <c r="E24" s="49"/>
      <c r="F24" s="48"/>
      <c r="M24" s="10"/>
    </row>
    <row r="25" spans="2:13" ht="12.95">
      <c r="B25" s="9" t="s">
        <v>31</v>
      </c>
      <c r="D25" s="48"/>
      <c r="E25" s="49"/>
      <c r="F25" s="48"/>
      <c r="M25" s="10"/>
    </row>
    <row r="26" spans="2:13" ht="12.95">
      <c r="B26" s="9" t="s">
        <v>32</v>
      </c>
      <c r="D26" s="48"/>
      <c r="E26" s="49"/>
      <c r="F26" s="48"/>
      <c r="M26" s="10"/>
    </row>
    <row r="27" spans="2:13">
      <c r="B27" s="2" t="s">
        <v>33</v>
      </c>
      <c r="D27" s="48">
        <v>-9.3132257461547847E-16</v>
      </c>
      <c r="E27" s="49">
        <v>0</v>
      </c>
      <c r="F27" s="48">
        <f t="shared" ref="F27:F33" si="0">D27-E27</f>
        <v>-9.3132257461547847E-16</v>
      </c>
      <c r="I27" s="19"/>
      <c r="M27" s="10"/>
    </row>
    <row r="28" spans="2:13">
      <c r="B28" s="2" t="s">
        <v>34</v>
      </c>
      <c r="D28" s="48">
        <v>511.68595470000071</v>
      </c>
      <c r="E28" s="49">
        <v>528.2711855</v>
      </c>
      <c r="F28" s="48">
        <f t="shared" si="0"/>
        <v>-16.585230799999295</v>
      </c>
      <c r="G28" s="2" t="s">
        <v>35</v>
      </c>
      <c r="I28" s="11"/>
      <c r="M28" s="10"/>
    </row>
    <row r="29" spans="2:13">
      <c r="B29" s="2" t="s">
        <v>36</v>
      </c>
      <c r="D29" s="48">
        <v>59.324088779999997</v>
      </c>
      <c r="E29" s="49">
        <v>63.74382035</v>
      </c>
      <c r="F29" s="48">
        <f t="shared" si="0"/>
        <v>-4.4197315700000033</v>
      </c>
      <c r="G29" s="2" t="s">
        <v>37</v>
      </c>
      <c r="I29" s="11"/>
      <c r="M29" s="10"/>
    </row>
    <row r="30" spans="2:13">
      <c r="B30" s="2" t="s">
        <v>38</v>
      </c>
      <c r="D30" s="48">
        <v>27.970221169999999</v>
      </c>
      <c r="E30" s="49">
        <v>0</v>
      </c>
      <c r="F30" s="48">
        <f t="shared" si="0"/>
        <v>27.970221169999999</v>
      </c>
      <c r="G30" s="2" t="s">
        <v>39</v>
      </c>
      <c r="I30" s="11"/>
      <c r="M30" s="10"/>
    </row>
    <row r="31" spans="2:13">
      <c r="B31" s="2" t="s">
        <v>40</v>
      </c>
      <c r="D31" s="48">
        <v>309.87370518</v>
      </c>
      <c r="E31" s="49">
        <v>305</v>
      </c>
      <c r="F31" s="48">
        <f t="shared" si="0"/>
        <v>4.8737051800000017</v>
      </c>
      <c r="G31" s="2" t="s">
        <v>41</v>
      </c>
      <c r="I31" s="11"/>
      <c r="K31" s="11"/>
      <c r="M31" s="10"/>
    </row>
    <row r="32" spans="2:13">
      <c r="B32" s="2" t="s">
        <v>42</v>
      </c>
      <c r="D32" s="48">
        <v>1.6268352500000001</v>
      </c>
      <c r="E32" s="49">
        <v>0.85560696999999997</v>
      </c>
      <c r="F32" s="48">
        <f t="shared" si="0"/>
        <v>0.7712282800000001</v>
      </c>
      <c r="G32" s="2" t="s">
        <v>43</v>
      </c>
      <c r="I32" s="11"/>
      <c r="M32" s="10"/>
    </row>
    <row r="33" spans="2:10">
      <c r="B33" s="2" t="s">
        <v>44</v>
      </c>
      <c r="D33" s="48">
        <v>89.256253150000006</v>
      </c>
      <c r="E33" s="49">
        <v>89.270249950000007</v>
      </c>
      <c r="F33" s="48">
        <f t="shared" si="0"/>
        <v>-1.3996800000001031E-2</v>
      </c>
      <c r="G33" s="2" t="s">
        <v>45</v>
      </c>
      <c r="I33" s="11"/>
    </row>
    <row r="34" spans="2:10">
      <c r="B34" s="7" t="s">
        <v>46</v>
      </c>
      <c r="C34" s="7"/>
      <c r="D34" s="50">
        <f>SUM(D27:D33)</f>
        <v>999.73705823000068</v>
      </c>
      <c r="E34" s="51">
        <f>SUM(E27:E33)</f>
        <v>987.14086277000001</v>
      </c>
      <c r="F34" s="50">
        <f>SUM(F27:F33)</f>
        <v>12.596195460000702</v>
      </c>
    </row>
    <row r="35" spans="2:10">
      <c r="D35" s="48"/>
      <c r="E35" s="49"/>
      <c r="F35" s="48"/>
    </row>
    <row r="36" spans="2:10" ht="12.95">
      <c r="B36" s="9" t="s">
        <v>47</v>
      </c>
      <c r="D36" s="48"/>
      <c r="E36" s="49"/>
      <c r="F36" s="48"/>
    </row>
    <row r="37" spans="2:10">
      <c r="B37" s="2" t="s">
        <v>48</v>
      </c>
      <c r="D37" s="48">
        <v>945.51603369999941</v>
      </c>
      <c r="E37" s="49">
        <v>0</v>
      </c>
      <c r="F37" s="48">
        <f t="shared" ref="F37:F43" si="1">D37-E37</f>
        <v>945.51603369999941</v>
      </c>
      <c r="G37" s="2" t="s">
        <v>49</v>
      </c>
      <c r="I37" s="11"/>
      <c r="J37" s="11"/>
    </row>
    <row r="38" spans="2:10">
      <c r="B38" s="2" t="s">
        <v>50</v>
      </c>
      <c r="D38" s="48">
        <v>71.587607180000006</v>
      </c>
      <c r="E38" s="49">
        <v>71.587607180000006</v>
      </c>
      <c r="F38" s="48">
        <f t="shared" si="1"/>
        <v>0</v>
      </c>
      <c r="I38" s="11"/>
    </row>
    <row r="39" spans="2:10">
      <c r="B39" s="2" t="s">
        <v>51</v>
      </c>
      <c r="D39" s="48">
        <v>16.640706989999998</v>
      </c>
      <c r="E39" s="49">
        <v>9.9012510999999996</v>
      </c>
      <c r="F39" s="48">
        <f t="shared" si="1"/>
        <v>6.7394558899999986</v>
      </c>
      <c r="G39" s="2" t="s">
        <v>52</v>
      </c>
      <c r="I39" s="11"/>
    </row>
    <row r="40" spans="2:10">
      <c r="B40" s="2" t="s">
        <v>53</v>
      </c>
      <c r="D40" s="48">
        <v>2277.1910704500001</v>
      </c>
      <c r="E40" s="49">
        <v>2247.6739745700002</v>
      </c>
      <c r="F40" s="48">
        <f t="shared" si="1"/>
        <v>29.517095879999943</v>
      </c>
      <c r="G40" s="2" t="s">
        <v>54</v>
      </c>
      <c r="I40" s="11"/>
    </row>
    <row r="41" spans="2:10">
      <c r="B41" s="2" t="s">
        <v>55</v>
      </c>
      <c r="D41" s="48">
        <v>4.0000053122639658E-8</v>
      </c>
      <c r="E41" s="49">
        <v>0</v>
      </c>
      <c r="F41" s="48">
        <f t="shared" si="1"/>
        <v>4.0000053122639658E-8</v>
      </c>
      <c r="I41" s="11"/>
    </row>
    <row r="42" spans="2:10">
      <c r="B42" s="2" t="s">
        <v>56</v>
      </c>
      <c r="D42" s="48">
        <v>231.31004295999998</v>
      </c>
      <c r="E42" s="49">
        <v>260.26557221000002</v>
      </c>
      <c r="F42" s="48">
        <f t="shared" si="1"/>
        <v>-28.955529250000041</v>
      </c>
      <c r="G42" s="2" t="s">
        <v>57</v>
      </c>
      <c r="I42" s="11"/>
    </row>
    <row r="43" spans="2:10">
      <c r="B43" s="14" t="s">
        <v>58</v>
      </c>
      <c r="C43" s="14"/>
      <c r="D43" s="59">
        <v>36.141111810000005</v>
      </c>
      <c r="E43" s="59">
        <v>31.966459260000001</v>
      </c>
      <c r="F43" s="52">
        <f t="shared" si="1"/>
        <v>4.1746525500000047</v>
      </c>
      <c r="G43" s="2" t="s">
        <v>59</v>
      </c>
    </row>
    <row r="44" spans="2:10">
      <c r="B44" s="2" t="s">
        <v>60</v>
      </c>
      <c r="D44" s="48">
        <f>SUM(D37:D43)</f>
        <v>3578.3865731299993</v>
      </c>
      <c r="E44" s="49">
        <f>SUM(E37:E43)</f>
        <v>2621.3948643200001</v>
      </c>
      <c r="F44" s="48">
        <f>SUM(F37:F43)</f>
        <v>956.99170880999941</v>
      </c>
    </row>
    <row r="45" spans="2:10" ht="12.95">
      <c r="B45" s="20" t="s">
        <v>61</v>
      </c>
      <c r="C45" s="20"/>
      <c r="D45" s="60">
        <f>D44+D34</f>
        <v>4578.1236313600002</v>
      </c>
      <c r="E45" s="61">
        <f>E44+E34</f>
        <v>3608.5357270900004</v>
      </c>
      <c r="F45" s="60">
        <f>F44+F34</f>
        <v>969.58790427000008</v>
      </c>
    </row>
    <row r="46" spans="2:10">
      <c r="D46" s="48"/>
      <c r="E46" s="49"/>
      <c r="F46" s="48"/>
    </row>
    <row r="47" spans="2:10" ht="12.95">
      <c r="B47" s="9" t="s">
        <v>62</v>
      </c>
      <c r="D47" s="48"/>
      <c r="E47" s="49"/>
      <c r="F47" s="48"/>
    </row>
    <row r="48" spans="2:10">
      <c r="B48" s="2" t="s">
        <v>63</v>
      </c>
      <c r="D48" s="48">
        <v>702.58605810000006</v>
      </c>
      <c r="E48" s="49">
        <v>681.67645030000006</v>
      </c>
      <c r="F48" s="48">
        <f>D48-E48</f>
        <v>20.909607800000003</v>
      </c>
      <c r="I48" s="11"/>
    </row>
    <row r="49" spans="2:9">
      <c r="B49" s="2" t="s">
        <v>64</v>
      </c>
      <c r="D49" s="48">
        <v>825.87452886999995</v>
      </c>
      <c r="E49" s="49">
        <v>838.75349512000003</v>
      </c>
      <c r="F49" s="48">
        <f>D49-E49</f>
        <v>-12.878966250000076</v>
      </c>
      <c r="I49" s="11"/>
    </row>
    <row r="50" spans="2:9">
      <c r="B50" s="2" t="s">
        <v>65</v>
      </c>
      <c r="D50" s="48">
        <v>11.6741609</v>
      </c>
      <c r="E50" s="49">
        <v>4.8258691899999997</v>
      </c>
      <c r="F50" s="48">
        <f>D50-E50</f>
        <v>6.8482917100000007</v>
      </c>
      <c r="I50" s="11"/>
    </row>
    <row r="51" spans="2:9">
      <c r="B51" s="14" t="s">
        <v>66</v>
      </c>
      <c r="C51" s="14"/>
      <c r="D51" s="59">
        <v>425.29016226999499</v>
      </c>
      <c r="E51" s="53">
        <v>530.69698071000039</v>
      </c>
      <c r="F51" s="52">
        <f>D51-E51</f>
        <v>-105.4068184400054</v>
      </c>
      <c r="I51" s="11"/>
    </row>
    <row r="52" spans="2:9" ht="12.95">
      <c r="B52" s="21" t="s">
        <v>67</v>
      </c>
      <c r="C52" s="21"/>
      <c r="D52" s="62">
        <f>SUM(D48:D51)</f>
        <v>1965.4249101399951</v>
      </c>
      <c r="E52" s="63">
        <f>SUM(E48:E51)</f>
        <v>2055.9527953200004</v>
      </c>
      <c r="F52" s="62">
        <f>SUM(F48:F51)</f>
        <v>-90.52788518000547</v>
      </c>
      <c r="G52" s="2" t="s">
        <v>68</v>
      </c>
      <c r="I52" s="11"/>
    </row>
    <row r="53" spans="2:9" ht="12.95" thickBot="1">
      <c r="B53" s="18" t="s">
        <v>69</v>
      </c>
      <c r="C53" s="18"/>
      <c r="D53" s="57">
        <f>D52+D45</f>
        <v>6543.5485414999948</v>
      </c>
      <c r="E53" s="58">
        <f>E52+E45</f>
        <v>5664.4885224100008</v>
      </c>
      <c r="F53" s="57">
        <f>F52+F45</f>
        <v>879.06001908999463</v>
      </c>
      <c r="I53" s="11"/>
    </row>
    <row r="54" spans="2:9" ht="12.95" thickTop="1">
      <c r="D54" s="22">
        <f>D53-D23</f>
        <v>-4.1836756281554699E-11</v>
      </c>
      <c r="E54" s="22">
        <f>E53-E23</f>
        <v>-1.9999788491986692E-8</v>
      </c>
      <c r="F54" s="22">
        <f>F53-F23</f>
        <v>1.9958747543569189E-8</v>
      </c>
    </row>
    <row r="55" spans="2:9" ht="12.95">
      <c r="D55" s="22"/>
      <c r="E55" s="22"/>
      <c r="F55" s="22"/>
      <c r="H55" s="23"/>
    </row>
    <row r="56" spans="2:9" ht="12.95">
      <c r="B56" s="24" t="s">
        <v>70</v>
      </c>
      <c r="C56" s="25"/>
      <c r="D56" s="26"/>
      <c r="E56" s="27"/>
    </row>
    <row r="57" spans="2:9" ht="12.95">
      <c r="B57" s="28" t="s">
        <v>71</v>
      </c>
      <c r="C57" s="29"/>
      <c r="D57" s="29"/>
      <c r="E57" s="30">
        <f>D9</f>
        <v>12.898957189999278</v>
      </c>
    </row>
    <row r="58" spans="2:9" ht="12.95">
      <c r="B58" s="31" t="s">
        <v>72</v>
      </c>
      <c r="C58" s="29"/>
      <c r="D58" s="13"/>
      <c r="E58" s="32"/>
    </row>
    <row r="59" spans="2:9">
      <c r="B59" s="33" t="s">
        <v>73</v>
      </c>
      <c r="C59" s="29"/>
      <c r="D59" s="39">
        <v>-8.2390605000000008</v>
      </c>
      <c r="E59" s="32"/>
    </row>
    <row r="60" spans="2:9">
      <c r="B60" s="28" t="s">
        <v>74</v>
      </c>
      <c r="C60" s="29"/>
      <c r="D60" s="13"/>
      <c r="E60" s="32">
        <f>SUM(D59:D59)</f>
        <v>-8.2390605000000008</v>
      </c>
    </row>
    <row r="61" spans="2:9" ht="12.95">
      <c r="B61" s="34" t="s">
        <v>75</v>
      </c>
      <c r="C61" s="35"/>
      <c r="D61" s="35"/>
      <c r="E61" s="36">
        <f>E57+E60</f>
        <v>4.6598966899992771</v>
      </c>
      <c r="F61" s="3">
        <f>E61-E9</f>
        <v>-7.2297723363590194E-13</v>
      </c>
    </row>
    <row r="63" spans="2:9" ht="12.95">
      <c r="B63" s="24" t="s">
        <v>76</v>
      </c>
      <c r="C63" s="25"/>
      <c r="D63" s="115"/>
      <c r="E63" s="116"/>
    </row>
    <row r="64" spans="2:9" ht="12.95">
      <c r="B64" s="28" t="s">
        <v>77</v>
      </c>
      <c r="C64" s="29"/>
      <c r="D64" s="29"/>
      <c r="E64" s="30">
        <f>D10</f>
        <v>675.77479950000043</v>
      </c>
    </row>
    <row r="65" spans="2:6" ht="12.95">
      <c r="B65" s="31" t="s">
        <v>72</v>
      </c>
      <c r="C65" s="29"/>
      <c r="D65" s="29"/>
      <c r="E65" s="32"/>
    </row>
    <row r="66" spans="2:6">
      <c r="B66" s="33" t="s">
        <v>78</v>
      </c>
      <c r="C66" s="29"/>
      <c r="D66" s="29">
        <v>0</v>
      </c>
      <c r="E66" s="32"/>
    </row>
    <row r="67" spans="2:6">
      <c r="B67" s="33" t="s">
        <v>73</v>
      </c>
      <c r="C67" s="29"/>
      <c r="D67" s="39">
        <v>-0.36436750999999046</v>
      </c>
      <c r="E67" s="32"/>
    </row>
    <row r="68" spans="2:6">
      <c r="B68" s="28" t="s">
        <v>74</v>
      </c>
      <c r="C68" s="29"/>
      <c r="D68" s="13"/>
      <c r="E68" s="32">
        <f>SUM(D66:D67)</f>
        <v>-0.36436750999999046</v>
      </c>
    </row>
    <row r="69" spans="2:6" ht="12.95">
      <c r="B69" s="34" t="s">
        <v>79</v>
      </c>
      <c r="C69" s="35"/>
      <c r="D69" s="35"/>
      <c r="E69" s="36">
        <f>E64+E68</f>
        <v>675.41043199000046</v>
      </c>
      <c r="F69" s="3">
        <f>E69-E10</f>
        <v>0</v>
      </c>
    </row>
    <row r="71" spans="2:6" ht="12.95">
      <c r="B71" s="24" t="s">
        <v>80</v>
      </c>
      <c r="C71" s="25"/>
      <c r="D71" s="115"/>
      <c r="E71" s="116"/>
    </row>
    <row r="72" spans="2:6" ht="12.95">
      <c r="B72" s="28" t="s">
        <v>81</v>
      </c>
      <c r="C72" s="29"/>
      <c r="D72" s="29"/>
      <c r="E72" s="30">
        <f>D12</f>
        <v>13.691242170000002</v>
      </c>
    </row>
    <row r="73" spans="2:6" ht="12.95">
      <c r="B73" s="31" t="s">
        <v>72</v>
      </c>
      <c r="C73" s="29"/>
      <c r="D73" s="29"/>
      <c r="E73" s="32"/>
    </row>
    <row r="74" spans="2:6">
      <c r="B74" s="33" t="s">
        <v>73</v>
      </c>
      <c r="C74" s="29"/>
      <c r="D74" s="39">
        <v>-7.8672209999999035E-2</v>
      </c>
      <c r="E74" s="32"/>
    </row>
    <row r="75" spans="2:6">
      <c r="B75" s="28" t="s">
        <v>74</v>
      </c>
      <c r="C75" s="29"/>
      <c r="D75" s="13"/>
      <c r="E75" s="32">
        <f>SUM(D74:D74)</f>
        <v>-7.8672209999999035E-2</v>
      </c>
    </row>
    <row r="76" spans="2:6" ht="12.95">
      <c r="B76" s="34" t="s">
        <v>82</v>
      </c>
      <c r="C76" s="35"/>
      <c r="D76" s="35"/>
      <c r="E76" s="36">
        <f>E72+E75</f>
        <v>13.612569960000004</v>
      </c>
      <c r="F76" s="3">
        <f>E76-E12</f>
        <v>0</v>
      </c>
    </row>
    <row r="77" spans="2:6">
      <c r="D77" s="13"/>
      <c r="E77" s="13"/>
    </row>
    <row r="78" spans="2:6" ht="12.95">
      <c r="B78" s="24" t="s">
        <v>83</v>
      </c>
      <c r="C78" s="25"/>
      <c r="D78" s="115"/>
      <c r="E78" s="116"/>
    </row>
    <row r="79" spans="2:6" ht="17.25" customHeight="1">
      <c r="B79" s="28" t="s">
        <v>84</v>
      </c>
      <c r="C79" s="29"/>
      <c r="D79" s="29"/>
      <c r="E79" s="30">
        <f>D17</f>
        <v>4821.2930136600362</v>
      </c>
    </row>
    <row r="80" spans="2:6" ht="17.25" customHeight="1">
      <c r="B80" s="31" t="s">
        <v>72</v>
      </c>
      <c r="C80" s="29"/>
      <c r="D80" s="29"/>
      <c r="E80" s="32"/>
    </row>
    <row r="81" spans="2:9" ht="17.25" customHeight="1">
      <c r="B81" s="33" t="s">
        <v>73</v>
      </c>
      <c r="C81" s="29"/>
      <c r="D81" s="29">
        <v>-60.09993722999954</v>
      </c>
      <c r="E81" s="32"/>
    </row>
    <row r="82" spans="2:9" ht="17.25" customHeight="1">
      <c r="B82" s="33" t="s">
        <v>85</v>
      </c>
      <c r="C82" s="29"/>
      <c r="D82" s="29">
        <v>-27.970221169999999</v>
      </c>
      <c r="E82" s="32"/>
    </row>
    <row r="83" spans="2:9" ht="17.25" customHeight="1">
      <c r="B83" s="33" t="s">
        <v>86</v>
      </c>
      <c r="C83" s="29"/>
      <c r="D83" s="29">
        <v>-945.51603369999941</v>
      </c>
      <c r="E83" s="32"/>
    </row>
    <row r="84" spans="2:9" ht="17.25" customHeight="1">
      <c r="B84" s="33" t="s">
        <v>87</v>
      </c>
      <c r="C84" s="29"/>
      <c r="D84" s="29">
        <v>14.447064349962234</v>
      </c>
      <c r="E84" s="32"/>
    </row>
    <row r="85" spans="2:9" ht="17.25" customHeight="1">
      <c r="B85" s="33" t="s">
        <v>88</v>
      </c>
      <c r="D85" s="15">
        <v>-9.8696366799996351</v>
      </c>
      <c r="E85" s="32"/>
    </row>
    <row r="86" spans="2:9" ht="17.25" customHeight="1">
      <c r="B86" s="28" t="s">
        <v>74</v>
      </c>
      <c r="C86" s="29"/>
      <c r="D86" s="13"/>
      <c r="E86" s="32">
        <f>SUM(D81:D85)</f>
        <v>-1029.0087644300363</v>
      </c>
    </row>
    <row r="87" spans="2:9" ht="17.25" customHeight="1">
      <c r="B87" s="34" t="s">
        <v>89</v>
      </c>
      <c r="C87" s="35"/>
      <c r="D87" s="35"/>
      <c r="E87" s="36">
        <f>E79+E86</f>
        <v>3792.2842492299997</v>
      </c>
      <c r="F87" s="3">
        <f>E87-E17</f>
        <v>0</v>
      </c>
    </row>
    <row r="88" spans="2:9" ht="17.25" customHeight="1"/>
    <row r="89" spans="2:9" ht="17.25" customHeight="1">
      <c r="B89" s="24" t="s">
        <v>90</v>
      </c>
      <c r="C89" s="25"/>
      <c r="D89" s="37"/>
      <c r="E89" s="38"/>
    </row>
    <row r="90" spans="2:9" ht="12.95">
      <c r="B90" s="28" t="s">
        <v>91</v>
      </c>
      <c r="C90" s="29"/>
      <c r="D90" s="29"/>
      <c r="E90" s="30">
        <f>D19</f>
        <v>946.89932576000012</v>
      </c>
      <c r="H90" s="29"/>
    </row>
    <row r="91" spans="2:9" ht="12.95">
      <c r="B91" s="31" t="s">
        <v>72</v>
      </c>
      <c r="C91" s="29"/>
      <c r="D91" s="29"/>
      <c r="E91" s="32"/>
      <c r="H91" s="29"/>
    </row>
    <row r="92" spans="2:9">
      <c r="B92" s="40" t="s">
        <v>92</v>
      </c>
      <c r="C92" s="29"/>
      <c r="D92" s="29">
        <v>-14.447064350000144</v>
      </c>
      <c r="E92" s="32"/>
      <c r="H92" s="29"/>
    </row>
    <row r="93" spans="2:9">
      <c r="B93" s="40" t="s">
        <v>88</v>
      </c>
      <c r="C93" s="29"/>
      <c r="D93" s="39">
        <v>-7.3972658999999759</v>
      </c>
      <c r="E93" s="32"/>
      <c r="H93" s="13"/>
      <c r="I93" s="13"/>
    </row>
    <row r="94" spans="2:9">
      <c r="B94" s="28" t="s">
        <v>74</v>
      </c>
      <c r="C94" s="29"/>
      <c r="D94" s="13"/>
      <c r="E94" s="32">
        <f>SUM(D92:D93)</f>
        <v>-21.84433025000012</v>
      </c>
    </row>
    <row r="95" spans="2:9" ht="12.95">
      <c r="B95" s="34" t="s">
        <v>93</v>
      </c>
      <c r="C95" s="35"/>
      <c r="D95" s="35"/>
      <c r="E95" s="36">
        <f>E90+E94</f>
        <v>925.05499551000003</v>
      </c>
      <c r="F95" s="3">
        <f>E95-E19</f>
        <v>0</v>
      </c>
    </row>
    <row r="97" spans="2:6" ht="12.95">
      <c r="B97" s="24" t="s">
        <v>94</v>
      </c>
      <c r="C97" s="25"/>
      <c r="D97" s="37"/>
      <c r="E97" s="38"/>
    </row>
    <row r="98" spans="2:6" ht="12.95">
      <c r="B98" s="28" t="s">
        <v>95</v>
      </c>
      <c r="C98" s="29"/>
      <c r="D98" s="29"/>
      <c r="E98" s="30">
        <f>D20</f>
        <v>1.0360963642597198E-13</v>
      </c>
    </row>
    <row r="99" spans="2:6" ht="12.95">
      <c r="B99" s="31" t="s">
        <v>72</v>
      </c>
      <c r="C99" s="29"/>
      <c r="D99" s="29"/>
      <c r="E99" s="32"/>
    </row>
    <row r="100" spans="2:6">
      <c r="B100" s="33" t="s">
        <v>88</v>
      </c>
      <c r="C100" s="29"/>
      <c r="D100" s="29">
        <v>387.81291402000005</v>
      </c>
      <c r="E100" s="32"/>
    </row>
    <row r="101" spans="2:6">
      <c r="B101" s="33" t="s">
        <v>88</v>
      </c>
      <c r="C101" s="29"/>
      <c r="D101" s="39">
        <v>-211.30063819000014</v>
      </c>
      <c r="E101" s="32"/>
    </row>
    <row r="102" spans="2:6">
      <c r="B102" s="28" t="s">
        <v>74</v>
      </c>
      <c r="C102" s="29"/>
      <c r="D102" s="13"/>
      <c r="E102" s="32">
        <f>SUM(D100:D101)</f>
        <v>176.51227582999991</v>
      </c>
    </row>
    <row r="103" spans="2:6" ht="12.95">
      <c r="B103" s="34" t="s">
        <v>96</v>
      </c>
      <c r="C103" s="35"/>
      <c r="D103" s="35"/>
      <c r="E103" s="36">
        <f>E98+E102</f>
        <v>176.51227583000002</v>
      </c>
      <c r="F103" s="3">
        <f>E103-E20</f>
        <v>0</v>
      </c>
    </row>
    <row r="105" spans="2:6" ht="12.95">
      <c r="B105" s="24" t="s">
        <v>97</v>
      </c>
      <c r="C105" s="25"/>
      <c r="D105" s="37"/>
      <c r="E105" s="38"/>
    </row>
    <row r="106" spans="2:6" ht="12.95">
      <c r="B106" s="28" t="s">
        <v>98</v>
      </c>
      <c r="C106" s="29"/>
      <c r="D106" s="29"/>
      <c r="E106" s="30">
        <f>D21</f>
        <v>3.3140759399999995</v>
      </c>
    </row>
    <row r="107" spans="2:6" ht="12.95">
      <c r="B107" s="31" t="s">
        <v>72</v>
      </c>
      <c r="C107" s="29"/>
      <c r="D107" s="29"/>
      <c r="E107" s="32"/>
    </row>
    <row r="108" spans="2:6">
      <c r="B108" s="33" t="s">
        <v>73</v>
      </c>
      <c r="C108" s="29"/>
      <c r="D108" s="39">
        <v>3.9628999999999999</v>
      </c>
      <c r="E108" s="32"/>
    </row>
    <row r="109" spans="2:6">
      <c r="B109" s="28" t="s">
        <v>74</v>
      </c>
      <c r="C109" s="29"/>
      <c r="D109" s="13"/>
      <c r="E109" s="32">
        <f>SUM(D108:D108)</f>
        <v>3.9628999999999999</v>
      </c>
    </row>
    <row r="110" spans="2:6" ht="12.95">
      <c r="B110" s="34" t="s">
        <v>99</v>
      </c>
      <c r="C110" s="35"/>
      <c r="D110" s="35"/>
      <c r="E110" s="36">
        <f>E106+E109</f>
        <v>7.2769759399999998</v>
      </c>
      <c r="F110" s="3">
        <f>E110-E21</f>
        <v>0</v>
      </c>
    </row>
    <row r="112" spans="2:6" ht="12.95">
      <c r="B112" s="24" t="s">
        <v>100</v>
      </c>
      <c r="C112" s="25"/>
      <c r="D112" s="37"/>
      <c r="E112" s="38"/>
    </row>
    <row r="113" spans="2:6" ht="12.95">
      <c r="B113" s="28" t="s">
        <v>101</v>
      </c>
      <c r="C113" s="29"/>
      <c r="D113" s="29"/>
      <c r="E113" s="30">
        <f>D28</f>
        <v>511.68595470000071</v>
      </c>
    </row>
    <row r="114" spans="2:6" ht="12.95">
      <c r="B114" s="31" t="s">
        <v>72</v>
      </c>
      <c r="C114" s="29"/>
      <c r="D114" s="29"/>
      <c r="E114" s="32"/>
    </row>
    <row r="115" spans="2:6">
      <c r="B115" s="33" t="s">
        <v>73</v>
      </c>
      <c r="C115" s="29"/>
      <c r="D115" s="29">
        <v>-0.37113789999997615</v>
      </c>
      <c r="E115" s="32"/>
    </row>
    <row r="116" spans="2:6">
      <c r="B116" s="33" t="s">
        <v>102</v>
      </c>
      <c r="C116" s="29"/>
      <c r="D116" s="39">
        <v>16.956368699999153</v>
      </c>
      <c r="E116" s="32"/>
    </row>
    <row r="117" spans="2:6">
      <c r="B117" s="28" t="s">
        <v>74</v>
      </c>
      <c r="C117" s="29"/>
      <c r="D117" s="13"/>
      <c r="E117" s="32">
        <f>SUM(D115:D116)</f>
        <v>16.585230799999177</v>
      </c>
    </row>
    <row r="118" spans="2:6" ht="12.95">
      <c r="B118" s="34" t="s">
        <v>103</v>
      </c>
      <c r="C118" s="35"/>
      <c r="D118" s="35"/>
      <c r="E118" s="36">
        <f>E113+E117</f>
        <v>528.27118549999989</v>
      </c>
      <c r="F118" s="3">
        <f>E118-E28</f>
        <v>0</v>
      </c>
    </row>
    <row r="119" spans="2:6" s="9" customFormat="1" ht="12.95">
      <c r="B119" s="2"/>
      <c r="C119" s="2"/>
      <c r="D119" s="3"/>
      <c r="E119" s="3"/>
      <c r="F119" s="3"/>
    </row>
    <row r="120" spans="2:6" ht="12.95">
      <c r="B120" s="24" t="s">
        <v>104</v>
      </c>
      <c r="C120" s="25"/>
      <c r="D120" s="37"/>
      <c r="E120" s="38"/>
    </row>
    <row r="121" spans="2:6" ht="12.95">
      <c r="B121" s="28" t="s">
        <v>101</v>
      </c>
      <c r="C121" s="29"/>
      <c r="D121" s="29"/>
      <c r="E121" s="30">
        <f>D29</f>
        <v>59.324088779999997</v>
      </c>
    </row>
    <row r="122" spans="2:6" ht="12.95">
      <c r="B122" s="31" t="s">
        <v>72</v>
      </c>
      <c r="C122" s="29"/>
      <c r="D122" s="29"/>
      <c r="E122" s="32"/>
    </row>
    <row r="123" spans="2:6">
      <c r="B123" s="33" t="s">
        <v>105</v>
      </c>
      <c r="C123" s="29"/>
      <c r="D123" s="39">
        <v>4.4197315700000077</v>
      </c>
      <c r="E123" s="32"/>
    </row>
    <row r="124" spans="2:6">
      <c r="B124" s="28" t="s">
        <v>74</v>
      </c>
      <c r="C124" s="29"/>
      <c r="D124" s="13"/>
      <c r="E124" s="32">
        <f>SUM(D123:D123)</f>
        <v>4.4197315700000077</v>
      </c>
    </row>
    <row r="125" spans="2:6" ht="12.95">
      <c r="B125" s="34" t="s">
        <v>106</v>
      </c>
      <c r="C125" s="35"/>
      <c r="D125" s="35"/>
      <c r="E125" s="36">
        <f>E121+E124</f>
        <v>63.743820350000007</v>
      </c>
      <c r="F125" s="3">
        <f>E125-E29</f>
        <v>0</v>
      </c>
    </row>
    <row r="127" spans="2:6" ht="12.95">
      <c r="B127" s="24" t="s">
        <v>107</v>
      </c>
      <c r="C127" s="41"/>
      <c r="D127" s="37"/>
      <c r="E127" s="38"/>
      <c r="F127" s="17"/>
    </row>
    <row r="128" spans="2:6" ht="12.95">
      <c r="B128" s="28" t="s">
        <v>108</v>
      </c>
      <c r="C128" s="29"/>
      <c r="D128" s="29"/>
      <c r="E128" s="30">
        <f>D30</f>
        <v>27.970221169999999</v>
      </c>
    </row>
    <row r="129" spans="2:6" ht="12.95">
      <c r="B129" s="31" t="s">
        <v>72</v>
      </c>
      <c r="C129" s="29"/>
      <c r="D129" s="29"/>
      <c r="E129" s="32"/>
    </row>
    <row r="130" spans="2:6">
      <c r="B130" s="40" t="s">
        <v>109</v>
      </c>
      <c r="C130" s="29"/>
      <c r="D130" s="39">
        <v>-27.970221169999999</v>
      </c>
      <c r="E130" s="32"/>
    </row>
    <row r="131" spans="2:6">
      <c r="B131" s="28" t="s">
        <v>74</v>
      </c>
      <c r="C131" s="29"/>
      <c r="D131" s="13"/>
      <c r="E131" s="32">
        <f>SUM(D130:D130)</f>
        <v>-27.970221169999999</v>
      </c>
    </row>
    <row r="132" spans="2:6" ht="12.95">
      <c r="B132" s="34" t="s">
        <v>110</v>
      </c>
      <c r="C132" s="35"/>
      <c r="D132" s="35"/>
      <c r="E132" s="36">
        <f>E128+E131</f>
        <v>0</v>
      </c>
      <c r="F132" s="3">
        <f>E132-E30</f>
        <v>0</v>
      </c>
    </row>
    <row r="133" spans="2:6" ht="12.95">
      <c r="B133" s="20"/>
      <c r="C133" s="35"/>
      <c r="D133" s="35"/>
      <c r="E133" s="42"/>
    </row>
    <row r="134" spans="2:6" ht="12.95">
      <c r="B134" s="24" t="s">
        <v>111</v>
      </c>
      <c r="C134" s="25"/>
      <c r="D134" s="37"/>
      <c r="E134" s="38"/>
    </row>
    <row r="135" spans="2:6" ht="12.95">
      <c r="B135" s="28" t="s">
        <v>112</v>
      </c>
      <c r="C135" s="29"/>
      <c r="D135" s="29"/>
      <c r="E135" s="30">
        <f>D31</f>
        <v>309.87370518</v>
      </c>
    </row>
    <row r="136" spans="2:6" ht="12.95">
      <c r="B136" s="31" t="s">
        <v>72</v>
      </c>
      <c r="C136" s="29"/>
      <c r="D136" s="29"/>
      <c r="E136" s="32"/>
    </row>
    <row r="137" spans="2:6">
      <c r="B137" s="33" t="s">
        <v>73</v>
      </c>
      <c r="C137" s="29"/>
      <c r="D137" s="39">
        <v>-4.8737051800000071</v>
      </c>
      <c r="E137" s="32"/>
    </row>
    <row r="138" spans="2:6">
      <c r="B138" s="28" t="s">
        <v>74</v>
      </c>
      <c r="C138" s="29"/>
      <c r="D138" s="13"/>
      <c r="E138" s="32">
        <f>SUM(D137:D137)</f>
        <v>-4.8737051800000071</v>
      </c>
    </row>
    <row r="139" spans="2:6" ht="12.95">
      <c r="B139" s="34" t="s">
        <v>113</v>
      </c>
      <c r="C139" s="35"/>
      <c r="D139" s="35"/>
      <c r="E139" s="36">
        <f>E135+E138</f>
        <v>305</v>
      </c>
      <c r="F139" s="3">
        <f>E139-E31</f>
        <v>0</v>
      </c>
    </row>
    <row r="141" spans="2:6" ht="12.95">
      <c r="B141" s="24" t="s">
        <v>114</v>
      </c>
      <c r="C141" s="25"/>
      <c r="D141" s="37"/>
      <c r="E141" s="38"/>
    </row>
    <row r="142" spans="2:6" ht="12.95">
      <c r="B142" s="28" t="s">
        <v>115</v>
      </c>
      <c r="C142" s="29"/>
      <c r="D142" s="29"/>
      <c r="E142" s="30">
        <f>D32</f>
        <v>1.6268352500000001</v>
      </c>
    </row>
    <row r="143" spans="2:6" ht="12.95">
      <c r="B143" s="31" t="s">
        <v>72</v>
      </c>
      <c r="C143" s="29"/>
      <c r="D143" s="29"/>
      <c r="E143" s="32"/>
    </row>
    <row r="144" spans="2:6">
      <c r="B144" s="33" t="s">
        <v>73</v>
      </c>
      <c r="C144" s="29"/>
      <c r="D144" s="39">
        <v>-0.7712282800000001</v>
      </c>
      <c r="E144" s="32"/>
    </row>
    <row r="145" spans="2:8">
      <c r="B145" s="28" t="s">
        <v>74</v>
      </c>
      <c r="C145" s="29"/>
      <c r="D145" s="13"/>
      <c r="E145" s="32">
        <f>SUM(D144:D144)</f>
        <v>-0.7712282800000001</v>
      </c>
    </row>
    <row r="146" spans="2:8" ht="12.95">
      <c r="B146" s="34" t="s">
        <v>116</v>
      </c>
      <c r="C146" s="35"/>
      <c r="D146" s="35"/>
      <c r="E146" s="36">
        <f>E142+E145</f>
        <v>0.85560696999999997</v>
      </c>
      <c r="F146" s="3">
        <f>E146-E32</f>
        <v>0</v>
      </c>
    </row>
    <row r="148" spans="2:8" ht="12.95">
      <c r="B148" s="24" t="s">
        <v>117</v>
      </c>
      <c r="C148" s="25"/>
      <c r="D148" s="37"/>
      <c r="E148" s="38"/>
      <c r="F148" s="13"/>
    </row>
    <row r="149" spans="2:8" ht="12.95">
      <c r="B149" s="28" t="s">
        <v>118</v>
      </c>
      <c r="C149" s="29"/>
      <c r="D149" s="29"/>
      <c r="E149" s="30">
        <f>D33</f>
        <v>89.256253150000006</v>
      </c>
      <c r="F149" s="13"/>
    </row>
    <row r="150" spans="2:8" ht="12.95">
      <c r="B150" s="31" t="s">
        <v>72</v>
      </c>
      <c r="C150" s="29"/>
      <c r="D150" s="29"/>
      <c r="E150" s="32"/>
      <c r="F150" s="13"/>
    </row>
    <row r="151" spans="2:8">
      <c r="B151" s="40" t="s">
        <v>73</v>
      </c>
      <c r="C151" s="29"/>
      <c r="D151" s="39">
        <v>1.399679999999702E-2</v>
      </c>
      <c r="E151" s="32"/>
      <c r="F151" s="13"/>
    </row>
    <row r="152" spans="2:8">
      <c r="B152" s="28" t="s">
        <v>74</v>
      </c>
      <c r="C152" s="29"/>
      <c r="D152" s="13"/>
      <c r="E152" s="32">
        <f>SUM(D151:D151)</f>
        <v>1.399679999999702E-2</v>
      </c>
      <c r="F152" s="13"/>
    </row>
    <row r="153" spans="2:8" ht="12.95">
      <c r="B153" s="34" t="s">
        <v>119</v>
      </c>
      <c r="C153" s="35"/>
      <c r="D153" s="35"/>
      <c r="E153" s="36">
        <f>E149+E152</f>
        <v>89.270249950000007</v>
      </c>
      <c r="F153" s="13">
        <f>E153-E33</f>
        <v>0</v>
      </c>
    </row>
    <row r="155" spans="2:8" ht="12.95">
      <c r="B155" s="24" t="s">
        <v>120</v>
      </c>
      <c r="C155" s="25"/>
      <c r="D155" s="37"/>
      <c r="E155" s="38"/>
      <c r="F155" s="13"/>
    </row>
    <row r="156" spans="2:8" ht="12.95">
      <c r="B156" s="28" t="s">
        <v>121</v>
      </c>
      <c r="C156" s="29"/>
      <c r="D156" s="29"/>
      <c r="E156" s="30">
        <f>D37</f>
        <v>945.51603369999941</v>
      </c>
      <c r="F156" s="13"/>
    </row>
    <row r="157" spans="2:8" ht="12.95">
      <c r="B157" s="31" t="s">
        <v>72</v>
      </c>
      <c r="C157" s="29"/>
      <c r="D157" s="29"/>
      <c r="E157" s="32"/>
      <c r="F157" s="13"/>
    </row>
    <row r="158" spans="2:8">
      <c r="B158" s="40" t="s">
        <v>109</v>
      </c>
      <c r="C158" s="29"/>
      <c r="D158" s="39">
        <v>-945.51603369999941</v>
      </c>
      <c r="E158" s="32"/>
      <c r="F158" s="13"/>
      <c r="H158" s="13"/>
    </row>
    <row r="159" spans="2:8">
      <c r="B159" s="28" t="s">
        <v>74</v>
      </c>
      <c r="C159" s="29"/>
      <c r="D159" s="13"/>
      <c r="E159" s="32">
        <f>SUM(D158:D158)</f>
        <v>-945.51603369999941</v>
      </c>
      <c r="F159" s="13"/>
    </row>
    <row r="160" spans="2:8" ht="12.95">
      <c r="B160" s="34" t="s">
        <v>122</v>
      </c>
      <c r="C160" s="35"/>
      <c r="D160" s="35"/>
      <c r="E160" s="36">
        <f>E156+E159</f>
        <v>0</v>
      </c>
      <c r="F160" s="13">
        <f>E160-E37</f>
        <v>0</v>
      </c>
    </row>
    <row r="162" spans="2:7" ht="12.95">
      <c r="B162" s="24" t="s">
        <v>123</v>
      </c>
      <c r="C162" s="25"/>
      <c r="D162" s="37"/>
      <c r="E162" s="38"/>
    </row>
    <row r="163" spans="2:7" ht="12.95">
      <c r="B163" s="28" t="s">
        <v>124</v>
      </c>
      <c r="C163" s="29"/>
      <c r="D163" s="29"/>
      <c r="E163" s="30">
        <f>D39</f>
        <v>16.640706989999998</v>
      </c>
    </row>
    <row r="164" spans="2:7" ht="12.95">
      <c r="B164" s="31" t="s">
        <v>72</v>
      </c>
      <c r="C164" s="29"/>
      <c r="D164" s="29"/>
      <c r="E164" s="32"/>
    </row>
    <row r="165" spans="2:7">
      <c r="B165" s="33" t="s">
        <v>73</v>
      </c>
      <c r="C165" s="29"/>
      <c r="D165" s="39">
        <v>-6.7394558899999986</v>
      </c>
      <c r="E165" s="32"/>
    </row>
    <row r="166" spans="2:7">
      <c r="B166" s="28" t="s">
        <v>74</v>
      </c>
      <c r="C166" s="29"/>
      <c r="D166" s="13"/>
      <c r="E166" s="32">
        <f>SUM(D165:D165)</f>
        <v>-6.7394558899999986</v>
      </c>
    </row>
    <row r="167" spans="2:7" ht="12.95">
      <c r="B167" s="34" t="s">
        <v>125</v>
      </c>
      <c r="C167" s="35"/>
      <c r="D167" s="35"/>
      <c r="E167" s="36">
        <f>E163+E166</f>
        <v>9.9012510999999996</v>
      </c>
      <c r="F167" s="3">
        <f>E167-E39</f>
        <v>0</v>
      </c>
    </row>
    <row r="169" spans="2:7" ht="12.95">
      <c r="B169" s="24" t="s">
        <v>126</v>
      </c>
      <c r="C169" s="25"/>
      <c r="D169" s="37"/>
      <c r="E169" s="38"/>
    </row>
    <row r="170" spans="2:7" ht="12.95">
      <c r="B170" s="28" t="s">
        <v>127</v>
      </c>
      <c r="C170" s="29"/>
      <c r="D170" s="29"/>
      <c r="E170" s="30">
        <f>D40</f>
        <v>2277.1910704500001</v>
      </c>
    </row>
    <row r="171" spans="2:7" ht="12.95">
      <c r="B171" s="31" t="s">
        <v>72</v>
      </c>
      <c r="C171" s="29"/>
      <c r="D171" s="29"/>
      <c r="E171" s="32"/>
    </row>
    <row r="172" spans="2:7">
      <c r="B172" s="33" t="s">
        <v>73</v>
      </c>
      <c r="C172" s="29"/>
      <c r="D172" s="39">
        <v>-29.517095880000113</v>
      </c>
      <c r="E172" s="32"/>
      <c r="G172" s="43"/>
    </row>
    <row r="173" spans="2:7">
      <c r="B173" s="28" t="s">
        <v>74</v>
      </c>
      <c r="C173" s="29"/>
      <c r="D173" s="13"/>
      <c r="E173" s="32">
        <f>SUM(D172:D172)</f>
        <v>-29.517095880000113</v>
      </c>
    </row>
    <row r="174" spans="2:7" ht="12.95">
      <c r="B174" s="34" t="s">
        <v>128</v>
      </c>
      <c r="C174" s="35"/>
      <c r="D174" s="35"/>
      <c r="E174" s="36">
        <f>E170+E173</f>
        <v>2247.6739745700002</v>
      </c>
      <c r="F174" s="3">
        <f>E174-E40</f>
        <v>0</v>
      </c>
    </row>
    <row r="176" spans="2:7" ht="12.95">
      <c r="B176" s="24" t="s">
        <v>129</v>
      </c>
      <c r="C176" s="25"/>
      <c r="D176" s="37"/>
      <c r="E176" s="38"/>
    </row>
    <row r="177" spans="2:6" ht="12.95">
      <c r="B177" s="28" t="s">
        <v>130</v>
      </c>
      <c r="C177" s="29"/>
      <c r="D177" s="29"/>
      <c r="E177" s="30">
        <f>D42</f>
        <v>231.31004295999998</v>
      </c>
    </row>
    <row r="178" spans="2:6" ht="12.95">
      <c r="B178" s="31" t="s">
        <v>72</v>
      </c>
      <c r="C178" s="29"/>
      <c r="D178" s="29"/>
      <c r="E178" s="32"/>
    </row>
    <row r="179" spans="2:6">
      <c r="B179" s="33" t="s">
        <v>73</v>
      </c>
      <c r="C179" s="29"/>
      <c r="D179" s="29">
        <v>-12.393467910000027</v>
      </c>
      <c r="E179" s="32"/>
    </row>
    <row r="180" spans="2:6">
      <c r="B180" s="33" t="s">
        <v>88</v>
      </c>
      <c r="C180" s="29"/>
      <c r="D180" s="39">
        <v>41.348997159999968</v>
      </c>
      <c r="E180" s="32"/>
    </row>
    <row r="181" spans="2:6">
      <c r="B181" s="28" t="s">
        <v>74</v>
      </c>
      <c r="C181" s="29"/>
      <c r="D181" s="13"/>
      <c r="E181" s="32">
        <f>SUM(D179:D180)</f>
        <v>28.955529249999941</v>
      </c>
    </row>
    <row r="182" spans="2:6" ht="12.95">
      <c r="B182" s="34" t="s">
        <v>131</v>
      </c>
      <c r="C182" s="35"/>
      <c r="D182" s="35"/>
      <c r="E182" s="36">
        <f>E177+E181</f>
        <v>260.2655722099999</v>
      </c>
      <c r="F182" s="3">
        <f>E182-E42</f>
        <v>0</v>
      </c>
    </row>
    <row r="184" spans="2:6" ht="12.95">
      <c r="B184" s="24" t="s">
        <v>132</v>
      </c>
      <c r="C184" s="25"/>
      <c r="D184" s="37"/>
      <c r="E184" s="38"/>
      <c r="F184" s="13"/>
    </row>
    <row r="185" spans="2:6" ht="12.95">
      <c r="B185" s="28" t="s">
        <v>133</v>
      </c>
      <c r="C185" s="29"/>
      <c r="D185" s="29"/>
      <c r="E185" s="30">
        <f>D43</f>
        <v>36.141111810000005</v>
      </c>
      <c r="F185" s="13"/>
    </row>
    <row r="186" spans="2:6" ht="12.95">
      <c r="B186" s="31" t="s">
        <v>72</v>
      </c>
      <c r="C186" s="29"/>
      <c r="D186" s="29"/>
      <c r="E186" s="32"/>
      <c r="F186" s="13"/>
    </row>
    <row r="187" spans="2:6">
      <c r="B187" s="33" t="s">
        <v>73</v>
      </c>
      <c r="C187" s="29"/>
      <c r="D187" s="39">
        <v>-4.1746525500000011</v>
      </c>
      <c r="E187" s="32"/>
      <c r="F187" s="13"/>
    </row>
    <row r="188" spans="2:6">
      <c r="B188" s="28" t="s">
        <v>74</v>
      </c>
      <c r="C188" s="29"/>
      <c r="D188" s="13"/>
      <c r="E188" s="32">
        <f>SUM(D187:D187)</f>
        <v>-4.1746525500000011</v>
      </c>
      <c r="F188" s="13"/>
    </row>
    <row r="189" spans="2:6" ht="12.95">
      <c r="B189" s="34" t="s">
        <v>134</v>
      </c>
      <c r="C189" s="35"/>
      <c r="D189" s="35"/>
      <c r="E189" s="36">
        <f>E185+E188</f>
        <v>31.966459260000004</v>
      </c>
      <c r="F189" s="13">
        <f>E189-E43</f>
        <v>0</v>
      </c>
    </row>
    <row r="191" spans="2:6" ht="12.95">
      <c r="B191" s="24" t="s">
        <v>135</v>
      </c>
      <c r="C191" s="25"/>
      <c r="D191" s="37"/>
      <c r="E191" s="38"/>
      <c r="F191" s="13"/>
    </row>
    <row r="192" spans="2:6" ht="12.95">
      <c r="B192" s="28" t="s">
        <v>136</v>
      </c>
      <c r="C192" s="29"/>
      <c r="D192" s="29"/>
      <c r="E192" s="30">
        <f>D52</f>
        <v>1965.4249101399951</v>
      </c>
      <c r="F192" s="13"/>
    </row>
    <row r="193" spans="2:9" ht="12.95">
      <c r="B193" s="31" t="s">
        <v>72</v>
      </c>
      <c r="C193" s="29"/>
      <c r="D193" s="29"/>
      <c r="E193" s="32"/>
      <c r="F193" s="13"/>
    </row>
    <row r="194" spans="2:9">
      <c r="B194" s="33" t="s">
        <v>73</v>
      </c>
      <c r="C194" s="29"/>
      <c r="D194" s="29">
        <v>-5.9923906599997281</v>
      </c>
      <c r="E194" s="32"/>
      <c r="F194" s="13"/>
    </row>
    <row r="195" spans="2:9">
      <c r="B195" s="33" t="s">
        <v>88</v>
      </c>
      <c r="C195" s="29"/>
      <c r="D195" s="39">
        <v>96.520275840005141</v>
      </c>
      <c r="E195" s="32"/>
      <c r="F195" s="13"/>
      <c r="H195" s="13"/>
      <c r="I195" s="13"/>
    </row>
    <row r="196" spans="2:9">
      <c r="B196" s="28" t="s">
        <v>74</v>
      </c>
      <c r="C196" s="29"/>
      <c r="D196" s="13"/>
      <c r="E196" s="32">
        <f>SUM(D194:D195)</f>
        <v>90.527885180005413</v>
      </c>
      <c r="F196" s="13"/>
    </row>
    <row r="197" spans="2:9" ht="12.95">
      <c r="B197" s="34" t="s">
        <v>137</v>
      </c>
      <c r="C197" s="35"/>
      <c r="D197" s="35"/>
      <c r="E197" s="36">
        <f>E192+E196</f>
        <v>2055.9527953200004</v>
      </c>
      <c r="F197" s="13">
        <f>E197-E52</f>
        <v>0</v>
      </c>
    </row>
  </sheetData>
  <mergeCells count="3">
    <mergeCell ref="D63:E63"/>
    <mergeCell ref="D71:E71"/>
    <mergeCell ref="D78:E7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BF8D-C1D7-4835-8127-2D24EFA0A648}">
  <dimension ref="B1:O139"/>
  <sheetViews>
    <sheetView tabSelected="1" topLeftCell="A17" zoomScaleNormal="100" workbookViewId="0">
      <selection activeCell="C17" sqref="C17"/>
    </sheetView>
  </sheetViews>
  <sheetFormatPr defaultColWidth="8.7109375" defaultRowHeight="12.6"/>
  <cols>
    <col min="1" max="1" width="8.7109375" style="2"/>
    <col min="2" max="2" width="68.42578125" style="2" bestFit="1" customWidth="1"/>
    <col min="3" max="3" width="16.28515625" style="3" bestFit="1" customWidth="1"/>
    <col min="4" max="4" width="15.85546875" style="3" bestFit="1" customWidth="1"/>
    <col min="5" max="5" width="10.42578125" style="2" bestFit="1" customWidth="1"/>
    <col min="6" max="6" width="10.42578125" style="66" customWidth="1"/>
    <col min="7" max="7" width="7.42578125" style="2" customWidth="1"/>
    <col min="8" max="8" width="20.28515625" style="2" customWidth="1"/>
    <col min="9" max="9" width="6.85546875" style="2" customWidth="1"/>
    <col min="10" max="10" width="60.5703125" style="2" customWidth="1"/>
    <col min="11" max="11" width="18" style="2" customWidth="1"/>
    <col min="12" max="12" width="13.140625" style="2" bestFit="1" customWidth="1"/>
    <col min="13" max="13" width="15.5703125" style="2" customWidth="1"/>
    <col min="14" max="14" width="8.7109375" style="2"/>
    <col min="15" max="15" width="12.140625" style="67" bestFit="1" customWidth="1"/>
    <col min="16" max="16384" width="8.7109375" style="2"/>
  </cols>
  <sheetData>
    <row r="1" spans="2:12" ht="12.95">
      <c r="B1" s="1" t="s">
        <v>0</v>
      </c>
    </row>
    <row r="2" spans="2:12" ht="12.95">
      <c r="B2" s="1" t="s">
        <v>138</v>
      </c>
    </row>
    <row r="3" spans="2:12" ht="12.95">
      <c r="B3" s="1" t="s">
        <v>2</v>
      </c>
    </row>
    <row r="4" spans="2:12" ht="12.95">
      <c r="B4" s="4" t="s">
        <v>3</v>
      </c>
    </row>
    <row r="5" spans="2:12" ht="12.95">
      <c r="B5" s="68"/>
    </row>
    <row r="6" spans="2:12">
      <c r="D6" s="5"/>
    </row>
    <row r="7" spans="2:12" ht="12.95">
      <c r="B7" s="6"/>
      <c r="C7" s="69" t="s">
        <v>4</v>
      </c>
      <c r="D7" s="70" t="s">
        <v>5</v>
      </c>
      <c r="E7" s="71" t="s">
        <v>6</v>
      </c>
      <c r="F7" s="72" t="s">
        <v>7</v>
      </c>
    </row>
    <row r="8" spans="2:12" ht="12.95">
      <c r="B8" s="73" t="s">
        <v>139</v>
      </c>
      <c r="D8" s="8"/>
      <c r="E8" s="74"/>
      <c r="F8" s="75"/>
    </row>
    <row r="9" spans="2:12">
      <c r="B9" s="76" t="s">
        <v>140</v>
      </c>
      <c r="C9" s="48">
        <v>732.7451881599992</v>
      </c>
      <c r="D9" s="49">
        <v>694.57311340000001</v>
      </c>
      <c r="E9" s="102">
        <f>+C9-D9</f>
        <v>38.172074759999191</v>
      </c>
      <c r="F9" s="77" t="s">
        <v>11</v>
      </c>
      <c r="H9" s="78"/>
      <c r="I9" s="78"/>
      <c r="J9" s="78"/>
      <c r="K9" s="78"/>
    </row>
    <row r="10" spans="2:12">
      <c r="B10" s="76" t="s">
        <v>141</v>
      </c>
      <c r="C10" s="48">
        <v>3622.0099722999989</v>
      </c>
      <c r="D10" s="49">
        <v>3274.4112910900008</v>
      </c>
      <c r="E10" s="102">
        <f>+C10-D10</f>
        <v>347.59868120999818</v>
      </c>
      <c r="F10" s="77" t="s">
        <v>13</v>
      </c>
      <c r="H10" s="78"/>
    </row>
    <row r="11" spans="2:12">
      <c r="B11" s="76" t="s">
        <v>142</v>
      </c>
      <c r="C11" s="48">
        <v>82.344934199999983</v>
      </c>
      <c r="D11" s="49">
        <v>5.4908508200000004</v>
      </c>
      <c r="E11" s="102">
        <f>+C11-D11</f>
        <v>76.854083379999977</v>
      </c>
      <c r="F11" s="77" t="s">
        <v>16</v>
      </c>
      <c r="H11" s="78"/>
    </row>
    <row r="12" spans="2:12" ht="12.95">
      <c r="B12" s="79" t="s">
        <v>143</v>
      </c>
      <c r="C12" s="103">
        <f>SUM(C9:C11)</f>
        <v>4437.1000946599988</v>
      </c>
      <c r="D12" s="104">
        <f>SUM(D9:D11)</f>
        <v>3974.4752553100011</v>
      </c>
      <c r="E12" s="105">
        <f>SUM(E9:E11)</f>
        <v>462.62483934999733</v>
      </c>
      <c r="F12" s="44"/>
      <c r="H12" s="78"/>
    </row>
    <row r="13" spans="2:12">
      <c r="C13" s="106"/>
      <c r="D13" s="107"/>
      <c r="E13" s="102"/>
      <c r="F13" s="77"/>
      <c r="H13" s="78"/>
    </row>
    <row r="14" spans="2:12" ht="12.95">
      <c r="B14" s="73" t="s">
        <v>144</v>
      </c>
      <c r="C14" s="106"/>
      <c r="D14" s="107"/>
      <c r="E14" s="102"/>
      <c r="F14" s="77"/>
      <c r="H14" s="78"/>
    </row>
    <row r="15" spans="2:12">
      <c r="B15" s="76" t="s">
        <v>145</v>
      </c>
      <c r="C15" s="48">
        <v>3522.9722108400015</v>
      </c>
      <c r="D15" s="49">
        <v>3274.4112910900008</v>
      </c>
      <c r="E15" s="102">
        <f t="shared" ref="E15:E17" si="0">+C15-D15</f>
        <v>248.56091975000072</v>
      </c>
      <c r="F15" s="77" t="s">
        <v>21</v>
      </c>
      <c r="H15" s="78"/>
    </row>
    <row r="16" spans="2:12">
      <c r="B16" s="76" t="s">
        <v>146</v>
      </c>
      <c r="C16" s="48">
        <v>332.06650625000145</v>
      </c>
      <c r="D16" s="49">
        <v>305.00270346000002</v>
      </c>
      <c r="E16" s="102">
        <f t="shared" si="0"/>
        <v>27.063802790001432</v>
      </c>
      <c r="F16" s="77" t="s">
        <v>24</v>
      </c>
      <c r="H16" s="11"/>
      <c r="I16" s="78"/>
      <c r="J16" s="78"/>
      <c r="K16" s="78"/>
      <c r="L16" s="13"/>
    </row>
    <row r="17" spans="2:15">
      <c r="B17" s="76" t="s">
        <v>147</v>
      </c>
      <c r="C17" s="48">
        <v>188.98503569999991</v>
      </c>
      <c r="D17" s="49">
        <v>156.74917713999997</v>
      </c>
      <c r="E17" s="102">
        <f t="shared" si="0"/>
        <v>32.23585855999994</v>
      </c>
      <c r="F17" s="77" t="s">
        <v>26</v>
      </c>
      <c r="H17" s="78"/>
    </row>
    <row r="18" spans="2:15">
      <c r="B18" s="76" t="s">
        <v>148</v>
      </c>
      <c r="C18" s="48">
        <v>8.0181474000000019</v>
      </c>
      <c r="D18" s="49">
        <v>6.0538352400000006</v>
      </c>
      <c r="E18" s="102">
        <f>+C18-D18</f>
        <v>1.9643121600000013</v>
      </c>
      <c r="F18" s="77" t="s">
        <v>28</v>
      </c>
      <c r="H18" s="78"/>
    </row>
    <row r="19" spans="2:15" ht="12.95">
      <c r="B19" s="79" t="s">
        <v>149</v>
      </c>
      <c r="C19" s="103">
        <f>SUM(C15:C18)</f>
        <v>4052.0419001900032</v>
      </c>
      <c r="D19" s="104">
        <f>SUM(D15:D18)</f>
        <v>3742.2170069300009</v>
      </c>
      <c r="E19" s="108">
        <f>SUM(E15:E18)</f>
        <v>309.82489326000211</v>
      </c>
      <c r="F19" s="44"/>
      <c r="H19" s="78"/>
    </row>
    <row r="20" spans="2:15">
      <c r="B20" s="76"/>
      <c r="C20" s="106"/>
      <c r="D20" s="107"/>
      <c r="E20" s="102"/>
      <c r="F20" s="77"/>
      <c r="H20" s="78"/>
    </row>
    <row r="21" spans="2:15" s="9" customFormat="1" ht="12.95">
      <c r="B21" s="81" t="s">
        <v>150</v>
      </c>
      <c r="C21" s="109">
        <f>C12-C19</f>
        <v>385.05819446999567</v>
      </c>
      <c r="D21" s="110">
        <f>D12-D19</f>
        <v>232.25824838000017</v>
      </c>
      <c r="E21" s="111">
        <f t="shared" ref="E21:E35" si="1">+C21-D21</f>
        <v>152.7999460899955</v>
      </c>
      <c r="F21" s="82"/>
      <c r="H21" s="83"/>
      <c r="I21" s="83"/>
      <c r="J21" s="83"/>
      <c r="K21" s="83"/>
      <c r="O21" s="84"/>
    </row>
    <row r="22" spans="2:15">
      <c r="B22" s="76" t="s">
        <v>151</v>
      </c>
      <c r="C22" s="106">
        <v>5.7416133499999997</v>
      </c>
      <c r="D22" s="49">
        <v>8.6925236899999998</v>
      </c>
      <c r="E22" s="102">
        <f t="shared" si="1"/>
        <v>-2.9509103400000001</v>
      </c>
      <c r="F22" s="77" t="s">
        <v>35</v>
      </c>
      <c r="H22" s="78"/>
    </row>
    <row r="23" spans="2:15">
      <c r="B23" s="76" t="s">
        <v>152</v>
      </c>
      <c r="C23" s="106">
        <v>103.40635538000002</v>
      </c>
      <c r="D23" s="49">
        <v>103.88834786000001</v>
      </c>
      <c r="E23" s="102">
        <f t="shared" si="1"/>
        <v>-0.48199247999998818</v>
      </c>
      <c r="F23" s="77" t="s">
        <v>37</v>
      </c>
      <c r="H23" s="78"/>
    </row>
    <row r="24" spans="2:15" ht="12.95">
      <c r="B24" s="79" t="s">
        <v>153</v>
      </c>
      <c r="C24" s="103">
        <f>C23-C22</f>
        <v>97.664742030000028</v>
      </c>
      <c r="D24" s="104">
        <f>D23-D22</f>
        <v>95.195824170000009</v>
      </c>
      <c r="E24" s="105">
        <f>+C24-D24</f>
        <v>2.468917860000019</v>
      </c>
      <c r="F24" s="44"/>
      <c r="H24" s="78"/>
    </row>
    <row r="25" spans="2:15" ht="12.95">
      <c r="B25" s="81"/>
      <c r="C25" s="112"/>
      <c r="D25" s="110"/>
      <c r="E25" s="113"/>
      <c r="F25" s="85"/>
      <c r="H25" s="78"/>
    </row>
    <row r="26" spans="2:15" s="9" customFormat="1" ht="12.95">
      <c r="B26" s="81" t="s">
        <v>154</v>
      </c>
      <c r="C26" s="109">
        <f>C21-C24</f>
        <v>287.39345243999566</v>
      </c>
      <c r="D26" s="110">
        <f>D21-D24</f>
        <v>137.06242421000016</v>
      </c>
      <c r="E26" s="111">
        <f>E21-E24</f>
        <v>150.33102822999547</v>
      </c>
      <c r="F26" s="82"/>
      <c r="H26" s="83"/>
      <c r="O26" s="84"/>
    </row>
    <row r="27" spans="2:15">
      <c r="B27" s="76" t="s">
        <v>155</v>
      </c>
      <c r="C27" s="106">
        <v>76.33564183</v>
      </c>
      <c r="D27" s="49">
        <v>11.662577730000001</v>
      </c>
      <c r="E27" s="102">
        <f t="shared" si="1"/>
        <v>64.673064100000005</v>
      </c>
      <c r="F27" s="77" t="s">
        <v>39</v>
      </c>
      <c r="H27" s="78"/>
    </row>
    <row r="28" spans="2:15">
      <c r="B28" s="76" t="s">
        <v>156</v>
      </c>
      <c r="C28" s="106">
        <v>0</v>
      </c>
      <c r="D28" s="49">
        <v>5.2823498200000003</v>
      </c>
      <c r="E28" s="102">
        <f t="shared" si="1"/>
        <v>-5.2823498200000003</v>
      </c>
      <c r="F28" s="77" t="s">
        <v>41</v>
      </c>
      <c r="H28" s="78"/>
    </row>
    <row r="29" spans="2:15">
      <c r="B29" s="76" t="s">
        <v>157</v>
      </c>
      <c r="C29" s="106">
        <v>0</v>
      </c>
      <c r="D29" s="49">
        <v>0.67588568999999998</v>
      </c>
      <c r="E29" s="114">
        <f t="shared" si="1"/>
        <v>-0.67588568999999998</v>
      </c>
      <c r="F29" s="77" t="s">
        <v>43</v>
      </c>
      <c r="H29" s="11"/>
    </row>
    <row r="30" spans="2:15" ht="12.95">
      <c r="B30" s="79" t="s">
        <v>158</v>
      </c>
      <c r="C30" s="60">
        <f>+C26-SUM(C27:C29)</f>
        <v>211.05781060999567</v>
      </c>
      <c r="D30" s="61">
        <f>+D26-SUM(D27:D29)</f>
        <v>119.44161097000016</v>
      </c>
      <c r="E30" s="105">
        <f t="shared" si="1"/>
        <v>91.616199639995514</v>
      </c>
      <c r="F30" s="44"/>
      <c r="H30" s="3"/>
    </row>
    <row r="31" spans="2:15" ht="12.95">
      <c r="B31" s="81"/>
      <c r="C31" s="48"/>
      <c r="D31" s="49"/>
      <c r="E31" s="102"/>
      <c r="F31" s="77"/>
      <c r="H31" s="78"/>
    </row>
    <row r="32" spans="2:15" ht="12.95">
      <c r="B32" s="73" t="s">
        <v>159</v>
      </c>
      <c r="C32" s="106">
        <v>2.9342589100000001</v>
      </c>
      <c r="D32" s="49">
        <v>1.094228</v>
      </c>
      <c r="E32" s="102">
        <f t="shared" si="1"/>
        <v>1.8400309100000001</v>
      </c>
      <c r="F32" s="77" t="s">
        <v>45</v>
      </c>
      <c r="H32" s="78"/>
    </row>
    <row r="33" spans="2:8" ht="12.95">
      <c r="B33" s="79" t="s">
        <v>160</v>
      </c>
      <c r="C33" s="60">
        <f>C32</f>
        <v>2.9342589100000001</v>
      </c>
      <c r="D33" s="61">
        <f>D32</f>
        <v>1.094228</v>
      </c>
      <c r="E33" s="105">
        <f t="shared" si="1"/>
        <v>1.8400309100000001</v>
      </c>
      <c r="F33" s="86"/>
      <c r="H33" s="78"/>
    </row>
    <row r="34" spans="2:8">
      <c r="C34" s="48"/>
      <c r="D34" s="49"/>
      <c r="E34" s="102"/>
      <c r="F34" s="77"/>
      <c r="H34" s="78"/>
    </row>
    <row r="35" spans="2:8" ht="12.95">
      <c r="B35" s="79" t="s">
        <v>161</v>
      </c>
      <c r="C35" s="60">
        <f>C30+C33</f>
        <v>213.99206951999568</v>
      </c>
      <c r="D35" s="61">
        <f>D30+D33</f>
        <v>120.53583897000016</v>
      </c>
      <c r="E35" s="105">
        <f t="shared" si="1"/>
        <v>93.456230549995524</v>
      </c>
      <c r="F35" s="44"/>
      <c r="H35" s="78"/>
    </row>
    <row r="36" spans="2:8">
      <c r="D36" s="16"/>
      <c r="H36" s="78"/>
    </row>
    <row r="38" spans="2:8" ht="12.95">
      <c r="B38" s="24" t="s">
        <v>162</v>
      </c>
      <c r="C38" s="87"/>
      <c r="D38" s="115"/>
      <c r="E38" s="116"/>
      <c r="F38" s="75"/>
      <c r="H38" s="23"/>
    </row>
    <row r="39" spans="2:8" ht="12.95">
      <c r="B39" s="28" t="s">
        <v>163</v>
      </c>
      <c r="C39" s="22"/>
      <c r="D39" s="22"/>
      <c r="E39" s="30">
        <f>C9</f>
        <v>732.7451881599992</v>
      </c>
      <c r="F39" s="75"/>
    </row>
    <row r="40" spans="2:8" ht="12.95">
      <c r="B40" s="31" t="s">
        <v>72</v>
      </c>
      <c r="C40" s="22"/>
      <c r="D40" s="22"/>
      <c r="E40" s="32"/>
      <c r="F40" s="75" t="s">
        <v>164</v>
      </c>
    </row>
    <row r="41" spans="2:8">
      <c r="B41" s="33" t="s">
        <v>88</v>
      </c>
      <c r="C41" s="22"/>
      <c r="D41" s="22">
        <v>-37.196270149999975</v>
      </c>
      <c r="E41" s="32"/>
      <c r="F41" s="75"/>
    </row>
    <row r="42" spans="2:8">
      <c r="B42" s="33" t="s">
        <v>88</v>
      </c>
      <c r="C42" s="22"/>
      <c r="D42" s="15">
        <v>-0.97580460999929919</v>
      </c>
      <c r="E42" s="32"/>
      <c r="F42" s="75"/>
    </row>
    <row r="43" spans="2:8">
      <c r="B43" s="28" t="s">
        <v>74</v>
      </c>
      <c r="C43" s="22"/>
      <c r="E43" s="32">
        <f>SUM(D41:D42)</f>
        <v>-38.172074759999276</v>
      </c>
      <c r="F43" s="75"/>
    </row>
    <row r="44" spans="2:8" ht="12.95">
      <c r="B44" s="34" t="s">
        <v>165</v>
      </c>
      <c r="C44" s="12"/>
      <c r="D44" s="12"/>
      <c r="E44" s="36">
        <f>E39+E43</f>
        <v>694.5731133999999</v>
      </c>
      <c r="F44" s="75">
        <f>E44-D9</f>
        <v>0</v>
      </c>
    </row>
    <row r="46" spans="2:8" ht="12.95">
      <c r="B46" s="24" t="s">
        <v>166</v>
      </c>
      <c r="C46" s="87"/>
      <c r="D46" s="115"/>
      <c r="E46" s="116"/>
    </row>
    <row r="47" spans="2:8" ht="12.95">
      <c r="B47" s="28" t="s">
        <v>167</v>
      </c>
      <c r="C47" s="22"/>
      <c r="D47" s="22"/>
      <c r="E47" s="30">
        <f>C10</f>
        <v>3622.0099722999989</v>
      </c>
    </row>
    <row r="48" spans="2:8" ht="12.95">
      <c r="B48" s="31" t="s">
        <v>72</v>
      </c>
      <c r="C48" s="22"/>
      <c r="D48" s="22"/>
      <c r="E48" s="32"/>
    </row>
    <row r="49" spans="2:14">
      <c r="B49" s="33" t="s">
        <v>88</v>
      </c>
      <c r="C49" s="22"/>
      <c r="D49" s="22">
        <v>-99.037761460000041</v>
      </c>
      <c r="E49" s="32"/>
      <c r="H49" s="19"/>
    </row>
    <row r="50" spans="2:14">
      <c r="B50" s="33" t="s">
        <v>168</v>
      </c>
      <c r="C50" s="22"/>
      <c r="D50" s="15">
        <v>-248.56091974999856</v>
      </c>
      <c r="E50" s="32"/>
    </row>
    <row r="51" spans="2:14">
      <c r="B51" s="28" t="s">
        <v>74</v>
      </c>
      <c r="C51" s="22"/>
      <c r="E51" s="32">
        <f>SUM(D49:D50)</f>
        <v>-347.59868120999863</v>
      </c>
    </row>
    <row r="52" spans="2:14" ht="12.95">
      <c r="B52" s="34" t="s">
        <v>169</v>
      </c>
      <c r="C52" s="12"/>
      <c r="D52" s="12"/>
      <c r="E52" s="36">
        <f>E47+E51</f>
        <v>3274.4112910900003</v>
      </c>
      <c r="F52" s="66">
        <f>E52-D10</f>
        <v>0</v>
      </c>
    </row>
    <row r="54" spans="2:14" ht="12.95">
      <c r="B54" s="24" t="s">
        <v>170</v>
      </c>
      <c r="C54" s="87"/>
      <c r="D54" s="115"/>
      <c r="E54" s="116"/>
    </row>
    <row r="55" spans="2:14" ht="12.95">
      <c r="B55" s="28" t="s">
        <v>171</v>
      </c>
      <c r="C55" s="22"/>
      <c r="D55" s="22"/>
      <c r="E55" s="30">
        <f>C11</f>
        <v>82.344934199999983</v>
      </c>
      <c r="G55" s="19"/>
    </row>
    <row r="56" spans="2:14" ht="12.95">
      <c r="B56" s="31" t="s">
        <v>72</v>
      </c>
      <c r="C56" s="22"/>
      <c r="D56" s="22"/>
      <c r="E56" s="32"/>
    </row>
    <row r="57" spans="2:14" ht="15.75" customHeight="1">
      <c r="B57" s="40" t="s">
        <v>172</v>
      </c>
      <c r="C57" s="64"/>
      <c r="D57" s="64">
        <v>-15.074017700000002</v>
      </c>
      <c r="E57" s="65"/>
    </row>
    <row r="58" spans="2:14">
      <c r="B58" s="40" t="s">
        <v>173</v>
      </c>
      <c r="C58" s="22"/>
      <c r="D58" s="22">
        <v>-51.565613340000006</v>
      </c>
      <c r="E58" s="32"/>
    </row>
    <row r="59" spans="2:14">
      <c r="B59" s="40" t="s">
        <v>88</v>
      </c>
      <c r="C59" s="64"/>
      <c r="D59" s="88">
        <v>-10.214452339999982</v>
      </c>
      <c r="E59" s="65"/>
    </row>
    <row r="60" spans="2:14">
      <c r="B60" s="89" t="s">
        <v>74</v>
      </c>
      <c r="C60" s="64"/>
      <c r="D60" s="80"/>
      <c r="E60" s="65">
        <f>SUM(D57:D59)</f>
        <v>-76.854083379999992</v>
      </c>
    </row>
    <row r="61" spans="2:14" ht="12.95">
      <c r="B61" s="90" t="s">
        <v>174</v>
      </c>
      <c r="C61" s="91"/>
      <c r="D61" s="91"/>
      <c r="E61" s="92">
        <f>E55+E60</f>
        <v>5.4908508199999915</v>
      </c>
      <c r="F61" s="66">
        <f>E61-D11</f>
        <v>-8.8817841970012523E-15</v>
      </c>
    </row>
    <row r="63" spans="2:14" s="67" customFormat="1" ht="12.95">
      <c r="B63" s="93" t="s">
        <v>175</v>
      </c>
      <c r="C63" s="94"/>
      <c r="D63" s="117"/>
      <c r="E63" s="118"/>
      <c r="F63" s="66"/>
      <c r="G63" s="2"/>
      <c r="H63" s="2"/>
      <c r="I63" s="2"/>
      <c r="J63" s="2"/>
      <c r="K63" s="2"/>
      <c r="L63" s="2"/>
      <c r="M63" s="2"/>
      <c r="N63" s="2"/>
    </row>
    <row r="64" spans="2:14" s="67" customFormat="1" ht="12.95">
      <c r="B64" s="89" t="s">
        <v>176</v>
      </c>
      <c r="C64" s="64"/>
      <c r="D64" s="64"/>
      <c r="E64" s="95">
        <f>C15</f>
        <v>3522.9722108400015</v>
      </c>
      <c r="F64" s="66"/>
      <c r="G64" s="2"/>
      <c r="H64" s="2"/>
      <c r="I64" s="2"/>
      <c r="J64" s="2"/>
      <c r="K64" s="2"/>
      <c r="L64" s="2"/>
      <c r="M64" s="2"/>
      <c r="N64" s="2"/>
    </row>
    <row r="65" spans="2:14" s="67" customFormat="1" ht="12.95">
      <c r="B65" s="96" t="s">
        <v>72</v>
      </c>
      <c r="C65" s="64"/>
      <c r="D65" s="64"/>
      <c r="E65" s="65"/>
      <c r="F65" s="66"/>
      <c r="G65" s="2"/>
      <c r="H65" s="2"/>
      <c r="I65" s="2"/>
      <c r="J65" s="2"/>
      <c r="K65" s="2"/>
      <c r="L65" s="2"/>
      <c r="M65" s="2"/>
      <c r="N65" s="2"/>
    </row>
    <row r="66" spans="2:14" s="67" customFormat="1">
      <c r="B66" s="40" t="s">
        <v>168</v>
      </c>
      <c r="C66" s="64"/>
      <c r="D66" s="88">
        <v>-248.56091974999811</v>
      </c>
      <c r="E66" s="65"/>
      <c r="F66" s="66"/>
      <c r="G66" s="19"/>
      <c r="H66" s="2"/>
      <c r="I66" s="2"/>
      <c r="J66" s="2"/>
      <c r="K66" s="2"/>
      <c r="L66" s="2"/>
      <c r="M66" s="2"/>
      <c r="N66" s="2"/>
    </row>
    <row r="67" spans="2:14" s="67" customFormat="1">
      <c r="B67" s="89" t="s">
        <v>74</v>
      </c>
      <c r="C67" s="64"/>
      <c r="D67" s="80"/>
      <c r="E67" s="65">
        <f>SUM(D66:D66)</f>
        <v>-248.56091974999811</v>
      </c>
      <c r="F67" s="66"/>
      <c r="G67" s="2"/>
      <c r="H67" s="2"/>
      <c r="I67" s="2"/>
      <c r="J67" s="2"/>
      <c r="K67" s="2"/>
      <c r="L67" s="2"/>
      <c r="M67" s="2"/>
      <c r="N67" s="2"/>
    </row>
    <row r="68" spans="2:14" s="67" customFormat="1" ht="12.95">
      <c r="B68" s="90" t="s">
        <v>177</v>
      </c>
      <c r="C68" s="91"/>
      <c r="D68" s="91"/>
      <c r="E68" s="92">
        <f>E64+E67</f>
        <v>3274.4112910900035</v>
      </c>
      <c r="F68" s="66">
        <f>E68-D15</f>
        <v>0</v>
      </c>
      <c r="G68" s="2"/>
      <c r="H68" s="2"/>
      <c r="I68" s="2"/>
      <c r="J68" s="2"/>
      <c r="K68" s="2"/>
      <c r="L68" s="2"/>
      <c r="M68" s="2"/>
      <c r="N68" s="2"/>
    </row>
    <row r="70" spans="2:14" s="67" customFormat="1" ht="12.95">
      <c r="B70" s="93" t="s">
        <v>178</v>
      </c>
      <c r="C70" s="94"/>
      <c r="D70" s="117"/>
      <c r="E70" s="118"/>
      <c r="F70" s="66"/>
      <c r="G70" s="2"/>
      <c r="H70" s="2"/>
      <c r="I70" s="2"/>
      <c r="J70" s="2"/>
      <c r="K70" s="2"/>
      <c r="L70" s="2"/>
      <c r="M70" s="2"/>
      <c r="N70" s="2"/>
    </row>
    <row r="71" spans="2:14" s="67" customFormat="1" ht="12.95">
      <c r="B71" s="89" t="s">
        <v>179</v>
      </c>
      <c r="C71" s="64"/>
      <c r="D71" s="64"/>
      <c r="E71" s="95">
        <f>C16</f>
        <v>332.06650625000145</v>
      </c>
      <c r="F71" s="66"/>
      <c r="G71" s="2"/>
      <c r="H71" s="2"/>
      <c r="I71" s="2"/>
      <c r="J71" s="2"/>
      <c r="K71" s="2"/>
      <c r="L71" s="2"/>
      <c r="M71" s="2"/>
      <c r="N71" s="2"/>
    </row>
    <row r="72" spans="2:14" s="67" customFormat="1" ht="12.95">
      <c r="B72" s="96" t="s">
        <v>72</v>
      </c>
      <c r="C72" s="64"/>
      <c r="D72" s="64"/>
      <c r="E72" s="65"/>
      <c r="F72" s="66"/>
      <c r="G72" s="2"/>
      <c r="H72" s="2"/>
      <c r="I72" s="2"/>
      <c r="J72" s="2"/>
      <c r="K72" s="2"/>
      <c r="L72" s="2"/>
      <c r="M72" s="2"/>
      <c r="N72" s="97"/>
    </row>
    <row r="73" spans="2:14" s="67" customFormat="1">
      <c r="B73" s="40" t="s">
        <v>180</v>
      </c>
      <c r="C73" s="64"/>
      <c r="D73" s="64">
        <v>-2.6715023300000431</v>
      </c>
      <c r="E73" s="65"/>
      <c r="F73" s="66"/>
      <c r="G73" s="2"/>
      <c r="H73" s="2"/>
      <c r="I73" s="2"/>
      <c r="J73" s="2"/>
      <c r="K73" s="2"/>
      <c r="L73" s="2"/>
      <c r="M73" s="2"/>
      <c r="N73" s="2"/>
    </row>
    <row r="74" spans="2:14" s="67" customFormat="1">
      <c r="B74" s="40" t="s">
        <v>88</v>
      </c>
      <c r="C74" s="64"/>
      <c r="D74" s="88">
        <v>-24.392300460001348</v>
      </c>
      <c r="E74" s="65"/>
      <c r="F74" s="66"/>
      <c r="G74" s="2"/>
      <c r="H74" s="13"/>
      <c r="I74" s="13"/>
      <c r="J74" s="2"/>
      <c r="K74" s="2"/>
      <c r="L74" s="2"/>
      <c r="M74" s="2"/>
      <c r="N74" s="2"/>
    </row>
    <row r="75" spans="2:14" s="67" customFormat="1">
      <c r="B75" s="98" t="s">
        <v>74</v>
      </c>
      <c r="C75" s="88"/>
      <c r="D75" s="88"/>
      <c r="E75" s="99">
        <f>SUM(D73:D74)</f>
        <v>-27.06380279000139</v>
      </c>
      <c r="F75" s="66"/>
      <c r="G75" s="2"/>
      <c r="H75" s="2"/>
      <c r="I75" s="2"/>
      <c r="J75" s="2"/>
      <c r="K75" s="2"/>
      <c r="L75" s="2"/>
      <c r="M75" s="2"/>
      <c r="N75" s="2"/>
    </row>
    <row r="76" spans="2:14" s="67" customFormat="1" ht="12.95">
      <c r="B76" s="100" t="s">
        <v>181</v>
      </c>
      <c r="C76" s="91"/>
      <c r="D76" s="91"/>
      <c r="E76" s="92">
        <f>E71+E75</f>
        <v>305.00270346000008</v>
      </c>
      <c r="F76" s="66">
        <f>E76-D16</f>
        <v>0</v>
      </c>
      <c r="G76" s="2"/>
      <c r="H76" s="11"/>
      <c r="I76" s="2"/>
      <c r="J76" s="2"/>
      <c r="K76" s="2"/>
      <c r="L76" s="2"/>
      <c r="M76" s="2"/>
      <c r="N76" s="2"/>
    </row>
    <row r="77" spans="2:14">
      <c r="H77" s="11"/>
    </row>
    <row r="78" spans="2:14" ht="12.95">
      <c r="B78" s="93" t="s">
        <v>182</v>
      </c>
      <c r="C78" s="94"/>
      <c r="D78" s="117"/>
      <c r="E78" s="118"/>
      <c r="H78" s="97"/>
    </row>
    <row r="79" spans="2:14" ht="12.95">
      <c r="B79" s="89" t="s">
        <v>183</v>
      </c>
      <c r="C79" s="64"/>
      <c r="D79" s="64"/>
      <c r="E79" s="95">
        <f>C17</f>
        <v>188.98503569999991</v>
      </c>
    </row>
    <row r="80" spans="2:14" ht="12.95">
      <c r="B80" s="96" t="s">
        <v>72</v>
      </c>
      <c r="C80" s="64"/>
      <c r="D80" s="64"/>
      <c r="E80" s="65"/>
    </row>
    <row r="81" spans="2:10">
      <c r="B81" s="40" t="s">
        <v>180</v>
      </c>
      <c r="C81" s="64"/>
      <c r="D81" s="64">
        <v>-8.0091831100000146</v>
      </c>
      <c r="E81" s="65"/>
    </row>
    <row r="82" spans="2:10">
      <c r="B82" s="40" t="s">
        <v>173</v>
      </c>
      <c r="C82" s="64"/>
      <c r="D82" s="64">
        <v>-23.748142729999991</v>
      </c>
      <c r="E82" s="65"/>
      <c r="H82" s="13"/>
      <c r="I82" s="13"/>
    </row>
    <row r="83" spans="2:10">
      <c r="B83" s="40" t="s">
        <v>88</v>
      </c>
      <c r="C83" s="64"/>
      <c r="D83" s="64">
        <v>-0.47853272000002861</v>
      </c>
      <c r="E83" s="65"/>
      <c r="H83" s="13"/>
      <c r="I83" s="13"/>
    </row>
    <row r="84" spans="2:10">
      <c r="B84" s="89" t="s">
        <v>74</v>
      </c>
      <c r="C84" s="64"/>
      <c r="D84" s="80"/>
      <c r="E84" s="65">
        <f>SUM(D81:D83)</f>
        <v>-32.235858560000032</v>
      </c>
    </row>
    <row r="85" spans="2:10" ht="12.95">
      <c r="B85" s="90" t="s">
        <v>184</v>
      </c>
      <c r="C85" s="91"/>
      <c r="D85" s="91"/>
      <c r="E85" s="92">
        <f>E79+E84</f>
        <v>156.74917713999989</v>
      </c>
      <c r="F85" s="66">
        <f>E85-D17</f>
        <v>0</v>
      </c>
      <c r="G85" s="19"/>
    </row>
    <row r="87" spans="2:10" ht="12.95">
      <c r="B87" s="93" t="s">
        <v>185</v>
      </c>
      <c r="C87" s="94"/>
      <c r="D87" s="117"/>
      <c r="E87" s="118"/>
    </row>
    <row r="88" spans="2:10" ht="12.95">
      <c r="B88" s="89" t="s">
        <v>186</v>
      </c>
      <c r="C88" s="64"/>
      <c r="D88" s="64"/>
      <c r="E88" s="95">
        <f>C18</f>
        <v>8.0181474000000019</v>
      </c>
    </row>
    <row r="89" spans="2:10" ht="12.95">
      <c r="B89" s="96" t="s">
        <v>72</v>
      </c>
      <c r="C89" s="64"/>
      <c r="D89" s="64"/>
      <c r="E89" s="65"/>
    </row>
    <row r="90" spans="2:10">
      <c r="B90" s="40" t="s">
        <v>180</v>
      </c>
      <c r="C90" s="64"/>
      <c r="D90" s="64">
        <v>-3.3046620000001047E-2</v>
      </c>
      <c r="E90" s="65"/>
    </row>
    <row r="91" spans="2:10">
      <c r="B91" s="40" t="s">
        <v>88</v>
      </c>
      <c r="C91" s="64"/>
      <c r="D91" s="64">
        <v>-2.02718423</v>
      </c>
      <c r="E91" s="65"/>
      <c r="H91" s="13"/>
      <c r="I91" s="13"/>
    </row>
    <row r="92" spans="2:10">
      <c r="B92" s="40" t="s">
        <v>187</v>
      </c>
      <c r="C92" s="64"/>
      <c r="D92" s="88">
        <v>9.5918690000000945E-2</v>
      </c>
      <c r="E92" s="65"/>
      <c r="H92" s="13"/>
      <c r="I92" s="13"/>
      <c r="J92" s="13"/>
    </row>
    <row r="93" spans="2:10">
      <c r="B93" s="89" t="s">
        <v>74</v>
      </c>
      <c r="C93" s="64"/>
      <c r="D93" s="80"/>
      <c r="E93" s="65">
        <f>SUM(D90:D92)</f>
        <v>-1.9643121600000004</v>
      </c>
      <c r="H93" s="13"/>
      <c r="J93" s="13"/>
    </row>
    <row r="94" spans="2:10" ht="12.95">
      <c r="B94" s="90" t="s">
        <v>188</v>
      </c>
      <c r="C94" s="91"/>
      <c r="D94" s="91"/>
      <c r="E94" s="92">
        <f>E88+E93</f>
        <v>6.0538352400000015</v>
      </c>
      <c r="F94" s="66">
        <f>E94-D18</f>
        <v>0</v>
      </c>
    </row>
    <row r="96" spans="2:10" ht="12.95">
      <c r="B96" s="93" t="s">
        <v>189</v>
      </c>
      <c r="C96" s="94"/>
      <c r="D96" s="117"/>
      <c r="E96" s="118"/>
    </row>
    <row r="97" spans="2:9" ht="12.95">
      <c r="B97" s="89" t="s">
        <v>190</v>
      </c>
      <c r="C97" s="64"/>
      <c r="D97" s="64"/>
      <c r="E97" s="95">
        <f>C22</f>
        <v>5.7416133499999997</v>
      </c>
    </row>
    <row r="98" spans="2:9" ht="12.95">
      <c r="B98" s="96" t="s">
        <v>72</v>
      </c>
      <c r="C98" s="64"/>
      <c r="D98" s="64"/>
      <c r="E98" s="65"/>
    </row>
    <row r="99" spans="2:9">
      <c r="B99" s="40" t="s">
        <v>191</v>
      </c>
      <c r="C99" s="64"/>
      <c r="D99" s="64">
        <v>-0.23184296999999973</v>
      </c>
      <c r="E99" s="65"/>
    </row>
    <row r="100" spans="2:9">
      <c r="B100" s="40" t="s">
        <v>88</v>
      </c>
      <c r="C100" s="64"/>
      <c r="D100" s="88">
        <v>3.1827533099999998</v>
      </c>
      <c r="E100" s="65"/>
      <c r="H100" s="13"/>
      <c r="I100" s="13"/>
    </row>
    <row r="101" spans="2:9">
      <c r="B101" s="89" t="s">
        <v>74</v>
      </c>
      <c r="C101" s="64"/>
      <c r="D101" s="80"/>
      <c r="E101" s="65">
        <f>SUM(D99:D100)</f>
        <v>2.9509103400000001</v>
      </c>
    </row>
    <row r="102" spans="2:9" ht="12.95">
      <c r="B102" s="90" t="s">
        <v>192</v>
      </c>
      <c r="C102" s="91"/>
      <c r="D102" s="91"/>
      <c r="E102" s="92">
        <f>E97+E101</f>
        <v>8.6925236899999998</v>
      </c>
      <c r="F102" s="66">
        <f>E102-D22</f>
        <v>0</v>
      </c>
    </row>
    <row r="104" spans="2:9" ht="12.95">
      <c r="B104" s="93" t="s">
        <v>193</v>
      </c>
      <c r="C104" s="94"/>
      <c r="D104" s="117"/>
      <c r="E104" s="118"/>
    </row>
    <row r="105" spans="2:9" ht="12.95">
      <c r="B105" s="89" t="s">
        <v>194</v>
      </c>
      <c r="C105" s="64"/>
      <c r="D105" s="64"/>
      <c r="E105" s="95">
        <f>C23</f>
        <v>103.40635538000002</v>
      </c>
    </row>
    <row r="106" spans="2:9" ht="12.95">
      <c r="B106" s="96" t="s">
        <v>72</v>
      </c>
      <c r="C106" s="64"/>
      <c r="D106" s="64"/>
      <c r="E106" s="65"/>
    </row>
    <row r="107" spans="2:9">
      <c r="B107" s="40" t="s">
        <v>191</v>
      </c>
      <c r="C107" s="64"/>
      <c r="D107" s="64">
        <v>-1.8013804599999934</v>
      </c>
      <c r="E107" s="65"/>
    </row>
    <row r="108" spans="2:9" ht="14.25" customHeight="1">
      <c r="B108" s="40" t="s">
        <v>88</v>
      </c>
      <c r="C108" s="64"/>
      <c r="D108" s="88">
        <v>2.283372939999968</v>
      </c>
      <c r="E108" s="65"/>
      <c r="H108" s="13"/>
      <c r="I108" s="13"/>
    </row>
    <row r="109" spans="2:9">
      <c r="B109" s="89" t="s">
        <v>74</v>
      </c>
      <c r="C109" s="64"/>
      <c r="D109" s="80"/>
      <c r="E109" s="65">
        <f>SUM(D107:D108)</f>
        <v>0.48199247999997463</v>
      </c>
    </row>
    <row r="110" spans="2:9" ht="12.95">
      <c r="B110" s="90" t="s">
        <v>195</v>
      </c>
      <c r="C110" s="91"/>
      <c r="D110" s="91"/>
      <c r="E110" s="92">
        <f>E105+E109</f>
        <v>103.88834786</v>
      </c>
      <c r="F110" s="66">
        <f>E110-D23</f>
        <v>0</v>
      </c>
    </row>
    <row r="112" spans="2:9" ht="12.95">
      <c r="B112" s="93" t="s">
        <v>196</v>
      </c>
      <c r="C112" s="94"/>
      <c r="D112" s="117"/>
      <c r="E112" s="118"/>
    </row>
    <row r="113" spans="2:9" ht="12.95">
      <c r="B113" s="89" t="s">
        <v>197</v>
      </c>
      <c r="C113" s="64"/>
      <c r="D113" s="64"/>
      <c r="E113" s="95">
        <f>C27</f>
        <v>76.33564183</v>
      </c>
    </row>
    <row r="114" spans="2:9" ht="12.95">
      <c r="B114" s="96" t="s">
        <v>72</v>
      </c>
      <c r="C114" s="64"/>
      <c r="D114" s="64"/>
      <c r="E114" s="65"/>
    </row>
    <row r="115" spans="2:9">
      <c r="B115" s="40" t="s">
        <v>191</v>
      </c>
      <c r="C115" s="64"/>
      <c r="D115" s="64">
        <v>-0.75729860999999943</v>
      </c>
      <c r="E115" s="65"/>
    </row>
    <row r="116" spans="2:9">
      <c r="B116" s="40" t="s">
        <v>88</v>
      </c>
      <c r="C116" s="64"/>
      <c r="D116" s="88">
        <v>-63.915765489999984</v>
      </c>
      <c r="E116" s="65"/>
      <c r="H116" s="13"/>
      <c r="I116" s="13"/>
    </row>
    <row r="117" spans="2:9">
      <c r="B117" s="89" t="s">
        <v>74</v>
      </c>
      <c r="C117" s="64"/>
      <c r="D117" s="80"/>
      <c r="E117" s="65">
        <f>SUM(D115:D116)</f>
        <v>-64.673064099999976</v>
      </c>
    </row>
    <row r="118" spans="2:9" ht="12.95">
      <c r="B118" s="90" t="s">
        <v>198</v>
      </c>
      <c r="C118" s="91"/>
      <c r="D118" s="91"/>
      <c r="E118" s="92">
        <f>E113+E117</f>
        <v>11.662577730000024</v>
      </c>
      <c r="F118" s="66">
        <f>E118-D27</f>
        <v>2.3092638912203256E-14</v>
      </c>
    </row>
    <row r="120" spans="2:9" ht="12.95">
      <c r="B120" s="93" t="s">
        <v>199</v>
      </c>
      <c r="C120" s="94"/>
      <c r="D120" s="117"/>
      <c r="E120" s="118"/>
    </row>
    <row r="121" spans="2:9" ht="12.95">
      <c r="B121" s="89" t="s">
        <v>200</v>
      </c>
      <c r="C121" s="64"/>
      <c r="D121" s="64"/>
      <c r="E121" s="95">
        <f>C28</f>
        <v>0</v>
      </c>
    </row>
    <row r="122" spans="2:9" ht="12.95">
      <c r="B122" s="96" t="s">
        <v>72</v>
      </c>
      <c r="C122" s="64"/>
      <c r="D122" s="64"/>
      <c r="E122" s="65"/>
    </row>
    <row r="123" spans="2:9">
      <c r="B123" s="40" t="s">
        <v>201</v>
      </c>
      <c r="C123" s="64"/>
      <c r="D123" s="64">
        <v>5.2823498199999985</v>
      </c>
      <c r="E123" s="65"/>
      <c r="H123" s="13"/>
      <c r="I123" s="13"/>
    </row>
    <row r="124" spans="2:9">
      <c r="B124" s="28" t="s">
        <v>74</v>
      </c>
      <c r="C124" s="22"/>
      <c r="E124" s="32">
        <f>SUM(D123:D123)</f>
        <v>5.2823498199999985</v>
      </c>
    </row>
    <row r="125" spans="2:9" ht="12.95">
      <c r="B125" s="34" t="s">
        <v>202</v>
      </c>
      <c r="C125" s="12"/>
      <c r="D125" s="12"/>
      <c r="E125" s="36">
        <f>E121+E124</f>
        <v>5.2823498199999985</v>
      </c>
      <c r="F125" s="66">
        <f>E125-D28</f>
        <v>0</v>
      </c>
    </row>
    <row r="126" spans="2:9" ht="12.95">
      <c r="B126" s="24"/>
      <c r="C126" s="87"/>
      <c r="D126" s="87"/>
      <c r="E126" s="101"/>
    </row>
    <row r="127" spans="2:9" ht="12.95">
      <c r="B127" s="93" t="s">
        <v>203</v>
      </c>
      <c r="C127" s="94"/>
      <c r="D127" s="117"/>
      <c r="E127" s="118"/>
    </row>
    <row r="128" spans="2:9" ht="12.95">
      <c r="B128" s="89" t="s">
        <v>204</v>
      </c>
      <c r="C128" s="64"/>
      <c r="D128" s="64"/>
      <c r="E128" s="95">
        <f>C29</f>
        <v>0</v>
      </c>
    </row>
    <row r="129" spans="2:9" ht="12.95">
      <c r="B129" s="96" t="s">
        <v>72</v>
      </c>
      <c r="C129" s="64"/>
      <c r="D129" s="64"/>
      <c r="E129" s="65"/>
    </row>
    <row r="130" spans="2:9">
      <c r="B130" s="40" t="s">
        <v>205</v>
      </c>
      <c r="C130" s="64"/>
      <c r="D130" s="64">
        <v>0.67588568999999998</v>
      </c>
      <c r="E130" s="65"/>
      <c r="H130" s="13"/>
      <c r="I130" s="13"/>
    </row>
    <row r="131" spans="2:9">
      <c r="B131" s="28" t="s">
        <v>74</v>
      </c>
      <c r="C131" s="22"/>
      <c r="E131" s="32">
        <f>SUM(D130:D130)</f>
        <v>0.67588568999999998</v>
      </c>
      <c r="F131" s="66">
        <f>E131-D29</f>
        <v>0</v>
      </c>
    </row>
    <row r="132" spans="2:9" ht="12.95">
      <c r="B132" s="34" t="s">
        <v>202</v>
      </c>
      <c r="C132" s="12"/>
      <c r="D132" s="12"/>
      <c r="E132" s="36">
        <f>E128+E131</f>
        <v>0.67588568999999998</v>
      </c>
    </row>
    <row r="133" spans="2:9" ht="12.95">
      <c r="B133" s="24"/>
      <c r="C133" s="87"/>
      <c r="D133" s="87"/>
      <c r="E133" s="101"/>
    </row>
    <row r="134" spans="2:9" ht="12.95">
      <c r="B134" s="93" t="s">
        <v>206</v>
      </c>
      <c r="C134" s="94"/>
      <c r="D134" s="117"/>
      <c r="E134" s="118"/>
    </row>
    <row r="135" spans="2:9" ht="12.95">
      <c r="B135" s="89" t="s">
        <v>207</v>
      </c>
      <c r="C135" s="64"/>
      <c r="D135" s="64"/>
      <c r="E135" s="95">
        <f>C33</f>
        <v>2.9342589100000001</v>
      </c>
    </row>
    <row r="136" spans="2:9" ht="12.95">
      <c r="B136" s="96" t="s">
        <v>72</v>
      </c>
      <c r="C136" s="64"/>
      <c r="D136" s="64"/>
      <c r="E136" s="65"/>
    </row>
    <row r="137" spans="2:9">
      <c r="B137" s="40" t="s">
        <v>88</v>
      </c>
      <c r="C137" s="64"/>
      <c r="D137" s="64">
        <v>-1.8400309099999999</v>
      </c>
      <c r="E137" s="65"/>
      <c r="H137" s="13"/>
      <c r="I137" s="13"/>
    </row>
    <row r="138" spans="2:9">
      <c r="B138" s="28" t="s">
        <v>74</v>
      </c>
      <c r="C138" s="22"/>
      <c r="E138" s="32">
        <f>SUM(D137:D137)</f>
        <v>-1.8400309099999999</v>
      </c>
    </row>
    <row r="139" spans="2:9" ht="12.95">
      <c r="B139" s="34" t="s">
        <v>202</v>
      </c>
      <c r="C139" s="12"/>
      <c r="D139" s="12"/>
      <c r="E139" s="36">
        <f>E135+E138</f>
        <v>1.0942280000000002</v>
      </c>
      <c r="F139" s="66">
        <f>E139-D33</f>
        <v>0</v>
      </c>
    </row>
  </sheetData>
  <mergeCells count="13">
    <mergeCell ref="D78:E78"/>
    <mergeCell ref="D38:E38"/>
    <mergeCell ref="D46:E46"/>
    <mergeCell ref="D54:E54"/>
    <mergeCell ref="D63:E63"/>
    <mergeCell ref="D70:E70"/>
    <mergeCell ref="D134:E134"/>
    <mergeCell ref="D87:E87"/>
    <mergeCell ref="D96:E96"/>
    <mergeCell ref="D104:E104"/>
    <mergeCell ref="D112:E112"/>
    <mergeCell ref="D120:E120"/>
    <mergeCell ref="D127:E1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s xmlns="1ec0d874-8b6b-4293-90d8-c4df8438e7c2" xsi:nil="true"/>
    <info xmlns="1ec0d874-8b6b-4293-90d8-c4df8438e7c2" xsi:nil="true"/>
    <Confidentiality xmlns="1ec0d874-8b6b-4293-90d8-c4df8438e7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85C997630434BB5D1706A527C0656" ma:contentTypeVersion="20" ma:contentTypeDescription="Create a new document." ma:contentTypeScope="" ma:versionID="c55961bdc6e509235edd4dbf4a7afbba">
  <xsd:schema xmlns:xsd="http://www.w3.org/2001/XMLSchema" xmlns:xs="http://www.w3.org/2001/XMLSchema" xmlns:p="http://schemas.microsoft.com/office/2006/metadata/properties" xmlns:ns2="1ec0d874-8b6b-4293-90d8-c4df8438e7c2" targetNamespace="http://schemas.microsoft.com/office/2006/metadata/properties" ma:root="true" ma:fieldsID="1ad8f4664609c82f59097e1db9d8f5de" ns2:_="">
    <xsd:import namespace="1ec0d874-8b6b-4293-90d8-c4df8438e7c2"/>
    <xsd:element name="properties">
      <xsd:complexType>
        <xsd:sequence>
          <xsd:element name="documentManagement">
            <xsd:complexType>
              <xsd:all>
                <xsd:element ref="ns2:stag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nfidentiality" minOccurs="0"/>
                <xsd:element ref="ns2: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0d874-8b6b-4293-90d8-c4df8438e7c2" elementFormDefault="qualified">
    <xsd:import namespace="http://schemas.microsoft.com/office/2006/documentManagement/types"/>
    <xsd:import namespace="http://schemas.microsoft.com/office/infopath/2007/PartnerControls"/>
    <xsd:element name="stages" ma:index="8" nillable="true" ma:displayName="Stages" ma:format="Dropdown" ma:internalName="stages" ma:readOnly="false">
      <xsd:simpleType>
        <xsd:restriction base="dms:Choice">
          <xsd:enumeration value="Stage 1 -Submitted draft 1"/>
          <xsd:enumeration value="Stage 2 - Regulatory Review"/>
          <xsd:enumeration value="Stage 3 - Draft 2"/>
          <xsd:enumeration value="Stage 4 - Regulatory review draft 2"/>
          <xsd:enumeration value="Stage 5 - Final draft revision"/>
          <xsd:enumeration value="Stage 6 - Final review"/>
          <xsd:enumeration value="Stage 7 - Leadership sign-off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Confidentiality" ma:index="17" nillable="true" ma:displayName="Confidentiality" ma:format="Dropdown" ma:internalName="Confidentiality">
      <xsd:simpleType>
        <xsd:restriction base="dms:Choice">
          <xsd:enumeration value="YES"/>
          <xsd:enumeration value="NO"/>
        </xsd:restriction>
      </xsd:simpleType>
    </xsd:element>
    <xsd:element name="info" ma:index="18" nillable="true" ma:displayName="File Details" ma:description="Part 1 - 6 content details" ma:format="Dropdown" ma:internalName="inf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submitted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821D17-8C92-4422-93C5-A225FAF78683}"/>
</file>

<file path=customXml/itemProps2.xml><?xml version="1.0" encoding="utf-8"?>
<ds:datastoreItem xmlns:ds="http://schemas.openxmlformats.org/officeDocument/2006/customXml" ds:itemID="{A63DF8BF-34A1-4722-88D2-F78EFA1C263E}"/>
</file>

<file path=customXml/itemProps3.xml><?xml version="1.0" encoding="utf-8"?>
<ds:datastoreItem xmlns:ds="http://schemas.openxmlformats.org/officeDocument/2006/customXml" ds:itemID="{5683AE71-E07C-4F5D-BE03-7592A2CF5C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Jing Cheng</dc:creator>
  <cp:keywords/>
  <dc:description/>
  <cp:lastModifiedBy>Colleen Calhoun</cp:lastModifiedBy>
  <cp:revision/>
  <dcterms:created xsi:type="dcterms:W3CDTF">2026-03-10T00:17:54Z</dcterms:created>
  <dcterms:modified xsi:type="dcterms:W3CDTF">2026-03-11T16:45:02Z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0x010100B2185C997630434BB5D1706A527C0656</vt:lpwstr>
  </property>
</Properties>
</file>