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30" documentId="8_{1DB5CAD1-143C-41EE-80F1-766D3AAE2720}" xr6:coauthVersionLast="47" xr6:coauthVersionMax="47" xr10:uidLastSave="{1570AB9E-0E7D-4151-A7B4-3222821C6651}"/>
  <bookViews>
    <workbookView xWindow="-110" yWindow="-110" windowWidth="19420" windowHeight="10300" firstSheet="1" activeTab="3" xr2:uid="{697E31DD-A91C-4E81-8035-E7F64A10DDDF}"/>
  </bookViews>
  <sheets>
    <sheet name="Toronto - High Cost" sheetId="2" r:id="rId1"/>
    <sheet name="Toronto - Low Cost" sheetId="1" r:id="rId2"/>
    <sheet name="Ottawa - Low Cost" sheetId="4" r:id="rId3"/>
    <sheet name="Ottawa - High Cost" sheetId="3" r:id="rId4"/>
  </sheets>
  <calcPr calcId="191028" iterate="1" iterateDelta="1.0000000000000001E-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F36" i="1" s="1"/>
  <c r="G36" i="1" s="1"/>
  <c r="H36" i="1" s="1"/>
  <c r="I36" i="1" s="1"/>
  <c r="J36" i="1" s="1"/>
  <c r="K36" i="1" s="1"/>
  <c r="L36" i="1" s="1"/>
  <c r="M36" i="1" s="1"/>
  <c r="N36" i="1" s="1"/>
  <c r="O36" i="1" s="1"/>
  <c r="P36" i="1" s="1"/>
  <c r="Q36" i="1" s="1"/>
  <c r="R36" i="1" s="1"/>
  <c r="E24" i="1"/>
  <c r="F24" i="1" s="1"/>
  <c r="G24" i="1" s="1"/>
  <c r="H24" i="1" s="1"/>
  <c r="I24" i="1" s="1"/>
  <c r="J24" i="1" s="1"/>
  <c r="K24" i="1" s="1"/>
  <c r="L24" i="1" s="1"/>
  <c r="M24" i="1" s="1"/>
  <c r="N24" i="1" s="1"/>
  <c r="O24" i="1" s="1"/>
  <c r="P24" i="1" s="1"/>
  <c r="Q24" i="1" s="1"/>
  <c r="R24" i="1" s="1"/>
  <c r="E12" i="1"/>
  <c r="F12" i="1" s="1"/>
  <c r="G12" i="1" s="1"/>
  <c r="H12" i="1" s="1"/>
  <c r="I12" i="1" s="1"/>
  <c r="J12" i="1" s="1"/>
  <c r="K12" i="1" s="1"/>
  <c r="L12" i="1" s="1"/>
  <c r="M12" i="1" s="1"/>
  <c r="N12" i="1" s="1"/>
  <c r="O12" i="1" s="1"/>
  <c r="P12" i="1" s="1"/>
  <c r="Q12" i="1" s="1"/>
  <c r="R12" i="1" s="1"/>
  <c r="E1" i="1"/>
  <c r="F1" i="1" s="1"/>
  <c r="G1" i="1" s="1"/>
  <c r="H1" i="1" s="1"/>
  <c r="I1" i="1" s="1"/>
  <c r="J1" i="1" s="1"/>
  <c r="K1" i="1" s="1"/>
  <c r="L1" i="1" s="1"/>
  <c r="M1" i="1" s="1"/>
  <c r="N1" i="1" s="1"/>
  <c r="O1" i="1" s="1"/>
  <c r="P1" i="1" s="1"/>
  <c r="Q1" i="1" s="1"/>
  <c r="R1" i="1" s="1"/>
  <c r="E36" i="2"/>
  <c r="F36" i="2" s="1"/>
  <c r="G36" i="2" s="1"/>
  <c r="H36" i="2" s="1"/>
  <c r="I36" i="2" s="1"/>
  <c r="J36" i="2" s="1"/>
  <c r="K36" i="2" s="1"/>
  <c r="L36" i="2" s="1"/>
  <c r="M36" i="2" s="1"/>
  <c r="N36" i="2" s="1"/>
  <c r="O36" i="2" s="1"/>
  <c r="P36" i="2" s="1"/>
  <c r="Q36" i="2" s="1"/>
  <c r="R36" i="2" s="1"/>
  <c r="E24" i="2"/>
  <c r="F24" i="2" s="1"/>
  <c r="G24" i="2" s="1"/>
  <c r="H24" i="2" s="1"/>
  <c r="I24" i="2" s="1"/>
  <c r="J24" i="2" s="1"/>
  <c r="K24" i="2" s="1"/>
  <c r="L24" i="2" s="1"/>
  <c r="M24" i="2" s="1"/>
  <c r="N24" i="2" s="1"/>
  <c r="O24" i="2" s="1"/>
  <c r="P24" i="2" s="1"/>
  <c r="Q24" i="2" s="1"/>
  <c r="R24" i="2" s="1"/>
  <c r="E12" i="2"/>
  <c r="F12" i="2" s="1"/>
  <c r="G12" i="2" s="1"/>
  <c r="H12" i="2" s="1"/>
  <c r="I12" i="2" s="1"/>
  <c r="J12" i="2" s="1"/>
  <c r="K12" i="2" s="1"/>
  <c r="L12" i="2" s="1"/>
  <c r="M12" i="2" s="1"/>
  <c r="N12" i="2" s="1"/>
  <c r="O12" i="2" s="1"/>
  <c r="P12" i="2" s="1"/>
  <c r="Q12" i="2" s="1"/>
  <c r="R12" i="2" s="1"/>
  <c r="E1" i="2"/>
  <c r="F1" i="2" s="1"/>
  <c r="G1" i="2" s="1"/>
  <c r="H1" i="2" s="1"/>
  <c r="I1" i="2" s="1"/>
  <c r="J1" i="2" s="1"/>
  <c r="K1" i="2" s="1"/>
  <c r="L1" i="2" s="1"/>
  <c r="M1" i="2" s="1"/>
  <c r="N1" i="2" s="1"/>
  <c r="O1" i="2" s="1"/>
  <c r="P1" i="2" s="1"/>
  <c r="Q1" i="2" s="1"/>
  <c r="R1" i="2" s="1"/>
  <c r="E36" i="4"/>
  <c r="F36" i="4" s="1"/>
  <c r="G36" i="4" s="1"/>
  <c r="H36" i="4" s="1"/>
  <c r="I36" i="4" s="1"/>
  <c r="J36" i="4" s="1"/>
  <c r="K36" i="4" s="1"/>
  <c r="L36" i="4" s="1"/>
  <c r="M36" i="4" s="1"/>
  <c r="N36" i="4" s="1"/>
  <c r="O36" i="4" s="1"/>
  <c r="P36" i="4" s="1"/>
  <c r="Q36" i="4" s="1"/>
  <c r="R36" i="4" s="1"/>
  <c r="E24" i="4"/>
  <c r="F24" i="4" s="1"/>
  <c r="G24" i="4" s="1"/>
  <c r="H24" i="4" s="1"/>
  <c r="I24" i="4" s="1"/>
  <c r="J24" i="4" s="1"/>
  <c r="K24" i="4" s="1"/>
  <c r="L24" i="4" s="1"/>
  <c r="M24" i="4" s="1"/>
  <c r="N24" i="4" s="1"/>
  <c r="O24" i="4" s="1"/>
  <c r="P24" i="4" s="1"/>
  <c r="Q24" i="4" s="1"/>
  <c r="R24" i="4" s="1"/>
  <c r="E12" i="4"/>
  <c r="F12" i="4" s="1"/>
  <c r="G12" i="4" s="1"/>
  <c r="H12" i="4" s="1"/>
  <c r="I12" i="4" s="1"/>
  <c r="J12" i="4" s="1"/>
  <c r="K12" i="4" s="1"/>
  <c r="L12" i="4" s="1"/>
  <c r="M12" i="4" s="1"/>
  <c r="N12" i="4" s="1"/>
  <c r="O12" i="4" s="1"/>
  <c r="P12" i="4" s="1"/>
  <c r="Q12" i="4" s="1"/>
  <c r="R12" i="4" s="1"/>
  <c r="E1" i="4"/>
  <c r="F1" i="4" s="1"/>
  <c r="G1" i="4" s="1"/>
  <c r="H1" i="4" s="1"/>
  <c r="I1" i="4" s="1"/>
  <c r="J1" i="4" s="1"/>
  <c r="K1" i="4" s="1"/>
  <c r="L1" i="4" s="1"/>
  <c r="M1" i="4" s="1"/>
  <c r="N1" i="4" s="1"/>
  <c r="O1" i="4" s="1"/>
  <c r="P1" i="4" s="1"/>
  <c r="Q1" i="4" s="1"/>
  <c r="R1" i="4" s="1"/>
  <c r="E36" i="3"/>
  <c r="F36" i="3" s="1"/>
  <c r="G36" i="3" s="1"/>
  <c r="H36" i="3" s="1"/>
  <c r="I36" i="3" s="1"/>
  <c r="J36" i="3" s="1"/>
  <c r="K36" i="3" s="1"/>
  <c r="L36" i="3" s="1"/>
  <c r="M36" i="3" s="1"/>
  <c r="N36" i="3" s="1"/>
  <c r="O36" i="3" s="1"/>
  <c r="P36" i="3" s="1"/>
  <c r="Q36" i="3" s="1"/>
  <c r="R36" i="3" s="1"/>
  <c r="E24" i="3"/>
  <c r="F24" i="3" s="1"/>
  <c r="G24" i="3" s="1"/>
  <c r="H24" i="3" s="1"/>
  <c r="I24" i="3" s="1"/>
  <c r="J24" i="3" s="1"/>
  <c r="K24" i="3" s="1"/>
  <c r="L24" i="3" s="1"/>
  <c r="M24" i="3" s="1"/>
  <c r="N24" i="3" s="1"/>
  <c r="O24" i="3" s="1"/>
  <c r="P24" i="3" s="1"/>
  <c r="Q24" i="3" s="1"/>
  <c r="R24" i="3" s="1"/>
  <c r="F12" i="3"/>
  <c r="G12" i="3" s="1"/>
  <c r="H12" i="3" s="1"/>
  <c r="I12" i="3" s="1"/>
  <c r="J12" i="3" s="1"/>
  <c r="K12" i="3" s="1"/>
  <c r="L12" i="3" s="1"/>
  <c r="M12" i="3" s="1"/>
  <c r="N12" i="3" s="1"/>
  <c r="O12" i="3" s="1"/>
  <c r="P12" i="3" s="1"/>
  <c r="Q12" i="3" s="1"/>
  <c r="R12" i="3" s="1"/>
  <c r="E12" i="3"/>
  <c r="E1" i="3"/>
  <c r="F1" i="3" s="1"/>
  <c r="G1" i="3" s="1"/>
  <c r="H1" i="3" s="1"/>
  <c r="I1" i="3" s="1"/>
  <c r="J1" i="3" s="1"/>
  <c r="K1" i="3" s="1"/>
  <c r="L1" i="3" s="1"/>
  <c r="M1" i="3" s="1"/>
  <c r="N1" i="3" s="1"/>
  <c r="O1" i="3" s="1"/>
  <c r="P1" i="3" s="1"/>
  <c r="Q1" i="3" s="1"/>
  <c r="R1" i="3" s="1"/>
  <c r="D17" i="1" l="1"/>
  <c r="F17" i="1"/>
  <c r="F18" i="1" s="1"/>
  <c r="F14" i="1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G14" i="1"/>
  <c r="H14" i="1"/>
  <c r="I14" i="1"/>
  <c r="J14" i="1"/>
  <c r="K14" i="1"/>
  <c r="L14" i="1"/>
  <c r="M14" i="1"/>
  <c r="N14" i="1"/>
  <c r="O14" i="1"/>
  <c r="P14" i="1"/>
  <c r="Q14" i="1"/>
  <c r="R14" i="1"/>
  <c r="E14" i="1"/>
  <c r="E41" i="3"/>
  <c r="F41" i="3"/>
  <c r="F42" i="3" s="1"/>
  <c r="G41" i="3"/>
  <c r="G42" i="3" s="1"/>
  <c r="H41" i="3"/>
  <c r="H42" i="3" s="1"/>
  <c r="I41" i="3"/>
  <c r="I42" i="3" s="1"/>
  <c r="J41" i="3"/>
  <c r="K41" i="3"/>
  <c r="L41" i="3"/>
  <c r="L42" i="3" s="1"/>
  <c r="M41" i="3"/>
  <c r="N41" i="3"/>
  <c r="N42" i="3" s="1"/>
  <c r="O41" i="3"/>
  <c r="O42" i="3" s="1"/>
  <c r="P41" i="3"/>
  <c r="P42" i="3" s="1"/>
  <c r="Q41" i="3"/>
  <c r="Q42" i="3" s="1"/>
  <c r="R41" i="3"/>
  <c r="D41" i="3"/>
  <c r="D42" i="3" s="1"/>
  <c r="E29" i="3"/>
  <c r="E30" i="3" s="1"/>
  <c r="F29" i="3"/>
  <c r="F30" i="3" s="1"/>
  <c r="G29" i="3"/>
  <c r="G30" i="3" s="1"/>
  <c r="H29" i="3"/>
  <c r="H30" i="3" s="1"/>
  <c r="I29" i="3"/>
  <c r="I30" i="3" s="1"/>
  <c r="J29" i="3"/>
  <c r="J30" i="3" s="1"/>
  <c r="K29" i="3"/>
  <c r="K30" i="3" s="1"/>
  <c r="L29" i="3"/>
  <c r="M29" i="3"/>
  <c r="M30" i="3" s="1"/>
  <c r="N29" i="3"/>
  <c r="N30" i="3" s="1"/>
  <c r="O29" i="3"/>
  <c r="O30" i="3" s="1"/>
  <c r="P29" i="3"/>
  <c r="Q29" i="3"/>
  <c r="Q30" i="3" s="1"/>
  <c r="R29" i="3"/>
  <c r="R30" i="3" s="1"/>
  <c r="D29" i="3"/>
  <c r="D30" i="3" s="1"/>
  <c r="E17" i="3"/>
  <c r="E18" i="3" s="1"/>
  <c r="F17" i="3"/>
  <c r="G17" i="3"/>
  <c r="G18" i="3" s="1"/>
  <c r="H17" i="3"/>
  <c r="H18" i="3" s="1"/>
  <c r="I17" i="3"/>
  <c r="I18" i="3" s="1"/>
  <c r="J17" i="3"/>
  <c r="J18" i="3" s="1"/>
  <c r="K17" i="3"/>
  <c r="L17" i="3"/>
  <c r="M17" i="3"/>
  <c r="M18" i="3" s="1"/>
  <c r="N17" i="3"/>
  <c r="O17" i="3"/>
  <c r="O18" i="3" s="1"/>
  <c r="P17" i="3"/>
  <c r="P18" i="3" s="1"/>
  <c r="Q17" i="3"/>
  <c r="Q18" i="3" s="1"/>
  <c r="R17" i="3"/>
  <c r="R18" i="3" s="1"/>
  <c r="D17" i="3"/>
  <c r="D18" i="3" s="1"/>
  <c r="E41" i="4"/>
  <c r="E42" i="4" s="1"/>
  <c r="F41" i="4"/>
  <c r="F42" i="4" s="1"/>
  <c r="G41" i="4"/>
  <c r="G42" i="4" s="1"/>
  <c r="H41" i="4"/>
  <c r="I41" i="4"/>
  <c r="I42" i="4" s="1"/>
  <c r="J41" i="4"/>
  <c r="J42" i="4" s="1"/>
  <c r="K41" i="4"/>
  <c r="L41" i="4"/>
  <c r="M41" i="4"/>
  <c r="M42" i="4" s="1"/>
  <c r="N41" i="4"/>
  <c r="N42" i="4" s="1"/>
  <c r="O41" i="4"/>
  <c r="O42" i="4" s="1"/>
  <c r="P41" i="4"/>
  <c r="Q41" i="4"/>
  <c r="Q42" i="4" s="1"/>
  <c r="R41" i="4"/>
  <c r="R42" i="4" s="1"/>
  <c r="D41" i="4"/>
  <c r="D42" i="4" s="1"/>
  <c r="E29" i="4"/>
  <c r="E30" i="4" s="1"/>
  <c r="F29" i="4"/>
  <c r="F30" i="4" s="1"/>
  <c r="G29" i="4"/>
  <c r="G30" i="4" s="1"/>
  <c r="H29" i="4"/>
  <c r="H30" i="4" s="1"/>
  <c r="I29" i="4"/>
  <c r="I30" i="4" s="1"/>
  <c r="J29" i="4"/>
  <c r="J30" i="4" s="1"/>
  <c r="K29" i="4"/>
  <c r="L29" i="4"/>
  <c r="L30" i="4" s="1"/>
  <c r="M29" i="4"/>
  <c r="M30" i="4" s="1"/>
  <c r="N29" i="4"/>
  <c r="N30" i="4" s="1"/>
  <c r="O29" i="4"/>
  <c r="O30" i="4" s="1"/>
  <c r="P29" i="4"/>
  <c r="P30" i="4" s="1"/>
  <c r="Q29" i="4"/>
  <c r="Q30" i="4" s="1"/>
  <c r="R29" i="4"/>
  <c r="D29" i="4"/>
  <c r="D30" i="4" s="1"/>
  <c r="E17" i="4"/>
  <c r="E18" i="4" s="1"/>
  <c r="F17" i="4"/>
  <c r="F18" i="4" s="1"/>
  <c r="G17" i="4"/>
  <c r="G18" i="4" s="1"/>
  <c r="H17" i="4"/>
  <c r="I17" i="4"/>
  <c r="I18" i="4" s="1"/>
  <c r="J17" i="4"/>
  <c r="J18" i="4" s="1"/>
  <c r="K17" i="4"/>
  <c r="L17" i="4"/>
  <c r="M17" i="4"/>
  <c r="M18" i="4" s="1"/>
  <c r="N17" i="4"/>
  <c r="N18" i="4" s="1"/>
  <c r="O17" i="4"/>
  <c r="O18" i="4" s="1"/>
  <c r="P17" i="4"/>
  <c r="P18" i="4" s="1"/>
  <c r="Q17" i="4"/>
  <c r="Q18" i="4" s="1"/>
  <c r="R17" i="4"/>
  <c r="R18" i="4" s="1"/>
  <c r="D17" i="4"/>
  <c r="D18" i="4" s="1"/>
  <c r="E41" i="2"/>
  <c r="E42" i="2" s="1"/>
  <c r="F41" i="2"/>
  <c r="G41" i="2"/>
  <c r="H41" i="2"/>
  <c r="I41" i="2"/>
  <c r="I42" i="2" s="1"/>
  <c r="J41" i="2"/>
  <c r="J42" i="2" s="1"/>
  <c r="K41" i="2"/>
  <c r="L41" i="2"/>
  <c r="M41" i="2"/>
  <c r="N41" i="2"/>
  <c r="O41" i="2"/>
  <c r="P41" i="2"/>
  <c r="Q41" i="2"/>
  <c r="Q42" i="2" s="1"/>
  <c r="R41" i="2"/>
  <c r="R42" i="2" s="1"/>
  <c r="D41" i="2"/>
  <c r="D42" i="2" s="1"/>
  <c r="E29" i="2"/>
  <c r="F29" i="2"/>
  <c r="F30" i="2" s="1"/>
  <c r="G29" i="2"/>
  <c r="G30" i="2" s="1"/>
  <c r="H29" i="2"/>
  <c r="I29" i="2"/>
  <c r="J29" i="2"/>
  <c r="K29" i="2"/>
  <c r="K30" i="2" s="1"/>
  <c r="L29" i="2"/>
  <c r="M29" i="2"/>
  <c r="N29" i="2"/>
  <c r="N30" i="2" s="1"/>
  <c r="O29" i="2"/>
  <c r="O30" i="2" s="1"/>
  <c r="P29" i="2"/>
  <c r="Q29" i="2"/>
  <c r="R29" i="2"/>
  <c r="D29" i="2"/>
  <c r="D30" i="2" s="1"/>
  <c r="E17" i="2"/>
  <c r="E18" i="2" s="1"/>
  <c r="F17" i="2"/>
  <c r="G17" i="2"/>
  <c r="G18" i="2" s="1"/>
  <c r="H17" i="2"/>
  <c r="I17" i="2"/>
  <c r="I18" i="2" s="1"/>
  <c r="J17" i="2"/>
  <c r="K17" i="2"/>
  <c r="L17" i="2"/>
  <c r="M17" i="2"/>
  <c r="M18" i="2" s="1"/>
  <c r="N17" i="2"/>
  <c r="O17" i="2"/>
  <c r="O18" i="2" s="1"/>
  <c r="P17" i="2"/>
  <c r="Q17" i="2"/>
  <c r="Q18" i="2" s="1"/>
  <c r="R17" i="2"/>
  <c r="D17" i="2"/>
  <c r="D18" i="2" s="1"/>
  <c r="E41" i="1"/>
  <c r="E42" i="1" s="1"/>
  <c r="F41" i="1"/>
  <c r="F42" i="1" s="1"/>
  <c r="G41" i="1"/>
  <c r="G42" i="1" s="1"/>
  <c r="H41" i="1"/>
  <c r="I41" i="1"/>
  <c r="J41" i="1"/>
  <c r="K41" i="1"/>
  <c r="L41" i="1"/>
  <c r="M41" i="1"/>
  <c r="M42" i="1" s="1"/>
  <c r="N41" i="1"/>
  <c r="N42" i="1" s="1"/>
  <c r="O41" i="1"/>
  <c r="O42" i="1" s="1"/>
  <c r="P41" i="1"/>
  <c r="Q41" i="1"/>
  <c r="R41" i="1"/>
  <c r="D41" i="1"/>
  <c r="E29" i="1"/>
  <c r="F29" i="1"/>
  <c r="F30" i="1" s="1"/>
  <c r="G29" i="1"/>
  <c r="H29" i="1"/>
  <c r="H30" i="1" s="1"/>
  <c r="I29" i="1"/>
  <c r="J29" i="1"/>
  <c r="K29" i="1"/>
  <c r="K30" i="1" s="1"/>
  <c r="L29" i="1"/>
  <c r="L30" i="1" s="1"/>
  <c r="M29" i="1"/>
  <c r="N29" i="1"/>
  <c r="N30" i="1" s="1"/>
  <c r="O29" i="1"/>
  <c r="P29" i="1"/>
  <c r="P30" i="1" s="1"/>
  <c r="Q29" i="1"/>
  <c r="R29" i="1"/>
  <c r="D29" i="1"/>
  <c r="G17" i="1"/>
  <c r="G18" i="1" s="1"/>
  <c r="H17" i="1"/>
  <c r="H18" i="1" s="1"/>
  <c r="I17" i="1"/>
  <c r="I18" i="1" s="1"/>
  <c r="J17" i="1"/>
  <c r="J18" i="1" s="1"/>
  <c r="K17" i="1"/>
  <c r="L17" i="1"/>
  <c r="L18" i="1" s="1"/>
  <c r="M17" i="1"/>
  <c r="M18" i="1" s="1"/>
  <c r="N17" i="1"/>
  <c r="N18" i="1" s="1"/>
  <c r="O17" i="1"/>
  <c r="O18" i="1" s="1"/>
  <c r="P17" i="1"/>
  <c r="P18" i="1" s="1"/>
  <c r="Q17" i="1"/>
  <c r="Q18" i="1" s="1"/>
  <c r="R17" i="1"/>
  <c r="R18" i="1" s="1"/>
  <c r="E17" i="1"/>
  <c r="E18" i="1" s="1"/>
  <c r="K42" i="1" l="1"/>
  <c r="D18" i="1"/>
  <c r="K30" i="4"/>
  <c r="H18" i="4"/>
  <c r="L42" i="4"/>
  <c r="R30" i="4"/>
  <c r="D31" i="4" s="1"/>
  <c r="P30" i="3"/>
  <c r="K42" i="3"/>
  <c r="E42" i="3"/>
  <c r="M42" i="3"/>
  <c r="N18" i="3"/>
  <c r="F18" i="3"/>
  <c r="R42" i="3"/>
  <c r="J42" i="3"/>
  <c r="E30" i="2"/>
  <c r="P30" i="2"/>
  <c r="H30" i="2"/>
  <c r="L42" i="2"/>
  <c r="L18" i="2"/>
  <c r="P42" i="2"/>
  <c r="H42" i="2"/>
  <c r="O42" i="2"/>
  <c r="G42" i="2"/>
  <c r="P18" i="2"/>
  <c r="H18" i="2"/>
  <c r="K18" i="2"/>
  <c r="M30" i="2"/>
  <c r="N42" i="2"/>
  <c r="F42" i="2"/>
  <c r="L30" i="2"/>
  <c r="G30" i="1"/>
  <c r="R42" i="1"/>
  <c r="J42" i="1"/>
  <c r="R30" i="1"/>
  <c r="I42" i="1"/>
  <c r="M30" i="1"/>
  <c r="O30" i="1"/>
  <c r="J30" i="1"/>
  <c r="Q42" i="1"/>
  <c r="K18" i="1"/>
  <c r="D19" i="1" s="1"/>
  <c r="Q30" i="1"/>
  <c r="I30" i="1"/>
  <c r="F18" i="2"/>
  <c r="N18" i="2"/>
  <c r="I30" i="2"/>
  <c r="Q30" i="2"/>
  <c r="K42" i="2"/>
  <c r="J30" i="2"/>
  <c r="R30" i="2"/>
  <c r="M42" i="2"/>
  <c r="J18" i="2"/>
  <c r="R18" i="2"/>
  <c r="K18" i="4"/>
  <c r="L18" i="4"/>
  <c r="H42" i="4"/>
  <c r="P42" i="4"/>
  <c r="K42" i="4"/>
  <c r="L30" i="3"/>
  <c r="K18" i="3"/>
  <c r="L18" i="3"/>
  <c r="L42" i="1"/>
  <c r="P42" i="1"/>
  <c r="H42" i="1"/>
  <c r="E30" i="1"/>
  <c r="D30" i="1"/>
  <c r="D42" i="1"/>
  <c r="D43" i="4" l="1"/>
  <c r="D43" i="3"/>
  <c r="D31" i="3"/>
  <c r="D19" i="3"/>
  <c r="D31" i="2"/>
  <c r="D43" i="2"/>
  <c r="D43" i="1"/>
  <c r="D19" i="4"/>
  <c r="D19" i="2"/>
  <c r="D31" i="1"/>
</calcChain>
</file>

<file path=xl/sharedStrings.xml><?xml version="1.0" encoding="utf-8"?>
<sst xmlns="http://schemas.openxmlformats.org/spreadsheetml/2006/main" count="168" uniqueCount="23">
  <si>
    <t>Common inputs</t>
  </si>
  <si>
    <t>Carbon Tax ($/ton)</t>
  </si>
  <si>
    <t>$/m3</t>
  </si>
  <si>
    <t>Prices ($/kWh)</t>
  </si>
  <si>
    <t>Discount Rate:</t>
  </si>
  <si>
    <t>Assume that year 1 is 2026 and that full year savings accrue for installed year</t>
  </si>
  <si>
    <t>Scenario 1</t>
  </si>
  <si>
    <t>Toronto</t>
  </si>
  <si>
    <t>Cold Climate Heat Pump</t>
  </si>
  <si>
    <t>2.5 Tons</t>
  </si>
  <si>
    <t>Discount Rate</t>
  </si>
  <si>
    <t>Year</t>
  </si>
  <si>
    <t>Discount factor</t>
  </si>
  <si>
    <t>Cost</t>
  </si>
  <si>
    <t>Cost savings</t>
  </si>
  <si>
    <t>Total</t>
  </si>
  <si>
    <t>PV</t>
  </si>
  <si>
    <t>NPV</t>
  </si>
  <si>
    <t>Scenario 2</t>
  </si>
  <si>
    <t>4 Tons</t>
  </si>
  <si>
    <t>Scenario 3</t>
  </si>
  <si>
    <t>5 Tons</t>
  </si>
  <si>
    <t>Ottawa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</si>
</sst>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0_);[Red]\(&quot;$&quot;#,##0.000\)"/>
    <numFmt numFmtId="165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u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2" applyFont="1"/>
    <xf numFmtId="0" fontId="3" fillId="0" borderId="0" xfId="2" applyFont="1"/>
    <xf numFmtId="6" fontId="2" fillId="0" borderId="0" xfId="2" applyNumberFormat="1" applyFont="1"/>
    <xf numFmtId="0" fontId="3" fillId="0" borderId="0" xfId="2" applyFont="1" applyAlignment="1">
      <alignment vertical="center" wrapText="1"/>
    </xf>
    <xf numFmtId="164" fontId="2" fillId="0" borderId="0" xfId="2" applyNumberFormat="1" applyFont="1"/>
    <xf numFmtId="9" fontId="2" fillId="0" borderId="0" xfId="2" applyNumberFormat="1" applyFont="1"/>
    <xf numFmtId="0" fontId="4" fillId="0" borderId="0" xfId="2" applyFont="1"/>
    <xf numFmtId="0" fontId="3" fillId="0" borderId="2" xfId="2" applyFont="1" applyBorder="1"/>
    <xf numFmtId="0" fontId="2" fillId="0" borderId="2" xfId="2" applyFont="1" applyBorder="1"/>
    <xf numFmtId="0" fontId="2" fillId="0" borderId="3" xfId="2" applyFont="1" applyBorder="1"/>
    <xf numFmtId="9" fontId="5" fillId="0" borderId="0" xfId="1" applyFont="1" applyBorder="1"/>
    <xf numFmtId="0" fontId="2" fillId="0" borderId="5" xfId="2" applyFont="1" applyBorder="1"/>
    <xf numFmtId="165" fontId="5" fillId="2" borderId="0" xfId="3" applyNumberFormat="1" applyFont="1" applyFill="1" applyBorder="1"/>
    <xf numFmtId="165" fontId="5" fillId="0" borderId="0" xfId="3" applyNumberFormat="1" applyFont="1" applyBorder="1"/>
    <xf numFmtId="165" fontId="5" fillId="0" borderId="5" xfId="3" applyNumberFormat="1" applyFont="1" applyBorder="1"/>
    <xf numFmtId="165" fontId="5" fillId="3" borderId="0" xfId="3" applyNumberFormat="1" applyFont="1" applyFill="1" applyBorder="1"/>
    <xf numFmtId="165" fontId="5" fillId="0" borderId="0" xfId="3" applyNumberFormat="1" applyFont="1" applyFill="1" applyBorder="1"/>
    <xf numFmtId="0" fontId="3" fillId="0" borderId="7" xfId="2" applyFont="1" applyBorder="1"/>
    <xf numFmtId="165" fontId="5" fillId="0" borderId="7" xfId="3" applyNumberFormat="1" applyFont="1" applyFill="1" applyBorder="1"/>
    <xf numFmtId="0" fontId="3" fillId="0" borderId="7" xfId="2" quotePrefix="1" applyFont="1" applyBorder="1"/>
    <xf numFmtId="0" fontId="3" fillId="0" borderId="8" xfId="2" applyFont="1" applyBorder="1"/>
    <xf numFmtId="0" fontId="6" fillId="0" borderId="0" xfId="2" applyFont="1"/>
    <xf numFmtId="0" fontId="3" fillId="0" borderId="0" xfId="2" applyFont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</cellXfs>
  <cellStyles count="4">
    <cellStyle name="Currency 4" xfId="3" xr:uid="{2C9AD29C-D8BE-449B-8926-28476CAA75BD}"/>
    <cellStyle name="Normal" xfId="0" builtinId="0"/>
    <cellStyle name="Normal 6" xfId="2" xr:uid="{FDACB9F3-A2DF-4149-936C-BE5C68240BD4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51E59-14FE-4D52-B87A-0C4ACF2C7C7F}">
  <sheetPr>
    <pageSetUpPr fitToPage="1"/>
  </sheetPr>
  <dimension ref="A1:S43"/>
  <sheetViews>
    <sheetView view="pageBreakPreview" topLeftCell="M30" zoomScale="92" zoomScaleNormal="70" zoomScaleSheetLayoutView="70" workbookViewId="0">
      <selection activeCell="W39" sqref="W39"/>
    </sheetView>
  </sheetViews>
  <sheetFormatPr defaultColWidth="8" defaultRowHeight="14" x14ac:dyDescent="0.3"/>
  <cols>
    <col min="1" max="1" width="8" style="1"/>
    <col min="2" max="2" width="10.1796875" style="1" customWidth="1"/>
    <col min="3" max="3" width="21.7265625" style="1" customWidth="1"/>
    <col min="4" max="4" width="11.54296875" style="1" bestFit="1" customWidth="1"/>
    <col min="5" max="18" width="8.81640625" style="1" customWidth="1"/>
    <col min="19" max="16384" width="8" style="1"/>
  </cols>
  <sheetData>
    <row r="1" spans="1:19" x14ac:dyDescent="0.3">
      <c r="B1" s="1" t="s">
        <v>0</v>
      </c>
      <c r="D1" s="2">
        <v>2026</v>
      </c>
      <c r="E1" s="2">
        <f>D1+1</f>
        <v>2027</v>
      </c>
      <c r="F1" s="2">
        <f t="shared" ref="F1:R1" si="0">E1+1</f>
        <v>2028</v>
      </c>
      <c r="G1" s="2">
        <f t="shared" si="0"/>
        <v>2029</v>
      </c>
      <c r="H1" s="2">
        <f t="shared" si="0"/>
        <v>2030</v>
      </c>
      <c r="I1" s="2">
        <f t="shared" si="0"/>
        <v>2031</v>
      </c>
      <c r="J1" s="2">
        <f t="shared" si="0"/>
        <v>2032</v>
      </c>
      <c r="K1" s="2">
        <f t="shared" si="0"/>
        <v>2033</v>
      </c>
      <c r="L1" s="2">
        <f t="shared" si="0"/>
        <v>2034</v>
      </c>
      <c r="M1" s="2">
        <f t="shared" si="0"/>
        <v>2035</v>
      </c>
      <c r="N1" s="2">
        <f t="shared" si="0"/>
        <v>2036</v>
      </c>
      <c r="O1" s="2">
        <f t="shared" si="0"/>
        <v>2037</v>
      </c>
      <c r="P1" s="2">
        <f t="shared" si="0"/>
        <v>2038</v>
      </c>
      <c r="Q1" s="2">
        <f t="shared" si="0"/>
        <v>2039</v>
      </c>
      <c r="R1" s="2">
        <f t="shared" si="0"/>
        <v>2040</v>
      </c>
    </row>
    <row r="2" spans="1:19" x14ac:dyDescent="0.3">
      <c r="C2" s="2" t="s">
        <v>1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/>
    </row>
    <row r="3" spans="1:19" x14ac:dyDescent="0.3">
      <c r="A3" s="4"/>
      <c r="B3" s="4"/>
      <c r="C3" s="2" t="s">
        <v>2</v>
      </c>
      <c r="D3" s="5">
        <v>0.66739999999999999</v>
      </c>
      <c r="E3" s="5">
        <v>0.66739999999999999</v>
      </c>
      <c r="F3" s="5">
        <v>0.66739999999999999</v>
      </c>
      <c r="G3" s="5">
        <v>0.66739999999999999</v>
      </c>
      <c r="H3" s="5">
        <v>0.66739999999999999</v>
      </c>
      <c r="I3" s="5">
        <v>0.66739999999999999</v>
      </c>
      <c r="J3" s="5">
        <v>0.66739999999999999</v>
      </c>
      <c r="K3" s="5">
        <v>0.66739999999999999</v>
      </c>
      <c r="L3" s="5">
        <v>0.66739999999999999</v>
      </c>
      <c r="M3" s="5">
        <v>0.66739999999999999</v>
      </c>
      <c r="N3" s="5">
        <v>0.66739999999999999</v>
      </c>
      <c r="O3" s="5">
        <v>0.66739999999999999</v>
      </c>
      <c r="P3" s="5">
        <v>0.66739999999999999</v>
      </c>
      <c r="Q3" s="5">
        <v>0.66739999999999999</v>
      </c>
      <c r="R3" s="5">
        <v>0.66739999999999999</v>
      </c>
      <c r="S3" s="2"/>
    </row>
    <row r="4" spans="1:19" x14ac:dyDescent="0.3">
      <c r="A4" s="4"/>
      <c r="B4" s="4"/>
      <c r="C4" s="2" t="s">
        <v>3</v>
      </c>
      <c r="D4" s="5">
        <v>0.12265263359999999</v>
      </c>
      <c r="E4" s="5">
        <v>0.12265263359999999</v>
      </c>
      <c r="F4" s="5">
        <v>0.12265263359999999</v>
      </c>
      <c r="G4" s="5">
        <v>0.12265263359999999</v>
      </c>
      <c r="H4" s="5">
        <v>0.12265263359999999</v>
      </c>
      <c r="I4" s="5">
        <v>0.12265263359999999</v>
      </c>
      <c r="J4" s="5">
        <v>0.12265263359999999</v>
      </c>
      <c r="K4" s="5">
        <v>0.12265263359999999</v>
      </c>
      <c r="L4" s="5">
        <v>0.12265263359999999</v>
      </c>
      <c r="M4" s="5">
        <v>0.12265263359999999</v>
      </c>
      <c r="N4" s="5">
        <v>0.12265263359999999</v>
      </c>
      <c r="O4" s="5">
        <v>0.12265263359999999</v>
      </c>
      <c r="P4" s="5">
        <v>0.12265263359999999</v>
      </c>
      <c r="Q4" s="5">
        <v>0.12265263359999999</v>
      </c>
      <c r="R4" s="5">
        <v>0.12265263359999999</v>
      </c>
    </row>
    <row r="5" spans="1:19" x14ac:dyDescent="0.3">
      <c r="C5" s="2" t="s">
        <v>4</v>
      </c>
      <c r="D5" s="6">
        <v>0.04</v>
      </c>
    </row>
    <row r="6" spans="1:19" x14ac:dyDescent="0.3">
      <c r="D6" s="7" t="s">
        <v>5</v>
      </c>
    </row>
    <row r="8" spans="1:19" ht="14.5" thickBot="1" x14ac:dyDescent="0.35"/>
    <row r="9" spans="1:19" ht="15" customHeight="1" x14ac:dyDescent="0.3">
      <c r="A9" s="23"/>
      <c r="B9" s="24" t="s">
        <v>6</v>
      </c>
      <c r="C9" s="8" t="s">
        <v>7</v>
      </c>
      <c r="D9" s="8" t="s">
        <v>8</v>
      </c>
      <c r="E9" s="8"/>
      <c r="F9" s="9"/>
      <c r="G9" s="8" t="s">
        <v>9</v>
      </c>
      <c r="H9" s="9"/>
      <c r="I9" s="9"/>
      <c r="J9" s="9"/>
      <c r="K9" s="9"/>
      <c r="L9" s="9"/>
      <c r="M9" s="9"/>
      <c r="N9" s="9"/>
      <c r="O9" s="9"/>
      <c r="P9" s="9"/>
      <c r="Q9" s="9"/>
      <c r="R9" s="10"/>
    </row>
    <row r="10" spans="1:19" x14ac:dyDescent="0.3">
      <c r="A10" s="23"/>
      <c r="B10" s="25"/>
      <c r="C10" s="2" t="s">
        <v>10</v>
      </c>
      <c r="D10" s="11">
        <v>0.04</v>
      </c>
      <c r="R10" s="12"/>
    </row>
    <row r="11" spans="1:19" x14ac:dyDescent="0.3">
      <c r="A11" s="23"/>
      <c r="B11" s="25"/>
      <c r="C11" s="2"/>
      <c r="R11" s="12"/>
    </row>
    <row r="12" spans="1:19" x14ac:dyDescent="0.3">
      <c r="A12" s="23"/>
      <c r="B12" s="25"/>
      <c r="C12" s="2" t="s">
        <v>11</v>
      </c>
      <c r="D12" s="2">
        <v>2026</v>
      </c>
      <c r="E12" s="2">
        <f>D12+1</f>
        <v>2027</v>
      </c>
      <c r="F12" s="2">
        <f t="shared" ref="F12:R12" si="1">E12+1</f>
        <v>2028</v>
      </c>
      <c r="G12" s="2">
        <f t="shared" si="1"/>
        <v>2029</v>
      </c>
      <c r="H12" s="2">
        <f t="shared" si="1"/>
        <v>2030</v>
      </c>
      <c r="I12" s="2">
        <f t="shared" si="1"/>
        <v>2031</v>
      </c>
      <c r="J12" s="2">
        <f t="shared" si="1"/>
        <v>2032</v>
      </c>
      <c r="K12" s="2">
        <f t="shared" si="1"/>
        <v>2033</v>
      </c>
      <c r="L12" s="2">
        <f t="shared" si="1"/>
        <v>2034</v>
      </c>
      <c r="M12" s="2">
        <f t="shared" si="1"/>
        <v>2035</v>
      </c>
      <c r="N12" s="2">
        <f t="shared" si="1"/>
        <v>2036</v>
      </c>
      <c r="O12" s="2">
        <f t="shared" si="1"/>
        <v>2037</v>
      </c>
      <c r="P12" s="2">
        <f t="shared" si="1"/>
        <v>2038</v>
      </c>
      <c r="Q12" s="2">
        <f t="shared" si="1"/>
        <v>2039</v>
      </c>
      <c r="R12" s="2">
        <f t="shared" si="1"/>
        <v>2040</v>
      </c>
    </row>
    <row r="13" spans="1:19" x14ac:dyDescent="0.3">
      <c r="A13" s="23"/>
      <c r="B13" s="25"/>
      <c r="C13" s="2"/>
      <c r="D13" s="1">
        <v>0</v>
      </c>
      <c r="E13" s="1">
        <v>1</v>
      </c>
      <c r="F13" s="1">
        <v>2</v>
      </c>
      <c r="G13" s="1">
        <v>3</v>
      </c>
      <c r="H13" s="1">
        <v>4</v>
      </c>
      <c r="I13" s="1">
        <v>5</v>
      </c>
      <c r="J13" s="1">
        <v>6</v>
      </c>
      <c r="K13" s="1">
        <v>7</v>
      </c>
      <c r="L13" s="1">
        <v>8</v>
      </c>
      <c r="M13" s="1">
        <v>9</v>
      </c>
      <c r="N13" s="1">
        <v>10</v>
      </c>
      <c r="O13" s="1">
        <v>11</v>
      </c>
      <c r="P13" s="1">
        <v>12</v>
      </c>
      <c r="Q13" s="1">
        <v>13</v>
      </c>
      <c r="R13" s="12">
        <v>14</v>
      </c>
    </row>
    <row r="14" spans="1:19" x14ac:dyDescent="0.3">
      <c r="A14" s="23"/>
      <c r="B14" s="25"/>
      <c r="C14" s="2" t="s">
        <v>12</v>
      </c>
      <c r="E14" s="1">
        <f t="shared" ref="E14:R14" si="2">1/(1+$D$5)^E13</f>
        <v>0.96153846153846145</v>
      </c>
      <c r="F14" s="1">
        <f t="shared" si="2"/>
        <v>0.92455621301775137</v>
      </c>
      <c r="G14" s="1">
        <f t="shared" si="2"/>
        <v>0.88899635867091487</v>
      </c>
      <c r="H14" s="1">
        <f t="shared" si="2"/>
        <v>0.85480419102972571</v>
      </c>
      <c r="I14" s="1">
        <f t="shared" si="2"/>
        <v>0.82192710675935154</v>
      </c>
      <c r="J14" s="1">
        <f t="shared" si="2"/>
        <v>0.79031452573014571</v>
      </c>
      <c r="K14" s="1">
        <f t="shared" si="2"/>
        <v>0.75991781320206331</v>
      </c>
      <c r="L14" s="1">
        <f t="shared" si="2"/>
        <v>0.73069020500198378</v>
      </c>
      <c r="M14" s="1">
        <f t="shared" si="2"/>
        <v>0.70258673557883045</v>
      </c>
      <c r="N14" s="1">
        <f t="shared" si="2"/>
        <v>0.67556416882579851</v>
      </c>
      <c r="O14" s="1">
        <f t="shared" si="2"/>
        <v>0.6495809315632679</v>
      </c>
      <c r="P14" s="1">
        <f t="shared" si="2"/>
        <v>0.62459704958006512</v>
      </c>
      <c r="Q14" s="1">
        <f t="shared" si="2"/>
        <v>0.600574086134678</v>
      </c>
      <c r="R14" s="12">
        <f t="shared" si="2"/>
        <v>0.57747508282180582</v>
      </c>
    </row>
    <row r="15" spans="1:19" x14ac:dyDescent="0.3">
      <c r="A15" s="23"/>
      <c r="B15" s="25"/>
      <c r="C15" s="2" t="s">
        <v>13</v>
      </c>
      <c r="D15" s="13">
        <v>-46610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5">
        <v>0</v>
      </c>
      <c r="S15" s="14"/>
    </row>
    <row r="16" spans="1:19" x14ac:dyDescent="0.3">
      <c r="A16" s="23"/>
      <c r="B16" s="25"/>
      <c r="C16" s="2" t="s">
        <v>14</v>
      </c>
      <c r="D16" s="16">
        <v>358</v>
      </c>
      <c r="E16" s="16">
        <v>358</v>
      </c>
      <c r="F16" s="16">
        <v>358</v>
      </c>
      <c r="G16" s="16">
        <v>358</v>
      </c>
      <c r="H16" s="16">
        <v>358</v>
      </c>
      <c r="I16" s="16">
        <v>358</v>
      </c>
      <c r="J16" s="16">
        <v>358</v>
      </c>
      <c r="K16" s="16">
        <v>358</v>
      </c>
      <c r="L16" s="16">
        <v>358</v>
      </c>
      <c r="M16" s="16">
        <v>358</v>
      </c>
      <c r="N16" s="16">
        <v>358</v>
      </c>
      <c r="O16" s="16">
        <v>358</v>
      </c>
      <c r="P16" s="16">
        <v>358</v>
      </c>
      <c r="Q16" s="16">
        <v>358</v>
      </c>
      <c r="R16" s="16">
        <v>358</v>
      </c>
      <c r="S16" s="17"/>
    </row>
    <row r="17" spans="1:19" x14ac:dyDescent="0.3">
      <c r="A17" s="23"/>
      <c r="B17" s="25"/>
      <c r="C17" s="2" t="s">
        <v>15</v>
      </c>
      <c r="D17" s="14">
        <f>D16+D15</f>
        <v>-46252</v>
      </c>
      <c r="E17" s="14">
        <f t="shared" ref="E17:R17" si="3">E16+E15</f>
        <v>358</v>
      </c>
      <c r="F17" s="14">
        <f t="shared" si="3"/>
        <v>358</v>
      </c>
      <c r="G17" s="14">
        <f t="shared" si="3"/>
        <v>358</v>
      </c>
      <c r="H17" s="14">
        <f t="shared" si="3"/>
        <v>358</v>
      </c>
      <c r="I17" s="14">
        <f t="shared" si="3"/>
        <v>358</v>
      </c>
      <c r="J17" s="14">
        <f t="shared" si="3"/>
        <v>358</v>
      </c>
      <c r="K17" s="14">
        <f t="shared" si="3"/>
        <v>358</v>
      </c>
      <c r="L17" s="14">
        <f t="shared" si="3"/>
        <v>358</v>
      </c>
      <c r="M17" s="14">
        <f t="shared" si="3"/>
        <v>358</v>
      </c>
      <c r="N17" s="14">
        <f t="shared" si="3"/>
        <v>358</v>
      </c>
      <c r="O17" s="14">
        <f t="shared" si="3"/>
        <v>358</v>
      </c>
      <c r="P17" s="14">
        <f t="shared" si="3"/>
        <v>358</v>
      </c>
      <c r="Q17" s="14">
        <f t="shared" si="3"/>
        <v>358</v>
      </c>
      <c r="R17" s="15">
        <f t="shared" si="3"/>
        <v>358</v>
      </c>
      <c r="S17" s="17"/>
    </row>
    <row r="18" spans="1:19" x14ac:dyDescent="0.3">
      <c r="A18" s="23"/>
      <c r="B18" s="25"/>
      <c r="C18" s="2" t="s">
        <v>16</v>
      </c>
      <c r="D18" s="14">
        <f>D17</f>
        <v>-46252</v>
      </c>
      <c r="E18" s="14">
        <f>E17*E14</f>
        <v>344.23076923076923</v>
      </c>
      <c r="F18" s="14">
        <f t="shared" ref="F18:R18" si="4">F17*F14</f>
        <v>330.99112426035498</v>
      </c>
      <c r="G18" s="14">
        <f t="shared" si="4"/>
        <v>318.26069640418751</v>
      </c>
      <c r="H18" s="14">
        <f t="shared" si="4"/>
        <v>306.01990038864182</v>
      </c>
      <c r="I18" s="14">
        <f t="shared" si="4"/>
        <v>294.24990421984785</v>
      </c>
      <c r="J18" s="14">
        <f t="shared" si="4"/>
        <v>282.93260021139218</v>
      </c>
      <c r="K18" s="14">
        <f t="shared" si="4"/>
        <v>272.05057712633868</v>
      </c>
      <c r="L18" s="14">
        <f t="shared" si="4"/>
        <v>261.58709339071021</v>
      </c>
      <c r="M18" s="14">
        <f t="shared" si="4"/>
        <v>251.5260513372213</v>
      </c>
      <c r="N18" s="14">
        <f t="shared" si="4"/>
        <v>241.85197243963586</v>
      </c>
      <c r="O18" s="14">
        <f t="shared" si="4"/>
        <v>232.54997349964992</v>
      </c>
      <c r="P18" s="14">
        <f t="shared" si="4"/>
        <v>223.6057437496633</v>
      </c>
      <c r="Q18" s="14">
        <f t="shared" si="4"/>
        <v>215.00552283621471</v>
      </c>
      <c r="R18" s="15">
        <f t="shared" si="4"/>
        <v>206.73607965020648</v>
      </c>
      <c r="S18" s="17"/>
    </row>
    <row r="19" spans="1:19" ht="14.5" thickBot="1" x14ac:dyDescent="0.35">
      <c r="A19" s="23"/>
      <c r="B19" s="26"/>
      <c r="C19" s="18" t="s">
        <v>17</v>
      </c>
      <c r="D19" s="19">
        <f>D17+SUM(E18:R18)</f>
        <v>-42470.401991255167</v>
      </c>
      <c r="E19" s="20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21"/>
      <c r="S19" s="2"/>
    </row>
    <row r="20" spans="1:19" ht="15" customHeight="1" thickBot="1" x14ac:dyDescent="0.35">
      <c r="A20" s="23"/>
    </row>
    <row r="21" spans="1:19" ht="15" customHeight="1" x14ac:dyDescent="0.3">
      <c r="A21" s="23"/>
      <c r="B21" s="24" t="s">
        <v>18</v>
      </c>
      <c r="C21" s="8" t="s">
        <v>7</v>
      </c>
      <c r="D21" s="8" t="s">
        <v>8</v>
      </c>
      <c r="E21" s="8"/>
      <c r="F21" s="9"/>
      <c r="G21" s="8" t="s">
        <v>19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10"/>
    </row>
    <row r="22" spans="1:19" ht="15" customHeight="1" x14ac:dyDescent="0.3">
      <c r="A22" s="23"/>
      <c r="B22" s="25"/>
      <c r="C22" s="2" t="s">
        <v>10</v>
      </c>
      <c r="E22" s="6">
        <v>0.04</v>
      </c>
      <c r="R22" s="12"/>
    </row>
    <row r="23" spans="1:19" x14ac:dyDescent="0.3">
      <c r="A23" s="23"/>
      <c r="B23" s="25"/>
      <c r="C23" s="2"/>
      <c r="D23" s="6"/>
      <c r="R23" s="12"/>
    </row>
    <row r="24" spans="1:19" x14ac:dyDescent="0.3">
      <c r="A24" s="23"/>
      <c r="B24" s="25"/>
      <c r="C24" s="2" t="s">
        <v>11</v>
      </c>
      <c r="D24" s="2">
        <v>2026</v>
      </c>
      <c r="E24" s="2">
        <f>D24+1</f>
        <v>2027</v>
      </c>
      <c r="F24" s="2">
        <f t="shared" ref="F24:R24" si="5">E24+1</f>
        <v>2028</v>
      </c>
      <c r="G24" s="2">
        <f t="shared" si="5"/>
        <v>2029</v>
      </c>
      <c r="H24" s="2">
        <f t="shared" si="5"/>
        <v>2030</v>
      </c>
      <c r="I24" s="2">
        <f t="shared" si="5"/>
        <v>2031</v>
      </c>
      <c r="J24" s="2">
        <f t="shared" si="5"/>
        <v>2032</v>
      </c>
      <c r="K24" s="2">
        <f t="shared" si="5"/>
        <v>2033</v>
      </c>
      <c r="L24" s="2">
        <f t="shared" si="5"/>
        <v>2034</v>
      </c>
      <c r="M24" s="2">
        <f t="shared" si="5"/>
        <v>2035</v>
      </c>
      <c r="N24" s="2">
        <f t="shared" si="5"/>
        <v>2036</v>
      </c>
      <c r="O24" s="2">
        <f t="shared" si="5"/>
        <v>2037</v>
      </c>
      <c r="P24" s="2">
        <f t="shared" si="5"/>
        <v>2038</v>
      </c>
      <c r="Q24" s="2">
        <f t="shared" si="5"/>
        <v>2039</v>
      </c>
      <c r="R24" s="2">
        <f t="shared" si="5"/>
        <v>2040</v>
      </c>
    </row>
    <row r="25" spans="1:19" x14ac:dyDescent="0.3">
      <c r="A25" s="23"/>
      <c r="B25" s="25"/>
      <c r="C25" s="2"/>
      <c r="D25" s="1">
        <v>0</v>
      </c>
      <c r="E25" s="1">
        <v>1</v>
      </c>
      <c r="F25" s="1">
        <v>2</v>
      </c>
      <c r="G25" s="1">
        <v>3</v>
      </c>
      <c r="H25" s="1">
        <v>4</v>
      </c>
      <c r="I25" s="1">
        <v>5</v>
      </c>
      <c r="J25" s="1">
        <v>6</v>
      </c>
      <c r="K25" s="1">
        <v>7</v>
      </c>
      <c r="L25" s="1">
        <v>8</v>
      </c>
      <c r="M25" s="1">
        <v>9</v>
      </c>
      <c r="N25" s="1">
        <v>10</v>
      </c>
      <c r="O25" s="1">
        <v>11</v>
      </c>
      <c r="P25" s="1">
        <v>12</v>
      </c>
      <c r="Q25" s="1">
        <v>13</v>
      </c>
      <c r="R25" s="12">
        <v>14</v>
      </c>
    </row>
    <row r="26" spans="1:19" x14ac:dyDescent="0.3">
      <c r="A26" s="23"/>
      <c r="B26" s="25"/>
      <c r="C26" s="2" t="s">
        <v>12</v>
      </c>
      <c r="E26" s="1">
        <f t="shared" ref="E26:R26" si="6">1/(1+$D$5)^E25</f>
        <v>0.96153846153846145</v>
      </c>
      <c r="F26" s="1">
        <f t="shared" si="6"/>
        <v>0.92455621301775137</v>
      </c>
      <c r="G26" s="1">
        <f t="shared" si="6"/>
        <v>0.88899635867091487</v>
      </c>
      <c r="H26" s="1">
        <f t="shared" si="6"/>
        <v>0.85480419102972571</v>
      </c>
      <c r="I26" s="1">
        <f t="shared" si="6"/>
        <v>0.82192710675935154</v>
      </c>
      <c r="J26" s="1">
        <f t="shared" si="6"/>
        <v>0.79031452573014571</v>
      </c>
      <c r="K26" s="1">
        <f t="shared" si="6"/>
        <v>0.75991781320206331</v>
      </c>
      <c r="L26" s="1">
        <f t="shared" si="6"/>
        <v>0.73069020500198378</v>
      </c>
      <c r="M26" s="1">
        <f t="shared" si="6"/>
        <v>0.70258673557883045</v>
      </c>
      <c r="N26" s="1">
        <f t="shared" si="6"/>
        <v>0.67556416882579851</v>
      </c>
      <c r="O26" s="1">
        <f t="shared" si="6"/>
        <v>0.6495809315632679</v>
      </c>
      <c r="P26" s="1">
        <f t="shared" si="6"/>
        <v>0.62459704958006512</v>
      </c>
      <c r="Q26" s="1">
        <f t="shared" si="6"/>
        <v>0.600574086134678</v>
      </c>
      <c r="R26" s="12">
        <f t="shared" si="6"/>
        <v>0.57747508282180582</v>
      </c>
    </row>
    <row r="27" spans="1:19" x14ac:dyDescent="0.3">
      <c r="A27" s="23"/>
      <c r="B27" s="25"/>
      <c r="C27" s="2" t="s">
        <v>13</v>
      </c>
      <c r="D27" s="13">
        <v>-46610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5">
        <v>0</v>
      </c>
    </row>
    <row r="28" spans="1:19" x14ac:dyDescent="0.3">
      <c r="A28" s="23"/>
      <c r="B28" s="25"/>
      <c r="C28" s="2" t="s">
        <v>14</v>
      </c>
      <c r="D28" s="16">
        <v>572</v>
      </c>
      <c r="E28" s="16">
        <v>572</v>
      </c>
      <c r="F28" s="16">
        <v>572</v>
      </c>
      <c r="G28" s="16">
        <v>572</v>
      </c>
      <c r="H28" s="16">
        <v>572</v>
      </c>
      <c r="I28" s="16">
        <v>572</v>
      </c>
      <c r="J28" s="16">
        <v>572</v>
      </c>
      <c r="K28" s="16">
        <v>572</v>
      </c>
      <c r="L28" s="16">
        <v>572</v>
      </c>
      <c r="M28" s="16">
        <v>572</v>
      </c>
      <c r="N28" s="16">
        <v>572</v>
      </c>
      <c r="O28" s="16">
        <v>572</v>
      </c>
      <c r="P28" s="16">
        <v>572</v>
      </c>
      <c r="Q28" s="16">
        <v>572</v>
      </c>
      <c r="R28" s="16">
        <v>572</v>
      </c>
    </row>
    <row r="29" spans="1:19" x14ac:dyDescent="0.3">
      <c r="A29" s="23"/>
      <c r="B29" s="25"/>
      <c r="C29" s="2" t="s">
        <v>15</v>
      </c>
      <c r="D29" s="14">
        <f>D28+D27</f>
        <v>-46038</v>
      </c>
      <c r="E29" s="14">
        <f t="shared" ref="E29:R29" si="7">E28+E27</f>
        <v>572</v>
      </c>
      <c r="F29" s="14">
        <f t="shared" si="7"/>
        <v>572</v>
      </c>
      <c r="G29" s="14">
        <f t="shared" si="7"/>
        <v>572</v>
      </c>
      <c r="H29" s="14">
        <f t="shared" si="7"/>
        <v>572</v>
      </c>
      <c r="I29" s="14">
        <f t="shared" si="7"/>
        <v>572</v>
      </c>
      <c r="J29" s="14">
        <f t="shared" si="7"/>
        <v>572</v>
      </c>
      <c r="K29" s="14">
        <f t="shared" si="7"/>
        <v>572</v>
      </c>
      <c r="L29" s="14">
        <f t="shared" si="7"/>
        <v>572</v>
      </c>
      <c r="M29" s="14">
        <f t="shared" si="7"/>
        <v>572</v>
      </c>
      <c r="N29" s="14">
        <f t="shared" si="7"/>
        <v>572</v>
      </c>
      <c r="O29" s="14">
        <f t="shared" si="7"/>
        <v>572</v>
      </c>
      <c r="P29" s="14">
        <f t="shared" si="7"/>
        <v>572</v>
      </c>
      <c r="Q29" s="14">
        <f t="shared" si="7"/>
        <v>572</v>
      </c>
      <c r="R29" s="15">
        <f t="shared" si="7"/>
        <v>572</v>
      </c>
    </row>
    <row r="30" spans="1:19" x14ac:dyDescent="0.3">
      <c r="A30" s="23"/>
      <c r="B30" s="25"/>
      <c r="C30" s="2" t="s">
        <v>16</v>
      </c>
      <c r="D30" s="14">
        <f>D29</f>
        <v>-46038</v>
      </c>
      <c r="E30" s="14">
        <f>E29*E26</f>
        <v>550</v>
      </c>
      <c r="F30" s="14">
        <f t="shared" ref="F30:R30" si="8">F29*F26</f>
        <v>528.84615384615381</v>
      </c>
      <c r="G30" s="14">
        <f t="shared" si="8"/>
        <v>508.50591715976333</v>
      </c>
      <c r="H30" s="14">
        <f t="shared" si="8"/>
        <v>488.94799726900311</v>
      </c>
      <c r="I30" s="14">
        <f t="shared" si="8"/>
        <v>470.14230506634908</v>
      </c>
      <c r="J30" s="14">
        <f t="shared" si="8"/>
        <v>452.05990871764334</v>
      </c>
      <c r="K30" s="14">
        <f t="shared" si="8"/>
        <v>434.67298915158023</v>
      </c>
      <c r="L30" s="14">
        <f t="shared" si="8"/>
        <v>417.95479726113473</v>
      </c>
      <c r="M30" s="14">
        <f t="shared" si="8"/>
        <v>401.87961275109103</v>
      </c>
      <c r="N30" s="14">
        <f t="shared" si="8"/>
        <v>386.42270456835672</v>
      </c>
      <c r="O30" s="14">
        <f t="shared" si="8"/>
        <v>371.56029285418924</v>
      </c>
      <c r="P30" s="14">
        <f t="shared" si="8"/>
        <v>357.26951235979726</v>
      </c>
      <c r="Q30" s="14">
        <f t="shared" si="8"/>
        <v>343.52837726903579</v>
      </c>
      <c r="R30" s="15">
        <f t="shared" si="8"/>
        <v>330.31574737407294</v>
      </c>
    </row>
    <row r="31" spans="1:19" ht="14.5" thickBot="1" x14ac:dyDescent="0.35">
      <c r="A31" s="23"/>
      <c r="B31" s="26"/>
      <c r="C31" s="18" t="s">
        <v>17</v>
      </c>
      <c r="D31" s="19">
        <f>D29+SUM(E30:R30)</f>
        <v>-39995.893684351831</v>
      </c>
      <c r="E31" s="20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21"/>
    </row>
    <row r="32" spans="1:19" ht="15" customHeight="1" thickBot="1" x14ac:dyDescent="0.35">
      <c r="A32" s="23"/>
    </row>
    <row r="33" spans="1:18" ht="15" customHeight="1" x14ac:dyDescent="0.3">
      <c r="A33" s="23"/>
      <c r="B33" s="24" t="s">
        <v>20</v>
      </c>
      <c r="C33" s="8" t="s">
        <v>7</v>
      </c>
      <c r="D33" s="8" t="s">
        <v>8</v>
      </c>
      <c r="E33" s="8"/>
      <c r="F33" s="8"/>
      <c r="G33" s="8" t="s">
        <v>21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10"/>
    </row>
    <row r="34" spans="1:18" x14ac:dyDescent="0.3">
      <c r="A34" s="23"/>
      <c r="B34" s="25"/>
      <c r="C34" s="2" t="s">
        <v>10</v>
      </c>
      <c r="E34" s="6">
        <v>0.04</v>
      </c>
      <c r="R34" s="12"/>
    </row>
    <row r="35" spans="1:18" x14ac:dyDescent="0.3">
      <c r="A35" s="23"/>
      <c r="B35" s="25"/>
      <c r="C35" s="2"/>
      <c r="D35" s="6"/>
      <c r="R35" s="12"/>
    </row>
    <row r="36" spans="1:18" x14ac:dyDescent="0.3">
      <c r="A36" s="23"/>
      <c r="B36" s="25"/>
      <c r="C36" s="2" t="s">
        <v>11</v>
      </c>
      <c r="D36" s="2">
        <v>2026</v>
      </c>
      <c r="E36" s="2">
        <f>D36+1</f>
        <v>2027</v>
      </c>
      <c r="F36" s="2">
        <f t="shared" ref="F36:R36" si="9">E36+1</f>
        <v>2028</v>
      </c>
      <c r="G36" s="2">
        <f t="shared" si="9"/>
        <v>2029</v>
      </c>
      <c r="H36" s="2">
        <f t="shared" si="9"/>
        <v>2030</v>
      </c>
      <c r="I36" s="2">
        <f t="shared" si="9"/>
        <v>2031</v>
      </c>
      <c r="J36" s="2">
        <f t="shared" si="9"/>
        <v>2032</v>
      </c>
      <c r="K36" s="2">
        <f t="shared" si="9"/>
        <v>2033</v>
      </c>
      <c r="L36" s="2">
        <f t="shared" si="9"/>
        <v>2034</v>
      </c>
      <c r="M36" s="2">
        <f t="shared" si="9"/>
        <v>2035</v>
      </c>
      <c r="N36" s="2">
        <f t="shared" si="9"/>
        <v>2036</v>
      </c>
      <c r="O36" s="2">
        <f t="shared" si="9"/>
        <v>2037</v>
      </c>
      <c r="P36" s="2">
        <f t="shared" si="9"/>
        <v>2038</v>
      </c>
      <c r="Q36" s="2">
        <f t="shared" si="9"/>
        <v>2039</v>
      </c>
      <c r="R36" s="2">
        <f t="shared" si="9"/>
        <v>2040</v>
      </c>
    </row>
    <row r="37" spans="1:18" x14ac:dyDescent="0.3">
      <c r="A37" s="23"/>
      <c r="B37" s="25"/>
      <c r="C37" s="2"/>
      <c r="D37" s="1">
        <v>0</v>
      </c>
      <c r="E37" s="1">
        <v>1</v>
      </c>
      <c r="F37" s="1">
        <v>2</v>
      </c>
      <c r="G37" s="1">
        <v>3</v>
      </c>
      <c r="H37" s="1">
        <v>4</v>
      </c>
      <c r="I37" s="1">
        <v>5</v>
      </c>
      <c r="J37" s="1">
        <v>6</v>
      </c>
      <c r="K37" s="1">
        <v>7</v>
      </c>
      <c r="L37" s="1">
        <v>8</v>
      </c>
      <c r="M37" s="1">
        <v>9</v>
      </c>
      <c r="N37" s="1">
        <v>10</v>
      </c>
      <c r="O37" s="1">
        <v>11</v>
      </c>
      <c r="P37" s="1">
        <v>12</v>
      </c>
      <c r="Q37" s="1">
        <v>13</v>
      </c>
      <c r="R37" s="12">
        <v>14</v>
      </c>
    </row>
    <row r="38" spans="1:18" x14ac:dyDescent="0.3">
      <c r="A38" s="23"/>
      <c r="B38" s="25"/>
      <c r="C38" s="2" t="s">
        <v>12</v>
      </c>
      <c r="E38" s="1">
        <f t="shared" ref="E38:R38" si="10">1/(1+$D$5)^E37</f>
        <v>0.96153846153846145</v>
      </c>
      <c r="F38" s="1">
        <f t="shared" si="10"/>
        <v>0.92455621301775137</v>
      </c>
      <c r="G38" s="1">
        <f t="shared" si="10"/>
        <v>0.88899635867091487</v>
      </c>
      <c r="H38" s="1">
        <f t="shared" si="10"/>
        <v>0.85480419102972571</v>
      </c>
      <c r="I38" s="1">
        <f t="shared" si="10"/>
        <v>0.82192710675935154</v>
      </c>
      <c r="J38" s="1">
        <f t="shared" si="10"/>
        <v>0.79031452573014571</v>
      </c>
      <c r="K38" s="1">
        <f t="shared" si="10"/>
        <v>0.75991781320206331</v>
      </c>
      <c r="L38" s="1">
        <f t="shared" si="10"/>
        <v>0.73069020500198378</v>
      </c>
      <c r="M38" s="1">
        <f t="shared" si="10"/>
        <v>0.70258673557883045</v>
      </c>
      <c r="N38" s="1">
        <f t="shared" si="10"/>
        <v>0.67556416882579851</v>
      </c>
      <c r="O38" s="1">
        <f t="shared" si="10"/>
        <v>0.6495809315632679</v>
      </c>
      <c r="P38" s="1">
        <f t="shared" si="10"/>
        <v>0.62459704958006512</v>
      </c>
      <c r="Q38" s="1">
        <f t="shared" si="10"/>
        <v>0.600574086134678</v>
      </c>
      <c r="R38" s="12">
        <f t="shared" si="10"/>
        <v>0.57747508282180582</v>
      </c>
    </row>
    <row r="39" spans="1:18" x14ac:dyDescent="0.3">
      <c r="A39" s="23"/>
      <c r="B39" s="25"/>
      <c r="C39" s="2" t="s">
        <v>13</v>
      </c>
      <c r="D39" s="13">
        <v>-46610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5">
        <v>0</v>
      </c>
    </row>
    <row r="40" spans="1:18" x14ac:dyDescent="0.3">
      <c r="A40" s="23"/>
      <c r="B40" s="25"/>
      <c r="C40" s="2" t="s">
        <v>14</v>
      </c>
      <c r="D40" s="16">
        <v>714</v>
      </c>
      <c r="E40" s="16">
        <v>714</v>
      </c>
      <c r="F40" s="16">
        <v>714</v>
      </c>
      <c r="G40" s="16">
        <v>714</v>
      </c>
      <c r="H40" s="16">
        <v>714</v>
      </c>
      <c r="I40" s="16">
        <v>714</v>
      </c>
      <c r="J40" s="16">
        <v>714</v>
      </c>
      <c r="K40" s="16">
        <v>714</v>
      </c>
      <c r="L40" s="16">
        <v>714</v>
      </c>
      <c r="M40" s="16">
        <v>714</v>
      </c>
      <c r="N40" s="16">
        <v>714</v>
      </c>
      <c r="O40" s="16">
        <v>714</v>
      </c>
      <c r="P40" s="16">
        <v>714</v>
      </c>
      <c r="Q40" s="16">
        <v>714</v>
      </c>
      <c r="R40" s="16">
        <v>714</v>
      </c>
    </row>
    <row r="41" spans="1:18" x14ac:dyDescent="0.3">
      <c r="A41" s="23"/>
      <c r="B41" s="25"/>
      <c r="C41" s="2" t="s">
        <v>15</v>
      </c>
      <c r="D41" s="14">
        <f>D40+D39</f>
        <v>-45896</v>
      </c>
      <c r="E41" s="14">
        <f t="shared" ref="E41:R41" si="11">E40+E39</f>
        <v>714</v>
      </c>
      <c r="F41" s="14">
        <f t="shared" si="11"/>
        <v>714</v>
      </c>
      <c r="G41" s="14">
        <f t="shared" si="11"/>
        <v>714</v>
      </c>
      <c r="H41" s="14">
        <f t="shared" si="11"/>
        <v>714</v>
      </c>
      <c r="I41" s="14">
        <f t="shared" si="11"/>
        <v>714</v>
      </c>
      <c r="J41" s="14">
        <f t="shared" si="11"/>
        <v>714</v>
      </c>
      <c r="K41" s="14">
        <f t="shared" si="11"/>
        <v>714</v>
      </c>
      <c r="L41" s="14">
        <f t="shared" si="11"/>
        <v>714</v>
      </c>
      <c r="M41" s="14">
        <f t="shared" si="11"/>
        <v>714</v>
      </c>
      <c r="N41" s="14">
        <f t="shared" si="11"/>
        <v>714</v>
      </c>
      <c r="O41" s="14">
        <f t="shared" si="11"/>
        <v>714</v>
      </c>
      <c r="P41" s="14">
        <f t="shared" si="11"/>
        <v>714</v>
      </c>
      <c r="Q41" s="14">
        <f t="shared" si="11"/>
        <v>714</v>
      </c>
      <c r="R41" s="15">
        <f t="shared" si="11"/>
        <v>714</v>
      </c>
    </row>
    <row r="42" spans="1:18" x14ac:dyDescent="0.3">
      <c r="A42" s="23"/>
      <c r="B42" s="25"/>
      <c r="C42" s="2" t="s">
        <v>16</v>
      </c>
      <c r="D42" s="14">
        <f>D41</f>
        <v>-45896</v>
      </c>
      <c r="E42" s="14">
        <f>E41*E38</f>
        <v>686.53846153846143</v>
      </c>
      <c r="F42" s="14">
        <f t="shared" ref="F42:R42" si="12">F41*F38</f>
        <v>660.13313609467446</v>
      </c>
      <c r="G42" s="14">
        <f t="shared" si="12"/>
        <v>634.74340009103321</v>
      </c>
      <c r="H42" s="14">
        <f t="shared" si="12"/>
        <v>610.33019239522412</v>
      </c>
      <c r="I42" s="14">
        <f t="shared" si="12"/>
        <v>586.855954226177</v>
      </c>
      <c r="J42" s="14">
        <f t="shared" si="12"/>
        <v>564.28457137132409</v>
      </c>
      <c r="K42" s="14">
        <f t="shared" si="12"/>
        <v>542.58131862627317</v>
      </c>
      <c r="L42" s="14">
        <f t="shared" si="12"/>
        <v>521.71280637141638</v>
      </c>
      <c r="M42" s="14">
        <f t="shared" si="12"/>
        <v>501.64692920328491</v>
      </c>
      <c r="N42" s="14">
        <f t="shared" si="12"/>
        <v>482.35281654162014</v>
      </c>
      <c r="O42" s="14">
        <f t="shared" si="12"/>
        <v>463.80078513617326</v>
      </c>
      <c r="P42" s="14">
        <f t="shared" si="12"/>
        <v>445.96229340016652</v>
      </c>
      <c r="Q42" s="14">
        <f t="shared" si="12"/>
        <v>428.8098975001601</v>
      </c>
      <c r="R42" s="15">
        <f t="shared" si="12"/>
        <v>412.31720913476937</v>
      </c>
    </row>
    <row r="43" spans="1:18" ht="14.5" thickBot="1" x14ac:dyDescent="0.35">
      <c r="A43" s="23"/>
      <c r="B43" s="26"/>
      <c r="C43" s="18" t="s">
        <v>17</v>
      </c>
      <c r="D43" s="19">
        <f>D41+SUM(E42:R42)</f>
        <v>-38353.930228369238</v>
      </c>
      <c r="E43" s="20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21"/>
    </row>
  </sheetData>
  <sheetProtection sheet="1" objects="1" scenarios="1"/>
  <mergeCells count="4">
    <mergeCell ref="A9:A43"/>
    <mergeCell ref="B9:B19"/>
    <mergeCell ref="B21:B31"/>
    <mergeCell ref="B33:B43"/>
  </mergeCells>
  <printOptions horizontalCentered="1"/>
  <pageMargins left="0.7" right="0.7" top="1.25" bottom="0.75" header="0.3" footer="0.3"/>
  <pageSetup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0347C-1AE6-4398-B35B-5AE86CFF4510}">
  <dimension ref="A1:T43"/>
  <sheetViews>
    <sheetView view="pageBreakPreview" topLeftCell="A10" zoomScaleNormal="70" zoomScaleSheetLayoutView="100" workbookViewId="0">
      <selection activeCell="D19" sqref="D19 D31 D43"/>
    </sheetView>
  </sheetViews>
  <sheetFormatPr defaultColWidth="8" defaultRowHeight="14" x14ac:dyDescent="0.3"/>
  <cols>
    <col min="1" max="1" width="8" style="1"/>
    <col min="2" max="2" width="10.1796875" style="1" customWidth="1"/>
    <col min="3" max="3" width="21.7265625" style="1" customWidth="1"/>
    <col min="4" max="4" width="10.54296875" style="1" bestFit="1" customWidth="1"/>
    <col min="5" max="18" width="8.81640625" style="1" customWidth="1"/>
    <col min="19" max="16384" width="8" style="1"/>
  </cols>
  <sheetData>
    <row r="1" spans="1:20" x14ac:dyDescent="0.3">
      <c r="B1" s="1" t="s">
        <v>0</v>
      </c>
      <c r="D1" s="2">
        <v>2026</v>
      </c>
      <c r="E1" s="2">
        <f>D1+1</f>
        <v>2027</v>
      </c>
      <c r="F1" s="2">
        <f t="shared" ref="F1:R1" si="0">E1+1</f>
        <v>2028</v>
      </c>
      <c r="G1" s="2">
        <f t="shared" si="0"/>
        <v>2029</v>
      </c>
      <c r="H1" s="2">
        <f t="shared" si="0"/>
        <v>2030</v>
      </c>
      <c r="I1" s="2">
        <f t="shared" si="0"/>
        <v>2031</v>
      </c>
      <c r="J1" s="2">
        <f t="shared" si="0"/>
        <v>2032</v>
      </c>
      <c r="K1" s="2">
        <f t="shared" si="0"/>
        <v>2033</v>
      </c>
      <c r="L1" s="2">
        <f t="shared" si="0"/>
        <v>2034</v>
      </c>
      <c r="M1" s="2">
        <f t="shared" si="0"/>
        <v>2035</v>
      </c>
      <c r="N1" s="2">
        <f t="shared" si="0"/>
        <v>2036</v>
      </c>
      <c r="O1" s="2">
        <f t="shared" si="0"/>
        <v>2037</v>
      </c>
      <c r="P1" s="2">
        <f t="shared" si="0"/>
        <v>2038</v>
      </c>
      <c r="Q1" s="2">
        <f t="shared" si="0"/>
        <v>2039</v>
      </c>
      <c r="R1" s="2">
        <f t="shared" si="0"/>
        <v>2040</v>
      </c>
    </row>
    <row r="2" spans="1:20" x14ac:dyDescent="0.3">
      <c r="C2" s="2" t="s">
        <v>1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/>
    </row>
    <row r="3" spans="1:20" x14ac:dyDescent="0.3">
      <c r="A3" s="4"/>
      <c r="B3" s="4"/>
      <c r="C3" s="2" t="s">
        <v>2</v>
      </c>
      <c r="D3" s="5">
        <v>0.66739999999999999</v>
      </c>
      <c r="E3" s="5">
        <v>0.66739999999999999</v>
      </c>
      <c r="F3" s="5">
        <v>0.66739999999999999</v>
      </c>
      <c r="G3" s="5">
        <v>0.66739999999999999</v>
      </c>
      <c r="H3" s="5">
        <v>0.66739999999999999</v>
      </c>
      <c r="I3" s="5">
        <v>0.66739999999999999</v>
      </c>
      <c r="J3" s="5">
        <v>0.66739999999999999</v>
      </c>
      <c r="K3" s="5">
        <v>0.66739999999999999</v>
      </c>
      <c r="L3" s="5">
        <v>0.66739999999999999</v>
      </c>
      <c r="M3" s="5">
        <v>0.66739999999999999</v>
      </c>
      <c r="N3" s="5">
        <v>0.66739999999999999</v>
      </c>
      <c r="O3" s="5">
        <v>0.66739999999999999</v>
      </c>
      <c r="P3" s="5">
        <v>0.66739999999999999</v>
      </c>
      <c r="Q3" s="5">
        <v>0.66739999999999999</v>
      </c>
      <c r="R3" s="5">
        <v>0.66739999999999999</v>
      </c>
      <c r="S3" s="2"/>
    </row>
    <row r="4" spans="1:20" x14ac:dyDescent="0.3">
      <c r="A4" s="4"/>
      <c r="B4" s="4"/>
      <c r="C4" s="2" t="s">
        <v>3</v>
      </c>
      <c r="D4" s="5">
        <v>0.12265263359999999</v>
      </c>
      <c r="E4" s="5">
        <v>0.12265263359999999</v>
      </c>
      <c r="F4" s="5">
        <v>0.12265263359999999</v>
      </c>
      <c r="G4" s="5">
        <v>0.12265263359999999</v>
      </c>
      <c r="H4" s="5">
        <v>0.12265263359999999</v>
      </c>
      <c r="I4" s="5">
        <v>0.12265263359999999</v>
      </c>
      <c r="J4" s="5">
        <v>0.12265263359999999</v>
      </c>
      <c r="K4" s="5">
        <v>0.12265263359999999</v>
      </c>
      <c r="L4" s="5">
        <v>0.12265263359999999</v>
      </c>
      <c r="M4" s="5">
        <v>0.12265263359999999</v>
      </c>
      <c r="N4" s="5">
        <v>0.12265263359999999</v>
      </c>
      <c r="O4" s="5">
        <v>0.12265263359999999</v>
      </c>
      <c r="P4" s="5">
        <v>0.12265263359999999</v>
      </c>
      <c r="Q4" s="5">
        <v>0.12265263359999999</v>
      </c>
      <c r="R4" s="5">
        <v>0.12265263359999999</v>
      </c>
    </row>
    <row r="5" spans="1:20" x14ac:dyDescent="0.3">
      <c r="C5" s="2" t="s">
        <v>4</v>
      </c>
      <c r="D5" s="6">
        <v>0.04</v>
      </c>
      <c r="T5" s="22"/>
    </row>
    <row r="6" spans="1:20" x14ac:dyDescent="0.3">
      <c r="D6" s="7" t="s">
        <v>5</v>
      </c>
    </row>
    <row r="8" spans="1:20" ht="14.5" thickBot="1" x14ac:dyDescent="0.35"/>
    <row r="9" spans="1:20" ht="15" customHeight="1" x14ac:dyDescent="0.3">
      <c r="A9" s="23"/>
      <c r="B9" s="24" t="s">
        <v>6</v>
      </c>
      <c r="C9" s="8" t="s">
        <v>7</v>
      </c>
      <c r="D9" s="8" t="s">
        <v>8</v>
      </c>
      <c r="E9" s="8"/>
      <c r="F9" s="9"/>
      <c r="G9" s="8" t="s">
        <v>9</v>
      </c>
      <c r="H9" s="9"/>
      <c r="I9" s="9"/>
      <c r="J9" s="9"/>
      <c r="K9" s="9"/>
      <c r="L9" s="9"/>
      <c r="M9" s="9"/>
      <c r="N9" s="9"/>
      <c r="O9" s="9"/>
      <c r="P9" s="9"/>
      <c r="Q9" s="9"/>
      <c r="R9" s="10"/>
    </row>
    <row r="10" spans="1:20" x14ac:dyDescent="0.3">
      <c r="A10" s="23"/>
      <c r="B10" s="25"/>
      <c r="C10" s="2" t="s">
        <v>10</v>
      </c>
      <c r="D10" s="11">
        <v>0.04</v>
      </c>
      <c r="R10" s="12"/>
    </row>
    <row r="11" spans="1:20" x14ac:dyDescent="0.3">
      <c r="A11" s="23"/>
      <c r="B11" s="25"/>
      <c r="C11" s="2"/>
      <c r="R11" s="12"/>
    </row>
    <row r="12" spans="1:20" x14ac:dyDescent="0.3">
      <c r="A12" s="23"/>
      <c r="B12" s="25"/>
      <c r="C12" s="2" t="s">
        <v>11</v>
      </c>
      <c r="D12" s="2">
        <v>2026</v>
      </c>
      <c r="E12" s="2">
        <f>D12+1</f>
        <v>2027</v>
      </c>
      <c r="F12" s="2">
        <f t="shared" ref="F12:R12" si="1">E12+1</f>
        <v>2028</v>
      </c>
      <c r="G12" s="2">
        <f t="shared" si="1"/>
        <v>2029</v>
      </c>
      <c r="H12" s="2">
        <f t="shared" si="1"/>
        <v>2030</v>
      </c>
      <c r="I12" s="2">
        <f t="shared" si="1"/>
        <v>2031</v>
      </c>
      <c r="J12" s="2">
        <f t="shared" si="1"/>
        <v>2032</v>
      </c>
      <c r="K12" s="2">
        <f t="shared" si="1"/>
        <v>2033</v>
      </c>
      <c r="L12" s="2">
        <f t="shared" si="1"/>
        <v>2034</v>
      </c>
      <c r="M12" s="2">
        <f t="shared" si="1"/>
        <v>2035</v>
      </c>
      <c r="N12" s="2">
        <f t="shared" si="1"/>
        <v>2036</v>
      </c>
      <c r="O12" s="2">
        <f t="shared" si="1"/>
        <v>2037</v>
      </c>
      <c r="P12" s="2">
        <f t="shared" si="1"/>
        <v>2038</v>
      </c>
      <c r="Q12" s="2">
        <f t="shared" si="1"/>
        <v>2039</v>
      </c>
      <c r="R12" s="2">
        <f t="shared" si="1"/>
        <v>2040</v>
      </c>
    </row>
    <row r="13" spans="1:20" x14ac:dyDescent="0.3">
      <c r="A13" s="23"/>
      <c r="B13" s="25"/>
      <c r="C13" s="2"/>
      <c r="D13" s="1">
        <v>0</v>
      </c>
      <c r="E13" s="1">
        <v>1</v>
      </c>
      <c r="F13" s="1">
        <v>2</v>
      </c>
      <c r="G13" s="1">
        <v>3</v>
      </c>
      <c r="H13" s="1">
        <v>4</v>
      </c>
      <c r="I13" s="1">
        <v>5</v>
      </c>
      <c r="J13" s="1">
        <v>6</v>
      </c>
      <c r="K13" s="1">
        <v>7</v>
      </c>
      <c r="L13" s="1">
        <v>8</v>
      </c>
      <c r="M13" s="1">
        <v>9</v>
      </c>
      <c r="N13" s="1">
        <v>10</v>
      </c>
      <c r="O13" s="1">
        <v>11</v>
      </c>
      <c r="P13" s="1">
        <v>12</v>
      </c>
      <c r="Q13" s="1">
        <v>13</v>
      </c>
      <c r="R13" s="12">
        <v>14</v>
      </c>
    </row>
    <row r="14" spans="1:20" x14ac:dyDescent="0.3">
      <c r="A14" s="23"/>
      <c r="B14" s="25"/>
      <c r="C14" s="2" t="s">
        <v>12</v>
      </c>
      <c r="E14" s="1">
        <f>1/(1+$D$5)^E13</f>
        <v>0.96153846153846145</v>
      </c>
      <c r="F14" s="1">
        <f>1/(1+$D$5)^F13</f>
        <v>0.92455621301775137</v>
      </c>
      <c r="G14" s="1">
        <f t="shared" ref="G14:R14" si="2">1/(1+$D$5)^G13</f>
        <v>0.88899635867091487</v>
      </c>
      <c r="H14" s="1">
        <f t="shared" si="2"/>
        <v>0.85480419102972571</v>
      </c>
      <c r="I14" s="1">
        <f t="shared" si="2"/>
        <v>0.82192710675935154</v>
      </c>
      <c r="J14" s="1">
        <f t="shared" si="2"/>
        <v>0.79031452573014571</v>
      </c>
      <c r="K14" s="1">
        <f t="shared" si="2"/>
        <v>0.75991781320206331</v>
      </c>
      <c r="L14" s="1">
        <f t="shared" si="2"/>
        <v>0.73069020500198378</v>
      </c>
      <c r="M14" s="1">
        <f t="shared" si="2"/>
        <v>0.70258673557883045</v>
      </c>
      <c r="N14" s="1">
        <f t="shared" si="2"/>
        <v>0.67556416882579851</v>
      </c>
      <c r="O14" s="1">
        <f t="shared" si="2"/>
        <v>0.6495809315632679</v>
      </c>
      <c r="P14" s="1">
        <f t="shared" si="2"/>
        <v>0.62459704958006512</v>
      </c>
      <c r="Q14" s="1">
        <f t="shared" si="2"/>
        <v>0.600574086134678</v>
      </c>
      <c r="R14" s="12">
        <f t="shared" si="2"/>
        <v>0.57747508282180582</v>
      </c>
    </row>
    <row r="15" spans="1:20" x14ac:dyDescent="0.3">
      <c r="A15" s="23"/>
      <c r="B15" s="25"/>
      <c r="C15" s="2" t="s">
        <v>13</v>
      </c>
      <c r="D15" s="13">
        <v>3225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5">
        <v>0</v>
      </c>
      <c r="S15" s="14"/>
    </row>
    <row r="16" spans="1:20" x14ac:dyDescent="0.3">
      <c r="A16" s="23"/>
      <c r="B16" s="25"/>
      <c r="C16" s="2" t="s">
        <v>14</v>
      </c>
      <c r="D16" s="16">
        <v>358</v>
      </c>
      <c r="E16" s="16">
        <v>358</v>
      </c>
      <c r="F16" s="16">
        <v>358</v>
      </c>
      <c r="G16" s="16">
        <v>358</v>
      </c>
      <c r="H16" s="16">
        <v>358</v>
      </c>
      <c r="I16" s="16">
        <v>358</v>
      </c>
      <c r="J16" s="16">
        <v>358</v>
      </c>
      <c r="K16" s="16">
        <v>358</v>
      </c>
      <c r="L16" s="16">
        <v>358</v>
      </c>
      <c r="M16" s="16">
        <v>358</v>
      </c>
      <c r="N16" s="16">
        <v>358</v>
      </c>
      <c r="O16" s="16">
        <v>358</v>
      </c>
      <c r="P16" s="16">
        <v>358</v>
      </c>
      <c r="Q16" s="16">
        <v>358</v>
      </c>
      <c r="R16" s="16">
        <v>358</v>
      </c>
      <c r="S16" s="17"/>
    </row>
    <row r="17" spans="1:19" x14ac:dyDescent="0.3">
      <c r="A17" s="23"/>
      <c r="B17" s="25"/>
      <c r="C17" s="2" t="s">
        <v>15</v>
      </c>
      <c r="D17" s="14">
        <f>D15+D16</f>
        <v>3583</v>
      </c>
      <c r="E17" s="14">
        <f>E15+E16</f>
        <v>358</v>
      </c>
      <c r="F17" s="14">
        <f>F15+F16</f>
        <v>358</v>
      </c>
      <c r="G17" s="14">
        <f t="shared" ref="G17:R17" si="3">G15+G16</f>
        <v>358</v>
      </c>
      <c r="H17" s="14">
        <f t="shared" si="3"/>
        <v>358</v>
      </c>
      <c r="I17" s="14">
        <f t="shared" si="3"/>
        <v>358</v>
      </c>
      <c r="J17" s="14">
        <f t="shared" si="3"/>
        <v>358</v>
      </c>
      <c r="K17" s="14">
        <f t="shared" si="3"/>
        <v>358</v>
      </c>
      <c r="L17" s="14">
        <f t="shared" si="3"/>
        <v>358</v>
      </c>
      <c r="M17" s="14">
        <f t="shared" si="3"/>
        <v>358</v>
      </c>
      <c r="N17" s="14">
        <f t="shared" si="3"/>
        <v>358</v>
      </c>
      <c r="O17" s="14">
        <f t="shared" si="3"/>
        <v>358</v>
      </c>
      <c r="P17" s="14">
        <f t="shared" si="3"/>
        <v>358</v>
      </c>
      <c r="Q17" s="14">
        <f t="shared" si="3"/>
        <v>358</v>
      </c>
      <c r="R17" s="15">
        <f t="shared" si="3"/>
        <v>358</v>
      </c>
      <c r="S17" s="17"/>
    </row>
    <row r="18" spans="1:19" x14ac:dyDescent="0.3">
      <c r="A18" s="23"/>
      <c r="B18" s="25"/>
      <c r="C18" s="2" t="s">
        <v>16</v>
      </c>
      <c r="D18" s="14">
        <f>D17</f>
        <v>3583</v>
      </c>
      <c r="E18" s="14">
        <f>E17*E14</f>
        <v>344.23076923076923</v>
      </c>
      <c r="F18" s="14">
        <f>F17*F14</f>
        <v>330.99112426035498</v>
      </c>
      <c r="G18" s="14">
        <f t="shared" ref="G18:R18" si="4">G17*G14</f>
        <v>318.26069640418751</v>
      </c>
      <c r="H18" s="14">
        <f t="shared" si="4"/>
        <v>306.01990038864182</v>
      </c>
      <c r="I18" s="14">
        <f t="shared" si="4"/>
        <v>294.24990421984785</v>
      </c>
      <c r="J18" s="14">
        <f t="shared" si="4"/>
        <v>282.93260021139218</v>
      </c>
      <c r="K18" s="14">
        <f t="shared" si="4"/>
        <v>272.05057712633868</v>
      </c>
      <c r="L18" s="14">
        <f t="shared" si="4"/>
        <v>261.58709339071021</v>
      </c>
      <c r="M18" s="14">
        <f t="shared" si="4"/>
        <v>251.5260513372213</v>
      </c>
      <c r="N18" s="14">
        <f t="shared" si="4"/>
        <v>241.85197243963586</v>
      </c>
      <c r="O18" s="14">
        <f t="shared" si="4"/>
        <v>232.54997349964992</v>
      </c>
      <c r="P18" s="14">
        <f t="shared" si="4"/>
        <v>223.6057437496633</v>
      </c>
      <c r="Q18" s="14">
        <f t="shared" si="4"/>
        <v>215.00552283621471</v>
      </c>
      <c r="R18" s="15">
        <f t="shared" si="4"/>
        <v>206.73607965020648</v>
      </c>
      <c r="S18" s="17"/>
    </row>
    <row r="19" spans="1:19" ht="14.5" thickBot="1" x14ac:dyDescent="0.35">
      <c r="A19" s="23"/>
      <c r="B19" s="26"/>
      <c r="C19" s="18" t="s">
        <v>17</v>
      </c>
      <c r="D19" s="19">
        <f>D17+SUM(E18:R18)</f>
        <v>7364.5980087448352</v>
      </c>
      <c r="E19" s="20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21"/>
      <c r="S19" s="2"/>
    </row>
    <row r="20" spans="1:19" ht="15" customHeight="1" thickBot="1" x14ac:dyDescent="0.35">
      <c r="A20" s="23"/>
    </row>
    <row r="21" spans="1:19" ht="15" customHeight="1" x14ac:dyDescent="0.3">
      <c r="A21" s="23"/>
      <c r="B21" s="24" t="s">
        <v>18</v>
      </c>
      <c r="C21" s="8" t="s">
        <v>7</v>
      </c>
      <c r="D21" s="8" t="s">
        <v>8</v>
      </c>
      <c r="E21" s="8"/>
      <c r="F21" s="9"/>
      <c r="G21" s="8" t="s">
        <v>19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10"/>
    </row>
    <row r="22" spans="1:19" ht="15" customHeight="1" x14ac:dyDescent="0.3">
      <c r="A22" s="23"/>
      <c r="B22" s="25"/>
      <c r="C22" s="2" t="s">
        <v>10</v>
      </c>
      <c r="E22" s="6">
        <v>0.04</v>
      </c>
      <c r="R22" s="12"/>
    </row>
    <row r="23" spans="1:19" x14ac:dyDescent="0.3">
      <c r="A23" s="23"/>
      <c r="B23" s="25"/>
      <c r="C23" s="2"/>
      <c r="D23" s="6"/>
      <c r="R23" s="12"/>
    </row>
    <row r="24" spans="1:19" x14ac:dyDescent="0.3">
      <c r="A24" s="23"/>
      <c r="B24" s="25"/>
      <c r="C24" s="2" t="s">
        <v>11</v>
      </c>
      <c r="D24" s="2">
        <v>2026</v>
      </c>
      <c r="E24" s="2">
        <f>D24+1</f>
        <v>2027</v>
      </c>
      <c r="F24" s="2">
        <f t="shared" ref="F24:R24" si="5">E24+1</f>
        <v>2028</v>
      </c>
      <c r="G24" s="2">
        <f t="shared" si="5"/>
        <v>2029</v>
      </c>
      <c r="H24" s="2">
        <f t="shared" si="5"/>
        <v>2030</v>
      </c>
      <c r="I24" s="2">
        <f t="shared" si="5"/>
        <v>2031</v>
      </c>
      <c r="J24" s="2">
        <f t="shared" si="5"/>
        <v>2032</v>
      </c>
      <c r="K24" s="2">
        <f t="shared" si="5"/>
        <v>2033</v>
      </c>
      <c r="L24" s="2">
        <f t="shared" si="5"/>
        <v>2034</v>
      </c>
      <c r="M24" s="2">
        <f t="shared" si="5"/>
        <v>2035</v>
      </c>
      <c r="N24" s="2">
        <f t="shared" si="5"/>
        <v>2036</v>
      </c>
      <c r="O24" s="2">
        <f t="shared" si="5"/>
        <v>2037</v>
      </c>
      <c r="P24" s="2">
        <f t="shared" si="5"/>
        <v>2038</v>
      </c>
      <c r="Q24" s="2">
        <f t="shared" si="5"/>
        <v>2039</v>
      </c>
      <c r="R24" s="2">
        <f t="shared" si="5"/>
        <v>2040</v>
      </c>
    </row>
    <row r="25" spans="1:19" x14ac:dyDescent="0.3">
      <c r="A25" s="23"/>
      <c r="B25" s="25"/>
      <c r="C25" s="2"/>
      <c r="D25" s="1">
        <v>0</v>
      </c>
      <c r="E25" s="1">
        <v>1</v>
      </c>
      <c r="F25" s="1">
        <v>2</v>
      </c>
      <c r="G25" s="1">
        <v>3</v>
      </c>
      <c r="H25" s="1">
        <v>4</v>
      </c>
      <c r="I25" s="1">
        <v>5</v>
      </c>
      <c r="J25" s="1">
        <v>6</v>
      </c>
      <c r="K25" s="1">
        <v>7</v>
      </c>
      <c r="L25" s="1">
        <v>8</v>
      </c>
      <c r="M25" s="1">
        <v>9</v>
      </c>
      <c r="N25" s="1">
        <v>10</v>
      </c>
      <c r="O25" s="1">
        <v>11</v>
      </c>
      <c r="P25" s="1">
        <v>12</v>
      </c>
      <c r="Q25" s="1">
        <v>13</v>
      </c>
      <c r="R25" s="12">
        <v>14</v>
      </c>
    </row>
    <row r="26" spans="1:19" x14ac:dyDescent="0.3">
      <c r="A26" s="23"/>
      <c r="B26" s="25"/>
      <c r="C26" s="2" t="s">
        <v>12</v>
      </c>
      <c r="E26" s="1">
        <f>1/(1+$D$5)^E25</f>
        <v>0.96153846153846145</v>
      </c>
      <c r="F26" s="1">
        <f t="shared" ref="F26" si="6">1/(1+$D$5)^F25</f>
        <v>0.92455621301775137</v>
      </c>
      <c r="G26" s="1">
        <f t="shared" ref="G26" si="7">1/(1+$D$5)^G25</f>
        <v>0.88899635867091487</v>
      </c>
      <c r="H26" s="1">
        <f t="shared" ref="H26" si="8">1/(1+$D$5)^H25</f>
        <v>0.85480419102972571</v>
      </c>
      <c r="I26" s="1">
        <f t="shared" ref="I26" si="9">1/(1+$D$5)^I25</f>
        <v>0.82192710675935154</v>
      </c>
      <c r="J26" s="1">
        <f t="shared" ref="J26" si="10">1/(1+$D$5)^J25</f>
        <v>0.79031452573014571</v>
      </c>
      <c r="K26" s="1">
        <f t="shared" ref="K26" si="11">1/(1+$D$5)^K25</f>
        <v>0.75991781320206331</v>
      </c>
      <c r="L26" s="1">
        <f t="shared" ref="L26" si="12">1/(1+$D$5)^L25</f>
        <v>0.73069020500198378</v>
      </c>
      <c r="M26" s="1">
        <f t="shared" ref="M26" si="13">1/(1+$D$5)^M25</f>
        <v>0.70258673557883045</v>
      </c>
      <c r="N26" s="1">
        <f t="shared" ref="N26" si="14">1/(1+$D$5)^N25</f>
        <v>0.67556416882579851</v>
      </c>
      <c r="O26" s="1">
        <f t="shared" ref="O26" si="15">1/(1+$D$5)^O25</f>
        <v>0.6495809315632679</v>
      </c>
      <c r="P26" s="1">
        <f t="shared" ref="P26" si="16">1/(1+$D$5)^P25</f>
        <v>0.62459704958006512</v>
      </c>
      <c r="Q26" s="1">
        <f t="shared" ref="Q26" si="17">1/(1+$D$5)^Q25</f>
        <v>0.600574086134678</v>
      </c>
      <c r="R26" s="12">
        <f t="shared" ref="R26" si="18">1/(1+$D$5)^R25</f>
        <v>0.57747508282180582</v>
      </c>
    </row>
    <row r="27" spans="1:19" x14ac:dyDescent="0.3">
      <c r="A27" s="23"/>
      <c r="B27" s="25"/>
      <c r="C27" s="2" t="s">
        <v>13</v>
      </c>
      <c r="D27" s="13">
        <v>5100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5">
        <v>0</v>
      </c>
    </row>
    <row r="28" spans="1:19" x14ac:dyDescent="0.3">
      <c r="A28" s="23"/>
      <c r="B28" s="25"/>
      <c r="C28" s="2" t="s">
        <v>14</v>
      </c>
      <c r="D28" s="16">
        <v>572</v>
      </c>
      <c r="E28" s="16">
        <v>572</v>
      </c>
      <c r="F28" s="16">
        <v>572</v>
      </c>
      <c r="G28" s="16">
        <v>572</v>
      </c>
      <c r="H28" s="16">
        <v>572</v>
      </c>
      <c r="I28" s="16">
        <v>572</v>
      </c>
      <c r="J28" s="16">
        <v>572</v>
      </c>
      <c r="K28" s="16">
        <v>572</v>
      </c>
      <c r="L28" s="16">
        <v>572</v>
      </c>
      <c r="M28" s="16">
        <v>572</v>
      </c>
      <c r="N28" s="16">
        <v>572</v>
      </c>
      <c r="O28" s="16">
        <v>572</v>
      </c>
      <c r="P28" s="16">
        <v>572</v>
      </c>
      <c r="Q28" s="16">
        <v>572</v>
      </c>
      <c r="R28" s="16">
        <v>572</v>
      </c>
    </row>
    <row r="29" spans="1:19" x14ac:dyDescent="0.3">
      <c r="A29" s="23"/>
      <c r="B29" s="25"/>
      <c r="C29" s="2" t="s">
        <v>15</v>
      </c>
      <c r="D29" s="14">
        <f>D28+D27</f>
        <v>5672</v>
      </c>
      <c r="E29" s="14">
        <f t="shared" ref="E29:R29" si="19">E28+E27</f>
        <v>572</v>
      </c>
      <c r="F29" s="14">
        <f t="shared" si="19"/>
        <v>572</v>
      </c>
      <c r="G29" s="14">
        <f t="shared" si="19"/>
        <v>572</v>
      </c>
      <c r="H29" s="14">
        <f t="shared" si="19"/>
        <v>572</v>
      </c>
      <c r="I29" s="14">
        <f t="shared" si="19"/>
        <v>572</v>
      </c>
      <c r="J29" s="14">
        <f t="shared" si="19"/>
        <v>572</v>
      </c>
      <c r="K29" s="14">
        <f t="shared" si="19"/>
        <v>572</v>
      </c>
      <c r="L29" s="14">
        <f t="shared" si="19"/>
        <v>572</v>
      </c>
      <c r="M29" s="14">
        <f t="shared" si="19"/>
        <v>572</v>
      </c>
      <c r="N29" s="14">
        <f t="shared" si="19"/>
        <v>572</v>
      </c>
      <c r="O29" s="14">
        <f t="shared" si="19"/>
        <v>572</v>
      </c>
      <c r="P29" s="14">
        <f t="shared" si="19"/>
        <v>572</v>
      </c>
      <c r="Q29" s="14">
        <f t="shared" si="19"/>
        <v>572</v>
      </c>
      <c r="R29" s="15">
        <f t="shared" si="19"/>
        <v>572</v>
      </c>
    </row>
    <row r="30" spans="1:19" x14ac:dyDescent="0.3">
      <c r="A30" s="23"/>
      <c r="B30" s="25"/>
      <c r="C30" s="2" t="s">
        <v>16</v>
      </c>
      <c r="D30" s="14">
        <f>D29</f>
        <v>5672</v>
      </c>
      <c r="E30" s="14">
        <f>E29*E26</f>
        <v>550</v>
      </c>
      <c r="F30" s="14">
        <f t="shared" ref="F30:R30" si="20">F29*F26</f>
        <v>528.84615384615381</v>
      </c>
      <c r="G30" s="14">
        <f t="shared" si="20"/>
        <v>508.50591715976333</v>
      </c>
      <c r="H30" s="14">
        <f t="shared" si="20"/>
        <v>488.94799726900311</v>
      </c>
      <c r="I30" s="14">
        <f t="shared" si="20"/>
        <v>470.14230506634908</v>
      </c>
      <c r="J30" s="14">
        <f t="shared" si="20"/>
        <v>452.05990871764334</v>
      </c>
      <c r="K30" s="14">
        <f t="shared" si="20"/>
        <v>434.67298915158023</v>
      </c>
      <c r="L30" s="14">
        <f t="shared" si="20"/>
        <v>417.95479726113473</v>
      </c>
      <c r="M30" s="14">
        <f t="shared" si="20"/>
        <v>401.87961275109103</v>
      </c>
      <c r="N30" s="14">
        <f t="shared" si="20"/>
        <v>386.42270456835672</v>
      </c>
      <c r="O30" s="14">
        <f t="shared" si="20"/>
        <v>371.56029285418924</v>
      </c>
      <c r="P30" s="14">
        <f t="shared" si="20"/>
        <v>357.26951235979726</v>
      </c>
      <c r="Q30" s="14">
        <f t="shared" si="20"/>
        <v>343.52837726903579</v>
      </c>
      <c r="R30" s="15">
        <f t="shared" si="20"/>
        <v>330.31574737407294</v>
      </c>
    </row>
    <row r="31" spans="1:19" ht="14.5" thickBot="1" x14ac:dyDescent="0.35">
      <c r="A31" s="23"/>
      <c r="B31" s="26"/>
      <c r="C31" s="18" t="s">
        <v>17</v>
      </c>
      <c r="D31" s="19">
        <f>D29+SUM(E30:R30)</f>
        <v>11714.10631564817</v>
      </c>
      <c r="E31" s="20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21"/>
    </row>
    <row r="32" spans="1:19" ht="15" customHeight="1" thickBot="1" x14ac:dyDescent="0.35">
      <c r="A32" s="23"/>
    </row>
    <row r="33" spans="1:18" ht="15" customHeight="1" x14ac:dyDescent="0.3">
      <c r="A33" s="23"/>
      <c r="B33" s="24" t="s">
        <v>20</v>
      </c>
      <c r="C33" s="8" t="s">
        <v>7</v>
      </c>
      <c r="D33" s="8" t="s">
        <v>8</v>
      </c>
      <c r="E33" s="8"/>
      <c r="F33" s="8"/>
      <c r="G33" s="8" t="s">
        <v>21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10"/>
    </row>
    <row r="34" spans="1:18" x14ac:dyDescent="0.3">
      <c r="A34" s="23"/>
      <c r="B34" s="25"/>
      <c r="C34" s="2" t="s">
        <v>10</v>
      </c>
      <c r="E34" s="6">
        <v>0.04</v>
      </c>
      <c r="R34" s="12"/>
    </row>
    <row r="35" spans="1:18" x14ac:dyDescent="0.3">
      <c r="A35" s="23"/>
      <c r="B35" s="25"/>
      <c r="C35" s="2"/>
      <c r="D35" s="6"/>
      <c r="R35" s="12"/>
    </row>
    <row r="36" spans="1:18" x14ac:dyDescent="0.3">
      <c r="A36" s="23"/>
      <c r="B36" s="25"/>
      <c r="C36" s="2" t="s">
        <v>11</v>
      </c>
      <c r="D36" s="2">
        <v>2026</v>
      </c>
      <c r="E36" s="2">
        <f>D36+1</f>
        <v>2027</v>
      </c>
      <c r="F36" s="2">
        <f t="shared" ref="F36:R36" si="21">E36+1</f>
        <v>2028</v>
      </c>
      <c r="G36" s="2">
        <f t="shared" si="21"/>
        <v>2029</v>
      </c>
      <c r="H36" s="2">
        <f t="shared" si="21"/>
        <v>2030</v>
      </c>
      <c r="I36" s="2">
        <f t="shared" si="21"/>
        <v>2031</v>
      </c>
      <c r="J36" s="2">
        <f t="shared" si="21"/>
        <v>2032</v>
      </c>
      <c r="K36" s="2">
        <f t="shared" si="21"/>
        <v>2033</v>
      </c>
      <c r="L36" s="2">
        <f t="shared" si="21"/>
        <v>2034</v>
      </c>
      <c r="M36" s="2">
        <f t="shared" si="21"/>
        <v>2035</v>
      </c>
      <c r="N36" s="2">
        <f t="shared" si="21"/>
        <v>2036</v>
      </c>
      <c r="O36" s="2">
        <f t="shared" si="21"/>
        <v>2037</v>
      </c>
      <c r="P36" s="2">
        <f t="shared" si="21"/>
        <v>2038</v>
      </c>
      <c r="Q36" s="2">
        <f t="shared" si="21"/>
        <v>2039</v>
      </c>
      <c r="R36" s="2">
        <f t="shared" si="21"/>
        <v>2040</v>
      </c>
    </row>
    <row r="37" spans="1:18" x14ac:dyDescent="0.3">
      <c r="A37" s="23"/>
      <c r="B37" s="25"/>
      <c r="C37" s="2"/>
      <c r="D37" s="1">
        <v>0</v>
      </c>
      <c r="E37" s="1">
        <v>1</v>
      </c>
      <c r="F37" s="1">
        <v>2</v>
      </c>
      <c r="G37" s="1">
        <v>3</v>
      </c>
      <c r="H37" s="1">
        <v>4</v>
      </c>
      <c r="I37" s="1">
        <v>5</v>
      </c>
      <c r="J37" s="1">
        <v>6</v>
      </c>
      <c r="K37" s="1">
        <v>7</v>
      </c>
      <c r="L37" s="1">
        <v>8</v>
      </c>
      <c r="M37" s="1">
        <v>9</v>
      </c>
      <c r="N37" s="1">
        <v>10</v>
      </c>
      <c r="O37" s="1">
        <v>11</v>
      </c>
      <c r="P37" s="1">
        <v>12</v>
      </c>
      <c r="Q37" s="1">
        <v>13</v>
      </c>
      <c r="R37" s="12">
        <v>14</v>
      </c>
    </row>
    <row r="38" spans="1:18" x14ac:dyDescent="0.3">
      <c r="A38" s="23"/>
      <c r="B38" s="25"/>
      <c r="C38" s="2" t="s">
        <v>12</v>
      </c>
      <c r="E38" s="1">
        <f>1/(1+$D$5)^E37</f>
        <v>0.96153846153846145</v>
      </c>
      <c r="F38" s="1">
        <f t="shared" ref="F38" si="22">1/(1+$D$5)^F37</f>
        <v>0.92455621301775137</v>
      </c>
      <c r="G38" s="1">
        <f t="shared" ref="G38" si="23">1/(1+$D$5)^G37</f>
        <v>0.88899635867091487</v>
      </c>
      <c r="H38" s="1">
        <f t="shared" ref="H38" si="24">1/(1+$D$5)^H37</f>
        <v>0.85480419102972571</v>
      </c>
      <c r="I38" s="1">
        <f t="shared" ref="I38" si="25">1/(1+$D$5)^I37</f>
        <v>0.82192710675935154</v>
      </c>
      <c r="J38" s="1">
        <f t="shared" ref="J38" si="26">1/(1+$D$5)^J37</f>
        <v>0.79031452573014571</v>
      </c>
      <c r="K38" s="1">
        <f t="shared" ref="K38" si="27">1/(1+$D$5)^K37</f>
        <v>0.75991781320206331</v>
      </c>
      <c r="L38" s="1">
        <f t="shared" ref="L38" si="28">1/(1+$D$5)^L37</f>
        <v>0.73069020500198378</v>
      </c>
      <c r="M38" s="1">
        <f t="shared" ref="M38" si="29">1/(1+$D$5)^M37</f>
        <v>0.70258673557883045</v>
      </c>
      <c r="N38" s="1">
        <f t="shared" ref="N38" si="30">1/(1+$D$5)^N37</f>
        <v>0.67556416882579851</v>
      </c>
      <c r="O38" s="1">
        <f t="shared" ref="O38" si="31">1/(1+$D$5)^O37</f>
        <v>0.6495809315632679</v>
      </c>
      <c r="P38" s="1">
        <f t="shared" ref="P38" si="32">1/(1+$D$5)^P37</f>
        <v>0.62459704958006512</v>
      </c>
      <c r="Q38" s="1">
        <f t="shared" ref="Q38" si="33">1/(1+$D$5)^Q37</f>
        <v>0.600574086134678</v>
      </c>
      <c r="R38" s="12">
        <f t="shared" ref="R38" si="34">1/(1+$D$5)^R37</f>
        <v>0.57747508282180582</v>
      </c>
    </row>
    <row r="39" spans="1:18" x14ac:dyDescent="0.3">
      <c r="A39" s="23"/>
      <c r="B39" s="25"/>
      <c r="C39" s="2" t="s">
        <v>13</v>
      </c>
      <c r="D39" s="13">
        <v>6350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5">
        <v>0</v>
      </c>
    </row>
    <row r="40" spans="1:18" x14ac:dyDescent="0.3">
      <c r="A40" s="23"/>
      <c r="B40" s="25"/>
      <c r="C40" s="2" t="s">
        <v>14</v>
      </c>
      <c r="D40" s="16">
        <v>714</v>
      </c>
      <c r="E40" s="16">
        <v>714</v>
      </c>
      <c r="F40" s="16">
        <v>714</v>
      </c>
      <c r="G40" s="16">
        <v>714</v>
      </c>
      <c r="H40" s="16">
        <v>714</v>
      </c>
      <c r="I40" s="16">
        <v>714</v>
      </c>
      <c r="J40" s="16">
        <v>714</v>
      </c>
      <c r="K40" s="16">
        <v>714</v>
      </c>
      <c r="L40" s="16">
        <v>714</v>
      </c>
      <c r="M40" s="16">
        <v>714</v>
      </c>
      <c r="N40" s="16">
        <v>714</v>
      </c>
      <c r="O40" s="16">
        <v>714</v>
      </c>
      <c r="P40" s="16">
        <v>714</v>
      </c>
      <c r="Q40" s="16">
        <v>714</v>
      </c>
      <c r="R40" s="16">
        <v>714</v>
      </c>
    </row>
    <row r="41" spans="1:18" x14ac:dyDescent="0.3">
      <c r="A41" s="23"/>
      <c r="B41" s="25"/>
      <c r="C41" s="2" t="s">
        <v>15</v>
      </c>
      <c r="D41" s="14">
        <f>D40+D39</f>
        <v>7064</v>
      </c>
      <c r="E41" s="14">
        <f t="shared" ref="E41:R41" si="35">E40+E39</f>
        <v>714</v>
      </c>
      <c r="F41" s="14">
        <f t="shared" si="35"/>
        <v>714</v>
      </c>
      <c r="G41" s="14">
        <f t="shared" si="35"/>
        <v>714</v>
      </c>
      <c r="H41" s="14">
        <f t="shared" si="35"/>
        <v>714</v>
      </c>
      <c r="I41" s="14">
        <f t="shared" si="35"/>
        <v>714</v>
      </c>
      <c r="J41" s="14">
        <f t="shared" si="35"/>
        <v>714</v>
      </c>
      <c r="K41" s="14">
        <f t="shared" si="35"/>
        <v>714</v>
      </c>
      <c r="L41" s="14">
        <f t="shared" si="35"/>
        <v>714</v>
      </c>
      <c r="M41" s="14">
        <f t="shared" si="35"/>
        <v>714</v>
      </c>
      <c r="N41" s="14">
        <f t="shared" si="35"/>
        <v>714</v>
      </c>
      <c r="O41" s="14">
        <f t="shared" si="35"/>
        <v>714</v>
      </c>
      <c r="P41" s="14">
        <f t="shared" si="35"/>
        <v>714</v>
      </c>
      <c r="Q41" s="14">
        <f t="shared" si="35"/>
        <v>714</v>
      </c>
      <c r="R41" s="15">
        <f t="shared" si="35"/>
        <v>714</v>
      </c>
    </row>
    <row r="42" spans="1:18" x14ac:dyDescent="0.3">
      <c r="A42" s="23"/>
      <c r="B42" s="25"/>
      <c r="C42" s="2" t="s">
        <v>16</v>
      </c>
      <c r="D42" s="14">
        <f>D41</f>
        <v>7064</v>
      </c>
      <c r="E42" s="14">
        <f>E41*E38</f>
        <v>686.53846153846143</v>
      </c>
      <c r="F42" s="14">
        <f t="shared" ref="F42:R42" si="36">F41*F38</f>
        <v>660.13313609467446</v>
      </c>
      <c r="G42" s="14">
        <f t="shared" si="36"/>
        <v>634.74340009103321</v>
      </c>
      <c r="H42" s="14">
        <f t="shared" si="36"/>
        <v>610.33019239522412</v>
      </c>
      <c r="I42" s="14">
        <f t="shared" si="36"/>
        <v>586.855954226177</v>
      </c>
      <c r="J42" s="14">
        <f t="shared" si="36"/>
        <v>564.28457137132409</v>
      </c>
      <c r="K42" s="14">
        <f t="shared" si="36"/>
        <v>542.58131862627317</v>
      </c>
      <c r="L42" s="14">
        <f t="shared" si="36"/>
        <v>521.71280637141638</v>
      </c>
      <c r="M42" s="14">
        <f t="shared" si="36"/>
        <v>501.64692920328491</v>
      </c>
      <c r="N42" s="14">
        <f t="shared" si="36"/>
        <v>482.35281654162014</v>
      </c>
      <c r="O42" s="14">
        <f t="shared" si="36"/>
        <v>463.80078513617326</v>
      </c>
      <c r="P42" s="14">
        <f t="shared" si="36"/>
        <v>445.96229340016652</v>
      </c>
      <c r="Q42" s="14">
        <f t="shared" si="36"/>
        <v>428.8098975001601</v>
      </c>
      <c r="R42" s="15">
        <f t="shared" si="36"/>
        <v>412.31720913476937</v>
      </c>
    </row>
    <row r="43" spans="1:18" ht="14.5" thickBot="1" x14ac:dyDescent="0.35">
      <c r="A43" s="23"/>
      <c r="B43" s="26"/>
      <c r="C43" s="18" t="s">
        <v>17</v>
      </c>
      <c r="D43" s="19">
        <f>D41+SUM(E42:R42)</f>
        <v>14606.069771630759</v>
      </c>
      <c r="E43" s="20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21"/>
    </row>
  </sheetData>
  <sheetProtection sheet="1" objects="1" scenarios="1"/>
  <mergeCells count="4">
    <mergeCell ref="A9:A43"/>
    <mergeCell ref="B9:B19"/>
    <mergeCell ref="B21:B31"/>
    <mergeCell ref="B33:B43"/>
  </mergeCells>
  <printOptions horizontalCentered="1"/>
  <pageMargins left="0.7" right="0.7" top="1.25" bottom="0.75" header="0.3" footer="0.3"/>
  <pageSetup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20611-483A-4B4C-BF49-D2DA257A1EB6}">
  <dimension ref="A1:S43"/>
  <sheetViews>
    <sheetView view="pageBreakPreview" zoomScale="97" zoomScaleNormal="70" zoomScaleSheetLayoutView="70" workbookViewId="0">
      <selection activeCell="D19" sqref="D19 D31 D43"/>
    </sheetView>
  </sheetViews>
  <sheetFormatPr defaultColWidth="8" defaultRowHeight="14" x14ac:dyDescent="0.3"/>
  <cols>
    <col min="1" max="1" width="8" style="1"/>
    <col min="2" max="2" width="10.1796875" style="1" customWidth="1"/>
    <col min="3" max="3" width="21.7265625" style="1" customWidth="1"/>
    <col min="4" max="4" width="10.54296875" style="1" customWidth="1"/>
    <col min="5" max="18" width="8.81640625" style="1" customWidth="1"/>
    <col min="19" max="16384" width="8" style="1"/>
  </cols>
  <sheetData>
    <row r="1" spans="1:19" x14ac:dyDescent="0.3">
      <c r="B1" s="1" t="s">
        <v>0</v>
      </c>
      <c r="D1" s="2">
        <v>2026</v>
      </c>
      <c r="E1" s="2">
        <f>D1+1</f>
        <v>2027</v>
      </c>
      <c r="F1" s="2">
        <f t="shared" ref="F1:R1" si="0">E1+1</f>
        <v>2028</v>
      </c>
      <c r="G1" s="2">
        <f t="shared" si="0"/>
        <v>2029</v>
      </c>
      <c r="H1" s="2">
        <f t="shared" si="0"/>
        <v>2030</v>
      </c>
      <c r="I1" s="2">
        <f t="shared" si="0"/>
        <v>2031</v>
      </c>
      <c r="J1" s="2">
        <f t="shared" si="0"/>
        <v>2032</v>
      </c>
      <c r="K1" s="2">
        <f t="shared" si="0"/>
        <v>2033</v>
      </c>
      <c r="L1" s="2">
        <f t="shared" si="0"/>
        <v>2034</v>
      </c>
      <c r="M1" s="2">
        <f t="shared" si="0"/>
        <v>2035</v>
      </c>
      <c r="N1" s="2">
        <f t="shared" si="0"/>
        <v>2036</v>
      </c>
      <c r="O1" s="2">
        <f t="shared" si="0"/>
        <v>2037</v>
      </c>
      <c r="P1" s="2">
        <f t="shared" si="0"/>
        <v>2038</v>
      </c>
      <c r="Q1" s="2">
        <f t="shared" si="0"/>
        <v>2039</v>
      </c>
      <c r="R1" s="2">
        <f t="shared" si="0"/>
        <v>2040</v>
      </c>
    </row>
    <row r="2" spans="1:19" x14ac:dyDescent="0.3">
      <c r="C2" s="2" t="s">
        <v>1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/>
    </row>
    <row r="3" spans="1:19" x14ac:dyDescent="0.3">
      <c r="A3" s="4"/>
      <c r="B3" s="4"/>
      <c r="C3" s="2" t="s">
        <v>2</v>
      </c>
      <c r="D3" s="5">
        <v>0.66739999999999999</v>
      </c>
      <c r="E3" s="5">
        <v>0.66739999999999999</v>
      </c>
      <c r="F3" s="5">
        <v>0.66739999999999999</v>
      </c>
      <c r="G3" s="5">
        <v>0.66739999999999999</v>
      </c>
      <c r="H3" s="5">
        <v>0.66739999999999999</v>
      </c>
      <c r="I3" s="5">
        <v>0.66739999999999999</v>
      </c>
      <c r="J3" s="5">
        <v>0.66739999999999999</v>
      </c>
      <c r="K3" s="5">
        <v>0.66739999999999999</v>
      </c>
      <c r="L3" s="5">
        <v>0.66739999999999999</v>
      </c>
      <c r="M3" s="5">
        <v>0.66739999999999999</v>
      </c>
      <c r="N3" s="5">
        <v>0.66739999999999999</v>
      </c>
      <c r="O3" s="5">
        <v>0.66739999999999999</v>
      </c>
      <c r="P3" s="5">
        <v>0.66739999999999999</v>
      </c>
      <c r="Q3" s="5">
        <v>0.66739999999999999</v>
      </c>
      <c r="R3" s="5">
        <v>0.66739999999999999</v>
      </c>
      <c r="S3" s="2"/>
    </row>
    <row r="4" spans="1:19" x14ac:dyDescent="0.3">
      <c r="A4" s="4"/>
      <c r="B4" s="4"/>
      <c r="C4" s="2" t="s">
        <v>3</v>
      </c>
      <c r="D4" s="5">
        <v>0.12265263359999999</v>
      </c>
      <c r="E4" s="5">
        <v>0.12265263359999999</v>
      </c>
      <c r="F4" s="5">
        <v>0.12265263359999999</v>
      </c>
      <c r="G4" s="5">
        <v>0.12265263359999999</v>
      </c>
      <c r="H4" s="5">
        <v>0.12265263359999999</v>
      </c>
      <c r="I4" s="5">
        <v>0.12265263359999999</v>
      </c>
      <c r="J4" s="5">
        <v>0.12265263359999999</v>
      </c>
      <c r="K4" s="5">
        <v>0.12265263359999999</v>
      </c>
      <c r="L4" s="5">
        <v>0.12265263359999999</v>
      </c>
      <c r="M4" s="5">
        <v>0.12265263359999999</v>
      </c>
      <c r="N4" s="5">
        <v>0.12265263359999999</v>
      </c>
      <c r="O4" s="5">
        <v>0.12265263359999999</v>
      </c>
      <c r="P4" s="5">
        <v>0.12265263359999999</v>
      </c>
      <c r="Q4" s="5">
        <v>0.12265263359999999</v>
      </c>
      <c r="R4" s="5">
        <v>0.12265263359999999</v>
      </c>
    </row>
    <row r="5" spans="1:19" x14ac:dyDescent="0.3">
      <c r="C5" s="2" t="s">
        <v>4</v>
      </c>
      <c r="D5" s="6">
        <v>0.04</v>
      </c>
    </row>
    <row r="6" spans="1:19" x14ac:dyDescent="0.3">
      <c r="D6" s="7" t="s">
        <v>5</v>
      </c>
    </row>
    <row r="8" spans="1:19" ht="14.5" thickBot="1" x14ac:dyDescent="0.35"/>
    <row r="9" spans="1:19" ht="15" customHeight="1" x14ac:dyDescent="0.3">
      <c r="A9" s="23"/>
      <c r="B9" s="24" t="s">
        <v>6</v>
      </c>
      <c r="C9" s="8" t="s">
        <v>22</v>
      </c>
      <c r="D9" s="8" t="s">
        <v>8</v>
      </c>
      <c r="E9" s="8"/>
      <c r="F9" s="9"/>
      <c r="G9" s="8" t="s">
        <v>9</v>
      </c>
      <c r="H9" s="9"/>
      <c r="I9" s="9"/>
      <c r="J9" s="9"/>
      <c r="K9" s="9"/>
      <c r="L9" s="9"/>
      <c r="M9" s="9"/>
      <c r="N9" s="9"/>
      <c r="O9" s="9"/>
      <c r="P9" s="9"/>
      <c r="Q9" s="9"/>
      <c r="R9" s="10"/>
    </row>
    <row r="10" spans="1:19" x14ac:dyDescent="0.3">
      <c r="A10" s="23"/>
      <c r="B10" s="25"/>
      <c r="C10" s="2" t="s">
        <v>10</v>
      </c>
      <c r="D10" s="11">
        <v>0.04</v>
      </c>
      <c r="R10" s="12"/>
    </row>
    <row r="11" spans="1:19" x14ac:dyDescent="0.3">
      <c r="A11" s="23"/>
      <c r="B11" s="25"/>
      <c r="C11" s="2"/>
      <c r="R11" s="12"/>
    </row>
    <row r="12" spans="1:19" x14ac:dyDescent="0.3">
      <c r="A12" s="23"/>
      <c r="B12" s="25"/>
      <c r="C12" s="2" t="s">
        <v>11</v>
      </c>
      <c r="D12" s="2">
        <v>2026</v>
      </c>
      <c r="E12" s="2">
        <f>D12+1</f>
        <v>2027</v>
      </c>
      <c r="F12" s="2">
        <f t="shared" ref="F12:R12" si="1">E12+1</f>
        <v>2028</v>
      </c>
      <c r="G12" s="2">
        <f t="shared" si="1"/>
        <v>2029</v>
      </c>
      <c r="H12" s="2">
        <f t="shared" si="1"/>
        <v>2030</v>
      </c>
      <c r="I12" s="2">
        <f t="shared" si="1"/>
        <v>2031</v>
      </c>
      <c r="J12" s="2">
        <f t="shared" si="1"/>
        <v>2032</v>
      </c>
      <c r="K12" s="2">
        <f t="shared" si="1"/>
        <v>2033</v>
      </c>
      <c r="L12" s="2">
        <f t="shared" si="1"/>
        <v>2034</v>
      </c>
      <c r="M12" s="2">
        <f t="shared" si="1"/>
        <v>2035</v>
      </c>
      <c r="N12" s="2">
        <f t="shared" si="1"/>
        <v>2036</v>
      </c>
      <c r="O12" s="2">
        <f t="shared" si="1"/>
        <v>2037</v>
      </c>
      <c r="P12" s="2">
        <f t="shared" si="1"/>
        <v>2038</v>
      </c>
      <c r="Q12" s="2">
        <f t="shared" si="1"/>
        <v>2039</v>
      </c>
      <c r="R12" s="2">
        <f t="shared" si="1"/>
        <v>2040</v>
      </c>
    </row>
    <row r="13" spans="1:19" x14ac:dyDescent="0.3">
      <c r="A13" s="23"/>
      <c r="B13" s="25"/>
      <c r="C13" s="2"/>
      <c r="D13" s="1">
        <v>0</v>
      </c>
      <c r="E13" s="1">
        <v>1</v>
      </c>
      <c r="F13" s="1">
        <v>2</v>
      </c>
      <c r="G13" s="1">
        <v>3</v>
      </c>
      <c r="H13" s="1">
        <v>4</v>
      </c>
      <c r="I13" s="1">
        <v>5</v>
      </c>
      <c r="J13" s="1">
        <v>6</v>
      </c>
      <c r="K13" s="1">
        <v>7</v>
      </c>
      <c r="L13" s="1">
        <v>8</v>
      </c>
      <c r="M13" s="1">
        <v>9</v>
      </c>
      <c r="N13" s="1">
        <v>10</v>
      </c>
      <c r="O13" s="1">
        <v>11</v>
      </c>
      <c r="P13" s="1">
        <v>12</v>
      </c>
      <c r="Q13" s="1">
        <v>13</v>
      </c>
      <c r="R13" s="12">
        <v>14</v>
      </c>
    </row>
    <row r="14" spans="1:19" x14ac:dyDescent="0.3">
      <c r="A14" s="23"/>
      <c r="B14" s="25"/>
      <c r="C14" s="2" t="s">
        <v>12</v>
      </c>
      <c r="E14" s="1">
        <f>1/(1+$D$5)^E13</f>
        <v>0.96153846153846145</v>
      </c>
      <c r="F14" s="1">
        <f t="shared" ref="F14:R14" si="2">1/(1+$D$5)^F13</f>
        <v>0.92455621301775137</v>
      </c>
      <c r="G14" s="1">
        <f t="shared" si="2"/>
        <v>0.88899635867091487</v>
      </c>
      <c r="H14" s="1">
        <f t="shared" si="2"/>
        <v>0.85480419102972571</v>
      </c>
      <c r="I14" s="1">
        <f t="shared" si="2"/>
        <v>0.82192710675935154</v>
      </c>
      <c r="J14" s="1">
        <f t="shared" si="2"/>
        <v>0.79031452573014571</v>
      </c>
      <c r="K14" s="1">
        <f t="shared" si="2"/>
        <v>0.75991781320206331</v>
      </c>
      <c r="L14" s="1">
        <f t="shared" si="2"/>
        <v>0.73069020500198378</v>
      </c>
      <c r="M14" s="1">
        <f t="shared" si="2"/>
        <v>0.70258673557883045</v>
      </c>
      <c r="N14" s="1">
        <f t="shared" si="2"/>
        <v>0.67556416882579851</v>
      </c>
      <c r="O14" s="1">
        <f t="shared" si="2"/>
        <v>0.6495809315632679</v>
      </c>
      <c r="P14" s="1">
        <f t="shared" si="2"/>
        <v>0.62459704958006512</v>
      </c>
      <c r="Q14" s="1">
        <f t="shared" si="2"/>
        <v>0.600574086134678</v>
      </c>
      <c r="R14" s="12">
        <f t="shared" si="2"/>
        <v>0.57747508282180582</v>
      </c>
    </row>
    <row r="15" spans="1:19" x14ac:dyDescent="0.3">
      <c r="A15" s="23"/>
      <c r="B15" s="25"/>
      <c r="C15" s="2" t="s">
        <v>13</v>
      </c>
      <c r="D15" s="13">
        <v>3225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5">
        <v>0</v>
      </c>
      <c r="S15" s="14"/>
    </row>
    <row r="16" spans="1:19" x14ac:dyDescent="0.3">
      <c r="A16" s="23"/>
      <c r="B16" s="25"/>
      <c r="C16" s="2" t="s">
        <v>14</v>
      </c>
      <c r="D16" s="16">
        <v>362.29348971844769</v>
      </c>
      <c r="E16" s="16">
        <v>362.29348971844769</v>
      </c>
      <c r="F16" s="16">
        <v>362.29348971844769</v>
      </c>
      <c r="G16" s="16">
        <v>362.29348971844769</v>
      </c>
      <c r="H16" s="16">
        <v>362.29348971844769</v>
      </c>
      <c r="I16" s="16">
        <v>362.29348971844769</v>
      </c>
      <c r="J16" s="16">
        <v>362.29348971844769</v>
      </c>
      <c r="K16" s="16">
        <v>362.29348971844769</v>
      </c>
      <c r="L16" s="16">
        <v>362.29348971844769</v>
      </c>
      <c r="M16" s="16">
        <v>362.29348971844769</v>
      </c>
      <c r="N16" s="16">
        <v>362.29348971844769</v>
      </c>
      <c r="O16" s="16">
        <v>362.29348971844769</v>
      </c>
      <c r="P16" s="16">
        <v>362.29348971844769</v>
      </c>
      <c r="Q16" s="16">
        <v>362.29348971844769</v>
      </c>
      <c r="R16" s="16">
        <v>362.29348971844769</v>
      </c>
      <c r="S16" s="17"/>
    </row>
    <row r="17" spans="1:19" x14ac:dyDescent="0.3">
      <c r="A17" s="23"/>
      <c r="B17" s="25"/>
      <c r="C17" s="2" t="s">
        <v>15</v>
      </c>
      <c r="D17" s="14">
        <f>D16+D15</f>
        <v>3587.2934897184477</v>
      </c>
      <c r="E17" s="14">
        <f t="shared" ref="E17:R17" si="3">E16+E15</f>
        <v>362.29348971844769</v>
      </c>
      <c r="F17" s="14">
        <f t="shared" si="3"/>
        <v>362.29348971844769</v>
      </c>
      <c r="G17" s="14">
        <f t="shared" si="3"/>
        <v>362.29348971844769</v>
      </c>
      <c r="H17" s="14">
        <f t="shared" si="3"/>
        <v>362.29348971844769</v>
      </c>
      <c r="I17" s="14">
        <f t="shared" si="3"/>
        <v>362.29348971844769</v>
      </c>
      <c r="J17" s="14">
        <f t="shared" si="3"/>
        <v>362.29348971844769</v>
      </c>
      <c r="K17" s="14">
        <f t="shared" si="3"/>
        <v>362.29348971844769</v>
      </c>
      <c r="L17" s="14">
        <f t="shared" si="3"/>
        <v>362.29348971844769</v>
      </c>
      <c r="M17" s="14">
        <f t="shared" si="3"/>
        <v>362.29348971844769</v>
      </c>
      <c r="N17" s="14">
        <f t="shared" si="3"/>
        <v>362.29348971844769</v>
      </c>
      <c r="O17" s="14">
        <f t="shared" si="3"/>
        <v>362.29348971844769</v>
      </c>
      <c r="P17" s="14">
        <f t="shared" si="3"/>
        <v>362.29348971844769</v>
      </c>
      <c r="Q17" s="14">
        <f t="shared" si="3"/>
        <v>362.29348971844769</v>
      </c>
      <c r="R17" s="15">
        <f t="shared" si="3"/>
        <v>362.29348971844769</v>
      </c>
      <c r="S17" s="17"/>
    </row>
    <row r="18" spans="1:19" x14ac:dyDescent="0.3">
      <c r="A18" s="23"/>
      <c r="B18" s="25"/>
      <c r="C18" s="2" t="s">
        <v>16</v>
      </c>
      <c r="D18" s="14">
        <f>D17</f>
        <v>3587.2934897184477</v>
      </c>
      <c r="E18" s="14">
        <f>E17*E14</f>
        <v>348.35912472927657</v>
      </c>
      <c r="F18" s="14">
        <f t="shared" ref="F18:R18" si="4">F17*F14</f>
        <v>334.96069685507365</v>
      </c>
      <c r="G18" s="14">
        <f t="shared" si="4"/>
        <v>322.07759312987855</v>
      </c>
      <c r="H18" s="14">
        <f t="shared" si="4"/>
        <v>309.68999339411391</v>
      </c>
      <c r="I18" s="14">
        <f t="shared" si="4"/>
        <v>297.77883980203256</v>
      </c>
      <c r="J18" s="14">
        <f t="shared" si="4"/>
        <v>286.32580750195439</v>
      </c>
      <c r="K18" s="14">
        <f t="shared" si="4"/>
        <v>275.31327644418695</v>
      </c>
      <c r="L18" s="14">
        <f t="shared" si="4"/>
        <v>264.72430427325662</v>
      </c>
      <c r="M18" s="14">
        <f t="shared" si="4"/>
        <v>254.54260026274673</v>
      </c>
      <c r="N18" s="14">
        <f t="shared" si="4"/>
        <v>244.75250025264108</v>
      </c>
      <c r="O18" s="14">
        <f t="shared" si="4"/>
        <v>235.33894255061648</v>
      </c>
      <c r="P18" s="14">
        <f t="shared" si="4"/>
        <v>226.28744476020807</v>
      </c>
      <c r="Q18" s="14">
        <f t="shared" si="4"/>
        <v>217.58408150020009</v>
      </c>
      <c r="R18" s="15">
        <f t="shared" si="4"/>
        <v>209.21546298096163</v>
      </c>
      <c r="S18" s="17"/>
    </row>
    <row r="19" spans="1:19" ht="14.5" thickBot="1" x14ac:dyDescent="0.35">
      <c r="A19" s="23"/>
      <c r="B19" s="26"/>
      <c r="C19" s="18" t="s">
        <v>17</v>
      </c>
      <c r="D19" s="19">
        <f>D17+SUM(E18:R18)</f>
        <v>7414.2441581555959</v>
      </c>
      <c r="E19" s="20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21"/>
      <c r="S19" s="2"/>
    </row>
    <row r="20" spans="1:19" ht="14.5" thickBot="1" x14ac:dyDescent="0.35">
      <c r="A20" s="23"/>
    </row>
    <row r="21" spans="1:19" ht="15" customHeight="1" x14ac:dyDescent="0.3">
      <c r="A21" s="23"/>
      <c r="B21" s="24" t="s">
        <v>18</v>
      </c>
      <c r="C21" s="8" t="s">
        <v>22</v>
      </c>
      <c r="D21" s="8" t="s">
        <v>8</v>
      </c>
      <c r="E21" s="8"/>
      <c r="F21" s="9"/>
      <c r="G21" s="8" t="s">
        <v>19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10"/>
    </row>
    <row r="22" spans="1:19" ht="15" customHeight="1" x14ac:dyDescent="0.3">
      <c r="A22" s="23"/>
      <c r="B22" s="25"/>
      <c r="C22" s="2" t="s">
        <v>10</v>
      </c>
      <c r="E22" s="6">
        <v>0.04</v>
      </c>
      <c r="R22" s="12"/>
    </row>
    <row r="23" spans="1:19" x14ac:dyDescent="0.3">
      <c r="A23" s="23"/>
      <c r="B23" s="25"/>
      <c r="C23" s="2"/>
      <c r="D23" s="6"/>
      <c r="R23" s="12"/>
    </row>
    <row r="24" spans="1:19" x14ac:dyDescent="0.3">
      <c r="A24" s="23"/>
      <c r="B24" s="25"/>
      <c r="C24" s="2" t="s">
        <v>11</v>
      </c>
      <c r="D24" s="2">
        <v>2026</v>
      </c>
      <c r="E24" s="2">
        <f>D24+1</f>
        <v>2027</v>
      </c>
      <c r="F24" s="2">
        <f t="shared" ref="F24:R24" si="5">E24+1</f>
        <v>2028</v>
      </c>
      <c r="G24" s="2">
        <f t="shared" si="5"/>
        <v>2029</v>
      </c>
      <c r="H24" s="2">
        <f t="shared" si="5"/>
        <v>2030</v>
      </c>
      <c r="I24" s="2">
        <f t="shared" si="5"/>
        <v>2031</v>
      </c>
      <c r="J24" s="2">
        <f t="shared" si="5"/>
        <v>2032</v>
      </c>
      <c r="K24" s="2">
        <f t="shared" si="5"/>
        <v>2033</v>
      </c>
      <c r="L24" s="2">
        <f t="shared" si="5"/>
        <v>2034</v>
      </c>
      <c r="M24" s="2">
        <f t="shared" si="5"/>
        <v>2035</v>
      </c>
      <c r="N24" s="2">
        <f t="shared" si="5"/>
        <v>2036</v>
      </c>
      <c r="O24" s="2">
        <f t="shared" si="5"/>
        <v>2037</v>
      </c>
      <c r="P24" s="2">
        <f t="shared" si="5"/>
        <v>2038</v>
      </c>
      <c r="Q24" s="2">
        <f t="shared" si="5"/>
        <v>2039</v>
      </c>
      <c r="R24" s="2">
        <f t="shared" si="5"/>
        <v>2040</v>
      </c>
    </row>
    <row r="25" spans="1:19" x14ac:dyDescent="0.3">
      <c r="A25" s="23"/>
      <c r="B25" s="25"/>
      <c r="C25" s="2"/>
      <c r="D25" s="1">
        <v>0</v>
      </c>
      <c r="E25" s="1">
        <v>1</v>
      </c>
      <c r="F25" s="1">
        <v>2</v>
      </c>
      <c r="G25" s="1">
        <v>3</v>
      </c>
      <c r="H25" s="1">
        <v>4</v>
      </c>
      <c r="I25" s="1">
        <v>5</v>
      </c>
      <c r="J25" s="1">
        <v>6</v>
      </c>
      <c r="K25" s="1">
        <v>7</v>
      </c>
      <c r="L25" s="1">
        <v>8</v>
      </c>
      <c r="M25" s="1">
        <v>9</v>
      </c>
      <c r="N25" s="1">
        <v>10</v>
      </c>
      <c r="O25" s="1">
        <v>11</v>
      </c>
      <c r="P25" s="1">
        <v>12</v>
      </c>
      <c r="Q25" s="1">
        <v>13</v>
      </c>
      <c r="R25" s="12">
        <v>14</v>
      </c>
    </row>
    <row r="26" spans="1:19" x14ac:dyDescent="0.3">
      <c r="A26" s="23"/>
      <c r="B26" s="25"/>
      <c r="C26" s="2" t="s">
        <v>12</v>
      </c>
      <c r="E26" s="1">
        <f>1/(1+$D$5)^E25</f>
        <v>0.96153846153846145</v>
      </c>
      <c r="F26" s="1">
        <f t="shared" ref="F26:R26" si="6">1/(1+$D$5)^F25</f>
        <v>0.92455621301775137</v>
      </c>
      <c r="G26" s="1">
        <f t="shared" si="6"/>
        <v>0.88899635867091487</v>
      </c>
      <c r="H26" s="1">
        <f t="shared" si="6"/>
        <v>0.85480419102972571</v>
      </c>
      <c r="I26" s="1">
        <f t="shared" si="6"/>
        <v>0.82192710675935154</v>
      </c>
      <c r="J26" s="1">
        <f t="shared" si="6"/>
        <v>0.79031452573014571</v>
      </c>
      <c r="K26" s="1">
        <f t="shared" si="6"/>
        <v>0.75991781320206331</v>
      </c>
      <c r="L26" s="1">
        <f t="shared" si="6"/>
        <v>0.73069020500198378</v>
      </c>
      <c r="M26" s="1">
        <f t="shared" si="6"/>
        <v>0.70258673557883045</v>
      </c>
      <c r="N26" s="1">
        <f t="shared" si="6"/>
        <v>0.67556416882579851</v>
      </c>
      <c r="O26" s="1">
        <f t="shared" si="6"/>
        <v>0.6495809315632679</v>
      </c>
      <c r="P26" s="1">
        <f t="shared" si="6"/>
        <v>0.62459704958006512</v>
      </c>
      <c r="Q26" s="1">
        <f t="shared" si="6"/>
        <v>0.600574086134678</v>
      </c>
      <c r="R26" s="12">
        <f t="shared" si="6"/>
        <v>0.57747508282180582</v>
      </c>
    </row>
    <row r="27" spans="1:19" x14ac:dyDescent="0.3">
      <c r="A27" s="23"/>
      <c r="B27" s="25"/>
      <c r="C27" s="2" t="s">
        <v>13</v>
      </c>
      <c r="D27" s="13">
        <v>5100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5">
        <v>0</v>
      </c>
    </row>
    <row r="28" spans="1:19" x14ac:dyDescent="0.3">
      <c r="A28" s="23"/>
      <c r="B28" s="25"/>
      <c r="C28" s="2" t="s">
        <v>14</v>
      </c>
      <c r="D28" s="16">
        <v>578.43729410302149</v>
      </c>
      <c r="E28" s="16">
        <v>578.43729410302149</v>
      </c>
      <c r="F28" s="16">
        <v>578.43729410302149</v>
      </c>
      <c r="G28" s="16">
        <v>578.43729410302149</v>
      </c>
      <c r="H28" s="16">
        <v>578.43729410302149</v>
      </c>
      <c r="I28" s="16">
        <v>578.43729410302149</v>
      </c>
      <c r="J28" s="16">
        <v>578.43729410302149</v>
      </c>
      <c r="K28" s="16">
        <v>578.43729410302149</v>
      </c>
      <c r="L28" s="16">
        <v>578.43729410302149</v>
      </c>
      <c r="M28" s="16">
        <v>578.43729410302149</v>
      </c>
      <c r="N28" s="16">
        <v>578.43729410302149</v>
      </c>
      <c r="O28" s="16">
        <v>578.43729410302149</v>
      </c>
      <c r="P28" s="16">
        <v>578.43729410302149</v>
      </c>
      <c r="Q28" s="16">
        <v>578.43729410302149</v>
      </c>
      <c r="R28" s="16">
        <v>578.43729410302149</v>
      </c>
    </row>
    <row r="29" spans="1:19" x14ac:dyDescent="0.3">
      <c r="A29" s="23"/>
      <c r="B29" s="25"/>
      <c r="C29" s="2" t="s">
        <v>15</v>
      </c>
      <c r="D29" s="14">
        <f>D28+D27</f>
        <v>5678.4372941030215</v>
      </c>
      <c r="E29" s="14">
        <f t="shared" ref="E29:R29" si="7">E28+E27</f>
        <v>578.43729410302149</v>
      </c>
      <c r="F29" s="14">
        <f t="shared" si="7"/>
        <v>578.43729410302149</v>
      </c>
      <c r="G29" s="14">
        <f t="shared" si="7"/>
        <v>578.43729410302149</v>
      </c>
      <c r="H29" s="14">
        <f t="shared" si="7"/>
        <v>578.43729410302149</v>
      </c>
      <c r="I29" s="14">
        <f t="shared" si="7"/>
        <v>578.43729410302149</v>
      </c>
      <c r="J29" s="14">
        <f t="shared" si="7"/>
        <v>578.43729410302149</v>
      </c>
      <c r="K29" s="14">
        <f t="shared" si="7"/>
        <v>578.43729410302149</v>
      </c>
      <c r="L29" s="14">
        <f t="shared" si="7"/>
        <v>578.43729410302149</v>
      </c>
      <c r="M29" s="14">
        <f t="shared" si="7"/>
        <v>578.43729410302149</v>
      </c>
      <c r="N29" s="14">
        <f t="shared" si="7"/>
        <v>578.43729410302149</v>
      </c>
      <c r="O29" s="14">
        <f t="shared" si="7"/>
        <v>578.43729410302149</v>
      </c>
      <c r="P29" s="14">
        <f t="shared" si="7"/>
        <v>578.43729410302149</v>
      </c>
      <c r="Q29" s="14">
        <f t="shared" si="7"/>
        <v>578.43729410302149</v>
      </c>
      <c r="R29" s="15">
        <f t="shared" si="7"/>
        <v>578.43729410302149</v>
      </c>
    </row>
    <row r="30" spans="1:19" x14ac:dyDescent="0.3">
      <c r="A30" s="23"/>
      <c r="B30" s="25"/>
      <c r="C30" s="2" t="s">
        <v>16</v>
      </c>
      <c r="D30" s="14">
        <f>D29</f>
        <v>5678.4372941030215</v>
      </c>
      <c r="E30" s="14">
        <f>E29*E26</f>
        <v>556.18970586828982</v>
      </c>
      <c r="F30" s="14">
        <f t="shared" ref="F30:R30" si="8">F29*F26</f>
        <v>534.79779410412482</v>
      </c>
      <c r="G30" s="14">
        <f t="shared" si="8"/>
        <v>514.22864817704317</v>
      </c>
      <c r="H30" s="14">
        <f t="shared" si="8"/>
        <v>494.45062324715684</v>
      </c>
      <c r="I30" s="14">
        <f t="shared" si="8"/>
        <v>475.43329158380459</v>
      </c>
      <c r="J30" s="14">
        <f t="shared" si="8"/>
        <v>457.14739575365826</v>
      </c>
      <c r="K30" s="14">
        <f t="shared" si="8"/>
        <v>439.56480360928686</v>
      </c>
      <c r="L30" s="14">
        <f t="shared" si="8"/>
        <v>422.65846500892957</v>
      </c>
      <c r="M30" s="14">
        <f t="shared" si="8"/>
        <v>406.40237020089376</v>
      </c>
      <c r="N30" s="14">
        <f t="shared" si="8"/>
        <v>390.77150980855168</v>
      </c>
      <c r="O30" s="14">
        <f t="shared" si="8"/>
        <v>375.74183635437669</v>
      </c>
      <c r="P30" s="14">
        <f t="shared" si="8"/>
        <v>361.29022726382362</v>
      </c>
      <c r="Q30" s="14">
        <f t="shared" si="8"/>
        <v>347.39444929213812</v>
      </c>
      <c r="R30" s="15">
        <f t="shared" si="8"/>
        <v>334.03312431936359</v>
      </c>
    </row>
    <row r="31" spans="1:19" ht="14.5" thickBot="1" x14ac:dyDescent="0.35">
      <c r="A31" s="23"/>
      <c r="B31" s="26"/>
      <c r="C31" s="18" t="s">
        <v>17</v>
      </c>
      <c r="D31" s="19">
        <f>D29+SUM(E30:R30)</f>
        <v>11788.541538694462</v>
      </c>
      <c r="E31" s="20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21"/>
    </row>
    <row r="32" spans="1:19" ht="14.5" thickBot="1" x14ac:dyDescent="0.35">
      <c r="A32" s="23"/>
    </row>
    <row r="33" spans="1:18" x14ac:dyDescent="0.3">
      <c r="A33" s="23"/>
      <c r="B33" s="24" t="s">
        <v>20</v>
      </c>
      <c r="C33" s="8" t="s">
        <v>22</v>
      </c>
      <c r="D33" s="8" t="s">
        <v>8</v>
      </c>
      <c r="E33" s="8"/>
      <c r="F33" s="8"/>
      <c r="G33" s="8" t="s">
        <v>21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10"/>
    </row>
    <row r="34" spans="1:18" x14ac:dyDescent="0.3">
      <c r="A34" s="23"/>
      <c r="B34" s="25"/>
      <c r="C34" s="2" t="s">
        <v>10</v>
      </c>
      <c r="E34" s="6">
        <v>0.04</v>
      </c>
      <c r="R34" s="12"/>
    </row>
    <row r="35" spans="1:18" x14ac:dyDescent="0.3">
      <c r="A35" s="23"/>
      <c r="B35" s="25"/>
      <c r="C35" s="2"/>
      <c r="D35" s="6"/>
      <c r="R35" s="12"/>
    </row>
    <row r="36" spans="1:18" x14ac:dyDescent="0.3">
      <c r="A36" s="23"/>
      <c r="B36" s="25"/>
      <c r="C36" s="2" t="s">
        <v>11</v>
      </c>
      <c r="D36" s="2">
        <v>2026</v>
      </c>
      <c r="E36" s="2">
        <f>D36+1</f>
        <v>2027</v>
      </c>
      <c r="F36" s="2">
        <f t="shared" ref="F36:R36" si="9">E36+1</f>
        <v>2028</v>
      </c>
      <c r="G36" s="2">
        <f t="shared" si="9"/>
        <v>2029</v>
      </c>
      <c r="H36" s="2">
        <f t="shared" si="9"/>
        <v>2030</v>
      </c>
      <c r="I36" s="2">
        <f t="shared" si="9"/>
        <v>2031</v>
      </c>
      <c r="J36" s="2">
        <f t="shared" si="9"/>
        <v>2032</v>
      </c>
      <c r="K36" s="2">
        <f t="shared" si="9"/>
        <v>2033</v>
      </c>
      <c r="L36" s="2">
        <f t="shared" si="9"/>
        <v>2034</v>
      </c>
      <c r="M36" s="2">
        <f t="shared" si="9"/>
        <v>2035</v>
      </c>
      <c r="N36" s="2">
        <f t="shared" si="9"/>
        <v>2036</v>
      </c>
      <c r="O36" s="2">
        <f t="shared" si="9"/>
        <v>2037</v>
      </c>
      <c r="P36" s="2">
        <f t="shared" si="9"/>
        <v>2038</v>
      </c>
      <c r="Q36" s="2">
        <f t="shared" si="9"/>
        <v>2039</v>
      </c>
      <c r="R36" s="2">
        <f t="shared" si="9"/>
        <v>2040</v>
      </c>
    </row>
    <row r="37" spans="1:18" x14ac:dyDescent="0.3">
      <c r="A37" s="23"/>
      <c r="B37" s="25"/>
      <c r="C37" s="2"/>
      <c r="D37" s="1">
        <v>0</v>
      </c>
      <c r="E37" s="1">
        <v>1</v>
      </c>
      <c r="F37" s="1">
        <v>2</v>
      </c>
      <c r="G37" s="1">
        <v>3</v>
      </c>
      <c r="H37" s="1">
        <v>4</v>
      </c>
      <c r="I37" s="1">
        <v>5</v>
      </c>
      <c r="J37" s="1">
        <v>6</v>
      </c>
      <c r="K37" s="1">
        <v>7</v>
      </c>
      <c r="L37" s="1">
        <v>8</v>
      </c>
      <c r="M37" s="1">
        <v>9</v>
      </c>
      <c r="N37" s="1">
        <v>10</v>
      </c>
      <c r="O37" s="1">
        <v>11</v>
      </c>
      <c r="P37" s="1">
        <v>12</v>
      </c>
      <c r="Q37" s="1">
        <v>13</v>
      </c>
      <c r="R37" s="12">
        <v>14</v>
      </c>
    </row>
    <row r="38" spans="1:18" x14ac:dyDescent="0.3">
      <c r="A38" s="23"/>
      <c r="B38" s="25"/>
      <c r="C38" s="2" t="s">
        <v>12</v>
      </c>
      <c r="E38" s="1">
        <f>1/(1+$D$5)^E37</f>
        <v>0.96153846153846145</v>
      </c>
      <c r="F38" s="1">
        <f t="shared" ref="F38:R38" si="10">1/(1+$D$5)^F37</f>
        <v>0.92455621301775137</v>
      </c>
      <c r="G38" s="1">
        <f t="shared" si="10"/>
        <v>0.88899635867091487</v>
      </c>
      <c r="H38" s="1">
        <f t="shared" si="10"/>
        <v>0.85480419102972571</v>
      </c>
      <c r="I38" s="1">
        <f t="shared" si="10"/>
        <v>0.82192710675935154</v>
      </c>
      <c r="J38" s="1">
        <f t="shared" si="10"/>
        <v>0.79031452573014571</v>
      </c>
      <c r="K38" s="1">
        <f t="shared" si="10"/>
        <v>0.75991781320206331</v>
      </c>
      <c r="L38" s="1">
        <f t="shared" si="10"/>
        <v>0.73069020500198378</v>
      </c>
      <c r="M38" s="1">
        <f t="shared" si="10"/>
        <v>0.70258673557883045</v>
      </c>
      <c r="N38" s="1">
        <f t="shared" si="10"/>
        <v>0.67556416882579851</v>
      </c>
      <c r="O38" s="1">
        <f t="shared" si="10"/>
        <v>0.6495809315632679</v>
      </c>
      <c r="P38" s="1">
        <f t="shared" si="10"/>
        <v>0.62459704958006512</v>
      </c>
      <c r="Q38" s="1">
        <f t="shared" si="10"/>
        <v>0.600574086134678</v>
      </c>
      <c r="R38" s="12">
        <f t="shared" si="10"/>
        <v>0.57747508282180582</v>
      </c>
    </row>
    <row r="39" spans="1:18" x14ac:dyDescent="0.3">
      <c r="A39" s="23"/>
      <c r="B39" s="25"/>
      <c r="C39" s="2" t="s">
        <v>13</v>
      </c>
      <c r="D39" s="13">
        <v>6350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5">
        <v>0</v>
      </c>
    </row>
    <row r="40" spans="1:18" x14ac:dyDescent="0.3">
      <c r="A40" s="23"/>
      <c r="B40" s="25"/>
      <c r="C40" s="2" t="s">
        <v>14</v>
      </c>
      <c r="D40" s="16">
        <v>722</v>
      </c>
      <c r="E40" s="16">
        <v>722</v>
      </c>
      <c r="F40" s="16">
        <v>722</v>
      </c>
      <c r="G40" s="16">
        <v>722</v>
      </c>
      <c r="H40" s="16">
        <v>722</v>
      </c>
      <c r="I40" s="16">
        <v>722</v>
      </c>
      <c r="J40" s="16">
        <v>722</v>
      </c>
      <c r="K40" s="16">
        <v>722</v>
      </c>
      <c r="L40" s="16">
        <v>722</v>
      </c>
      <c r="M40" s="16">
        <v>722</v>
      </c>
      <c r="N40" s="16">
        <v>722</v>
      </c>
      <c r="O40" s="16">
        <v>722</v>
      </c>
      <c r="P40" s="16">
        <v>722</v>
      </c>
      <c r="Q40" s="16">
        <v>722</v>
      </c>
      <c r="R40" s="16">
        <v>722</v>
      </c>
    </row>
    <row r="41" spans="1:18" x14ac:dyDescent="0.3">
      <c r="A41" s="23"/>
      <c r="B41" s="25"/>
      <c r="C41" s="2" t="s">
        <v>15</v>
      </c>
      <c r="D41" s="14">
        <f>D40+D39</f>
        <v>7072</v>
      </c>
      <c r="E41" s="14">
        <f t="shared" ref="E41:R41" si="11">E40+E39</f>
        <v>722</v>
      </c>
      <c r="F41" s="14">
        <f t="shared" si="11"/>
        <v>722</v>
      </c>
      <c r="G41" s="14">
        <f t="shared" si="11"/>
        <v>722</v>
      </c>
      <c r="H41" s="14">
        <f t="shared" si="11"/>
        <v>722</v>
      </c>
      <c r="I41" s="14">
        <f t="shared" si="11"/>
        <v>722</v>
      </c>
      <c r="J41" s="14">
        <f t="shared" si="11"/>
        <v>722</v>
      </c>
      <c r="K41" s="14">
        <f t="shared" si="11"/>
        <v>722</v>
      </c>
      <c r="L41" s="14">
        <f t="shared" si="11"/>
        <v>722</v>
      </c>
      <c r="M41" s="14">
        <f t="shared" si="11"/>
        <v>722</v>
      </c>
      <c r="N41" s="14">
        <f t="shared" si="11"/>
        <v>722</v>
      </c>
      <c r="O41" s="14">
        <f t="shared" si="11"/>
        <v>722</v>
      </c>
      <c r="P41" s="14">
        <f t="shared" si="11"/>
        <v>722</v>
      </c>
      <c r="Q41" s="14">
        <f t="shared" si="11"/>
        <v>722</v>
      </c>
      <c r="R41" s="15">
        <f t="shared" si="11"/>
        <v>722</v>
      </c>
    </row>
    <row r="42" spans="1:18" x14ac:dyDescent="0.3">
      <c r="A42" s="23"/>
      <c r="B42" s="25"/>
      <c r="C42" s="2" t="s">
        <v>16</v>
      </c>
      <c r="D42" s="14">
        <f>D41</f>
        <v>7072</v>
      </c>
      <c r="E42" s="14">
        <f>E41*E38</f>
        <v>694.23076923076917</v>
      </c>
      <c r="F42" s="14">
        <f t="shared" ref="F42:R42" si="12">F41*F38</f>
        <v>667.52958579881647</v>
      </c>
      <c r="G42" s="14">
        <f t="shared" si="12"/>
        <v>641.85537096040048</v>
      </c>
      <c r="H42" s="14">
        <f t="shared" si="12"/>
        <v>617.16862592346195</v>
      </c>
      <c r="I42" s="14">
        <f t="shared" si="12"/>
        <v>593.43137108025178</v>
      </c>
      <c r="J42" s="14">
        <f t="shared" si="12"/>
        <v>570.6070875771652</v>
      </c>
      <c r="K42" s="14">
        <f t="shared" si="12"/>
        <v>548.6606611318897</v>
      </c>
      <c r="L42" s="14">
        <f t="shared" si="12"/>
        <v>527.55832801143231</v>
      </c>
      <c r="M42" s="14">
        <f t="shared" si="12"/>
        <v>507.26762308791558</v>
      </c>
      <c r="N42" s="14">
        <f t="shared" si="12"/>
        <v>487.75732989222649</v>
      </c>
      <c r="O42" s="14">
        <f t="shared" si="12"/>
        <v>468.99743258867943</v>
      </c>
      <c r="P42" s="14">
        <f t="shared" si="12"/>
        <v>450.959069796807</v>
      </c>
      <c r="Q42" s="14">
        <f t="shared" si="12"/>
        <v>433.61449018923753</v>
      </c>
      <c r="R42" s="15">
        <f t="shared" si="12"/>
        <v>416.93700979734382</v>
      </c>
    </row>
    <row r="43" spans="1:18" ht="14.5" thickBot="1" x14ac:dyDescent="0.35">
      <c r="A43" s="23"/>
      <c r="B43" s="26"/>
      <c r="C43" s="18" t="s">
        <v>17</v>
      </c>
      <c r="D43" s="19">
        <f>D41+SUM(E42:R42)</f>
        <v>14698.574755066396</v>
      </c>
      <c r="E43" s="20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21"/>
    </row>
  </sheetData>
  <sheetProtection sheet="1" objects="1" scenarios="1"/>
  <mergeCells count="4">
    <mergeCell ref="A9:A43"/>
    <mergeCell ref="B9:B19"/>
    <mergeCell ref="B21:B31"/>
    <mergeCell ref="B33:B43"/>
  </mergeCells>
  <printOptions horizontalCentered="1"/>
  <pageMargins left="0.7" right="0.7" top="1.25" bottom="0.75" header="0.3" footer="0.3"/>
  <pageSetup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79BD5-1314-4775-BCEB-15AD27288419}">
  <dimension ref="A1:S43"/>
  <sheetViews>
    <sheetView tabSelected="1" view="pageBreakPreview" zoomScale="98" zoomScaleNormal="70" zoomScaleSheetLayoutView="70" workbookViewId="0">
      <selection activeCell="D19" sqref="D19 D31 D43"/>
    </sheetView>
  </sheetViews>
  <sheetFormatPr defaultColWidth="8" defaultRowHeight="14" x14ac:dyDescent="0.3"/>
  <cols>
    <col min="1" max="1" width="8" style="1"/>
    <col min="2" max="2" width="10.1796875" style="1" customWidth="1"/>
    <col min="3" max="3" width="21.7265625" style="1" customWidth="1"/>
    <col min="4" max="4" width="10.54296875" style="1" customWidth="1"/>
    <col min="5" max="18" width="8.81640625" style="1" customWidth="1"/>
    <col min="19" max="16384" width="8" style="1"/>
  </cols>
  <sheetData>
    <row r="1" spans="1:19" x14ac:dyDescent="0.3">
      <c r="B1" s="1" t="s">
        <v>0</v>
      </c>
      <c r="D1" s="2">
        <v>2026</v>
      </c>
      <c r="E1" s="2">
        <f>D1+1</f>
        <v>2027</v>
      </c>
      <c r="F1" s="2">
        <f t="shared" ref="F1:R1" si="0">E1+1</f>
        <v>2028</v>
      </c>
      <c r="G1" s="2">
        <f t="shared" si="0"/>
        <v>2029</v>
      </c>
      <c r="H1" s="2">
        <f t="shared" si="0"/>
        <v>2030</v>
      </c>
      <c r="I1" s="2">
        <f t="shared" si="0"/>
        <v>2031</v>
      </c>
      <c r="J1" s="2">
        <f t="shared" si="0"/>
        <v>2032</v>
      </c>
      <c r="K1" s="2">
        <f t="shared" si="0"/>
        <v>2033</v>
      </c>
      <c r="L1" s="2">
        <f t="shared" si="0"/>
        <v>2034</v>
      </c>
      <c r="M1" s="2">
        <f t="shared" si="0"/>
        <v>2035</v>
      </c>
      <c r="N1" s="2">
        <f t="shared" si="0"/>
        <v>2036</v>
      </c>
      <c r="O1" s="2">
        <f t="shared" si="0"/>
        <v>2037</v>
      </c>
      <c r="P1" s="2">
        <f t="shared" si="0"/>
        <v>2038</v>
      </c>
      <c r="Q1" s="2">
        <f t="shared" si="0"/>
        <v>2039</v>
      </c>
      <c r="R1" s="2">
        <f t="shared" si="0"/>
        <v>2040</v>
      </c>
    </row>
    <row r="2" spans="1:19" x14ac:dyDescent="0.3">
      <c r="C2" s="2" t="s">
        <v>1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/>
    </row>
    <row r="3" spans="1:19" x14ac:dyDescent="0.3">
      <c r="A3" s="4"/>
      <c r="B3" s="4"/>
      <c r="C3" s="2" t="s">
        <v>2</v>
      </c>
      <c r="D3" s="5">
        <v>0.66739999999999999</v>
      </c>
      <c r="E3" s="5">
        <v>0.66739999999999999</v>
      </c>
      <c r="F3" s="5">
        <v>0.66739999999999999</v>
      </c>
      <c r="G3" s="5">
        <v>0.66739999999999999</v>
      </c>
      <c r="H3" s="5">
        <v>0.66739999999999999</v>
      </c>
      <c r="I3" s="5">
        <v>0.66739999999999999</v>
      </c>
      <c r="J3" s="5">
        <v>0.66739999999999999</v>
      </c>
      <c r="K3" s="5">
        <v>0.66739999999999999</v>
      </c>
      <c r="L3" s="5">
        <v>0.66739999999999999</v>
      </c>
      <c r="M3" s="5">
        <v>0.66739999999999999</v>
      </c>
      <c r="N3" s="5">
        <v>0.66739999999999999</v>
      </c>
      <c r="O3" s="5">
        <v>0.66739999999999999</v>
      </c>
      <c r="P3" s="5">
        <v>0.66739999999999999</v>
      </c>
      <c r="Q3" s="5">
        <v>0.66739999999999999</v>
      </c>
      <c r="R3" s="5">
        <v>0.66739999999999999</v>
      </c>
      <c r="S3" s="2"/>
    </row>
    <row r="4" spans="1:19" x14ac:dyDescent="0.3">
      <c r="A4" s="4"/>
      <c r="B4" s="4"/>
      <c r="C4" s="2" t="s">
        <v>3</v>
      </c>
      <c r="D4" s="5">
        <v>0.12265263359999999</v>
      </c>
      <c r="E4" s="5">
        <v>0.12265263359999999</v>
      </c>
      <c r="F4" s="5">
        <v>0.12265263359999999</v>
      </c>
      <c r="G4" s="5">
        <v>0.12265263359999999</v>
      </c>
      <c r="H4" s="5">
        <v>0.12265263359999999</v>
      </c>
      <c r="I4" s="5">
        <v>0.12265263359999999</v>
      </c>
      <c r="J4" s="5">
        <v>0.12265263359999999</v>
      </c>
      <c r="K4" s="5">
        <v>0.12265263359999999</v>
      </c>
      <c r="L4" s="5">
        <v>0.12265263359999999</v>
      </c>
      <c r="M4" s="5">
        <v>0.12265263359999999</v>
      </c>
      <c r="N4" s="5">
        <v>0.12265263359999999</v>
      </c>
      <c r="O4" s="5">
        <v>0.12265263359999999</v>
      </c>
      <c r="P4" s="5">
        <v>0.12265263359999999</v>
      </c>
      <c r="Q4" s="5">
        <v>0.12265263359999999</v>
      </c>
      <c r="R4" s="5">
        <v>0.12265263359999999</v>
      </c>
    </row>
    <row r="5" spans="1:19" x14ac:dyDescent="0.3">
      <c r="C5" s="2" t="s">
        <v>4</v>
      </c>
      <c r="D5" s="6">
        <v>0.04</v>
      </c>
    </row>
    <row r="6" spans="1:19" x14ac:dyDescent="0.3">
      <c r="D6" s="7" t="s">
        <v>5</v>
      </c>
    </row>
    <row r="8" spans="1:19" ht="14.5" thickBot="1" x14ac:dyDescent="0.35"/>
    <row r="9" spans="1:19" ht="15" customHeight="1" x14ac:dyDescent="0.3">
      <c r="A9" s="23"/>
      <c r="B9" s="24" t="s">
        <v>6</v>
      </c>
      <c r="C9" s="8" t="s">
        <v>22</v>
      </c>
      <c r="D9" s="8" t="s">
        <v>8</v>
      </c>
      <c r="E9" s="8"/>
      <c r="F9" s="9"/>
      <c r="G9" s="8" t="s">
        <v>9</v>
      </c>
      <c r="H9" s="9"/>
      <c r="I9" s="9"/>
      <c r="J9" s="9"/>
      <c r="K9" s="9"/>
      <c r="L9" s="9"/>
      <c r="M9" s="9"/>
      <c r="N9" s="9"/>
      <c r="O9" s="9"/>
      <c r="P9" s="9"/>
      <c r="Q9" s="9"/>
      <c r="R9" s="10"/>
    </row>
    <row r="10" spans="1:19" x14ac:dyDescent="0.3">
      <c r="A10" s="23"/>
      <c r="B10" s="25"/>
      <c r="C10" s="2" t="s">
        <v>10</v>
      </c>
      <c r="D10" s="11">
        <v>0.04</v>
      </c>
      <c r="R10" s="12"/>
    </row>
    <row r="11" spans="1:19" x14ac:dyDescent="0.3">
      <c r="A11" s="23"/>
      <c r="B11" s="25"/>
      <c r="C11" s="2"/>
      <c r="R11" s="12"/>
    </row>
    <row r="12" spans="1:19" x14ac:dyDescent="0.3">
      <c r="A12" s="23"/>
      <c r="B12" s="25"/>
      <c r="C12" s="2" t="s">
        <v>11</v>
      </c>
      <c r="D12" s="2">
        <v>2026</v>
      </c>
      <c r="E12" s="2">
        <f>D12+1</f>
        <v>2027</v>
      </c>
      <c r="F12" s="2">
        <f t="shared" ref="F12:R12" si="1">E12+1</f>
        <v>2028</v>
      </c>
      <c r="G12" s="2">
        <f t="shared" si="1"/>
        <v>2029</v>
      </c>
      <c r="H12" s="2">
        <f t="shared" si="1"/>
        <v>2030</v>
      </c>
      <c r="I12" s="2">
        <f t="shared" si="1"/>
        <v>2031</v>
      </c>
      <c r="J12" s="2">
        <f t="shared" si="1"/>
        <v>2032</v>
      </c>
      <c r="K12" s="2">
        <f t="shared" si="1"/>
        <v>2033</v>
      </c>
      <c r="L12" s="2">
        <f t="shared" si="1"/>
        <v>2034</v>
      </c>
      <c r="M12" s="2">
        <f t="shared" si="1"/>
        <v>2035</v>
      </c>
      <c r="N12" s="2">
        <f t="shared" si="1"/>
        <v>2036</v>
      </c>
      <c r="O12" s="2">
        <f t="shared" si="1"/>
        <v>2037</v>
      </c>
      <c r="P12" s="2">
        <f t="shared" si="1"/>
        <v>2038</v>
      </c>
      <c r="Q12" s="2">
        <f t="shared" si="1"/>
        <v>2039</v>
      </c>
      <c r="R12" s="2">
        <f t="shared" si="1"/>
        <v>2040</v>
      </c>
    </row>
    <row r="13" spans="1:19" x14ac:dyDescent="0.3">
      <c r="A13" s="23"/>
      <c r="B13" s="25"/>
      <c r="C13" s="2"/>
      <c r="D13" s="1">
        <v>0</v>
      </c>
      <c r="E13" s="1">
        <v>1</v>
      </c>
      <c r="F13" s="1">
        <v>2</v>
      </c>
      <c r="G13" s="1">
        <v>3</v>
      </c>
      <c r="H13" s="1">
        <v>4</v>
      </c>
      <c r="I13" s="1">
        <v>5</v>
      </c>
      <c r="J13" s="1">
        <v>6</v>
      </c>
      <c r="K13" s="1">
        <v>7</v>
      </c>
      <c r="L13" s="1">
        <v>8</v>
      </c>
      <c r="M13" s="1">
        <v>9</v>
      </c>
      <c r="N13" s="1">
        <v>10</v>
      </c>
      <c r="O13" s="1">
        <v>11</v>
      </c>
      <c r="P13" s="1">
        <v>12</v>
      </c>
      <c r="Q13" s="1">
        <v>13</v>
      </c>
      <c r="R13" s="12">
        <v>14</v>
      </c>
    </row>
    <row r="14" spans="1:19" x14ac:dyDescent="0.3">
      <c r="A14" s="23"/>
      <c r="B14" s="25"/>
      <c r="C14" s="2" t="s">
        <v>12</v>
      </c>
      <c r="E14" s="1">
        <f>1/(1+$D$5)^E13</f>
        <v>0.96153846153846145</v>
      </c>
      <c r="F14" s="1">
        <f t="shared" ref="F14:R14" si="2">1/(1+$D$5)^F13</f>
        <v>0.92455621301775137</v>
      </c>
      <c r="G14" s="1">
        <f t="shared" si="2"/>
        <v>0.88899635867091487</v>
      </c>
      <c r="H14" s="1">
        <f t="shared" si="2"/>
        <v>0.85480419102972571</v>
      </c>
      <c r="I14" s="1">
        <f t="shared" si="2"/>
        <v>0.82192710675935154</v>
      </c>
      <c r="J14" s="1">
        <f t="shared" si="2"/>
        <v>0.79031452573014571</v>
      </c>
      <c r="K14" s="1">
        <f t="shared" si="2"/>
        <v>0.75991781320206331</v>
      </c>
      <c r="L14" s="1">
        <f t="shared" si="2"/>
        <v>0.73069020500198378</v>
      </c>
      <c r="M14" s="1">
        <f t="shared" si="2"/>
        <v>0.70258673557883045</v>
      </c>
      <c r="N14" s="1">
        <f t="shared" si="2"/>
        <v>0.67556416882579851</v>
      </c>
      <c r="O14" s="1">
        <f t="shared" si="2"/>
        <v>0.6495809315632679</v>
      </c>
      <c r="P14" s="1">
        <f t="shared" si="2"/>
        <v>0.62459704958006512</v>
      </c>
      <c r="Q14" s="1">
        <f t="shared" si="2"/>
        <v>0.600574086134678</v>
      </c>
      <c r="R14" s="12">
        <f t="shared" si="2"/>
        <v>0.57747508282180582</v>
      </c>
    </row>
    <row r="15" spans="1:19" x14ac:dyDescent="0.3">
      <c r="A15" s="23"/>
      <c r="B15" s="25"/>
      <c r="C15" s="2" t="s">
        <v>13</v>
      </c>
      <c r="D15" s="13">
        <v>-46610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5">
        <v>0</v>
      </c>
      <c r="S15" s="14"/>
    </row>
    <row r="16" spans="1:19" x14ac:dyDescent="0.3">
      <c r="A16" s="23"/>
      <c r="B16" s="25"/>
      <c r="C16" s="2" t="s">
        <v>14</v>
      </c>
      <c r="D16" s="16">
        <v>362.29348971844769</v>
      </c>
      <c r="E16" s="16">
        <v>362.29348971844769</v>
      </c>
      <c r="F16" s="16">
        <v>362.29348971844769</v>
      </c>
      <c r="G16" s="16">
        <v>362.29348971844769</v>
      </c>
      <c r="H16" s="16">
        <v>362.29348971844769</v>
      </c>
      <c r="I16" s="16">
        <v>362.29348971844769</v>
      </c>
      <c r="J16" s="16">
        <v>362.29348971844769</v>
      </c>
      <c r="K16" s="16">
        <v>362.29348971844769</v>
      </c>
      <c r="L16" s="16">
        <v>362.29348971844769</v>
      </c>
      <c r="M16" s="16">
        <v>362.29348971844769</v>
      </c>
      <c r="N16" s="16">
        <v>362.29348971844769</v>
      </c>
      <c r="O16" s="16">
        <v>362.29348971844769</v>
      </c>
      <c r="P16" s="16">
        <v>362.29348971844769</v>
      </c>
      <c r="Q16" s="16">
        <v>362.29348971844769</v>
      </c>
      <c r="R16" s="16">
        <v>362.29348971844769</v>
      </c>
      <c r="S16" s="17"/>
    </row>
    <row r="17" spans="1:19" x14ac:dyDescent="0.3">
      <c r="A17" s="23"/>
      <c r="B17" s="25"/>
      <c r="C17" s="2" t="s">
        <v>15</v>
      </c>
      <c r="D17" s="14">
        <f>D16+D15</f>
        <v>-46247.706510281554</v>
      </c>
      <c r="E17" s="14">
        <f t="shared" ref="E17:R17" si="3">E16+E15</f>
        <v>362.29348971844769</v>
      </c>
      <c r="F17" s="14">
        <f t="shared" si="3"/>
        <v>362.29348971844769</v>
      </c>
      <c r="G17" s="14">
        <f t="shared" si="3"/>
        <v>362.29348971844769</v>
      </c>
      <c r="H17" s="14">
        <f t="shared" si="3"/>
        <v>362.29348971844769</v>
      </c>
      <c r="I17" s="14">
        <f t="shared" si="3"/>
        <v>362.29348971844769</v>
      </c>
      <c r="J17" s="14">
        <f t="shared" si="3"/>
        <v>362.29348971844769</v>
      </c>
      <c r="K17" s="14">
        <f t="shared" si="3"/>
        <v>362.29348971844769</v>
      </c>
      <c r="L17" s="14">
        <f t="shared" si="3"/>
        <v>362.29348971844769</v>
      </c>
      <c r="M17" s="14">
        <f t="shared" si="3"/>
        <v>362.29348971844769</v>
      </c>
      <c r="N17" s="14">
        <f t="shared" si="3"/>
        <v>362.29348971844769</v>
      </c>
      <c r="O17" s="14">
        <f t="shared" si="3"/>
        <v>362.29348971844769</v>
      </c>
      <c r="P17" s="14">
        <f t="shared" si="3"/>
        <v>362.29348971844769</v>
      </c>
      <c r="Q17" s="14">
        <f t="shared" si="3"/>
        <v>362.29348971844769</v>
      </c>
      <c r="R17" s="15">
        <f t="shared" si="3"/>
        <v>362.29348971844769</v>
      </c>
      <c r="S17" s="17"/>
    </row>
    <row r="18" spans="1:19" x14ac:dyDescent="0.3">
      <c r="A18" s="23"/>
      <c r="B18" s="25"/>
      <c r="C18" s="2" t="s">
        <v>16</v>
      </c>
      <c r="D18" s="14">
        <f>D17</f>
        <v>-46247.706510281554</v>
      </c>
      <c r="E18" s="14">
        <f>E17*E14</f>
        <v>348.35912472927657</v>
      </c>
      <c r="F18" s="14">
        <f t="shared" ref="F18:R18" si="4">F17*F14</f>
        <v>334.96069685507365</v>
      </c>
      <c r="G18" s="14">
        <f t="shared" si="4"/>
        <v>322.07759312987855</v>
      </c>
      <c r="H18" s="14">
        <f t="shared" si="4"/>
        <v>309.68999339411391</v>
      </c>
      <c r="I18" s="14">
        <f t="shared" si="4"/>
        <v>297.77883980203256</v>
      </c>
      <c r="J18" s="14">
        <f t="shared" si="4"/>
        <v>286.32580750195439</v>
      </c>
      <c r="K18" s="14">
        <f t="shared" si="4"/>
        <v>275.31327644418695</v>
      </c>
      <c r="L18" s="14">
        <f t="shared" si="4"/>
        <v>264.72430427325662</v>
      </c>
      <c r="M18" s="14">
        <f t="shared" si="4"/>
        <v>254.54260026274673</v>
      </c>
      <c r="N18" s="14">
        <f t="shared" si="4"/>
        <v>244.75250025264108</v>
      </c>
      <c r="O18" s="14">
        <f t="shared" si="4"/>
        <v>235.33894255061648</v>
      </c>
      <c r="P18" s="14">
        <f t="shared" si="4"/>
        <v>226.28744476020807</v>
      </c>
      <c r="Q18" s="14">
        <f t="shared" si="4"/>
        <v>217.58408150020009</v>
      </c>
      <c r="R18" s="15">
        <f t="shared" si="4"/>
        <v>209.21546298096163</v>
      </c>
      <c r="S18" s="17"/>
    </row>
    <row r="19" spans="1:19" ht="14.5" thickBot="1" x14ac:dyDescent="0.35">
      <c r="A19" s="23"/>
      <c r="B19" s="26"/>
      <c r="C19" s="18" t="s">
        <v>17</v>
      </c>
      <c r="D19" s="19">
        <f>D17+SUM(E18:R18)</f>
        <v>-42420.75584184441</v>
      </c>
      <c r="E19" s="20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21"/>
      <c r="S19" s="2"/>
    </row>
    <row r="20" spans="1:19" ht="14.5" thickBot="1" x14ac:dyDescent="0.35">
      <c r="A20" s="23"/>
    </row>
    <row r="21" spans="1:19" ht="15" customHeight="1" x14ac:dyDescent="0.3">
      <c r="A21" s="23"/>
      <c r="B21" s="24" t="s">
        <v>18</v>
      </c>
      <c r="C21" s="8" t="s">
        <v>22</v>
      </c>
      <c r="D21" s="8" t="s">
        <v>8</v>
      </c>
      <c r="E21" s="8"/>
      <c r="F21" s="9"/>
      <c r="G21" s="8" t="s">
        <v>19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10"/>
    </row>
    <row r="22" spans="1:19" ht="15" customHeight="1" x14ac:dyDescent="0.3">
      <c r="A22" s="23"/>
      <c r="B22" s="25"/>
      <c r="C22" s="2" t="s">
        <v>10</v>
      </c>
      <c r="E22" s="6">
        <v>0.04</v>
      </c>
      <c r="R22" s="12"/>
    </row>
    <row r="23" spans="1:19" x14ac:dyDescent="0.3">
      <c r="A23" s="23"/>
      <c r="B23" s="25"/>
      <c r="C23" s="2"/>
      <c r="D23" s="6"/>
      <c r="R23" s="12"/>
    </row>
    <row r="24" spans="1:19" x14ac:dyDescent="0.3">
      <c r="A24" s="23"/>
      <c r="B24" s="25"/>
      <c r="C24" s="2" t="s">
        <v>11</v>
      </c>
      <c r="D24" s="2">
        <v>2026</v>
      </c>
      <c r="E24" s="2">
        <f>D24+1</f>
        <v>2027</v>
      </c>
      <c r="F24" s="2">
        <f t="shared" ref="F24:R24" si="5">E24+1</f>
        <v>2028</v>
      </c>
      <c r="G24" s="2">
        <f t="shared" si="5"/>
        <v>2029</v>
      </c>
      <c r="H24" s="2">
        <f t="shared" si="5"/>
        <v>2030</v>
      </c>
      <c r="I24" s="2">
        <f t="shared" si="5"/>
        <v>2031</v>
      </c>
      <c r="J24" s="2">
        <f t="shared" si="5"/>
        <v>2032</v>
      </c>
      <c r="K24" s="2">
        <f t="shared" si="5"/>
        <v>2033</v>
      </c>
      <c r="L24" s="2">
        <f t="shared" si="5"/>
        <v>2034</v>
      </c>
      <c r="M24" s="2">
        <f t="shared" si="5"/>
        <v>2035</v>
      </c>
      <c r="N24" s="2">
        <f t="shared" si="5"/>
        <v>2036</v>
      </c>
      <c r="O24" s="2">
        <f t="shared" si="5"/>
        <v>2037</v>
      </c>
      <c r="P24" s="2">
        <f t="shared" si="5"/>
        <v>2038</v>
      </c>
      <c r="Q24" s="2">
        <f t="shared" si="5"/>
        <v>2039</v>
      </c>
      <c r="R24" s="2">
        <f t="shared" si="5"/>
        <v>2040</v>
      </c>
    </row>
    <row r="25" spans="1:19" x14ac:dyDescent="0.3">
      <c r="A25" s="23"/>
      <c r="B25" s="25"/>
      <c r="C25" s="2"/>
      <c r="D25" s="1">
        <v>0</v>
      </c>
      <c r="E25" s="1">
        <v>1</v>
      </c>
      <c r="F25" s="1">
        <v>2</v>
      </c>
      <c r="G25" s="1">
        <v>3</v>
      </c>
      <c r="H25" s="1">
        <v>4</v>
      </c>
      <c r="I25" s="1">
        <v>5</v>
      </c>
      <c r="J25" s="1">
        <v>6</v>
      </c>
      <c r="K25" s="1">
        <v>7</v>
      </c>
      <c r="L25" s="1">
        <v>8</v>
      </c>
      <c r="M25" s="1">
        <v>9</v>
      </c>
      <c r="N25" s="1">
        <v>10</v>
      </c>
      <c r="O25" s="1">
        <v>11</v>
      </c>
      <c r="P25" s="1">
        <v>12</v>
      </c>
      <c r="Q25" s="1">
        <v>13</v>
      </c>
      <c r="R25" s="12">
        <v>14</v>
      </c>
    </row>
    <row r="26" spans="1:19" x14ac:dyDescent="0.3">
      <c r="A26" s="23"/>
      <c r="B26" s="25"/>
      <c r="C26" s="2" t="s">
        <v>12</v>
      </c>
      <c r="E26" s="1">
        <f>1/(1+$D$5)^E25</f>
        <v>0.96153846153846145</v>
      </c>
      <c r="F26" s="1">
        <f t="shared" ref="F26:R26" si="6">1/(1+$D$5)^F25</f>
        <v>0.92455621301775137</v>
      </c>
      <c r="G26" s="1">
        <f t="shared" si="6"/>
        <v>0.88899635867091487</v>
      </c>
      <c r="H26" s="1">
        <f t="shared" si="6"/>
        <v>0.85480419102972571</v>
      </c>
      <c r="I26" s="1">
        <f t="shared" si="6"/>
        <v>0.82192710675935154</v>
      </c>
      <c r="J26" s="1">
        <f t="shared" si="6"/>
        <v>0.79031452573014571</v>
      </c>
      <c r="K26" s="1">
        <f t="shared" si="6"/>
        <v>0.75991781320206331</v>
      </c>
      <c r="L26" s="1">
        <f t="shared" si="6"/>
        <v>0.73069020500198378</v>
      </c>
      <c r="M26" s="1">
        <f t="shared" si="6"/>
        <v>0.70258673557883045</v>
      </c>
      <c r="N26" s="1">
        <f t="shared" si="6"/>
        <v>0.67556416882579851</v>
      </c>
      <c r="O26" s="1">
        <f t="shared" si="6"/>
        <v>0.6495809315632679</v>
      </c>
      <c r="P26" s="1">
        <f t="shared" si="6"/>
        <v>0.62459704958006512</v>
      </c>
      <c r="Q26" s="1">
        <f t="shared" si="6"/>
        <v>0.600574086134678</v>
      </c>
      <c r="R26" s="12">
        <f t="shared" si="6"/>
        <v>0.57747508282180582</v>
      </c>
    </row>
    <row r="27" spans="1:19" x14ac:dyDescent="0.3">
      <c r="A27" s="23"/>
      <c r="B27" s="25"/>
      <c r="C27" s="2" t="s">
        <v>13</v>
      </c>
      <c r="D27" s="13">
        <v>-46610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5">
        <v>0</v>
      </c>
    </row>
    <row r="28" spans="1:19" x14ac:dyDescent="0.3">
      <c r="A28" s="23"/>
      <c r="B28" s="25"/>
      <c r="C28" s="2" t="s">
        <v>14</v>
      </c>
      <c r="D28" s="16">
        <v>578.43729410302149</v>
      </c>
      <c r="E28" s="16">
        <v>578.43729410302149</v>
      </c>
      <c r="F28" s="16">
        <v>578.43729410302149</v>
      </c>
      <c r="G28" s="16">
        <v>578.43729410302149</v>
      </c>
      <c r="H28" s="16">
        <v>578.43729410302149</v>
      </c>
      <c r="I28" s="16">
        <v>578.43729410302149</v>
      </c>
      <c r="J28" s="16">
        <v>578.43729410302149</v>
      </c>
      <c r="K28" s="16">
        <v>578.43729410302149</v>
      </c>
      <c r="L28" s="16">
        <v>578.43729410302149</v>
      </c>
      <c r="M28" s="16">
        <v>578.43729410302149</v>
      </c>
      <c r="N28" s="16">
        <v>578.43729410302149</v>
      </c>
      <c r="O28" s="16">
        <v>578.43729410302149</v>
      </c>
      <c r="P28" s="16">
        <v>578.43729410302149</v>
      </c>
      <c r="Q28" s="16">
        <v>578.43729410302149</v>
      </c>
      <c r="R28" s="16">
        <v>578.43729410302149</v>
      </c>
    </row>
    <row r="29" spans="1:19" x14ac:dyDescent="0.3">
      <c r="A29" s="23"/>
      <c r="B29" s="25"/>
      <c r="C29" s="2" t="s">
        <v>15</v>
      </c>
      <c r="D29" s="14">
        <f>D28+D27</f>
        <v>-46031.562705896977</v>
      </c>
      <c r="E29" s="14">
        <f t="shared" ref="E29:R29" si="7">E28+E27</f>
        <v>578.43729410302149</v>
      </c>
      <c r="F29" s="14">
        <f t="shared" si="7"/>
        <v>578.43729410302149</v>
      </c>
      <c r="G29" s="14">
        <f t="shared" si="7"/>
        <v>578.43729410302149</v>
      </c>
      <c r="H29" s="14">
        <f t="shared" si="7"/>
        <v>578.43729410302149</v>
      </c>
      <c r="I29" s="14">
        <f t="shared" si="7"/>
        <v>578.43729410302149</v>
      </c>
      <c r="J29" s="14">
        <f t="shared" si="7"/>
        <v>578.43729410302149</v>
      </c>
      <c r="K29" s="14">
        <f t="shared" si="7"/>
        <v>578.43729410302149</v>
      </c>
      <c r="L29" s="14">
        <f t="shared" si="7"/>
        <v>578.43729410302149</v>
      </c>
      <c r="M29" s="14">
        <f t="shared" si="7"/>
        <v>578.43729410302149</v>
      </c>
      <c r="N29" s="14">
        <f t="shared" si="7"/>
        <v>578.43729410302149</v>
      </c>
      <c r="O29" s="14">
        <f t="shared" si="7"/>
        <v>578.43729410302149</v>
      </c>
      <c r="P29" s="14">
        <f t="shared" si="7"/>
        <v>578.43729410302149</v>
      </c>
      <c r="Q29" s="14">
        <f t="shared" si="7"/>
        <v>578.43729410302149</v>
      </c>
      <c r="R29" s="15">
        <f t="shared" si="7"/>
        <v>578.43729410302149</v>
      </c>
    </row>
    <row r="30" spans="1:19" x14ac:dyDescent="0.3">
      <c r="A30" s="23"/>
      <c r="B30" s="25"/>
      <c r="C30" s="2" t="s">
        <v>16</v>
      </c>
      <c r="D30" s="14">
        <f>D29</f>
        <v>-46031.562705896977</v>
      </c>
      <c r="E30" s="14">
        <f>E29*E26</f>
        <v>556.18970586828982</v>
      </c>
      <c r="F30" s="14">
        <f t="shared" ref="F30:R30" si="8">F29*F26</f>
        <v>534.79779410412482</v>
      </c>
      <c r="G30" s="14">
        <f t="shared" si="8"/>
        <v>514.22864817704317</v>
      </c>
      <c r="H30" s="14">
        <f t="shared" si="8"/>
        <v>494.45062324715684</v>
      </c>
      <c r="I30" s="14">
        <f t="shared" si="8"/>
        <v>475.43329158380459</v>
      </c>
      <c r="J30" s="14">
        <f t="shared" si="8"/>
        <v>457.14739575365826</v>
      </c>
      <c r="K30" s="14">
        <f t="shared" si="8"/>
        <v>439.56480360928686</v>
      </c>
      <c r="L30" s="14">
        <f t="shared" si="8"/>
        <v>422.65846500892957</v>
      </c>
      <c r="M30" s="14">
        <f t="shared" si="8"/>
        <v>406.40237020089376</v>
      </c>
      <c r="N30" s="14">
        <f t="shared" si="8"/>
        <v>390.77150980855168</v>
      </c>
      <c r="O30" s="14">
        <f t="shared" si="8"/>
        <v>375.74183635437669</v>
      </c>
      <c r="P30" s="14">
        <f t="shared" si="8"/>
        <v>361.29022726382362</v>
      </c>
      <c r="Q30" s="14">
        <f t="shared" si="8"/>
        <v>347.39444929213812</v>
      </c>
      <c r="R30" s="15">
        <f t="shared" si="8"/>
        <v>334.03312431936359</v>
      </c>
    </row>
    <row r="31" spans="1:19" ht="14.5" thickBot="1" x14ac:dyDescent="0.35">
      <c r="A31" s="23"/>
      <c r="B31" s="26"/>
      <c r="C31" s="18" t="s">
        <v>17</v>
      </c>
      <c r="D31" s="19">
        <f>D29+SUM(E30:R30)</f>
        <v>-39921.458461305534</v>
      </c>
      <c r="E31" s="20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21"/>
    </row>
    <row r="32" spans="1:19" ht="14.5" thickBot="1" x14ac:dyDescent="0.35">
      <c r="A32" s="23"/>
    </row>
    <row r="33" spans="1:18" x14ac:dyDescent="0.3">
      <c r="A33" s="23"/>
      <c r="B33" s="24" t="s">
        <v>20</v>
      </c>
      <c r="C33" s="8" t="s">
        <v>22</v>
      </c>
      <c r="D33" s="8" t="s">
        <v>8</v>
      </c>
      <c r="E33" s="8"/>
      <c r="F33" s="8"/>
      <c r="G33" s="8" t="s">
        <v>21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10"/>
    </row>
    <row r="34" spans="1:18" x14ac:dyDescent="0.3">
      <c r="A34" s="23"/>
      <c r="B34" s="25"/>
      <c r="C34" s="2" t="s">
        <v>10</v>
      </c>
      <c r="E34" s="6">
        <v>0.04</v>
      </c>
      <c r="R34" s="12"/>
    </row>
    <row r="35" spans="1:18" x14ac:dyDescent="0.3">
      <c r="A35" s="23"/>
      <c r="B35" s="25"/>
      <c r="C35" s="2"/>
      <c r="D35" s="6"/>
      <c r="R35" s="12"/>
    </row>
    <row r="36" spans="1:18" x14ac:dyDescent="0.3">
      <c r="A36" s="23"/>
      <c r="B36" s="25"/>
      <c r="C36" s="2" t="s">
        <v>11</v>
      </c>
      <c r="D36" s="2">
        <v>2026</v>
      </c>
      <c r="E36" s="2">
        <f>D36+1</f>
        <v>2027</v>
      </c>
      <c r="F36" s="2">
        <f t="shared" ref="F36:R36" si="9">E36+1</f>
        <v>2028</v>
      </c>
      <c r="G36" s="2">
        <f t="shared" si="9"/>
        <v>2029</v>
      </c>
      <c r="H36" s="2">
        <f t="shared" si="9"/>
        <v>2030</v>
      </c>
      <c r="I36" s="2">
        <f t="shared" si="9"/>
        <v>2031</v>
      </c>
      <c r="J36" s="2">
        <f t="shared" si="9"/>
        <v>2032</v>
      </c>
      <c r="K36" s="2">
        <f t="shared" si="9"/>
        <v>2033</v>
      </c>
      <c r="L36" s="2">
        <f t="shared" si="9"/>
        <v>2034</v>
      </c>
      <c r="M36" s="2">
        <f t="shared" si="9"/>
        <v>2035</v>
      </c>
      <c r="N36" s="2">
        <f t="shared" si="9"/>
        <v>2036</v>
      </c>
      <c r="O36" s="2">
        <f t="shared" si="9"/>
        <v>2037</v>
      </c>
      <c r="P36" s="2">
        <f t="shared" si="9"/>
        <v>2038</v>
      </c>
      <c r="Q36" s="2">
        <f t="shared" si="9"/>
        <v>2039</v>
      </c>
      <c r="R36" s="2">
        <f t="shared" si="9"/>
        <v>2040</v>
      </c>
    </row>
    <row r="37" spans="1:18" x14ac:dyDescent="0.3">
      <c r="A37" s="23"/>
      <c r="B37" s="25"/>
      <c r="C37" s="2"/>
      <c r="D37" s="1">
        <v>0</v>
      </c>
      <c r="E37" s="1">
        <v>1</v>
      </c>
      <c r="F37" s="1">
        <v>2</v>
      </c>
      <c r="G37" s="1">
        <v>3</v>
      </c>
      <c r="H37" s="1">
        <v>4</v>
      </c>
      <c r="I37" s="1">
        <v>5</v>
      </c>
      <c r="J37" s="1">
        <v>6</v>
      </c>
      <c r="K37" s="1">
        <v>7</v>
      </c>
      <c r="L37" s="1">
        <v>8</v>
      </c>
      <c r="M37" s="1">
        <v>9</v>
      </c>
      <c r="N37" s="1">
        <v>10</v>
      </c>
      <c r="O37" s="1">
        <v>11</v>
      </c>
      <c r="P37" s="1">
        <v>12</v>
      </c>
      <c r="Q37" s="1">
        <v>13</v>
      </c>
      <c r="R37" s="12">
        <v>14</v>
      </c>
    </row>
    <row r="38" spans="1:18" x14ac:dyDescent="0.3">
      <c r="A38" s="23"/>
      <c r="B38" s="25"/>
      <c r="C38" s="2" t="s">
        <v>12</v>
      </c>
      <c r="E38" s="1">
        <f>1/(1+$D$5)^E37</f>
        <v>0.96153846153846145</v>
      </c>
      <c r="F38" s="1">
        <f t="shared" ref="F38:R38" si="10">1/(1+$D$5)^F37</f>
        <v>0.92455621301775137</v>
      </c>
      <c r="G38" s="1">
        <f t="shared" si="10"/>
        <v>0.88899635867091487</v>
      </c>
      <c r="H38" s="1">
        <f t="shared" si="10"/>
        <v>0.85480419102972571</v>
      </c>
      <c r="I38" s="1">
        <f t="shared" si="10"/>
        <v>0.82192710675935154</v>
      </c>
      <c r="J38" s="1">
        <f t="shared" si="10"/>
        <v>0.79031452573014571</v>
      </c>
      <c r="K38" s="1">
        <f t="shared" si="10"/>
        <v>0.75991781320206331</v>
      </c>
      <c r="L38" s="1">
        <f t="shared" si="10"/>
        <v>0.73069020500198378</v>
      </c>
      <c r="M38" s="1">
        <f t="shared" si="10"/>
        <v>0.70258673557883045</v>
      </c>
      <c r="N38" s="1">
        <f t="shared" si="10"/>
        <v>0.67556416882579851</v>
      </c>
      <c r="O38" s="1">
        <f t="shared" si="10"/>
        <v>0.6495809315632679</v>
      </c>
      <c r="P38" s="1">
        <f t="shared" si="10"/>
        <v>0.62459704958006512</v>
      </c>
      <c r="Q38" s="1">
        <f t="shared" si="10"/>
        <v>0.600574086134678</v>
      </c>
      <c r="R38" s="12">
        <f t="shared" si="10"/>
        <v>0.57747508282180582</v>
      </c>
    </row>
    <row r="39" spans="1:18" x14ac:dyDescent="0.3">
      <c r="A39" s="23"/>
      <c r="B39" s="25"/>
      <c r="C39" s="2" t="s">
        <v>13</v>
      </c>
      <c r="D39" s="13">
        <v>-46610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5">
        <v>0</v>
      </c>
    </row>
    <row r="40" spans="1:18" x14ac:dyDescent="0.3">
      <c r="A40" s="23"/>
      <c r="B40" s="25"/>
      <c r="C40" s="2" t="s">
        <v>14</v>
      </c>
      <c r="D40" s="16">
        <v>722</v>
      </c>
      <c r="E40" s="16">
        <v>722</v>
      </c>
      <c r="F40" s="16">
        <v>722</v>
      </c>
      <c r="G40" s="16">
        <v>722</v>
      </c>
      <c r="H40" s="16">
        <v>722</v>
      </c>
      <c r="I40" s="16">
        <v>722</v>
      </c>
      <c r="J40" s="16">
        <v>722</v>
      </c>
      <c r="K40" s="16">
        <v>722</v>
      </c>
      <c r="L40" s="16">
        <v>722</v>
      </c>
      <c r="M40" s="16">
        <v>722</v>
      </c>
      <c r="N40" s="16">
        <v>722</v>
      </c>
      <c r="O40" s="16">
        <v>722</v>
      </c>
      <c r="P40" s="16">
        <v>722</v>
      </c>
      <c r="Q40" s="16">
        <v>722</v>
      </c>
      <c r="R40" s="16">
        <v>722</v>
      </c>
    </row>
    <row r="41" spans="1:18" x14ac:dyDescent="0.3">
      <c r="A41" s="23"/>
      <c r="B41" s="25"/>
      <c r="C41" s="2" t="s">
        <v>15</v>
      </c>
      <c r="D41" s="14">
        <f>D40+D39</f>
        <v>-45888</v>
      </c>
      <c r="E41" s="14">
        <f t="shared" ref="E41:R41" si="11">E40+E39</f>
        <v>722</v>
      </c>
      <c r="F41" s="14">
        <f t="shared" si="11"/>
        <v>722</v>
      </c>
      <c r="G41" s="14">
        <f t="shared" si="11"/>
        <v>722</v>
      </c>
      <c r="H41" s="14">
        <f t="shared" si="11"/>
        <v>722</v>
      </c>
      <c r="I41" s="14">
        <f t="shared" si="11"/>
        <v>722</v>
      </c>
      <c r="J41" s="14">
        <f t="shared" si="11"/>
        <v>722</v>
      </c>
      <c r="K41" s="14">
        <f t="shared" si="11"/>
        <v>722</v>
      </c>
      <c r="L41" s="14">
        <f t="shared" si="11"/>
        <v>722</v>
      </c>
      <c r="M41" s="14">
        <f t="shared" si="11"/>
        <v>722</v>
      </c>
      <c r="N41" s="14">
        <f t="shared" si="11"/>
        <v>722</v>
      </c>
      <c r="O41" s="14">
        <f t="shared" si="11"/>
        <v>722</v>
      </c>
      <c r="P41" s="14">
        <f t="shared" si="11"/>
        <v>722</v>
      </c>
      <c r="Q41" s="14">
        <f t="shared" si="11"/>
        <v>722</v>
      </c>
      <c r="R41" s="15">
        <f t="shared" si="11"/>
        <v>722</v>
      </c>
    </row>
    <row r="42" spans="1:18" x14ac:dyDescent="0.3">
      <c r="A42" s="23"/>
      <c r="B42" s="25"/>
      <c r="C42" s="2" t="s">
        <v>16</v>
      </c>
      <c r="D42" s="14">
        <f>D41</f>
        <v>-45888</v>
      </c>
      <c r="E42" s="14">
        <f>E41*E38</f>
        <v>694.23076923076917</v>
      </c>
      <c r="F42" s="14">
        <f t="shared" ref="F42:R42" si="12">F41*F38</f>
        <v>667.52958579881647</v>
      </c>
      <c r="G42" s="14">
        <f t="shared" si="12"/>
        <v>641.85537096040048</v>
      </c>
      <c r="H42" s="14">
        <f t="shared" si="12"/>
        <v>617.16862592346195</v>
      </c>
      <c r="I42" s="14">
        <f t="shared" si="12"/>
        <v>593.43137108025178</v>
      </c>
      <c r="J42" s="14">
        <f t="shared" si="12"/>
        <v>570.6070875771652</v>
      </c>
      <c r="K42" s="14">
        <f t="shared" si="12"/>
        <v>548.6606611318897</v>
      </c>
      <c r="L42" s="14">
        <f t="shared" si="12"/>
        <v>527.55832801143231</v>
      </c>
      <c r="M42" s="14">
        <f t="shared" si="12"/>
        <v>507.26762308791558</v>
      </c>
      <c r="N42" s="14">
        <f t="shared" si="12"/>
        <v>487.75732989222649</v>
      </c>
      <c r="O42" s="14">
        <f t="shared" si="12"/>
        <v>468.99743258867943</v>
      </c>
      <c r="P42" s="14">
        <f t="shared" si="12"/>
        <v>450.959069796807</v>
      </c>
      <c r="Q42" s="14">
        <f t="shared" si="12"/>
        <v>433.61449018923753</v>
      </c>
      <c r="R42" s="15">
        <f t="shared" si="12"/>
        <v>416.93700979734382</v>
      </c>
    </row>
    <row r="43" spans="1:18" ht="14.5" thickBot="1" x14ac:dyDescent="0.35">
      <c r="A43" s="23"/>
      <c r="B43" s="26"/>
      <c r="C43" s="18" t="s">
        <v>17</v>
      </c>
      <c r="D43" s="19">
        <f>D41+SUM(E42:R42)</f>
        <v>-38261.425244933605</v>
      </c>
      <c r="E43" s="20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21"/>
    </row>
  </sheetData>
  <sheetProtection sheet="1" objects="1" scenarios="1"/>
  <mergeCells count="4">
    <mergeCell ref="A9:A43"/>
    <mergeCell ref="B9:B19"/>
    <mergeCell ref="B21:B31"/>
    <mergeCell ref="B33:B43"/>
  </mergeCells>
  <printOptions horizontalCentered="1"/>
  <pageMargins left="0.7" right="0.7" top="1.25" bottom="0.75" header="0.3" footer="0.3"/>
  <pageSetup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6f1b9f00-8d2c-4c36-af1d-c0006bf6acbf" ContentTypeId="0x0101" PreviousValue="false" LastSyncTimeStamp="2023-05-18T09:52:25.73Z"/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347CAE43026943A2E4A347745E76F1" ma:contentTypeVersion="3" ma:contentTypeDescription="Create a new document." ma:contentTypeScope="" ma:versionID="36586f711efeefa2528ff46070f68b55">
  <xsd:schema xmlns:xsd="http://www.w3.org/2001/XMLSchema" xmlns:xs="http://www.w3.org/2001/XMLSchema" xmlns:p="http://schemas.microsoft.com/office/2006/metadata/properties" xmlns:ns2="a5538768-3d78-43e9-a45f-a2180521e8cf" xmlns:ns3="b8d13cc7-fc9e-46d1-b20e-102b5ac97470" targetNamespace="http://schemas.microsoft.com/office/2006/metadata/properties" ma:root="true" ma:fieldsID="2dea4d2377b4cd0468275c74ddb55d7a" ns2:_="" ns3:_="">
    <xsd:import namespace="a5538768-3d78-43e9-a45f-a2180521e8cf"/>
    <xsd:import namespace="b8d13cc7-fc9e-46d1-b20e-102b5ac9747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8768-3d78-43e9-a45f-a2180521e8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13cc7-fc9e-46d1-b20e-102b5ac974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4053FF-8F3E-4C7D-B34B-EFB6C189D65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B27D6F4E-0E9F-40A8-BA99-9AB7B8961A7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47E4C05-8C71-4586-AD94-77BE4E1913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538768-3d78-43e9-a45f-a2180521e8cf"/>
    <ds:schemaRef ds:uri="b8d13cc7-fc9e-46d1-b20e-102b5ac974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86EBCEE-29FD-4AB3-B44E-263C4DAC123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5.xml><?xml version="1.0" encoding="utf-8"?>
<ds:datastoreItem xmlns:ds="http://schemas.openxmlformats.org/officeDocument/2006/customXml" ds:itemID="{9998A542-2FFA-42E4-A9F7-5BB22D80D4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Toronto - High Cost</vt:lpstr>
      <vt:lpstr>Toronto - Low Cost</vt:lpstr>
      <vt:lpstr>Ottawa - Low Cost</vt:lpstr>
      <vt:lpstr>Ottawa - High Cost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2026-03-23T19:32:21Z</dcterms:created>
  <dcterms:modified xsi:type="dcterms:W3CDTF">2026-03-23T19:40:18Z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2026-03-23T19:32:23Z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ec692f14-02a8-4ac2-a1f4-9322f377c03b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  <property fmtid="{D5CDD505-2E9C-101B-9397-08002B2CF9AE}" pid="10" name="Order">
    <vt:r8>15900</vt:r8>
  </property>
  <property fmtid="{D5CDD505-2E9C-101B-9397-08002B2CF9AE}" pid="11" name="xd_ProgID">
    <vt:lpwstr/>
  </property>
  <property fmtid="{D5CDD505-2E9C-101B-9397-08002B2CF9AE}" pid="12" name="MediaServiceImageTags">
    <vt:lpwstr/>
  </property>
  <property fmtid="{D5CDD505-2E9C-101B-9397-08002B2CF9AE}" pid="13" name="ContentTypeId">
    <vt:lpwstr>0x01010048347CAE43026943A2E4A347745E76F1</vt:lpwstr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_NewReviewCycle">
    <vt:lpwstr/>
  </property>
  <property fmtid="{D5CDD505-2E9C-101B-9397-08002B2CF9AE}" pid="18" name="TriggerFlowInfo">
    <vt:lpwstr/>
  </property>
  <property fmtid="{D5CDD505-2E9C-101B-9397-08002B2CF9AE}" pid="19" name="_ReviewingToolsShownOnce">
    <vt:lpwstr/>
  </property>
  <property fmtid="{D5CDD505-2E9C-101B-9397-08002B2CF9AE}" pid="20" name="Intervenor">
    <vt:lpwstr>ED</vt:lpwstr>
  </property>
  <property fmtid="{D5CDD505-2E9C-101B-9397-08002B2CF9AE}" pid="21" name="xd_Signature">
    <vt:bool>false</vt:bool>
  </property>
  <property fmtid="{D5CDD505-2E9C-101B-9397-08002B2CF9AE}" pid="22" name="_AdHocReviewCycleID">
    <vt:i4>-765383965</vt:i4>
  </property>
  <property fmtid="{D5CDD505-2E9C-101B-9397-08002B2CF9AE}" pid="23" name="_PreviousAdHocReviewCycleID">
    <vt:i4>1952423760</vt:i4>
  </property>
</Properties>
</file>