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d/Downloads/"/>
    </mc:Choice>
  </mc:AlternateContent>
  <xr:revisionPtr revIDLastSave="0" documentId="13_ncr:1_{78E07A5D-B9B7-0342-BC45-82FFDF096706}" xr6:coauthVersionLast="47" xr6:coauthVersionMax="47" xr10:uidLastSave="{00000000-0000-0000-0000-000000000000}"/>
  <bookViews>
    <workbookView xWindow="7940" yWindow="2780" windowWidth="29720" windowHeight="23520" xr2:uid="{B8AB3F93-A827-4544-BE36-90B478F38E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J45" i="1"/>
  <c r="J44" i="1"/>
  <c r="J43" i="1"/>
  <c r="J42" i="1"/>
  <c r="I46" i="1"/>
  <c r="I45" i="1"/>
  <c r="I44" i="1"/>
  <c r="I43" i="1"/>
  <c r="I42" i="1"/>
  <c r="H46" i="1"/>
  <c r="H45" i="1"/>
  <c r="H44" i="1"/>
  <c r="H43" i="1"/>
  <c r="H42" i="1"/>
  <c r="J35" i="1"/>
  <c r="J36" i="1" s="1"/>
  <c r="J37" i="1" s="1"/>
  <c r="I35" i="1"/>
  <c r="I36" i="1" s="1"/>
  <c r="I37" i="1" s="1"/>
  <c r="H35" i="1"/>
  <c r="H36" i="1" s="1"/>
  <c r="H37" i="1" s="1"/>
  <c r="J23" i="1"/>
  <c r="J24" i="1" s="1"/>
  <c r="J25" i="1" s="1"/>
  <c r="I23" i="1"/>
  <c r="I24" i="1" s="1"/>
  <c r="I25" i="1" s="1"/>
  <c r="H23" i="1"/>
  <c r="H24" i="1" s="1"/>
  <c r="H25" i="1" s="1"/>
  <c r="J11" i="1"/>
  <c r="J12" i="1" s="1"/>
  <c r="J15" i="1" s="1"/>
  <c r="I11" i="1"/>
  <c r="I12" i="1" s="1"/>
  <c r="I14" i="1" s="1"/>
  <c r="H11" i="1"/>
  <c r="H12" i="1" s="1"/>
  <c r="H14" i="1" s="1"/>
  <c r="G46" i="1"/>
  <c r="G45" i="1"/>
  <c r="G44" i="1"/>
  <c r="G43" i="1"/>
  <c r="G42" i="1"/>
  <c r="G35" i="1"/>
  <c r="G36" i="1" s="1"/>
  <c r="G37" i="1" s="1"/>
  <c r="G23" i="1"/>
  <c r="G24" i="1" s="1"/>
  <c r="G25" i="1" s="1"/>
  <c r="G11" i="1"/>
  <c r="G12" i="1" s="1"/>
  <c r="G13" i="1" s="1"/>
  <c r="D58" i="1"/>
  <c r="D57" i="1"/>
  <c r="D56" i="1"/>
  <c r="D55" i="1"/>
  <c r="K46" i="1"/>
  <c r="K45" i="1"/>
  <c r="K44" i="1"/>
  <c r="K43" i="1"/>
  <c r="K42" i="1"/>
  <c r="F46" i="1"/>
  <c r="F45" i="1"/>
  <c r="F44" i="1"/>
  <c r="F43" i="1"/>
  <c r="F42" i="1"/>
  <c r="E46" i="1"/>
  <c r="E45" i="1"/>
  <c r="E44" i="1"/>
  <c r="E43" i="1"/>
  <c r="E42" i="1"/>
  <c r="D42" i="1"/>
  <c r="D44" i="1"/>
  <c r="D43" i="1"/>
  <c r="D46" i="1"/>
  <c r="D45" i="1"/>
  <c r="D11" i="1"/>
  <c r="D23" i="1"/>
  <c r="D24" i="1" s="1"/>
  <c r="K35" i="1"/>
  <c r="K36" i="1" s="1"/>
  <c r="K37" i="1" s="1"/>
  <c r="F35" i="1"/>
  <c r="F36" i="1" s="1"/>
  <c r="F37" i="1" s="1"/>
  <c r="D35" i="1"/>
  <c r="D36" i="1" s="1"/>
  <c r="D37" i="1" s="1"/>
  <c r="E35" i="1"/>
  <c r="E36" i="1" s="1"/>
  <c r="E37" i="1" s="1"/>
  <c r="K23" i="1"/>
  <c r="K24" i="1" s="1"/>
  <c r="K25" i="1" s="1"/>
  <c r="F11" i="1"/>
  <c r="F12" i="1" s="1"/>
  <c r="F13" i="1" s="1"/>
  <c r="F23" i="1"/>
  <c r="F24" i="1" s="1"/>
  <c r="F25" i="1" s="1"/>
  <c r="E23" i="1"/>
  <c r="E24" i="1" s="1"/>
  <c r="K11" i="1"/>
  <c r="K12" i="1" s="1"/>
  <c r="K13" i="1" s="1"/>
  <c r="E11" i="1"/>
  <c r="E12" i="1" s="1"/>
  <c r="E14" i="1" s="1"/>
  <c r="F27" i="1" l="1"/>
  <c r="J38" i="1"/>
  <c r="F38" i="1"/>
  <c r="K26" i="1"/>
  <c r="D39" i="1"/>
  <c r="F39" i="1"/>
  <c r="K38" i="1"/>
  <c r="G39" i="1"/>
  <c r="E39" i="1"/>
  <c r="D38" i="1"/>
  <c r="H39" i="1"/>
  <c r="G38" i="1"/>
  <c r="I39" i="1"/>
  <c r="H38" i="1"/>
  <c r="J39" i="1"/>
  <c r="E38" i="1"/>
  <c r="I38" i="1"/>
  <c r="K39" i="1"/>
  <c r="H26" i="1"/>
  <c r="I26" i="1"/>
  <c r="J26" i="1"/>
  <c r="G27" i="1"/>
  <c r="H27" i="1"/>
  <c r="I27" i="1"/>
  <c r="F26" i="1"/>
  <c r="J27" i="1"/>
  <c r="G26" i="1"/>
  <c r="K27" i="1"/>
  <c r="F14" i="1"/>
  <c r="J14" i="1"/>
  <c r="K14" i="1"/>
  <c r="E15" i="1"/>
  <c r="F15" i="1"/>
  <c r="G15" i="1"/>
  <c r="H15" i="1"/>
  <c r="D60" i="1"/>
  <c r="D61" i="1" s="1"/>
  <c r="D62" i="1" s="1"/>
  <c r="G14" i="1"/>
  <c r="I15" i="1"/>
  <c r="I47" i="1"/>
  <c r="K15" i="1"/>
  <c r="H48" i="1"/>
  <c r="H13" i="1"/>
  <c r="I13" i="1"/>
  <c r="I48" i="1"/>
  <c r="I49" i="1" s="1"/>
  <c r="J48" i="1"/>
  <c r="J51" i="1" s="1"/>
  <c r="J13" i="1"/>
  <c r="H47" i="1"/>
  <c r="J47" i="1"/>
  <c r="E13" i="1"/>
  <c r="E48" i="1"/>
  <c r="E50" i="1" s="1"/>
  <c r="E47" i="1"/>
  <c r="D47" i="1"/>
  <c r="K47" i="1"/>
  <c r="K48" i="1"/>
  <c r="F47" i="1"/>
  <c r="F48" i="1"/>
  <c r="F50" i="1" s="1"/>
  <c r="G47" i="1"/>
  <c r="G48" i="1"/>
  <c r="D12" i="1"/>
  <c r="K49" i="1" l="1"/>
  <c r="K50" i="1"/>
  <c r="I50" i="1"/>
  <c r="K51" i="1"/>
  <c r="F49" i="1"/>
  <c r="F51" i="1"/>
  <c r="I51" i="1"/>
  <c r="H49" i="1"/>
  <c r="H51" i="1"/>
  <c r="E49" i="1"/>
  <c r="E51" i="1"/>
  <c r="G49" i="1"/>
  <c r="G51" i="1"/>
  <c r="H50" i="1"/>
  <c r="J49" i="1"/>
  <c r="J50" i="1"/>
  <c r="G50" i="1"/>
  <c r="D15" i="1"/>
  <c r="D14" i="1"/>
  <c r="D13" i="1"/>
  <c r="D48" i="1"/>
  <c r="D49" i="1" l="1"/>
  <c r="D50" i="1"/>
  <c r="D51" i="1"/>
</calcChain>
</file>

<file path=xl/sharedStrings.xml><?xml version="1.0" encoding="utf-8"?>
<sst xmlns="http://schemas.openxmlformats.org/spreadsheetml/2006/main" count="58" uniqueCount="19">
  <si>
    <t>Appendix 2k</t>
  </si>
  <si>
    <t>Nuclear Facilities</t>
  </si>
  <si>
    <t>Management</t>
  </si>
  <si>
    <t>SUP</t>
  </si>
  <si>
    <t>PWU</t>
  </si>
  <si>
    <t>Term/ETE/PECO Temp</t>
  </si>
  <si>
    <t>EPSCA</t>
  </si>
  <si>
    <t>Total</t>
  </si>
  <si>
    <t>Total Reg</t>
  </si>
  <si>
    <t>Mgmt % Reg</t>
  </si>
  <si>
    <t>DNNP</t>
  </si>
  <si>
    <t>OPG TOTAL</t>
  </si>
  <si>
    <t>2024ye Headcount  As per F4-3-1 p10 Table 2:</t>
  </si>
  <si>
    <t>F4-3-1 Attachment 1</t>
  </si>
  <si>
    <t>HydoElectric Faciities</t>
  </si>
  <si>
    <t>SUP % Reg</t>
  </si>
  <si>
    <t>PWU%Reg</t>
  </si>
  <si>
    <t>Source:</t>
  </si>
  <si>
    <t>F4-SUP-14 b)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</si>
</sst>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u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0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B20B5-333F-A34C-B501-71C81ECE4345}">
  <dimension ref="B2:K62"/>
  <sheetViews>
    <sheetView tabSelected="1" workbookViewId="0">
      <selection activeCell="B3" sqref="B3"/>
    </sheetView>
  </sheetViews>
  <sheetFormatPr baseColWidth="10" defaultRowHeight="16" x14ac:dyDescent="0.2"/>
  <sheetData>
    <row r="2" spans="2:11" x14ac:dyDescent="0.2">
      <c r="B2" s="3" t="s">
        <v>18</v>
      </c>
    </row>
    <row r="3" spans="2:11" x14ac:dyDescent="0.2">
      <c r="D3" s="1"/>
      <c r="E3" s="1" t="s">
        <v>17</v>
      </c>
      <c r="F3" s="1" t="s">
        <v>0</v>
      </c>
      <c r="G3" s="1" t="s">
        <v>13</v>
      </c>
    </row>
    <row r="4" spans="2:11" x14ac:dyDescent="0.2">
      <c r="D4" s="1">
        <v>2024</v>
      </c>
      <c r="E4" s="1">
        <v>2025</v>
      </c>
      <c r="F4" s="1">
        <v>2026</v>
      </c>
      <c r="G4" s="1">
        <v>2027</v>
      </c>
      <c r="H4" s="1">
        <v>2028</v>
      </c>
      <c r="I4" s="1">
        <v>2029</v>
      </c>
      <c r="J4" s="1">
        <v>2030</v>
      </c>
      <c r="K4" s="1">
        <v>2031</v>
      </c>
    </row>
    <row r="5" spans="2:11" x14ac:dyDescent="0.2">
      <c r="B5" s="1" t="s">
        <v>1</v>
      </c>
    </row>
    <row r="6" spans="2:11" x14ac:dyDescent="0.2">
      <c r="B6" t="s">
        <v>2</v>
      </c>
      <c r="D6">
        <v>1078.5999999999999</v>
      </c>
      <c r="E6">
        <v>1276.9000000000001</v>
      </c>
      <c r="F6">
        <v>1138.5999999999999</v>
      </c>
      <c r="G6">
        <v>1042.2</v>
      </c>
      <c r="H6">
        <v>1028.9000000000001</v>
      </c>
      <c r="I6">
        <v>1016.2</v>
      </c>
      <c r="J6">
        <v>1007.4</v>
      </c>
      <c r="K6">
        <v>1018.7</v>
      </c>
    </row>
    <row r="7" spans="2:11" x14ac:dyDescent="0.2">
      <c r="B7" t="s">
        <v>3</v>
      </c>
      <c r="D7">
        <v>3122.7</v>
      </c>
      <c r="E7">
        <v>3839.7</v>
      </c>
      <c r="F7">
        <v>3473.6</v>
      </c>
      <c r="G7">
        <v>3250.9</v>
      </c>
      <c r="H7">
        <v>3184.1</v>
      </c>
      <c r="I7">
        <v>3141.7</v>
      </c>
      <c r="J7">
        <v>3120.1</v>
      </c>
      <c r="K7">
        <v>3087.5</v>
      </c>
    </row>
    <row r="8" spans="2:11" x14ac:dyDescent="0.2">
      <c r="B8" t="s">
        <v>4</v>
      </c>
      <c r="D8">
        <v>3694.6</v>
      </c>
      <c r="E8">
        <v>4184.3</v>
      </c>
      <c r="F8">
        <v>4096.5</v>
      </c>
      <c r="G8">
        <v>4141.2</v>
      </c>
      <c r="H8">
        <v>4131.8</v>
      </c>
      <c r="I8">
        <v>4164</v>
      </c>
      <c r="J8">
        <v>4129.8</v>
      </c>
      <c r="K8">
        <v>4116.8999999999996</v>
      </c>
    </row>
    <row r="9" spans="2:11" x14ac:dyDescent="0.2">
      <c r="B9" t="s">
        <v>5</v>
      </c>
      <c r="D9">
        <v>719.1</v>
      </c>
      <c r="E9">
        <v>279.2</v>
      </c>
      <c r="F9">
        <v>248.5</v>
      </c>
      <c r="G9">
        <v>7</v>
      </c>
      <c r="H9">
        <v>7</v>
      </c>
      <c r="I9">
        <v>7</v>
      </c>
      <c r="J9">
        <v>0</v>
      </c>
      <c r="K9">
        <v>0</v>
      </c>
    </row>
    <row r="10" spans="2:11" x14ac:dyDescent="0.2">
      <c r="B10" t="s">
        <v>6</v>
      </c>
      <c r="D10">
        <v>458</v>
      </c>
      <c r="E10">
        <v>358.2</v>
      </c>
      <c r="F10">
        <v>231.8</v>
      </c>
      <c r="G10">
        <v>433.9</v>
      </c>
      <c r="H10">
        <v>551.9</v>
      </c>
      <c r="I10">
        <v>487.3</v>
      </c>
      <c r="J10">
        <v>402</v>
      </c>
      <c r="K10">
        <v>320</v>
      </c>
    </row>
    <row r="11" spans="2:11" x14ac:dyDescent="0.2">
      <c r="C11" t="s">
        <v>7</v>
      </c>
      <c r="D11">
        <f t="shared" ref="D11:K11" si="0">SUM(D6:D10)</f>
        <v>9073</v>
      </c>
      <c r="E11">
        <f t="shared" si="0"/>
        <v>9938.3000000000029</v>
      </c>
      <c r="F11">
        <f t="shared" si="0"/>
        <v>9189</v>
      </c>
      <c r="G11">
        <f t="shared" si="0"/>
        <v>8875.1999999999989</v>
      </c>
      <c r="H11">
        <f t="shared" si="0"/>
        <v>8903.6999999999989</v>
      </c>
      <c r="I11">
        <f t="shared" si="0"/>
        <v>8816.1999999999989</v>
      </c>
      <c r="J11">
        <f t="shared" si="0"/>
        <v>8659.2999999999993</v>
      </c>
      <c r="K11">
        <f t="shared" si="0"/>
        <v>8543.0999999999985</v>
      </c>
    </row>
    <row r="12" spans="2:11" x14ac:dyDescent="0.2">
      <c r="C12" t="s">
        <v>8</v>
      </c>
      <c r="D12">
        <f t="shared" ref="D12:K12" si="1">+D11-D9-D10</f>
        <v>7895.9</v>
      </c>
      <c r="E12">
        <f t="shared" si="1"/>
        <v>9300.9000000000015</v>
      </c>
      <c r="F12">
        <f t="shared" si="1"/>
        <v>8708.7000000000007</v>
      </c>
      <c r="G12">
        <f t="shared" si="1"/>
        <v>8434.2999999999993</v>
      </c>
      <c r="H12">
        <f t="shared" si="1"/>
        <v>8344.7999999999993</v>
      </c>
      <c r="I12">
        <f t="shared" si="1"/>
        <v>8321.9</v>
      </c>
      <c r="J12">
        <f t="shared" si="1"/>
        <v>8257.2999999999993</v>
      </c>
      <c r="K12">
        <f t="shared" si="1"/>
        <v>8223.0999999999985</v>
      </c>
    </row>
    <row r="13" spans="2:11" x14ac:dyDescent="0.2">
      <c r="C13" t="s">
        <v>9</v>
      </c>
      <c r="D13" s="2">
        <f t="shared" ref="D13:K13" si="2">+D6/+D12</f>
        <v>0.13660254055902429</v>
      </c>
      <c r="E13" s="2">
        <f t="shared" si="2"/>
        <v>0.13728778935371844</v>
      </c>
      <c r="F13" s="2">
        <f t="shared" si="2"/>
        <v>0.13074282039799279</v>
      </c>
      <c r="G13" s="2">
        <f t="shared" si="2"/>
        <v>0.12356686387726309</v>
      </c>
      <c r="H13" s="2">
        <f t="shared" si="2"/>
        <v>0.12329834148212063</v>
      </c>
      <c r="I13" s="2">
        <f t="shared" si="2"/>
        <v>0.12211153702880354</v>
      </c>
      <c r="J13" s="2">
        <f t="shared" si="2"/>
        <v>0.12200113838663972</v>
      </c>
      <c r="K13" s="2">
        <f t="shared" si="2"/>
        <v>0.12388272062847347</v>
      </c>
    </row>
    <row r="14" spans="2:11" x14ac:dyDescent="0.2">
      <c r="C14" t="s">
        <v>15</v>
      </c>
      <c r="D14" s="2">
        <f t="shared" ref="D14:K14" si="3">+D7/D12</f>
        <v>0.39548373206347598</v>
      </c>
      <c r="E14" s="2">
        <f t="shared" si="3"/>
        <v>0.41283101635325603</v>
      </c>
      <c r="F14" s="2">
        <f t="shared" si="3"/>
        <v>0.39886550231377815</v>
      </c>
      <c r="G14" s="2">
        <f t="shared" si="3"/>
        <v>0.38543803279465993</v>
      </c>
      <c r="H14" s="2">
        <f t="shared" si="3"/>
        <v>0.38156696385773176</v>
      </c>
      <c r="I14" s="2">
        <f t="shared" si="3"/>
        <v>0.3775219601292974</v>
      </c>
      <c r="J14" s="2">
        <f t="shared" si="3"/>
        <v>0.37785959090743948</v>
      </c>
      <c r="K14" s="2">
        <f t="shared" si="3"/>
        <v>0.37546667315246079</v>
      </c>
    </row>
    <row r="15" spans="2:11" x14ac:dyDescent="0.2">
      <c r="C15" t="s">
        <v>16</v>
      </c>
      <c r="D15" s="2">
        <f t="shared" ref="D15:K15" si="4">+D8/D12</f>
        <v>0.4679137273774997</v>
      </c>
      <c r="E15" s="2">
        <f t="shared" si="4"/>
        <v>0.44988119429302537</v>
      </c>
      <c r="F15" s="2">
        <f t="shared" si="4"/>
        <v>0.47039167728822895</v>
      </c>
      <c r="G15" s="2">
        <f t="shared" si="4"/>
        <v>0.49099510332807705</v>
      </c>
      <c r="H15" s="2">
        <f t="shared" si="4"/>
        <v>0.4951346946601477</v>
      </c>
      <c r="I15" s="2">
        <f t="shared" si="4"/>
        <v>0.5003665028418991</v>
      </c>
      <c r="J15" s="2">
        <f t="shared" si="4"/>
        <v>0.5001392707059209</v>
      </c>
      <c r="K15" s="2">
        <f t="shared" si="4"/>
        <v>0.50065060621906587</v>
      </c>
    </row>
    <row r="17" spans="2:11" x14ac:dyDescent="0.2">
      <c r="B17" s="1" t="s">
        <v>10</v>
      </c>
    </row>
    <row r="18" spans="2:11" x14ac:dyDescent="0.2">
      <c r="B18" t="s">
        <v>2</v>
      </c>
      <c r="D18">
        <v>0</v>
      </c>
      <c r="E18">
        <v>0</v>
      </c>
      <c r="F18">
        <v>100</v>
      </c>
      <c r="G18">
        <v>113.2</v>
      </c>
      <c r="H18">
        <v>100.6</v>
      </c>
      <c r="I18">
        <v>83.7</v>
      </c>
      <c r="J18">
        <v>75.400000000000006</v>
      </c>
      <c r="K18">
        <v>66.400000000000006</v>
      </c>
    </row>
    <row r="19" spans="2:11" x14ac:dyDescent="0.2">
      <c r="B19" t="s">
        <v>3</v>
      </c>
      <c r="D19">
        <v>0</v>
      </c>
      <c r="E19">
        <v>0</v>
      </c>
      <c r="F19">
        <v>228.9</v>
      </c>
      <c r="G19">
        <v>239.3</v>
      </c>
      <c r="H19">
        <v>194.4</v>
      </c>
      <c r="I19">
        <v>152.1</v>
      </c>
      <c r="J19">
        <v>145.4</v>
      </c>
      <c r="K19">
        <v>142.9</v>
      </c>
    </row>
    <row r="20" spans="2:11" x14ac:dyDescent="0.2">
      <c r="B20" t="s">
        <v>4</v>
      </c>
      <c r="D20">
        <v>0</v>
      </c>
      <c r="E20">
        <v>0</v>
      </c>
      <c r="F20">
        <v>70.7</v>
      </c>
      <c r="G20">
        <v>140.6</v>
      </c>
      <c r="H20">
        <v>198.9</v>
      </c>
      <c r="I20">
        <v>196.6</v>
      </c>
      <c r="J20">
        <v>158.1</v>
      </c>
      <c r="K20">
        <v>156</v>
      </c>
    </row>
    <row r="21" spans="2:11" x14ac:dyDescent="0.2">
      <c r="B21" t="s">
        <v>5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</row>
    <row r="22" spans="2:11" x14ac:dyDescent="0.2">
      <c r="B22" t="s">
        <v>6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0.1</v>
      </c>
      <c r="K22">
        <v>0.2</v>
      </c>
    </row>
    <row r="23" spans="2:11" x14ac:dyDescent="0.2">
      <c r="C23" t="s">
        <v>7</v>
      </c>
      <c r="D23">
        <f t="shared" ref="D23:K23" si="5">SUM(D18:D22)</f>
        <v>0</v>
      </c>
      <c r="E23">
        <f t="shared" si="5"/>
        <v>0</v>
      </c>
      <c r="F23">
        <f t="shared" si="5"/>
        <v>399.59999999999997</v>
      </c>
      <c r="G23">
        <f t="shared" si="5"/>
        <v>493.1</v>
      </c>
      <c r="H23">
        <f t="shared" si="5"/>
        <v>493.9</v>
      </c>
      <c r="I23">
        <f t="shared" si="5"/>
        <v>432.4</v>
      </c>
      <c r="J23">
        <f t="shared" si="5"/>
        <v>379</v>
      </c>
      <c r="K23">
        <f t="shared" si="5"/>
        <v>365.5</v>
      </c>
    </row>
    <row r="24" spans="2:11" x14ac:dyDescent="0.2">
      <c r="C24" t="s">
        <v>8</v>
      </c>
      <c r="D24">
        <f t="shared" ref="D24:K24" si="6">+D23-D21-D22</f>
        <v>0</v>
      </c>
      <c r="E24">
        <f t="shared" si="6"/>
        <v>0</v>
      </c>
      <c r="F24">
        <f t="shared" si="6"/>
        <v>399.59999999999997</v>
      </c>
      <c r="G24">
        <f t="shared" si="6"/>
        <v>493.1</v>
      </c>
      <c r="H24">
        <f t="shared" si="6"/>
        <v>493.9</v>
      </c>
      <c r="I24">
        <f t="shared" si="6"/>
        <v>432.4</v>
      </c>
      <c r="J24">
        <f t="shared" si="6"/>
        <v>378.9</v>
      </c>
      <c r="K24">
        <f t="shared" si="6"/>
        <v>365.3</v>
      </c>
    </row>
    <row r="25" spans="2:11" x14ac:dyDescent="0.2">
      <c r="C25" t="s">
        <v>9</v>
      </c>
      <c r="D25" s="2">
        <v>0</v>
      </c>
      <c r="E25" s="2">
        <v>0</v>
      </c>
      <c r="F25" s="2">
        <f t="shared" ref="F25:K25" si="7">+F18/+F24</f>
        <v>0.25025025025025027</v>
      </c>
      <c r="G25" s="2">
        <f t="shared" si="7"/>
        <v>0.22956803893733521</v>
      </c>
      <c r="H25" s="2">
        <f t="shared" si="7"/>
        <v>0.20368495646892082</v>
      </c>
      <c r="I25" s="2">
        <f t="shared" si="7"/>
        <v>0.19357076780758559</v>
      </c>
      <c r="J25" s="2">
        <f t="shared" si="7"/>
        <v>0.19899709685932968</v>
      </c>
      <c r="K25" s="2">
        <f t="shared" si="7"/>
        <v>0.18176840952641665</v>
      </c>
    </row>
    <row r="26" spans="2:11" x14ac:dyDescent="0.2">
      <c r="C26" t="s">
        <v>15</v>
      </c>
      <c r="D26" s="2">
        <v>0</v>
      </c>
      <c r="E26" s="2">
        <v>0</v>
      </c>
      <c r="F26" s="2">
        <f t="shared" ref="F26:K26" si="8">+F19/F24</f>
        <v>0.57282282282282293</v>
      </c>
      <c r="G26" s="2">
        <f t="shared" si="8"/>
        <v>0.48529709997972015</v>
      </c>
      <c r="H26" s="2">
        <f t="shared" si="8"/>
        <v>0.39360194371330232</v>
      </c>
      <c r="I26" s="2">
        <f t="shared" si="8"/>
        <v>0.35175763182238667</v>
      </c>
      <c r="J26" s="2">
        <f t="shared" si="8"/>
        <v>0.38374241224597522</v>
      </c>
      <c r="K26" s="2">
        <f t="shared" si="8"/>
        <v>0.39118532712838761</v>
      </c>
    </row>
    <row r="27" spans="2:11" x14ac:dyDescent="0.2">
      <c r="C27" t="s">
        <v>16</v>
      </c>
      <c r="D27" s="2">
        <v>0</v>
      </c>
      <c r="E27" s="2">
        <v>0</v>
      </c>
      <c r="F27" s="2">
        <f t="shared" ref="F27:K27" si="9">+F20/F24</f>
        <v>0.17692692692692694</v>
      </c>
      <c r="G27" s="2">
        <f t="shared" si="9"/>
        <v>0.28513486108294461</v>
      </c>
      <c r="H27" s="2">
        <f t="shared" si="9"/>
        <v>0.40271309981777692</v>
      </c>
      <c r="I27" s="2">
        <f t="shared" si="9"/>
        <v>0.45467160037002774</v>
      </c>
      <c r="J27" s="2">
        <f t="shared" si="9"/>
        <v>0.41726049089469519</v>
      </c>
      <c r="K27" s="2">
        <f t="shared" si="9"/>
        <v>0.42704626334519574</v>
      </c>
    </row>
    <row r="29" spans="2:11" x14ac:dyDescent="0.2">
      <c r="B29" s="1" t="s">
        <v>14</v>
      </c>
    </row>
    <row r="30" spans="2:11" x14ac:dyDescent="0.2">
      <c r="B30" t="s">
        <v>2</v>
      </c>
      <c r="D30">
        <v>155.6</v>
      </c>
      <c r="E30">
        <v>164.5</v>
      </c>
      <c r="F30">
        <v>165.9</v>
      </c>
      <c r="G30">
        <v>162.1</v>
      </c>
      <c r="H30">
        <v>160.4</v>
      </c>
      <c r="I30">
        <v>158.4</v>
      </c>
      <c r="J30">
        <v>160.69999999999999</v>
      </c>
      <c r="K30">
        <v>161.30000000000001</v>
      </c>
    </row>
    <row r="31" spans="2:11" x14ac:dyDescent="0.2">
      <c r="B31" t="s">
        <v>3</v>
      </c>
      <c r="D31">
        <v>506.5</v>
      </c>
      <c r="E31">
        <v>604.79999999999995</v>
      </c>
      <c r="F31">
        <v>619</v>
      </c>
      <c r="G31">
        <v>635.29999999999995</v>
      </c>
      <c r="H31">
        <v>629.79999999999995</v>
      </c>
      <c r="I31">
        <v>624.4</v>
      </c>
      <c r="J31">
        <v>626.4</v>
      </c>
      <c r="K31">
        <v>621.70000000000005</v>
      </c>
    </row>
    <row r="32" spans="2:11" x14ac:dyDescent="0.2">
      <c r="B32" t="s">
        <v>4</v>
      </c>
      <c r="D32">
        <v>753.5</v>
      </c>
      <c r="E32">
        <v>856.6</v>
      </c>
      <c r="F32">
        <v>911.4</v>
      </c>
      <c r="G32">
        <v>914.5</v>
      </c>
      <c r="H32">
        <v>921.6</v>
      </c>
      <c r="I32">
        <v>933.2</v>
      </c>
      <c r="J32">
        <v>925.8</v>
      </c>
      <c r="K32">
        <v>928.1</v>
      </c>
    </row>
    <row r="33" spans="2:11" x14ac:dyDescent="0.2">
      <c r="B33" t="s">
        <v>5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</row>
    <row r="34" spans="2:11" x14ac:dyDescent="0.2">
      <c r="B34" t="s">
        <v>6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</row>
    <row r="35" spans="2:11" x14ac:dyDescent="0.2">
      <c r="C35" s="1" t="s">
        <v>7</v>
      </c>
      <c r="D35" s="1">
        <f t="shared" ref="D35:K35" si="10">SUM(D30:D34)</f>
        <v>1415.6</v>
      </c>
      <c r="E35" s="1">
        <f t="shared" si="10"/>
        <v>1625.9</v>
      </c>
      <c r="F35" s="1">
        <f t="shared" si="10"/>
        <v>1696.3</v>
      </c>
      <c r="G35" s="1">
        <f t="shared" si="10"/>
        <v>1711.9</v>
      </c>
      <c r="H35" s="1">
        <f t="shared" si="10"/>
        <v>1711.8</v>
      </c>
      <c r="I35" s="1">
        <f t="shared" si="10"/>
        <v>1716</v>
      </c>
      <c r="J35" s="1">
        <f t="shared" si="10"/>
        <v>1712.8999999999999</v>
      </c>
      <c r="K35" s="1">
        <f t="shared" si="10"/>
        <v>1711.1</v>
      </c>
    </row>
    <row r="36" spans="2:11" x14ac:dyDescent="0.2">
      <c r="C36" t="s">
        <v>8</v>
      </c>
      <c r="D36">
        <f t="shared" ref="D36:K36" si="11">+D35-D33-D34</f>
        <v>1415.6</v>
      </c>
      <c r="E36">
        <f t="shared" si="11"/>
        <v>1625.9</v>
      </c>
      <c r="F36">
        <f t="shared" si="11"/>
        <v>1696.3</v>
      </c>
      <c r="G36">
        <f t="shared" si="11"/>
        <v>1711.9</v>
      </c>
      <c r="H36">
        <f t="shared" si="11"/>
        <v>1711.8</v>
      </c>
      <c r="I36">
        <f t="shared" si="11"/>
        <v>1716</v>
      </c>
      <c r="J36">
        <f t="shared" si="11"/>
        <v>1712.8999999999999</v>
      </c>
      <c r="K36">
        <f t="shared" si="11"/>
        <v>1711.1</v>
      </c>
    </row>
    <row r="37" spans="2:11" x14ac:dyDescent="0.2">
      <c r="C37" t="s">
        <v>9</v>
      </c>
      <c r="D37" s="2">
        <f t="shared" ref="D37:K37" si="12">+D30/+D36</f>
        <v>0.10991805594800791</v>
      </c>
      <c r="E37" s="2">
        <f t="shared" si="12"/>
        <v>0.10117473399348052</v>
      </c>
      <c r="F37" s="2">
        <f t="shared" si="12"/>
        <v>9.780109650415611E-2</v>
      </c>
      <c r="G37" s="2">
        <f t="shared" si="12"/>
        <v>9.469011040364507E-2</v>
      </c>
      <c r="H37" s="2">
        <f t="shared" si="12"/>
        <v>9.3702535342913895E-2</v>
      </c>
      <c r="I37" s="2">
        <f t="shared" si="12"/>
        <v>9.2307692307692313E-2</v>
      </c>
      <c r="J37" s="2">
        <f t="shared" si="12"/>
        <v>9.381750248117228E-2</v>
      </c>
      <c r="K37" s="2">
        <f t="shared" si="12"/>
        <v>9.4266845888609674E-2</v>
      </c>
    </row>
    <row r="38" spans="2:11" x14ac:dyDescent="0.2">
      <c r="C38" t="s">
        <v>15</v>
      </c>
      <c r="D38" s="2">
        <f t="shared" ref="D38:K38" si="13">+D31/D36</f>
        <v>0.35779881322407464</v>
      </c>
      <c r="E38" s="2">
        <f t="shared" si="13"/>
        <v>0.37197859646964754</v>
      </c>
      <c r="F38" s="2">
        <f t="shared" si="13"/>
        <v>0.36491186700465722</v>
      </c>
      <c r="G38" s="2">
        <f t="shared" si="13"/>
        <v>0.3711081254746188</v>
      </c>
      <c r="H38" s="2">
        <f t="shared" si="13"/>
        <v>0.36791681271176535</v>
      </c>
      <c r="I38" s="2">
        <f t="shared" si="13"/>
        <v>0.36386946386946384</v>
      </c>
      <c r="J38" s="2">
        <f t="shared" si="13"/>
        <v>0.36569560394652345</v>
      </c>
      <c r="K38" s="2">
        <f t="shared" si="13"/>
        <v>0.36333352813979314</v>
      </c>
    </row>
    <row r="39" spans="2:11" x14ac:dyDescent="0.2">
      <c r="C39" t="s">
        <v>16</v>
      </c>
      <c r="D39" s="2">
        <f t="shared" ref="D39:K39" si="14">+D32/D36</f>
        <v>0.53228313082791756</v>
      </c>
      <c r="E39" s="2">
        <f t="shared" si="14"/>
        <v>0.52684666953687187</v>
      </c>
      <c r="F39" s="2">
        <f t="shared" si="14"/>
        <v>0.5372870364911867</v>
      </c>
      <c r="G39" s="2">
        <f t="shared" si="14"/>
        <v>0.53420176412173603</v>
      </c>
      <c r="H39" s="2">
        <f t="shared" si="14"/>
        <v>0.5383806519453207</v>
      </c>
      <c r="I39" s="2">
        <f t="shared" si="14"/>
        <v>0.54382284382284385</v>
      </c>
      <c r="J39" s="2">
        <f t="shared" si="14"/>
        <v>0.54048689357230428</v>
      </c>
      <c r="K39" s="2">
        <f t="shared" si="14"/>
        <v>0.5423996259715973</v>
      </c>
    </row>
    <row r="40" spans="2:11" x14ac:dyDescent="0.2">
      <c r="D40" s="2"/>
      <c r="E40" s="2"/>
      <c r="F40" s="2"/>
      <c r="K40" s="2"/>
    </row>
    <row r="41" spans="2:11" x14ac:dyDescent="0.2">
      <c r="B41" s="1" t="s">
        <v>11</v>
      </c>
    </row>
    <row r="42" spans="2:11" x14ac:dyDescent="0.2">
      <c r="B42" t="s">
        <v>2</v>
      </c>
      <c r="D42">
        <f t="shared" ref="D42:K48" si="15">+D6+D18+D30</f>
        <v>1234.1999999999998</v>
      </c>
      <c r="E42">
        <f t="shared" si="15"/>
        <v>1441.4</v>
      </c>
      <c r="F42">
        <f t="shared" si="15"/>
        <v>1404.5</v>
      </c>
      <c r="G42">
        <f t="shared" si="15"/>
        <v>1317.5</v>
      </c>
      <c r="H42">
        <f t="shared" si="15"/>
        <v>1289.9000000000001</v>
      </c>
      <c r="I42">
        <f t="shared" si="15"/>
        <v>1258.3000000000002</v>
      </c>
      <c r="J42">
        <f t="shared" si="15"/>
        <v>1243.5</v>
      </c>
      <c r="K42">
        <f t="shared" si="15"/>
        <v>1246.4000000000001</v>
      </c>
    </row>
    <row r="43" spans="2:11" x14ac:dyDescent="0.2">
      <c r="B43" t="s">
        <v>3</v>
      </c>
      <c r="D43">
        <f t="shared" si="15"/>
        <v>3629.2</v>
      </c>
      <c r="E43">
        <f t="shared" si="15"/>
        <v>4444.5</v>
      </c>
      <c r="F43">
        <f t="shared" si="15"/>
        <v>4321.5</v>
      </c>
      <c r="G43">
        <f t="shared" si="15"/>
        <v>4125.5</v>
      </c>
      <c r="H43">
        <f t="shared" si="15"/>
        <v>4008.3</v>
      </c>
      <c r="I43">
        <f t="shared" si="15"/>
        <v>3918.2</v>
      </c>
      <c r="J43">
        <f t="shared" si="15"/>
        <v>3891.9</v>
      </c>
      <c r="K43">
        <f t="shared" si="15"/>
        <v>3852.1000000000004</v>
      </c>
    </row>
    <row r="44" spans="2:11" x14ac:dyDescent="0.2">
      <c r="B44" t="s">
        <v>4</v>
      </c>
      <c r="D44">
        <f t="shared" si="15"/>
        <v>4448.1000000000004</v>
      </c>
      <c r="E44">
        <f t="shared" si="15"/>
        <v>5040.9000000000005</v>
      </c>
      <c r="F44">
        <f t="shared" si="15"/>
        <v>5078.5999999999995</v>
      </c>
      <c r="G44">
        <f t="shared" si="15"/>
        <v>5196.3</v>
      </c>
      <c r="H44">
        <f t="shared" si="15"/>
        <v>5252.3</v>
      </c>
      <c r="I44">
        <f t="shared" si="15"/>
        <v>5293.8</v>
      </c>
      <c r="J44">
        <f t="shared" si="15"/>
        <v>5213.7000000000007</v>
      </c>
      <c r="K44">
        <f t="shared" si="15"/>
        <v>5201</v>
      </c>
    </row>
    <row r="45" spans="2:11" x14ac:dyDescent="0.2">
      <c r="B45" t="s">
        <v>5</v>
      </c>
      <c r="D45">
        <f t="shared" si="15"/>
        <v>719.1</v>
      </c>
      <c r="E45">
        <f t="shared" si="15"/>
        <v>279.2</v>
      </c>
      <c r="F45">
        <f t="shared" si="15"/>
        <v>248.5</v>
      </c>
      <c r="G45">
        <f t="shared" si="15"/>
        <v>7</v>
      </c>
      <c r="H45">
        <f t="shared" si="15"/>
        <v>7</v>
      </c>
      <c r="I45">
        <f t="shared" si="15"/>
        <v>7</v>
      </c>
      <c r="J45">
        <f t="shared" si="15"/>
        <v>0</v>
      </c>
      <c r="K45">
        <f t="shared" si="15"/>
        <v>0</v>
      </c>
    </row>
    <row r="46" spans="2:11" x14ac:dyDescent="0.2">
      <c r="B46" t="s">
        <v>6</v>
      </c>
      <c r="D46">
        <f t="shared" si="15"/>
        <v>458</v>
      </c>
      <c r="E46">
        <f t="shared" si="15"/>
        <v>358.2</v>
      </c>
      <c r="F46">
        <f t="shared" si="15"/>
        <v>231.8</v>
      </c>
      <c r="G46">
        <f t="shared" si="15"/>
        <v>433.9</v>
      </c>
      <c r="H46">
        <f t="shared" si="15"/>
        <v>551.9</v>
      </c>
      <c r="I46">
        <f t="shared" si="15"/>
        <v>487.3</v>
      </c>
      <c r="J46">
        <f t="shared" si="15"/>
        <v>402.1</v>
      </c>
      <c r="K46">
        <f t="shared" si="15"/>
        <v>320.2</v>
      </c>
    </row>
    <row r="47" spans="2:11" x14ac:dyDescent="0.2">
      <c r="C47" s="1" t="s">
        <v>7</v>
      </c>
      <c r="D47">
        <f t="shared" si="15"/>
        <v>10488.6</v>
      </c>
      <c r="E47">
        <f t="shared" si="15"/>
        <v>11564.200000000003</v>
      </c>
      <c r="F47">
        <f t="shared" si="15"/>
        <v>11284.9</v>
      </c>
      <c r="G47">
        <f t="shared" si="15"/>
        <v>11080.199999999999</v>
      </c>
      <c r="H47">
        <f t="shared" si="15"/>
        <v>11109.399999999998</v>
      </c>
      <c r="I47">
        <f t="shared" si="15"/>
        <v>10964.599999999999</v>
      </c>
      <c r="J47">
        <f t="shared" si="15"/>
        <v>10751.199999999999</v>
      </c>
      <c r="K47">
        <f t="shared" si="15"/>
        <v>10619.699999999999</v>
      </c>
    </row>
    <row r="48" spans="2:11" x14ac:dyDescent="0.2">
      <c r="C48" t="s">
        <v>8</v>
      </c>
      <c r="D48">
        <f t="shared" si="15"/>
        <v>9311.5</v>
      </c>
      <c r="E48">
        <f t="shared" si="15"/>
        <v>10926.800000000001</v>
      </c>
      <c r="F48">
        <f t="shared" si="15"/>
        <v>10804.6</v>
      </c>
      <c r="G48">
        <f t="shared" si="15"/>
        <v>10639.3</v>
      </c>
      <c r="H48">
        <f t="shared" si="15"/>
        <v>10550.499999999998</v>
      </c>
      <c r="I48">
        <f t="shared" si="15"/>
        <v>10470.299999999999</v>
      </c>
      <c r="J48">
        <f t="shared" si="15"/>
        <v>10349.099999999999</v>
      </c>
      <c r="K48">
        <f t="shared" si="15"/>
        <v>10299.499999999998</v>
      </c>
    </row>
    <row r="49" spans="2:11" x14ac:dyDescent="0.2">
      <c r="C49" t="s">
        <v>9</v>
      </c>
      <c r="D49" s="2">
        <f t="shared" ref="D49:K49" si="16">+D42/+D48</f>
        <v>0.13254577672770229</v>
      </c>
      <c r="E49" s="2">
        <f t="shared" si="16"/>
        <v>0.13191419262730167</v>
      </c>
      <c r="F49" s="2">
        <f t="shared" si="16"/>
        <v>0.12999092978916388</v>
      </c>
      <c r="G49" s="2">
        <f t="shared" si="16"/>
        <v>0.12383333489985245</v>
      </c>
      <c r="H49" s="2">
        <f t="shared" si="16"/>
        <v>0.12225960854935788</v>
      </c>
      <c r="I49" s="2">
        <f t="shared" si="16"/>
        <v>0.12017802737266366</v>
      </c>
      <c r="J49" s="2">
        <f t="shared" si="16"/>
        <v>0.12015537582978232</v>
      </c>
      <c r="K49" s="2">
        <f t="shared" si="16"/>
        <v>0.12101558328074181</v>
      </c>
    </row>
    <row r="50" spans="2:11" x14ac:dyDescent="0.2">
      <c r="C50" t="s">
        <v>15</v>
      </c>
      <c r="D50" s="2">
        <f t="shared" ref="D50:K50" si="17">+D43/D48</f>
        <v>0.38975460452129085</v>
      </c>
      <c r="E50" s="2">
        <f t="shared" si="17"/>
        <v>0.4067522055862649</v>
      </c>
      <c r="F50" s="2">
        <f t="shared" si="17"/>
        <v>0.39996853192158893</v>
      </c>
      <c r="G50" s="2">
        <f t="shared" si="17"/>
        <v>0.38776047296344685</v>
      </c>
      <c r="H50" s="2">
        <f t="shared" si="17"/>
        <v>0.37991564380835041</v>
      </c>
      <c r="I50" s="2">
        <f t="shared" si="17"/>
        <v>0.37422041393274308</v>
      </c>
      <c r="J50" s="2">
        <f t="shared" si="17"/>
        <v>0.37606168652346589</v>
      </c>
      <c r="K50" s="2">
        <f t="shared" si="17"/>
        <v>0.37400844701199099</v>
      </c>
    </row>
    <row r="51" spans="2:11" x14ac:dyDescent="0.2">
      <c r="C51" t="s">
        <v>16</v>
      </c>
      <c r="D51" s="2">
        <f t="shared" ref="D51:K51" si="18">+D44/D48</f>
        <v>0.47769961875100686</v>
      </c>
      <c r="E51" s="2">
        <f t="shared" si="18"/>
        <v>0.46133360178643334</v>
      </c>
      <c r="F51" s="2">
        <f t="shared" si="18"/>
        <v>0.47004053828924708</v>
      </c>
      <c r="G51" s="2">
        <f t="shared" si="18"/>
        <v>0.48840619213670078</v>
      </c>
      <c r="H51" s="2">
        <f t="shared" si="18"/>
        <v>0.49782474764229195</v>
      </c>
      <c r="I51" s="2">
        <f t="shared" si="18"/>
        <v>0.50560155869459333</v>
      </c>
      <c r="J51" s="2">
        <f t="shared" si="18"/>
        <v>0.50378293764675208</v>
      </c>
      <c r="K51" s="2">
        <f t="shared" si="18"/>
        <v>0.50497596970726744</v>
      </c>
    </row>
    <row r="52" spans="2:11" x14ac:dyDescent="0.2">
      <c r="D52" s="2"/>
    </row>
    <row r="53" spans="2:11" x14ac:dyDescent="0.2">
      <c r="B53" s="1" t="s">
        <v>12</v>
      </c>
      <c r="C53" s="1"/>
      <c r="D53" s="1"/>
      <c r="E53" s="1"/>
    </row>
    <row r="54" spans="2:11" x14ac:dyDescent="0.2">
      <c r="B54" s="1" t="s">
        <v>11</v>
      </c>
    </row>
    <row r="55" spans="2:11" x14ac:dyDescent="0.2">
      <c r="B55" t="s">
        <v>2</v>
      </c>
      <c r="D55">
        <f>83+129+313+731+85</f>
        <v>1341</v>
      </c>
    </row>
    <row r="56" spans="2:11" x14ac:dyDescent="0.2">
      <c r="B56" t="s">
        <v>3</v>
      </c>
      <c r="D56">
        <f>3016+883</f>
        <v>3899</v>
      </c>
    </row>
    <row r="57" spans="2:11" x14ac:dyDescent="0.2">
      <c r="B57" t="s">
        <v>4</v>
      </c>
      <c r="D57">
        <f>1167+3523</f>
        <v>4690</v>
      </c>
    </row>
    <row r="58" spans="2:11" x14ac:dyDescent="0.2">
      <c r="B58" t="s">
        <v>5</v>
      </c>
      <c r="D58">
        <f>14+15+252+121</f>
        <v>402</v>
      </c>
    </row>
    <row r="59" spans="2:11" x14ac:dyDescent="0.2">
      <c r="B59" t="s">
        <v>6</v>
      </c>
      <c r="D59">
        <v>0</v>
      </c>
    </row>
    <row r="60" spans="2:11" x14ac:dyDescent="0.2">
      <c r="C60" s="1" t="s">
        <v>7</v>
      </c>
      <c r="D60" s="1">
        <f>SUM(D55:D59)</f>
        <v>10332</v>
      </c>
    </row>
    <row r="61" spans="2:11" x14ac:dyDescent="0.2">
      <c r="C61" t="s">
        <v>8</v>
      </c>
      <c r="D61">
        <f>+D60-D58-D59</f>
        <v>9930</v>
      </c>
    </row>
    <row r="62" spans="2:11" x14ac:dyDescent="0.2">
      <c r="C62" t="s">
        <v>9</v>
      </c>
      <c r="D62" s="2">
        <f>+D55/+D61</f>
        <v>0.1350453172205438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Bohdan Dumka</dc:creator>
  <cp:lastModifiedBy>Bohdan Dumka</cp:lastModifiedBy>
  <dcterms:created xsi:type="dcterms:W3CDTF">2026-01-21T19:22:57Z</dcterms:created>
  <dcterms:modified xsi:type="dcterms:W3CDTF">2026-03-25T19:51:54Z</dcterms:modified>
</cp:coreProperties>
</file>