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97 OPG/IR/"/>
    </mc:Choice>
  </mc:AlternateContent>
  <xr:revisionPtr revIDLastSave="0" documentId="13_ncr:1_{10F3F67E-F1D2-0E43-9A07-37A66A7096DC}" xr6:coauthVersionLast="47" xr6:coauthVersionMax="47" xr10:uidLastSave="{00000000-0000-0000-0000-000000000000}"/>
  <bookViews>
    <workbookView xWindow="0" yWindow="620" windowWidth="25600" windowHeight="14980" xr2:uid="{0B683AD6-B252-004C-9540-E53505FC8AB9}"/>
  </bookViews>
  <sheets>
    <sheet name="HE Capi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1" l="1"/>
  <c r="V31" i="1"/>
  <c r="V27" i="1"/>
  <c r="V26" i="1"/>
  <c r="V25" i="1"/>
  <c r="V23" i="1"/>
  <c r="V22" i="1"/>
  <c r="V21" i="1"/>
  <c r="V20" i="1"/>
  <c r="V19" i="1"/>
  <c r="V18" i="1"/>
  <c r="V17" i="1"/>
  <c r="V16" i="1"/>
  <c r="V15" i="1"/>
  <c r="V14" i="1"/>
  <c r="V13" i="1"/>
  <c r="V12" i="1"/>
  <c r="V10" i="1"/>
  <c r="V9" i="1"/>
  <c r="V8" i="1"/>
  <c r="N48" i="1"/>
  <c r="Q48" i="1"/>
  <c r="P48" i="1"/>
  <c r="O48" i="1"/>
  <c r="M48" i="1"/>
  <c r="J48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<sst xmlns="http://schemas.openxmlformats.org/spreadsheetml/2006/main" count="252" uniqueCount="143">
  <si>
    <t>Project #</t>
  </si>
  <si>
    <t>SPI = EV/PV</t>
  </si>
  <si>
    <t>CPI = EV/AC</t>
  </si>
  <si>
    <t>BCS Tab #</t>
  </si>
  <si>
    <t>Start Date</t>
  </si>
  <si>
    <t>Final In-Service Date</t>
  </si>
  <si>
    <t>Ranney Falls</t>
  </si>
  <si>
    <t>Ranney Falls Expansion Project</t>
  </si>
  <si>
    <t>80581</t>
  </si>
  <si>
    <t>Sir Adam Beck Pump Generating Station</t>
  </si>
  <si>
    <t>Sir Adam Beck Pump GS - Reservoir Refurbishment</t>
  </si>
  <si>
    <t>80583</t>
  </si>
  <si>
    <t>Sir Adam Beck 1</t>
  </si>
  <si>
    <t xml:space="preserve">Sir Adam Beck I GS - G10 Major Overhaul &amp; Upgrade </t>
  </si>
  <si>
    <t>DeCew Falls 2</t>
  </si>
  <si>
    <t>G2 Overhaul &amp; Upgrade</t>
  </si>
  <si>
    <t>80851</t>
  </si>
  <si>
    <t>Coniston/Stinson</t>
  </si>
  <si>
    <t>Coniston/Stinson GS Redevelopment</t>
  </si>
  <si>
    <t>82087</t>
  </si>
  <si>
    <t>Calabogie</t>
  </si>
  <si>
    <t>Calabogie GS - Redevelopment</t>
  </si>
  <si>
    <t>82089</t>
  </si>
  <si>
    <t>Alexander</t>
  </si>
  <si>
    <t>G1 Capital Refurb</t>
  </si>
  <si>
    <t>82391</t>
  </si>
  <si>
    <t>Otter Rapids</t>
  </si>
  <si>
    <t>Otter G1 Capital Upgrade</t>
  </si>
  <si>
    <t>82542</t>
  </si>
  <si>
    <t>Otter G2 Capital Upgrade</t>
  </si>
  <si>
    <t>82543</t>
  </si>
  <si>
    <t>Sir Adam Beck 1 GS - Unit G5 Upgrade</t>
  </si>
  <si>
    <t>82777</t>
  </si>
  <si>
    <t>Abitibi Canyon</t>
  </si>
  <si>
    <t>ABI - G1 Capital Upgrades</t>
  </si>
  <si>
    <t>83148</t>
  </si>
  <si>
    <t>Abitibi - G2 Capital Upgrades/HG</t>
  </si>
  <si>
    <t>83155</t>
  </si>
  <si>
    <t>Frederick House Lake Dam Upgrades</t>
  </si>
  <si>
    <t>83194</t>
  </si>
  <si>
    <t>R.H. Saunders</t>
  </si>
  <si>
    <t>SAU - G9 Capital Refurbishment</t>
  </si>
  <si>
    <t>83495</t>
  </si>
  <si>
    <t>Silver Falls</t>
  </si>
  <si>
    <t>Surge Tank Replacement</t>
  </si>
  <si>
    <t>83833</t>
  </si>
  <si>
    <t>BK1 G1/G2 Replacement</t>
  </si>
  <si>
    <t>Chenaux</t>
  </si>
  <si>
    <t>CHE - Limerick Isl. Spr Structure Sluice Gate Hoist</t>
  </si>
  <si>
    <t>84494</t>
  </si>
  <si>
    <t>NWO Work Centre Building</t>
  </si>
  <si>
    <t>84901</t>
  </si>
  <si>
    <t>Otter Project Camp</t>
  </si>
  <si>
    <t>84907</t>
  </si>
  <si>
    <t>SAB1 Station Service Upgrade</t>
  </si>
  <si>
    <t>86364</t>
  </si>
  <si>
    <t>BK1 G6 G8 Refurbishment</t>
  </si>
  <si>
    <t>86372</t>
  </si>
  <si>
    <t>Kakabeka Falls</t>
  </si>
  <si>
    <t>86386</t>
  </si>
  <si>
    <t>Matabitchuan</t>
  </si>
  <si>
    <t>86387</t>
  </si>
  <si>
    <t>BK1 G4 Refurbishment</t>
  </si>
  <si>
    <t>86570</t>
  </si>
  <si>
    <t>SAU - G12 Capital Refurbishment</t>
  </si>
  <si>
    <t>86587</t>
  </si>
  <si>
    <t>86595</t>
  </si>
  <si>
    <t>G2 Capital Refurb</t>
  </si>
  <si>
    <t>86792</t>
  </si>
  <si>
    <t>G3 Capital Refurb</t>
  </si>
  <si>
    <t>86793</t>
  </si>
  <si>
    <t>Manitou Falls</t>
  </si>
  <si>
    <t>MAN G3 Capital Refurb</t>
  </si>
  <si>
    <t>86860</t>
  </si>
  <si>
    <t>SAU - G16 Capital Refurbishment</t>
  </si>
  <si>
    <t>86937</t>
  </si>
  <si>
    <t>SAU - Massena Canal Dam (JW)(NYPA)(CAP)</t>
  </si>
  <si>
    <t>87142</t>
  </si>
  <si>
    <t>Aguasabon</t>
  </si>
  <si>
    <t>Aguasabon Dam Rehab. Hayes Lake Main Dam</t>
  </si>
  <si>
    <t>87217</t>
  </si>
  <si>
    <t>Sir Adam Beck 2</t>
  </si>
  <si>
    <t>BK2 G18 G17 Refurbishment</t>
  </si>
  <si>
    <t>87356</t>
  </si>
  <si>
    <t>BK2 G14 G13 Refurbishment</t>
  </si>
  <si>
    <t>87357</t>
  </si>
  <si>
    <t>BK2 230kV Conductor Replacement</t>
  </si>
  <si>
    <t>87362</t>
  </si>
  <si>
    <t>87575</t>
  </si>
  <si>
    <t>BK2 G20/G19 Refurbishment</t>
  </si>
  <si>
    <t>87768</t>
  </si>
  <si>
    <t>SAB1 Canal Isolation Preparedness Phase 1 (SAB1 CIP1)</t>
  </si>
  <si>
    <t>89252</t>
  </si>
  <si>
    <t>Otto Holden</t>
  </si>
  <si>
    <t>OTO - Refurbish Stop Log Sluice Piers</t>
  </si>
  <si>
    <t>89354</t>
  </si>
  <si>
    <t>Abitibi Canyon Concrete Repair Zone 7</t>
  </si>
  <si>
    <t>89505</t>
  </si>
  <si>
    <t>Kakabeka Falls GS Redevelopment</t>
  </si>
  <si>
    <t>Matabitchuan GS Redevelopment</t>
  </si>
  <si>
    <t>SAU - Long Sault Dam Capital Program (JW)(NYPA)</t>
  </si>
  <si>
    <t>SAU - Long Sault Dam Downstream Concrete (JW) (NYPA)</t>
  </si>
  <si>
    <t>Total Regulated Hydroelectric</t>
  </si>
  <si>
    <t>Projects ≥ $30M Total Project Cost (Allocated)</t>
  </si>
  <si>
    <t>Region</t>
  </si>
  <si>
    <t>Eastern</t>
  </si>
  <si>
    <t>Niagara</t>
  </si>
  <si>
    <t>Western</t>
  </si>
  <si>
    <t>Project Name</t>
  </si>
  <si>
    <t>Facility</t>
  </si>
  <si>
    <t>n/a</t>
  </si>
  <si>
    <t>Total In-Service ($ M)</t>
  </si>
  <si>
    <t>In-Service IR Term ($ M)</t>
  </si>
  <si>
    <t>Category</t>
  </si>
  <si>
    <t>Value Enhancing
(Redevelopment)</t>
  </si>
  <si>
    <t>Sustaining
(Refurbishment)</t>
  </si>
  <si>
    <t>Value Enhancing
(Expansion)</t>
  </si>
  <si>
    <t>Sustaining
(Canal Rehabilitation)</t>
  </si>
  <si>
    <t>Sustaining</t>
  </si>
  <si>
    <t>Regulatory</t>
  </si>
  <si>
    <t>Sustaining
(Abitibi Concrete)</t>
  </si>
  <si>
    <r>
      <t>Frederick House</t>
    </r>
    <r>
      <rPr>
        <vertAlign val="superscript"/>
        <sz val="10"/>
        <rFont val="Calibri"/>
        <family val="2"/>
      </rPr>
      <t>6</t>
    </r>
  </si>
  <si>
    <r>
      <t>Northwest Operations</t>
    </r>
    <r>
      <rPr>
        <vertAlign val="superscript"/>
        <sz val="10"/>
        <rFont val="Calibri"/>
        <family val="2"/>
      </rPr>
      <t>7</t>
    </r>
  </si>
  <si>
    <t>Total Project Cost ($M)</t>
  </si>
  <si>
    <t>Final In-Service Date at First Exceution BCS</t>
  </si>
  <si>
    <t>In-Service LTD ($M)</t>
  </si>
  <si>
    <t>In-Service 2025 ($M)</t>
  </si>
  <si>
    <t>In-Service 2026 ($M)</t>
  </si>
  <si>
    <t>Cost at First Exceution BCS ($M)</t>
  </si>
  <si>
    <t>Schedule Variance (SV) = PV-EV</t>
  </si>
  <si>
    <t>Cost Variance = EV-AC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</si>
  <si>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</si>
  <si>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</si>
  <si>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</si>
  <si>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</si>
  <si>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</si>
  <si>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</si>
  <si>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</si>
  <si>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Drivers of Variance to First Execution BCS</t>
  </si>
  <si>
    <t>Ref: D1-1-2 Table 1</t>
  </si>
  <si>
    <t>D1-AMPCO-13</t>
  </si>
  <si>
    <t>Cost Varinace to First Execution BCS ($M)</t>
  </si>
  <si>
    <t>Capital Project Listing - Hydroelectric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</si>
</sst>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[$-409]mmm\-yy;@"/>
    <numFmt numFmtId="166" formatCode="0.0"/>
  </numFmts>
  <fonts count="13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ptos Narrow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  <font>
      <sz val="12"/>
      <color theme="1"/>
      <name val="Aptos Narrow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4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/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 wrapText="1"/>
    </xf>
    <xf numFmtId="37" fontId="5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right" vertical="center"/>
    </xf>
    <xf numFmtId="0" fontId="9" fillId="0" borderId="0" xfId="0" applyFont="1"/>
    <xf numFmtId="0" fontId="0" fillId="0" borderId="1" xfId="0" applyBorder="1"/>
    <xf numFmtId="0" fontId="10" fillId="0" borderId="0" xfId="0" applyFont="1"/>
    <xf numFmtId="0" fontId="11" fillId="0" borderId="4" xfId="1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AC167"/>
  <sheetViews>
    <sheetView tabSelected="1" topLeftCell="M32" workbookViewId="0">
      <selection activeCell="D48" sqref="D48"/>
    </sheetView>
  </sheetViews>
  <sheetFormatPr baseColWidth="10" defaultRowHeight="16" x14ac:dyDescent="0.2"/>
  <cols>
    <col min="1" max="1" width="4.5" customWidth="1"/>
    <col min="2" max="2" width="9.6640625" customWidth="1"/>
    <col min="3" max="3" width="27.33203125" style="5" customWidth="1"/>
    <col min="4" max="4" width="36.6640625" customWidth="1"/>
    <col min="5" max="5" width="10.83203125" style="2"/>
    <col min="6" max="6" width="10.83203125" style="4" customWidth="1"/>
    <col min="7" max="7" width="19.83203125" style="4" customWidth="1"/>
    <col min="8" max="12" width="10.83203125" customWidth="1"/>
    <col min="13" max="13" width="12.5" customWidth="1"/>
    <col min="14" max="14" width="12.5" style="6" customWidth="1"/>
    <col min="15" max="15" width="12.5" customWidth="1"/>
  </cols>
  <sheetData>
    <row r="1" spans="1:29" x14ac:dyDescent="0.2">
      <c r="A1" s="1" t="s">
        <v>140</v>
      </c>
      <c r="B1" s="1"/>
    </row>
    <row r="3" spans="1:29" x14ac:dyDescent="0.2">
      <c r="A3" t="s">
        <v>139</v>
      </c>
    </row>
    <row r="4" spans="1:29" x14ac:dyDescent="0.2">
      <c r="E4" s="3"/>
    </row>
    <row r="5" spans="1:29" x14ac:dyDescent="0.2">
      <c r="B5" s="22" t="s">
        <v>142</v>
      </c>
      <c r="E5" s="3"/>
    </row>
    <row r="6" spans="1:29" x14ac:dyDescent="0.2">
      <c r="A6" s="6"/>
      <c r="B6" s="23" t="s">
        <v>103</v>
      </c>
      <c r="C6" s="24"/>
      <c r="D6" s="6"/>
      <c r="E6" s="7"/>
      <c r="F6" s="8"/>
      <c r="G6" s="8"/>
      <c r="H6" s="6"/>
      <c r="I6" s="6"/>
      <c r="J6" s="6"/>
      <c r="K6" s="6"/>
      <c r="L6" s="6"/>
      <c r="M6" s="6"/>
      <c r="O6" s="6"/>
      <c r="R6" s="20"/>
      <c r="S6" s="20"/>
      <c r="T6" s="20"/>
      <c r="U6" s="20"/>
      <c r="W6" s="25" t="s">
        <v>138</v>
      </c>
      <c r="X6" s="26"/>
      <c r="Y6" s="26"/>
      <c r="Z6" s="26"/>
      <c r="AA6" s="26"/>
      <c r="AB6" s="26"/>
      <c r="AC6" s="27"/>
    </row>
    <row r="7" spans="1:29" ht="54" customHeight="1" x14ac:dyDescent="0.2">
      <c r="A7" s="10"/>
      <c r="B7" s="9" t="s">
        <v>104</v>
      </c>
      <c r="C7" s="9" t="s">
        <v>109</v>
      </c>
      <c r="D7" s="9" t="s">
        <v>108</v>
      </c>
      <c r="E7" s="10" t="s">
        <v>0</v>
      </c>
      <c r="F7" s="10" t="s">
        <v>3</v>
      </c>
      <c r="G7" s="10" t="s">
        <v>113</v>
      </c>
      <c r="H7" s="10" t="s">
        <v>4</v>
      </c>
      <c r="I7" s="10" t="s">
        <v>5</v>
      </c>
      <c r="J7" s="10" t="s">
        <v>123</v>
      </c>
      <c r="K7" s="10" t="s">
        <v>128</v>
      </c>
      <c r="L7" s="10" t="s">
        <v>124</v>
      </c>
      <c r="M7" s="10" t="s">
        <v>111</v>
      </c>
      <c r="N7" s="10" t="s">
        <v>125</v>
      </c>
      <c r="O7" s="10" t="s">
        <v>112</v>
      </c>
      <c r="P7" s="10" t="s">
        <v>126</v>
      </c>
      <c r="Q7" s="10" t="s">
        <v>127</v>
      </c>
      <c r="R7" s="10" t="s">
        <v>1</v>
      </c>
      <c r="S7" s="10" t="s">
        <v>129</v>
      </c>
      <c r="T7" s="10" t="s">
        <v>2</v>
      </c>
      <c r="U7" s="10" t="s">
        <v>130</v>
      </c>
      <c r="V7" s="10" t="s">
        <v>141</v>
      </c>
      <c r="W7" s="10" t="s">
        <v>131</v>
      </c>
      <c r="X7" s="10" t="s">
        <v>132</v>
      </c>
      <c r="Y7" s="10" t="s">
        <v>133</v>
      </c>
      <c r="Z7" s="10" t="s">
        <v>134</v>
      </c>
      <c r="AA7" s="10" t="s">
        <v>135</v>
      </c>
      <c r="AB7" s="10" t="s">
        <v>136</v>
      </c>
      <c r="AC7" s="10" t="s">
        <v>137</v>
      </c>
    </row>
    <row r="8" spans="1:29" ht="28" customHeight="1" x14ac:dyDescent="0.2">
      <c r="A8" s="11">
        <v>1</v>
      </c>
      <c r="B8" s="12" t="s">
        <v>105</v>
      </c>
      <c r="C8" s="12" t="s">
        <v>20</v>
      </c>
      <c r="D8" s="13" t="s">
        <v>21</v>
      </c>
      <c r="E8" s="10" t="s">
        <v>22</v>
      </c>
      <c r="F8" s="14">
        <v>6</v>
      </c>
      <c r="G8" s="15" t="s">
        <v>114</v>
      </c>
      <c r="H8" s="16">
        <v>42766</v>
      </c>
      <c r="I8" s="16">
        <v>45224</v>
      </c>
      <c r="J8" s="17">
        <v>167.20400000000001</v>
      </c>
      <c r="K8" s="17">
        <v>136.5</v>
      </c>
      <c r="L8" s="18"/>
      <c r="M8" s="18">
        <v>165.55200000000002</v>
      </c>
      <c r="N8" s="19">
        <v>165.68200000000002</v>
      </c>
      <c r="O8" s="17">
        <v>0</v>
      </c>
      <c r="P8" s="17">
        <v>-0.13</v>
      </c>
      <c r="Q8" s="17">
        <v>0</v>
      </c>
      <c r="R8" s="21"/>
      <c r="S8" s="21"/>
      <c r="T8" s="21"/>
      <c r="U8" s="21"/>
      <c r="V8" s="17">
        <f>J8-K8</f>
        <v>30.704000000000008</v>
      </c>
      <c r="W8" s="21"/>
      <c r="X8" s="21"/>
      <c r="Y8" s="21"/>
      <c r="Z8" s="21"/>
      <c r="AA8" s="21"/>
      <c r="AB8" s="21"/>
      <c r="AC8" s="21"/>
    </row>
    <row r="9" spans="1:29" ht="28" customHeight="1" x14ac:dyDescent="0.2">
      <c r="A9" s="11">
        <f t="shared" ref="A9:A47" si="0">A8+1</f>
        <v>2</v>
      </c>
      <c r="B9" s="12" t="s">
        <v>106</v>
      </c>
      <c r="C9" s="12" t="s">
        <v>14</v>
      </c>
      <c r="D9" s="13" t="s">
        <v>15</v>
      </c>
      <c r="E9" s="10" t="s">
        <v>16</v>
      </c>
      <c r="F9" s="14">
        <v>4</v>
      </c>
      <c r="G9" s="15" t="s">
        <v>115</v>
      </c>
      <c r="H9" s="16">
        <v>42040</v>
      </c>
      <c r="I9" s="16">
        <v>43647</v>
      </c>
      <c r="J9" s="17">
        <v>35.5</v>
      </c>
      <c r="K9" s="17">
        <v>38.1</v>
      </c>
      <c r="L9" s="18"/>
      <c r="M9" s="18">
        <v>34.944000000000003</v>
      </c>
      <c r="N9" s="19">
        <v>34.944000000000003</v>
      </c>
      <c r="O9" s="17">
        <v>0</v>
      </c>
      <c r="P9" s="17">
        <v>0</v>
      </c>
      <c r="Q9" s="17">
        <v>0</v>
      </c>
      <c r="R9" s="21"/>
      <c r="S9" s="21"/>
      <c r="T9" s="21"/>
      <c r="U9" s="21"/>
      <c r="V9" s="17">
        <f>J9-K9</f>
        <v>-2.6000000000000014</v>
      </c>
      <c r="W9" s="21"/>
      <c r="X9" s="21"/>
      <c r="Y9" s="21"/>
      <c r="Z9" s="21"/>
      <c r="AA9" s="21"/>
      <c r="AB9" s="21"/>
      <c r="AC9" s="21"/>
    </row>
    <row r="10" spans="1:29" ht="28" customHeight="1" x14ac:dyDescent="0.2">
      <c r="A10" s="11">
        <f t="shared" si="0"/>
        <v>3</v>
      </c>
      <c r="B10" s="12" t="s">
        <v>106</v>
      </c>
      <c r="C10" s="12" t="s">
        <v>12</v>
      </c>
      <c r="D10" s="13" t="s">
        <v>46</v>
      </c>
      <c r="E10" s="10">
        <v>84185</v>
      </c>
      <c r="F10" s="14"/>
      <c r="G10" s="15" t="s">
        <v>116</v>
      </c>
      <c r="H10" s="16">
        <v>43521</v>
      </c>
      <c r="I10" s="16">
        <v>44839</v>
      </c>
      <c r="J10" s="17">
        <v>122.765</v>
      </c>
      <c r="K10" s="17">
        <v>115.753</v>
      </c>
      <c r="L10" s="18"/>
      <c r="M10" s="18">
        <v>112.851</v>
      </c>
      <c r="N10" s="19">
        <v>112.851</v>
      </c>
      <c r="O10" s="17">
        <v>0</v>
      </c>
      <c r="P10" s="17">
        <v>0</v>
      </c>
      <c r="Q10" s="17">
        <v>0</v>
      </c>
      <c r="R10" s="21"/>
      <c r="S10" s="21"/>
      <c r="T10" s="21"/>
      <c r="U10" s="21"/>
      <c r="V10" s="17">
        <f>J10-K10</f>
        <v>7.0120000000000005</v>
      </c>
      <c r="W10" s="21"/>
      <c r="X10" s="21"/>
      <c r="Y10" s="21"/>
      <c r="Z10" s="21"/>
      <c r="AA10" s="21"/>
      <c r="AB10" s="21"/>
      <c r="AC10" s="21"/>
    </row>
    <row r="11" spans="1:29" ht="28" customHeight="1" x14ac:dyDescent="0.2">
      <c r="A11" s="11">
        <f t="shared" si="0"/>
        <v>4</v>
      </c>
      <c r="B11" s="12" t="s">
        <v>106</v>
      </c>
      <c r="C11" s="12" t="s">
        <v>12</v>
      </c>
      <c r="D11" s="13" t="s">
        <v>91</v>
      </c>
      <c r="E11" s="10" t="s">
        <v>92</v>
      </c>
      <c r="F11" s="14"/>
      <c r="G11" s="15" t="s">
        <v>117</v>
      </c>
      <c r="H11" s="16">
        <v>45849</v>
      </c>
      <c r="I11" s="16">
        <v>47453</v>
      </c>
      <c r="J11" s="17">
        <v>65</v>
      </c>
      <c r="K11" s="17" t="s">
        <v>110</v>
      </c>
      <c r="L11" s="18"/>
      <c r="M11" s="18">
        <v>65</v>
      </c>
      <c r="N11" s="19">
        <v>0</v>
      </c>
      <c r="O11" s="17">
        <v>65</v>
      </c>
      <c r="P11" s="17">
        <v>0</v>
      </c>
      <c r="Q11" s="17">
        <v>0</v>
      </c>
      <c r="R11" s="21"/>
      <c r="S11" s="21"/>
      <c r="T11" s="21"/>
      <c r="U11" s="21"/>
      <c r="V11" s="17"/>
      <c r="W11" s="21"/>
      <c r="X11" s="21"/>
      <c r="Y11" s="21"/>
      <c r="Z11" s="21"/>
      <c r="AA11" s="21"/>
      <c r="AB11" s="21"/>
      <c r="AC11" s="21"/>
    </row>
    <row r="12" spans="1:29" ht="28" customHeight="1" x14ac:dyDescent="0.2">
      <c r="A12" s="11">
        <f t="shared" si="0"/>
        <v>5</v>
      </c>
      <c r="B12" s="12" t="s">
        <v>106</v>
      </c>
      <c r="C12" s="12" t="s">
        <v>9</v>
      </c>
      <c r="D12" s="13" t="s">
        <v>10</v>
      </c>
      <c r="E12" s="10" t="s">
        <v>11</v>
      </c>
      <c r="F12" s="14">
        <v>2</v>
      </c>
      <c r="G12" s="15" t="s">
        <v>118</v>
      </c>
      <c r="H12" s="16">
        <v>40805</v>
      </c>
      <c r="I12" s="16">
        <v>42826</v>
      </c>
      <c r="J12" s="17">
        <v>48.689</v>
      </c>
      <c r="K12" s="17">
        <v>58.2</v>
      </c>
      <c r="L12" s="18"/>
      <c r="M12" s="18">
        <v>48.689</v>
      </c>
      <c r="N12" s="19">
        <v>48.689</v>
      </c>
      <c r="O12" s="17">
        <v>0</v>
      </c>
      <c r="P12" s="17">
        <v>0</v>
      </c>
      <c r="Q12" s="17">
        <v>0</v>
      </c>
      <c r="R12" s="21"/>
      <c r="S12" s="21"/>
      <c r="T12" s="21"/>
      <c r="U12" s="21"/>
      <c r="V12" s="17">
        <f t="shared" ref="V12:V23" si="1">J12-K12</f>
        <v>-9.5110000000000028</v>
      </c>
      <c r="W12" s="21"/>
      <c r="X12" s="21"/>
      <c r="Y12" s="21"/>
      <c r="Z12" s="21"/>
      <c r="AA12" s="21"/>
      <c r="AB12" s="21"/>
      <c r="AC12" s="21"/>
    </row>
    <row r="13" spans="1:29" ht="28" customHeight="1" x14ac:dyDescent="0.2">
      <c r="A13" s="11">
        <f t="shared" si="0"/>
        <v>6</v>
      </c>
      <c r="B13" s="12" t="s">
        <v>106</v>
      </c>
      <c r="C13" s="12" t="s">
        <v>12</v>
      </c>
      <c r="D13" s="13" t="s">
        <v>13</v>
      </c>
      <c r="E13" s="10">
        <v>80649</v>
      </c>
      <c r="F13" s="14">
        <v>3</v>
      </c>
      <c r="G13" s="15" t="s">
        <v>115</v>
      </c>
      <c r="H13" s="16">
        <v>41565</v>
      </c>
      <c r="I13" s="16">
        <v>42895</v>
      </c>
      <c r="J13" s="17">
        <v>30.81</v>
      </c>
      <c r="K13" s="17">
        <v>27</v>
      </c>
      <c r="L13" s="18"/>
      <c r="M13" s="18">
        <v>30.165000000000003</v>
      </c>
      <c r="N13" s="19">
        <v>30.165000000000003</v>
      </c>
      <c r="O13" s="17">
        <v>0</v>
      </c>
      <c r="P13" s="17">
        <v>0</v>
      </c>
      <c r="Q13" s="17">
        <v>0</v>
      </c>
      <c r="R13" s="21"/>
      <c r="S13" s="21"/>
      <c r="T13" s="21"/>
      <c r="U13" s="21"/>
      <c r="V13" s="17">
        <f t="shared" si="1"/>
        <v>3.8099999999999987</v>
      </c>
      <c r="W13" s="21"/>
      <c r="X13" s="21"/>
      <c r="Y13" s="21"/>
      <c r="Z13" s="21"/>
      <c r="AA13" s="21"/>
      <c r="AB13" s="21"/>
      <c r="AC13" s="21"/>
    </row>
    <row r="14" spans="1:29" ht="28" customHeight="1" x14ac:dyDescent="0.2">
      <c r="A14" s="11">
        <f t="shared" si="0"/>
        <v>7</v>
      </c>
      <c r="B14" s="12" t="s">
        <v>107</v>
      </c>
      <c r="C14" s="12" t="s">
        <v>6</v>
      </c>
      <c r="D14" s="13" t="s">
        <v>7</v>
      </c>
      <c r="E14" s="10" t="s">
        <v>8</v>
      </c>
      <c r="F14" s="14">
        <v>1</v>
      </c>
      <c r="G14" s="15" t="s">
        <v>116</v>
      </c>
      <c r="H14" s="16">
        <v>40805</v>
      </c>
      <c r="I14" s="16">
        <v>44713</v>
      </c>
      <c r="J14" s="17">
        <v>74.5</v>
      </c>
      <c r="K14" s="17">
        <v>77.3</v>
      </c>
      <c r="L14" s="18"/>
      <c r="M14" s="18">
        <v>74.495999999999981</v>
      </c>
      <c r="N14" s="19">
        <v>74.495999999999981</v>
      </c>
      <c r="O14" s="17">
        <v>0</v>
      </c>
      <c r="P14" s="17">
        <v>0</v>
      </c>
      <c r="Q14" s="17">
        <v>0</v>
      </c>
      <c r="R14" s="21"/>
      <c r="S14" s="21"/>
      <c r="T14" s="21"/>
      <c r="U14" s="21"/>
      <c r="V14" s="17">
        <f t="shared" si="1"/>
        <v>-2.7999999999999972</v>
      </c>
      <c r="W14" s="21"/>
      <c r="X14" s="21"/>
      <c r="Y14" s="21"/>
      <c r="Z14" s="21"/>
      <c r="AA14" s="21"/>
      <c r="AB14" s="21"/>
      <c r="AC14" s="21"/>
    </row>
    <row r="15" spans="1:29" ht="28" customHeight="1" x14ac:dyDescent="0.2">
      <c r="A15" s="11">
        <f t="shared" si="0"/>
        <v>8</v>
      </c>
      <c r="B15" s="12" t="s">
        <v>106</v>
      </c>
      <c r="C15" s="12" t="s">
        <v>12</v>
      </c>
      <c r="D15" s="13" t="s">
        <v>31</v>
      </c>
      <c r="E15" s="10" t="s">
        <v>32</v>
      </c>
      <c r="F15" s="14">
        <v>10</v>
      </c>
      <c r="G15" s="15" t="s">
        <v>115</v>
      </c>
      <c r="H15" s="16">
        <v>43223</v>
      </c>
      <c r="I15" s="16">
        <v>44462</v>
      </c>
      <c r="J15" s="17">
        <v>44.674999999999997</v>
      </c>
      <c r="K15" s="17">
        <v>19.771000000000001</v>
      </c>
      <c r="L15" s="18"/>
      <c r="M15" s="18">
        <v>43.393000000000001</v>
      </c>
      <c r="N15" s="19">
        <v>43.393000000000001</v>
      </c>
      <c r="O15" s="17">
        <v>0</v>
      </c>
      <c r="P15" s="17">
        <v>0</v>
      </c>
      <c r="Q15" s="17">
        <v>0</v>
      </c>
      <c r="R15" s="21"/>
      <c r="S15" s="21"/>
      <c r="T15" s="21"/>
      <c r="U15" s="21"/>
      <c r="V15" s="17">
        <f t="shared" si="1"/>
        <v>24.903999999999996</v>
      </c>
      <c r="W15" s="21"/>
      <c r="X15" s="21"/>
      <c r="Y15" s="21"/>
      <c r="Z15" s="21"/>
      <c r="AA15" s="21"/>
      <c r="AB15" s="21"/>
      <c r="AC15" s="21"/>
    </row>
    <row r="16" spans="1:29" ht="28" customHeight="1" x14ac:dyDescent="0.2">
      <c r="A16" s="11">
        <f t="shared" si="0"/>
        <v>9</v>
      </c>
      <c r="B16" s="12" t="s">
        <v>105</v>
      </c>
      <c r="C16" s="12" t="s">
        <v>33</v>
      </c>
      <c r="D16" s="13" t="s">
        <v>36</v>
      </c>
      <c r="E16" s="10" t="s">
        <v>37</v>
      </c>
      <c r="F16" s="14"/>
      <c r="G16" s="15" t="s">
        <v>115</v>
      </c>
      <c r="H16" s="16">
        <v>43497</v>
      </c>
      <c r="I16" s="16">
        <v>44621</v>
      </c>
      <c r="J16" s="17">
        <v>30.105</v>
      </c>
      <c r="K16" s="17">
        <v>27.5</v>
      </c>
      <c r="L16" s="18"/>
      <c r="M16" s="18">
        <v>29.507999999999999</v>
      </c>
      <c r="N16" s="19">
        <v>29.233000000000001</v>
      </c>
      <c r="O16" s="17">
        <v>0</v>
      </c>
      <c r="P16" s="17">
        <v>0.27500000000000002</v>
      </c>
      <c r="Q16" s="17">
        <v>0</v>
      </c>
      <c r="R16" s="21"/>
      <c r="S16" s="21"/>
      <c r="T16" s="21"/>
      <c r="U16" s="21"/>
      <c r="V16" s="17">
        <f t="shared" si="1"/>
        <v>2.6050000000000004</v>
      </c>
      <c r="W16" s="21"/>
      <c r="X16" s="21"/>
      <c r="Y16" s="21"/>
      <c r="Z16" s="21"/>
      <c r="AA16" s="21"/>
      <c r="AB16" s="21"/>
      <c r="AC16" s="21"/>
    </row>
    <row r="17" spans="1:29" ht="28" customHeight="1" x14ac:dyDescent="0.2">
      <c r="A17" s="11">
        <f t="shared" si="0"/>
        <v>10</v>
      </c>
      <c r="B17" s="12" t="s">
        <v>105</v>
      </c>
      <c r="C17" s="12" t="s">
        <v>26</v>
      </c>
      <c r="D17" s="13" t="s">
        <v>52</v>
      </c>
      <c r="E17" s="10" t="s">
        <v>53</v>
      </c>
      <c r="F17" s="14"/>
      <c r="G17" s="15" t="s">
        <v>118</v>
      </c>
      <c r="H17" s="16">
        <v>43990</v>
      </c>
      <c r="I17" s="16">
        <v>45489</v>
      </c>
      <c r="J17" s="17">
        <v>39.47</v>
      </c>
      <c r="K17" s="17">
        <v>39.472000000000001</v>
      </c>
      <c r="L17" s="18"/>
      <c r="M17" s="18">
        <v>38.954000000000001</v>
      </c>
      <c r="N17" s="19">
        <v>38.554000000000002</v>
      </c>
      <c r="O17" s="17">
        <v>0</v>
      </c>
      <c r="P17" s="17">
        <v>0.4</v>
      </c>
      <c r="Q17" s="17">
        <v>0</v>
      </c>
      <c r="R17" s="21"/>
      <c r="S17" s="21"/>
      <c r="T17" s="21"/>
      <c r="U17" s="21"/>
      <c r="V17" s="17">
        <f t="shared" si="1"/>
        <v>-2.0000000000024443E-3</v>
      </c>
      <c r="W17" s="21"/>
      <c r="X17" s="21"/>
      <c r="Y17" s="21"/>
      <c r="Z17" s="21"/>
      <c r="AA17" s="21"/>
      <c r="AB17" s="21"/>
      <c r="AC17" s="21"/>
    </row>
    <row r="18" spans="1:29" ht="28" customHeight="1" x14ac:dyDescent="0.2">
      <c r="A18" s="11">
        <f t="shared" si="0"/>
        <v>11</v>
      </c>
      <c r="B18" s="12" t="s">
        <v>105</v>
      </c>
      <c r="C18" s="12" t="s">
        <v>121</v>
      </c>
      <c r="D18" s="13" t="s">
        <v>38</v>
      </c>
      <c r="E18" s="10" t="s">
        <v>39</v>
      </c>
      <c r="F18" s="14"/>
      <c r="G18" s="15" t="s">
        <v>118</v>
      </c>
      <c r="H18" s="16">
        <v>44498</v>
      </c>
      <c r="I18" s="16">
        <v>46022</v>
      </c>
      <c r="J18" s="17">
        <v>90</v>
      </c>
      <c r="K18" s="17">
        <v>90</v>
      </c>
      <c r="L18" s="18"/>
      <c r="M18" s="18">
        <v>79.899999999999991</v>
      </c>
      <c r="N18" s="19">
        <v>35.299999999999997</v>
      </c>
      <c r="O18" s="17">
        <v>0</v>
      </c>
      <c r="P18" s="17">
        <v>37.4</v>
      </c>
      <c r="Q18" s="17">
        <v>7.2</v>
      </c>
      <c r="R18" s="21"/>
      <c r="S18" s="21"/>
      <c r="T18" s="21"/>
      <c r="U18" s="21"/>
      <c r="V18" s="17">
        <f t="shared" si="1"/>
        <v>0</v>
      </c>
      <c r="W18" s="21"/>
      <c r="X18" s="21"/>
      <c r="Y18" s="21"/>
      <c r="Z18" s="21"/>
      <c r="AA18" s="21"/>
      <c r="AB18" s="21"/>
      <c r="AC18" s="21"/>
    </row>
    <row r="19" spans="1:29" ht="28" customHeight="1" x14ac:dyDescent="0.2">
      <c r="A19" s="11">
        <f t="shared" si="0"/>
        <v>12</v>
      </c>
      <c r="B19" s="12" t="s">
        <v>105</v>
      </c>
      <c r="C19" s="12" t="s">
        <v>40</v>
      </c>
      <c r="D19" s="13" t="s">
        <v>41</v>
      </c>
      <c r="E19" s="10" t="s">
        <v>42</v>
      </c>
      <c r="F19" s="14"/>
      <c r="G19" s="15" t="s">
        <v>115</v>
      </c>
      <c r="H19" s="16">
        <v>44181</v>
      </c>
      <c r="I19" s="16">
        <v>45891</v>
      </c>
      <c r="J19" s="17">
        <v>42.688000000000002</v>
      </c>
      <c r="K19" s="17">
        <v>17.2</v>
      </c>
      <c r="L19" s="18"/>
      <c r="M19" s="18">
        <v>38.4</v>
      </c>
      <c r="N19" s="19">
        <v>0</v>
      </c>
      <c r="O19" s="17">
        <v>0</v>
      </c>
      <c r="P19" s="17">
        <v>37</v>
      </c>
      <c r="Q19" s="17">
        <v>1.4</v>
      </c>
      <c r="R19" s="21"/>
      <c r="S19" s="21"/>
      <c r="T19" s="21"/>
      <c r="U19" s="21"/>
      <c r="V19" s="17">
        <f t="shared" si="1"/>
        <v>25.488000000000003</v>
      </c>
      <c r="W19" s="21"/>
      <c r="X19" s="21"/>
      <c r="Y19" s="21"/>
      <c r="Z19" s="21"/>
      <c r="AA19" s="21"/>
      <c r="AB19" s="21"/>
      <c r="AC19" s="21"/>
    </row>
    <row r="20" spans="1:29" ht="28" customHeight="1" x14ac:dyDescent="0.2">
      <c r="A20" s="11">
        <f t="shared" si="0"/>
        <v>13</v>
      </c>
      <c r="B20" s="12" t="s">
        <v>105</v>
      </c>
      <c r="C20" s="12" t="s">
        <v>47</v>
      </c>
      <c r="D20" s="13" t="s">
        <v>48</v>
      </c>
      <c r="E20" s="10" t="s">
        <v>49</v>
      </c>
      <c r="F20" s="14"/>
      <c r="G20" s="15" t="s">
        <v>119</v>
      </c>
      <c r="H20" s="16">
        <v>43612</v>
      </c>
      <c r="I20" s="16">
        <v>45260</v>
      </c>
      <c r="J20" s="17">
        <v>32.700000000000003</v>
      </c>
      <c r="K20" s="17">
        <v>32.701000000000001</v>
      </c>
      <c r="L20" s="18"/>
      <c r="M20" s="18">
        <v>28.84</v>
      </c>
      <c r="N20" s="19">
        <v>28.84</v>
      </c>
      <c r="O20" s="17">
        <v>0</v>
      </c>
      <c r="P20" s="17">
        <v>0</v>
      </c>
      <c r="Q20" s="17">
        <v>0</v>
      </c>
      <c r="R20" s="21"/>
      <c r="S20" s="21"/>
      <c r="T20" s="21"/>
      <c r="U20" s="21"/>
      <c r="V20" s="17">
        <f t="shared" si="1"/>
        <v>-9.9999999999766942E-4</v>
      </c>
      <c r="W20" s="21"/>
      <c r="X20" s="21"/>
      <c r="Y20" s="21"/>
      <c r="Z20" s="21"/>
      <c r="AA20" s="21"/>
      <c r="AB20" s="21"/>
      <c r="AC20" s="21"/>
    </row>
    <row r="21" spans="1:29" ht="28" customHeight="1" x14ac:dyDescent="0.2">
      <c r="A21" s="11">
        <f t="shared" si="0"/>
        <v>14</v>
      </c>
      <c r="B21" s="12" t="s">
        <v>105</v>
      </c>
      <c r="C21" s="12" t="s">
        <v>26</v>
      </c>
      <c r="D21" s="13" t="s">
        <v>29</v>
      </c>
      <c r="E21" s="10" t="s">
        <v>30</v>
      </c>
      <c r="F21" s="14">
        <v>9</v>
      </c>
      <c r="G21" s="15" t="s">
        <v>115</v>
      </c>
      <c r="H21" s="16">
        <v>44057</v>
      </c>
      <c r="I21" s="16">
        <v>46006</v>
      </c>
      <c r="J21" s="17">
        <v>78.05</v>
      </c>
      <c r="K21" s="17">
        <v>43.11</v>
      </c>
      <c r="L21" s="18"/>
      <c r="M21" s="18">
        <v>70.069000000000003</v>
      </c>
      <c r="N21" s="19">
        <v>7.7690000000000001</v>
      </c>
      <c r="O21" s="17">
        <v>0</v>
      </c>
      <c r="P21" s="17">
        <v>61.9</v>
      </c>
      <c r="Q21" s="17">
        <v>0.4</v>
      </c>
      <c r="R21" s="21"/>
      <c r="S21" s="21"/>
      <c r="T21" s="21"/>
      <c r="U21" s="21"/>
      <c r="V21" s="17">
        <f t="shared" si="1"/>
        <v>34.94</v>
      </c>
      <c r="W21" s="21"/>
      <c r="X21" s="21"/>
      <c r="Y21" s="21"/>
      <c r="Z21" s="21"/>
      <c r="AA21" s="21"/>
      <c r="AB21" s="21"/>
      <c r="AC21" s="21"/>
    </row>
    <row r="22" spans="1:29" ht="28" customHeight="1" x14ac:dyDescent="0.2">
      <c r="A22" s="11">
        <f t="shared" si="0"/>
        <v>15</v>
      </c>
      <c r="B22" s="12" t="s">
        <v>105</v>
      </c>
      <c r="C22" s="12" t="s">
        <v>17</v>
      </c>
      <c r="D22" s="13" t="s">
        <v>18</v>
      </c>
      <c r="E22" s="10" t="s">
        <v>19</v>
      </c>
      <c r="F22" s="14">
        <v>5</v>
      </c>
      <c r="G22" s="15" t="s">
        <v>114</v>
      </c>
      <c r="H22" s="16">
        <v>43552</v>
      </c>
      <c r="I22" s="16">
        <v>46478</v>
      </c>
      <c r="J22" s="17">
        <v>177.99</v>
      </c>
      <c r="K22" s="17">
        <v>178</v>
      </c>
      <c r="L22" s="18"/>
      <c r="M22" s="18">
        <v>176.4</v>
      </c>
      <c r="N22" s="19">
        <v>0</v>
      </c>
      <c r="O22" s="17">
        <v>45.9</v>
      </c>
      <c r="P22" s="17">
        <v>0</v>
      </c>
      <c r="Q22" s="17">
        <v>130.5</v>
      </c>
      <c r="R22" s="21"/>
      <c r="S22" s="21"/>
      <c r="T22" s="21"/>
      <c r="U22" s="21"/>
      <c r="V22" s="17">
        <f t="shared" si="1"/>
        <v>-9.9999999999909051E-3</v>
      </c>
      <c r="W22" s="21"/>
      <c r="X22" s="21"/>
      <c r="Y22" s="21"/>
      <c r="Z22" s="21"/>
      <c r="AA22" s="21"/>
      <c r="AB22" s="21"/>
      <c r="AC22" s="21"/>
    </row>
    <row r="23" spans="1:29" ht="28" customHeight="1" x14ac:dyDescent="0.2">
      <c r="A23" s="11">
        <f t="shared" si="0"/>
        <v>16</v>
      </c>
      <c r="B23" s="12" t="s">
        <v>107</v>
      </c>
      <c r="C23" s="12" t="s">
        <v>58</v>
      </c>
      <c r="D23" s="13" t="s">
        <v>98</v>
      </c>
      <c r="E23" s="10" t="s">
        <v>59</v>
      </c>
      <c r="F23" s="14"/>
      <c r="G23" s="15" t="s">
        <v>114</v>
      </c>
      <c r="H23" s="16">
        <v>44277</v>
      </c>
      <c r="I23" s="16">
        <v>46878</v>
      </c>
      <c r="J23" s="17">
        <v>519</v>
      </c>
      <c r="K23" s="17">
        <v>519</v>
      </c>
      <c r="L23" s="18"/>
      <c r="M23" s="18">
        <v>511</v>
      </c>
      <c r="N23" s="19">
        <v>0</v>
      </c>
      <c r="O23" s="17">
        <v>487.1</v>
      </c>
      <c r="P23" s="17">
        <v>12.7</v>
      </c>
      <c r="Q23" s="17">
        <v>11.2</v>
      </c>
      <c r="R23" s="21"/>
      <c r="S23" s="21"/>
      <c r="T23" s="21"/>
      <c r="U23" s="21"/>
      <c r="V23" s="17">
        <f t="shared" si="1"/>
        <v>0</v>
      </c>
      <c r="W23" s="21"/>
      <c r="X23" s="21"/>
      <c r="Y23" s="21"/>
      <c r="Z23" s="21"/>
      <c r="AA23" s="21"/>
      <c r="AB23" s="21"/>
      <c r="AC23" s="21"/>
    </row>
    <row r="24" spans="1:29" ht="28" customHeight="1" x14ac:dyDescent="0.2">
      <c r="A24" s="11">
        <f t="shared" si="0"/>
        <v>17</v>
      </c>
      <c r="B24" s="12" t="s">
        <v>106</v>
      </c>
      <c r="C24" s="12" t="s">
        <v>81</v>
      </c>
      <c r="D24" s="13" t="s">
        <v>89</v>
      </c>
      <c r="E24" s="10" t="s">
        <v>90</v>
      </c>
      <c r="F24" s="14"/>
      <c r="G24" s="15" t="s">
        <v>115</v>
      </c>
      <c r="H24" s="16">
        <v>43769</v>
      </c>
      <c r="I24" s="16">
        <v>47159</v>
      </c>
      <c r="J24" s="17">
        <v>377.5</v>
      </c>
      <c r="K24" s="17" t="s">
        <v>110</v>
      </c>
      <c r="L24" s="18"/>
      <c r="M24" s="18">
        <v>353</v>
      </c>
      <c r="N24" s="19">
        <v>0</v>
      </c>
      <c r="O24" s="17">
        <v>353</v>
      </c>
      <c r="P24" s="17">
        <v>0</v>
      </c>
      <c r="Q24" s="17">
        <v>0</v>
      </c>
      <c r="R24" s="21"/>
      <c r="S24" s="21"/>
      <c r="T24" s="21"/>
      <c r="U24" s="21"/>
      <c r="V24" s="17"/>
      <c r="W24" s="21"/>
      <c r="X24" s="21"/>
      <c r="Y24" s="21"/>
      <c r="Z24" s="21"/>
      <c r="AA24" s="21"/>
      <c r="AB24" s="21"/>
      <c r="AC24" s="21"/>
    </row>
    <row r="25" spans="1:29" ht="28" customHeight="1" x14ac:dyDescent="0.2">
      <c r="A25" s="11">
        <f t="shared" si="0"/>
        <v>18</v>
      </c>
      <c r="B25" s="12" t="s">
        <v>105</v>
      </c>
      <c r="C25" s="12" t="s">
        <v>60</v>
      </c>
      <c r="D25" s="13" t="s">
        <v>99</v>
      </c>
      <c r="E25" s="10" t="s">
        <v>61</v>
      </c>
      <c r="F25" s="14"/>
      <c r="G25" s="15" t="s">
        <v>114</v>
      </c>
      <c r="H25" s="16">
        <v>44881</v>
      </c>
      <c r="I25" s="16">
        <v>46972</v>
      </c>
      <c r="J25" s="17">
        <v>190</v>
      </c>
      <c r="K25" s="17">
        <v>190</v>
      </c>
      <c r="L25" s="18"/>
      <c r="M25" s="18">
        <v>187.55</v>
      </c>
      <c r="N25" s="19">
        <v>0</v>
      </c>
      <c r="O25" s="17">
        <v>183.4</v>
      </c>
      <c r="P25" s="17">
        <v>4.2</v>
      </c>
      <c r="Q25" s="17">
        <v>0</v>
      </c>
      <c r="R25" s="21"/>
      <c r="S25" s="21"/>
      <c r="T25" s="21"/>
      <c r="U25" s="21"/>
      <c r="V25" s="17">
        <f>J25-K25</f>
        <v>0</v>
      </c>
      <c r="W25" s="21"/>
      <c r="X25" s="21"/>
      <c r="Y25" s="21"/>
      <c r="Z25" s="21"/>
      <c r="AA25" s="21"/>
      <c r="AB25" s="21"/>
      <c r="AC25" s="21"/>
    </row>
    <row r="26" spans="1:29" ht="28" customHeight="1" x14ac:dyDescent="0.2">
      <c r="A26" s="11">
        <f t="shared" si="0"/>
        <v>19</v>
      </c>
      <c r="B26" s="12" t="s">
        <v>105</v>
      </c>
      <c r="C26" s="12" t="s">
        <v>40</v>
      </c>
      <c r="D26" s="13" t="s">
        <v>64</v>
      </c>
      <c r="E26" s="10" t="s">
        <v>65</v>
      </c>
      <c r="F26" s="14"/>
      <c r="G26" s="15" t="s">
        <v>115</v>
      </c>
      <c r="H26" s="16">
        <v>44726</v>
      </c>
      <c r="I26" s="16">
        <v>46182</v>
      </c>
      <c r="J26" s="17">
        <v>30.38</v>
      </c>
      <c r="K26" s="17">
        <v>30.38</v>
      </c>
      <c r="L26" s="18"/>
      <c r="M26" s="18">
        <v>26.9</v>
      </c>
      <c r="N26" s="19">
        <v>0</v>
      </c>
      <c r="O26" s="17">
        <v>0</v>
      </c>
      <c r="P26" s="17">
        <v>0</v>
      </c>
      <c r="Q26" s="17">
        <v>26.9</v>
      </c>
      <c r="R26" s="21"/>
      <c r="S26" s="21"/>
      <c r="T26" s="21"/>
      <c r="U26" s="21"/>
      <c r="V26" s="17">
        <f>J26-K26</f>
        <v>0</v>
      </c>
      <c r="W26" s="21"/>
      <c r="X26" s="21"/>
      <c r="Y26" s="21"/>
      <c r="Z26" s="21"/>
      <c r="AA26" s="21"/>
      <c r="AB26" s="21"/>
      <c r="AC26" s="21"/>
    </row>
    <row r="27" spans="1:29" ht="28" customHeight="1" x14ac:dyDescent="0.2">
      <c r="A27" s="11">
        <f t="shared" si="0"/>
        <v>20</v>
      </c>
      <c r="B27" s="12" t="s">
        <v>105</v>
      </c>
      <c r="C27" s="12" t="s">
        <v>26</v>
      </c>
      <c r="D27" s="13" t="s">
        <v>27</v>
      </c>
      <c r="E27" s="10" t="s">
        <v>28</v>
      </c>
      <c r="F27" s="14">
        <v>8</v>
      </c>
      <c r="G27" s="15" t="s">
        <v>115</v>
      </c>
      <c r="H27" s="16">
        <v>43517</v>
      </c>
      <c r="I27" s="16">
        <v>46366</v>
      </c>
      <c r="J27" s="17">
        <v>40.664000000000001</v>
      </c>
      <c r="K27" s="17">
        <v>40.700000000000003</v>
      </c>
      <c r="L27" s="18"/>
      <c r="M27" s="18">
        <v>35.799999999999997</v>
      </c>
      <c r="N27" s="19">
        <v>0</v>
      </c>
      <c r="O27" s="17">
        <v>1.8</v>
      </c>
      <c r="P27" s="17">
        <v>0</v>
      </c>
      <c r="Q27" s="17">
        <v>34</v>
      </c>
      <c r="R27" s="21"/>
      <c r="S27" s="21"/>
      <c r="T27" s="21"/>
      <c r="U27" s="21"/>
      <c r="V27" s="17">
        <f>J27-K27</f>
        <v>-3.6000000000001364E-2</v>
      </c>
      <c r="W27" s="21"/>
      <c r="X27" s="21"/>
      <c r="Y27" s="21"/>
      <c r="Z27" s="21"/>
      <c r="AA27" s="21"/>
      <c r="AB27" s="21"/>
      <c r="AC27" s="21"/>
    </row>
    <row r="28" spans="1:29" ht="28" customHeight="1" x14ac:dyDescent="0.2">
      <c r="A28" s="11">
        <f t="shared" si="0"/>
        <v>21</v>
      </c>
      <c r="B28" s="12" t="s">
        <v>105</v>
      </c>
      <c r="C28" s="12" t="s">
        <v>33</v>
      </c>
      <c r="D28" s="13" t="s">
        <v>34</v>
      </c>
      <c r="E28" s="10" t="s">
        <v>35</v>
      </c>
      <c r="F28" s="14"/>
      <c r="G28" s="15" t="s">
        <v>115</v>
      </c>
      <c r="H28" s="16">
        <v>45722</v>
      </c>
      <c r="I28" s="16">
        <v>47878</v>
      </c>
      <c r="J28" s="17">
        <v>54.67</v>
      </c>
      <c r="K28" s="17" t="s">
        <v>110</v>
      </c>
      <c r="L28" s="18"/>
      <c r="M28" s="18">
        <v>46.8</v>
      </c>
      <c r="N28" s="19">
        <v>0</v>
      </c>
      <c r="O28" s="17">
        <v>46.8</v>
      </c>
      <c r="P28" s="17">
        <v>0</v>
      </c>
      <c r="Q28" s="17">
        <v>0</v>
      </c>
      <c r="R28" s="21"/>
      <c r="S28" s="21"/>
      <c r="T28" s="21"/>
      <c r="U28" s="21"/>
      <c r="V28" s="17"/>
      <c r="W28" s="21"/>
      <c r="X28" s="21"/>
      <c r="Y28" s="21"/>
      <c r="Z28" s="21"/>
      <c r="AA28" s="21"/>
      <c r="AB28" s="21"/>
      <c r="AC28" s="21"/>
    </row>
    <row r="29" spans="1:29" ht="28" customHeight="1" x14ac:dyDescent="0.2">
      <c r="A29" s="11">
        <f t="shared" si="0"/>
        <v>22</v>
      </c>
      <c r="B29" s="12" t="s">
        <v>105</v>
      </c>
      <c r="C29" s="12" t="s">
        <v>40</v>
      </c>
      <c r="D29" s="13" t="s">
        <v>100</v>
      </c>
      <c r="E29" s="10" t="s">
        <v>66</v>
      </c>
      <c r="F29" s="14"/>
      <c r="G29" s="15" t="s">
        <v>119</v>
      </c>
      <c r="H29" s="16">
        <v>44986</v>
      </c>
      <c r="I29" s="16">
        <v>48944</v>
      </c>
      <c r="J29" s="17">
        <v>88.01</v>
      </c>
      <c r="K29" s="17" t="s">
        <v>110</v>
      </c>
      <c r="L29" s="18"/>
      <c r="M29" s="18">
        <v>74.808500000000009</v>
      </c>
      <c r="N29" s="19">
        <v>0</v>
      </c>
      <c r="O29" s="17">
        <v>45.3</v>
      </c>
      <c r="P29" s="17">
        <v>0</v>
      </c>
      <c r="Q29" s="17">
        <v>0</v>
      </c>
      <c r="R29" s="21"/>
      <c r="S29" s="21"/>
      <c r="T29" s="21"/>
      <c r="U29" s="21"/>
      <c r="V29" s="17"/>
      <c r="W29" s="21"/>
      <c r="X29" s="21"/>
      <c r="Y29" s="21"/>
      <c r="Z29" s="21"/>
      <c r="AA29" s="21"/>
      <c r="AB29" s="21"/>
      <c r="AC29" s="21"/>
    </row>
    <row r="30" spans="1:29" ht="28" customHeight="1" x14ac:dyDescent="0.2">
      <c r="A30" s="11">
        <f t="shared" si="0"/>
        <v>23</v>
      </c>
      <c r="B30" s="12" t="s">
        <v>105</v>
      </c>
      <c r="C30" s="12" t="s">
        <v>40</v>
      </c>
      <c r="D30" s="13" t="s">
        <v>76</v>
      </c>
      <c r="E30" s="10" t="s">
        <v>77</v>
      </c>
      <c r="F30" s="14"/>
      <c r="G30" s="15" t="s">
        <v>119</v>
      </c>
      <c r="H30" s="16">
        <v>42153</v>
      </c>
      <c r="I30" s="16">
        <v>47483</v>
      </c>
      <c r="J30" s="17">
        <v>47.31</v>
      </c>
      <c r="K30" s="17" t="s">
        <v>110</v>
      </c>
      <c r="L30" s="18"/>
      <c r="M30" s="18">
        <v>39.1</v>
      </c>
      <c r="N30" s="19">
        <v>0</v>
      </c>
      <c r="O30" s="17">
        <v>39.1</v>
      </c>
      <c r="P30" s="17">
        <v>0</v>
      </c>
      <c r="Q30" s="17">
        <v>0</v>
      </c>
      <c r="R30" s="21"/>
      <c r="S30" s="21"/>
      <c r="T30" s="21"/>
      <c r="U30" s="21"/>
      <c r="V30" s="17"/>
      <c r="W30" s="21"/>
      <c r="X30" s="21"/>
      <c r="Y30" s="21"/>
      <c r="Z30" s="21"/>
      <c r="AA30" s="21"/>
      <c r="AB30" s="21"/>
      <c r="AC30" s="21"/>
    </row>
    <row r="31" spans="1:29" ht="28" customHeight="1" x14ac:dyDescent="0.2">
      <c r="A31" s="11">
        <f t="shared" si="0"/>
        <v>24</v>
      </c>
      <c r="B31" s="12" t="s">
        <v>105</v>
      </c>
      <c r="C31" s="12" t="s">
        <v>33</v>
      </c>
      <c r="D31" s="13" t="s">
        <v>96</v>
      </c>
      <c r="E31" s="10" t="s">
        <v>97</v>
      </c>
      <c r="F31" s="14"/>
      <c r="G31" s="15" t="s">
        <v>120</v>
      </c>
      <c r="H31" s="16">
        <v>45636</v>
      </c>
      <c r="I31" s="16">
        <v>46142</v>
      </c>
      <c r="J31" s="17">
        <v>35.6</v>
      </c>
      <c r="K31" s="17">
        <v>35.6</v>
      </c>
      <c r="L31" s="18"/>
      <c r="M31" s="18">
        <v>26.4</v>
      </c>
      <c r="N31" s="19">
        <v>1.4</v>
      </c>
      <c r="O31" s="17">
        <v>0</v>
      </c>
      <c r="P31" s="17">
        <v>0</v>
      </c>
      <c r="Q31" s="17">
        <v>25</v>
      </c>
      <c r="R31" s="21"/>
      <c r="S31" s="21"/>
      <c r="T31" s="21"/>
      <c r="U31" s="21"/>
      <c r="V31" s="17">
        <f>J31-K31</f>
        <v>0</v>
      </c>
      <c r="W31" s="21"/>
      <c r="X31" s="21"/>
      <c r="Y31" s="21"/>
      <c r="Z31" s="21"/>
      <c r="AA31" s="21"/>
      <c r="AB31" s="21"/>
      <c r="AC31" s="21"/>
    </row>
    <row r="32" spans="1:29" ht="28" customHeight="1" x14ac:dyDescent="0.2">
      <c r="A32" s="11">
        <f t="shared" si="0"/>
        <v>25</v>
      </c>
      <c r="B32" s="12" t="s">
        <v>105</v>
      </c>
      <c r="C32" s="12" t="s">
        <v>93</v>
      </c>
      <c r="D32" s="13" t="s">
        <v>94</v>
      </c>
      <c r="E32" s="10" t="s">
        <v>95</v>
      </c>
      <c r="F32" s="14"/>
      <c r="G32" s="15" t="s">
        <v>118</v>
      </c>
      <c r="H32" s="16">
        <v>45575</v>
      </c>
      <c r="I32" s="16">
        <v>49948</v>
      </c>
      <c r="J32" s="17">
        <v>107.95</v>
      </c>
      <c r="K32" s="17" t="s">
        <v>110</v>
      </c>
      <c r="L32" s="18"/>
      <c r="M32" s="18">
        <v>91.757499999999993</v>
      </c>
      <c r="N32" s="19">
        <v>0</v>
      </c>
      <c r="O32" s="17">
        <v>51.3</v>
      </c>
      <c r="P32" s="17">
        <v>0</v>
      </c>
      <c r="Q32" s="17">
        <v>0</v>
      </c>
      <c r="R32" s="21"/>
      <c r="S32" s="21"/>
      <c r="T32" s="21"/>
      <c r="U32" s="21"/>
      <c r="V32" s="17"/>
      <c r="W32" s="21"/>
      <c r="X32" s="21"/>
      <c r="Y32" s="21"/>
      <c r="Z32" s="21"/>
      <c r="AA32" s="21"/>
      <c r="AB32" s="21"/>
      <c r="AC32" s="21"/>
    </row>
    <row r="33" spans="1:29" ht="28" customHeight="1" x14ac:dyDescent="0.2">
      <c r="A33" s="11">
        <f t="shared" si="0"/>
        <v>26</v>
      </c>
      <c r="B33" s="12" t="s">
        <v>107</v>
      </c>
      <c r="C33" s="12" t="s">
        <v>23</v>
      </c>
      <c r="D33" s="13" t="s">
        <v>24</v>
      </c>
      <c r="E33" s="10" t="s">
        <v>25</v>
      </c>
      <c r="F33" s="14">
        <v>7</v>
      </c>
      <c r="G33" s="15" t="s">
        <v>115</v>
      </c>
      <c r="H33" s="16">
        <v>45046</v>
      </c>
      <c r="I33" s="16">
        <v>47749</v>
      </c>
      <c r="J33" s="17">
        <v>45.888759999999998</v>
      </c>
      <c r="K33" s="17" t="s">
        <v>110</v>
      </c>
      <c r="L33" s="18"/>
      <c r="M33" s="18">
        <v>42</v>
      </c>
      <c r="N33" s="19">
        <v>0</v>
      </c>
      <c r="O33" s="17">
        <v>42</v>
      </c>
      <c r="P33" s="17">
        <v>0</v>
      </c>
      <c r="Q33" s="17">
        <v>0</v>
      </c>
      <c r="R33" s="21"/>
      <c r="S33" s="21"/>
      <c r="T33" s="21"/>
      <c r="U33" s="21"/>
      <c r="V33" s="17"/>
      <c r="W33" s="21"/>
      <c r="X33" s="21"/>
      <c r="Y33" s="21"/>
      <c r="Z33" s="21"/>
      <c r="AA33" s="21"/>
      <c r="AB33" s="21"/>
      <c r="AC33" s="21"/>
    </row>
    <row r="34" spans="1:29" ht="28" customHeight="1" x14ac:dyDescent="0.2">
      <c r="A34" s="11">
        <f t="shared" si="0"/>
        <v>27</v>
      </c>
      <c r="B34" s="12" t="s">
        <v>107</v>
      </c>
      <c r="C34" s="12" t="s">
        <v>43</v>
      </c>
      <c r="D34" s="13" t="s">
        <v>44</v>
      </c>
      <c r="E34" s="10" t="s">
        <v>45</v>
      </c>
      <c r="F34" s="14"/>
      <c r="G34" s="15" t="s">
        <v>118</v>
      </c>
      <c r="H34" s="16">
        <v>44270</v>
      </c>
      <c r="I34" s="16">
        <v>47102</v>
      </c>
      <c r="J34" s="17">
        <v>40.695400999999997</v>
      </c>
      <c r="K34" s="17" t="s">
        <v>110</v>
      </c>
      <c r="L34" s="18"/>
      <c r="M34" s="18">
        <v>38.799999999999997</v>
      </c>
      <c r="N34" s="19">
        <v>0</v>
      </c>
      <c r="O34" s="17">
        <v>38.799999999999997</v>
      </c>
      <c r="P34" s="17">
        <v>0</v>
      </c>
      <c r="Q34" s="17">
        <v>0</v>
      </c>
      <c r="R34" s="21"/>
      <c r="S34" s="21"/>
      <c r="T34" s="21"/>
      <c r="U34" s="21"/>
      <c r="V34" s="17"/>
      <c r="W34" s="21"/>
      <c r="X34" s="21"/>
      <c r="Y34" s="21"/>
      <c r="Z34" s="21"/>
      <c r="AA34" s="21"/>
      <c r="AB34" s="21"/>
      <c r="AC34" s="21"/>
    </row>
    <row r="35" spans="1:29" ht="28" customHeight="1" x14ac:dyDescent="0.2">
      <c r="A35" s="11">
        <f t="shared" si="0"/>
        <v>28</v>
      </c>
      <c r="B35" s="12" t="s">
        <v>107</v>
      </c>
      <c r="C35" s="12" t="s">
        <v>122</v>
      </c>
      <c r="D35" s="13" t="s">
        <v>50</v>
      </c>
      <c r="E35" s="10" t="s">
        <v>51</v>
      </c>
      <c r="F35" s="14"/>
      <c r="G35" s="15" t="s">
        <v>118</v>
      </c>
      <c r="H35" s="16">
        <v>43887</v>
      </c>
      <c r="I35" s="16">
        <v>46626</v>
      </c>
      <c r="J35" s="17">
        <v>44.4</v>
      </c>
      <c r="K35" s="17" t="s">
        <v>110</v>
      </c>
      <c r="L35" s="18"/>
      <c r="M35" s="18">
        <v>39.9</v>
      </c>
      <c r="N35" s="19">
        <v>0</v>
      </c>
      <c r="O35" s="17">
        <v>39.9</v>
      </c>
      <c r="P35" s="17">
        <v>0</v>
      </c>
      <c r="Q35" s="17">
        <v>0</v>
      </c>
      <c r="R35" s="21"/>
      <c r="S35" s="21"/>
      <c r="T35" s="21"/>
      <c r="U35" s="21"/>
      <c r="V35" s="17"/>
      <c r="W35" s="21"/>
      <c r="X35" s="21"/>
      <c r="Y35" s="21"/>
      <c r="Z35" s="21"/>
      <c r="AA35" s="21"/>
      <c r="AB35" s="21"/>
      <c r="AC35" s="21"/>
    </row>
    <row r="36" spans="1:29" ht="28" customHeight="1" x14ac:dyDescent="0.2">
      <c r="A36" s="11">
        <f t="shared" si="0"/>
        <v>29</v>
      </c>
      <c r="B36" s="12" t="s">
        <v>107</v>
      </c>
      <c r="C36" s="12" t="s">
        <v>23</v>
      </c>
      <c r="D36" s="13" t="s">
        <v>67</v>
      </c>
      <c r="E36" s="10" t="s">
        <v>68</v>
      </c>
      <c r="F36" s="14"/>
      <c r="G36" s="15" t="s">
        <v>115</v>
      </c>
      <c r="H36" s="16">
        <v>45046</v>
      </c>
      <c r="I36" s="16">
        <v>46615</v>
      </c>
      <c r="J36" s="17">
        <v>49.731853999999998</v>
      </c>
      <c r="K36" s="17" t="s">
        <v>110</v>
      </c>
      <c r="L36" s="18"/>
      <c r="M36" s="18">
        <v>43.5</v>
      </c>
      <c r="N36" s="19">
        <v>0</v>
      </c>
      <c r="O36" s="17">
        <v>43.5</v>
      </c>
      <c r="P36" s="17">
        <v>0</v>
      </c>
      <c r="Q36" s="17">
        <v>0</v>
      </c>
      <c r="R36" s="21"/>
      <c r="S36" s="21"/>
      <c r="T36" s="21"/>
      <c r="U36" s="21"/>
      <c r="V36" s="17"/>
      <c r="W36" s="21"/>
      <c r="X36" s="21"/>
      <c r="Y36" s="21"/>
      <c r="Z36" s="21"/>
      <c r="AA36" s="21"/>
      <c r="AB36" s="21"/>
      <c r="AC36" s="21"/>
    </row>
    <row r="37" spans="1:29" ht="28" customHeight="1" x14ac:dyDescent="0.2">
      <c r="A37" s="11">
        <f t="shared" si="0"/>
        <v>30</v>
      </c>
      <c r="B37" s="12" t="s">
        <v>107</v>
      </c>
      <c r="C37" s="12" t="s">
        <v>23</v>
      </c>
      <c r="D37" s="13" t="s">
        <v>69</v>
      </c>
      <c r="E37" s="10" t="s">
        <v>70</v>
      </c>
      <c r="F37" s="14"/>
      <c r="G37" s="15" t="s">
        <v>115</v>
      </c>
      <c r="H37" s="16">
        <v>45090</v>
      </c>
      <c r="I37" s="16">
        <v>48202</v>
      </c>
      <c r="J37" s="17">
        <v>43.639412</v>
      </c>
      <c r="K37" s="17" t="s">
        <v>110</v>
      </c>
      <c r="L37" s="18"/>
      <c r="M37" s="18">
        <v>41.5</v>
      </c>
      <c r="N37" s="19">
        <v>0</v>
      </c>
      <c r="O37" s="17">
        <v>40</v>
      </c>
      <c r="P37" s="17">
        <v>0</v>
      </c>
      <c r="Q37" s="17">
        <v>0</v>
      </c>
      <c r="R37" s="21"/>
      <c r="S37" s="21"/>
      <c r="T37" s="21"/>
      <c r="U37" s="21"/>
      <c r="V37" s="17"/>
      <c r="W37" s="21"/>
      <c r="X37" s="21"/>
      <c r="Y37" s="21"/>
      <c r="Z37" s="21"/>
      <c r="AA37" s="21"/>
      <c r="AB37" s="21"/>
      <c r="AC37" s="21"/>
    </row>
    <row r="38" spans="1:29" ht="28" customHeight="1" x14ac:dyDescent="0.2">
      <c r="A38" s="11">
        <f t="shared" si="0"/>
        <v>31</v>
      </c>
      <c r="B38" s="12" t="s">
        <v>107</v>
      </c>
      <c r="C38" s="12" t="s">
        <v>71</v>
      </c>
      <c r="D38" s="13" t="s">
        <v>72</v>
      </c>
      <c r="E38" s="10" t="s">
        <v>73</v>
      </c>
      <c r="F38" s="14"/>
      <c r="G38" s="15" t="s">
        <v>115</v>
      </c>
      <c r="H38" s="16">
        <v>45629</v>
      </c>
      <c r="I38" s="16">
        <v>47267</v>
      </c>
      <c r="J38" s="17">
        <v>53.218398999999998</v>
      </c>
      <c r="K38" s="17" t="s">
        <v>110</v>
      </c>
      <c r="L38" s="18"/>
      <c r="M38" s="18">
        <v>48</v>
      </c>
      <c r="N38" s="19">
        <v>0</v>
      </c>
      <c r="O38" s="17">
        <v>48</v>
      </c>
      <c r="P38" s="17">
        <v>0</v>
      </c>
      <c r="Q38" s="17">
        <v>0</v>
      </c>
      <c r="R38" s="21"/>
      <c r="S38" s="21"/>
      <c r="T38" s="21"/>
      <c r="U38" s="21"/>
      <c r="V38" s="17"/>
      <c r="W38" s="21"/>
      <c r="X38" s="21"/>
      <c r="Y38" s="21"/>
      <c r="Z38" s="21"/>
      <c r="AA38" s="21"/>
      <c r="AB38" s="21"/>
      <c r="AC38" s="21"/>
    </row>
    <row r="39" spans="1:29" ht="28" customHeight="1" x14ac:dyDescent="0.2">
      <c r="A39" s="11">
        <f t="shared" si="0"/>
        <v>32</v>
      </c>
      <c r="B39" s="12" t="s">
        <v>107</v>
      </c>
      <c r="C39" s="12" t="s">
        <v>78</v>
      </c>
      <c r="D39" s="13" t="s">
        <v>79</v>
      </c>
      <c r="E39" s="10" t="s">
        <v>80</v>
      </c>
      <c r="F39" s="14"/>
      <c r="G39" s="15" t="s">
        <v>118</v>
      </c>
      <c r="H39" s="16">
        <v>45152</v>
      </c>
      <c r="I39" s="16">
        <v>48933</v>
      </c>
      <c r="J39" s="17">
        <v>116.463354</v>
      </c>
      <c r="K39" s="17" t="s">
        <v>110</v>
      </c>
      <c r="L39" s="18"/>
      <c r="M39" s="18">
        <v>110</v>
      </c>
      <c r="N39" s="19">
        <v>0</v>
      </c>
      <c r="O39" s="17">
        <v>70</v>
      </c>
      <c r="P39" s="17">
        <v>0</v>
      </c>
      <c r="Q39" s="17">
        <v>0</v>
      </c>
      <c r="R39" s="21"/>
      <c r="S39" s="21"/>
      <c r="T39" s="21"/>
      <c r="U39" s="21"/>
      <c r="V39" s="17"/>
      <c r="W39" s="21"/>
      <c r="X39" s="21"/>
      <c r="Y39" s="21"/>
      <c r="Z39" s="21"/>
      <c r="AA39" s="21"/>
      <c r="AB39" s="21"/>
      <c r="AC39" s="21"/>
    </row>
    <row r="40" spans="1:29" ht="28" customHeight="1" x14ac:dyDescent="0.2">
      <c r="A40" s="11">
        <f t="shared" si="0"/>
        <v>33</v>
      </c>
      <c r="B40" s="12" t="s">
        <v>106</v>
      </c>
      <c r="C40" s="12" t="s">
        <v>12</v>
      </c>
      <c r="D40" s="13" t="s">
        <v>54</v>
      </c>
      <c r="E40" s="10" t="s">
        <v>55</v>
      </c>
      <c r="F40" s="14"/>
      <c r="G40" s="15" t="s">
        <v>118</v>
      </c>
      <c r="H40" s="16">
        <v>44180</v>
      </c>
      <c r="I40" s="16">
        <v>47507</v>
      </c>
      <c r="J40" s="17">
        <v>33.435949000000001</v>
      </c>
      <c r="K40" s="17" t="s">
        <v>110</v>
      </c>
      <c r="L40" s="18"/>
      <c r="M40" s="18">
        <v>31.8</v>
      </c>
      <c r="N40" s="19">
        <v>0</v>
      </c>
      <c r="O40" s="17">
        <v>31.8</v>
      </c>
      <c r="P40" s="17">
        <v>0</v>
      </c>
      <c r="Q40" s="17">
        <v>0</v>
      </c>
      <c r="R40" s="21"/>
      <c r="S40" s="21"/>
      <c r="T40" s="21"/>
      <c r="U40" s="21"/>
      <c r="V40" s="17"/>
      <c r="W40" s="21"/>
      <c r="X40" s="21"/>
      <c r="Y40" s="21"/>
      <c r="Z40" s="21"/>
      <c r="AA40" s="21"/>
      <c r="AB40" s="21"/>
      <c r="AC40" s="21"/>
    </row>
    <row r="41" spans="1:29" ht="28" customHeight="1" x14ac:dyDescent="0.2">
      <c r="A41" s="11">
        <f t="shared" si="0"/>
        <v>34</v>
      </c>
      <c r="B41" s="12" t="s">
        <v>106</v>
      </c>
      <c r="C41" s="12" t="s">
        <v>12</v>
      </c>
      <c r="D41" s="13" t="s">
        <v>56</v>
      </c>
      <c r="E41" s="10" t="s">
        <v>57</v>
      </c>
      <c r="F41" s="14"/>
      <c r="G41" s="15" t="s">
        <v>115</v>
      </c>
      <c r="H41" s="16">
        <v>45436</v>
      </c>
      <c r="I41" s="16">
        <v>47583</v>
      </c>
      <c r="J41" s="17">
        <v>232.30754200000001</v>
      </c>
      <c r="K41" s="17" t="s">
        <v>110</v>
      </c>
      <c r="L41" s="18"/>
      <c r="M41" s="18">
        <v>226.2</v>
      </c>
      <c r="N41" s="19">
        <v>0</v>
      </c>
      <c r="O41" s="17">
        <v>226.2</v>
      </c>
      <c r="P41" s="17">
        <v>0</v>
      </c>
      <c r="Q41" s="17">
        <v>0</v>
      </c>
      <c r="R41" s="21"/>
      <c r="S41" s="21"/>
      <c r="T41" s="21"/>
      <c r="U41" s="21"/>
      <c r="V41" s="17"/>
      <c r="W41" s="21"/>
      <c r="X41" s="21"/>
      <c r="Y41" s="21"/>
      <c r="Z41" s="21"/>
      <c r="AA41" s="21"/>
      <c r="AB41" s="21"/>
      <c r="AC41" s="21"/>
    </row>
    <row r="42" spans="1:29" ht="28" customHeight="1" x14ac:dyDescent="0.2">
      <c r="A42" s="11">
        <f t="shared" si="0"/>
        <v>35</v>
      </c>
      <c r="B42" s="12" t="s">
        <v>106</v>
      </c>
      <c r="C42" s="12" t="s">
        <v>12</v>
      </c>
      <c r="D42" s="13" t="s">
        <v>62</v>
      </c>
      <c r="E42" s="10" t="s">
        <v>63</v>
      </c>
      <c r="F42" s="14"/>
      <c r="G42" s="15" t="s">
        <v>115</v>
      </c>
      <c r="H42" s="16">
        <v>44701</v>
      </c>
      <c r="I42" s="16">
        <v>46546</v>
      </c>
      <c r="J42" s="17">
        <v>109.129</v>
      </c>
      <c r="K42" s="17">
        <v>109.1</v>
      </c>
      <c r="L42" s="18"/>
      <c r="M42" s="18">
        <v>96.7</v>
      </c>
      <c r="N42" s="19">
        <v>0</v>
      </c>
      <c r="O42" s="17">
        <v>96.7</v>
      </c>
      <c r="P42" s="17">
        <v>0</v>
      </c>
      <c r="Q42" s="17">
        <v>0</v>
      </c>
      <c r="R42" s="21"/>
      <c r="S42" s="21"/>
      <c r="T42" s="21"/>
      <c r="U42" s="21"/>
      <c r="V42" s="17">
        <f>J42-K42</f>
        <v>2.9000000000010573E-2</v>
      </c>
      <c r="W42" s="21"/>
      <c r="X42" s="21"/>
      <c r="Y42" s="21"/>
      <c r="Z42" s="21"/>
      <c r="AA42" s="21"/>
      <c r="AB42" s="21"/>
      <c r="AC42" s="21"/>
    </row>
    <row r="43" spans="1:29" ht="28" customHeight="1" x14ac:dyDescent="0.2">
      <c r="A43" s="11">
        <f t="shared" si="0"/>
        <v>36</v>
      </c>
      <c r="B43" s="12" t="s">
        <v>106</v>
      </c>
      <c r="C43" s="12" t="s">
        <v>81</v>
      </c>
      <c r="D43" s="13" t="s">
        <v>82</v>
      </c>
      <c r="E43" s="10" t="s">
        <v>83</v>
      </c>
      <c r="F43" s="14"/>
      <c r="G43" s="15" t="s">
        <v>115</v>
      </c>
      <c r="H43" s="16">
        <v>45799</v>
      </c>
      <c r="I43" s="16">
        <v>47817</v>
      </c>
      <c r="J43" s="17">
        <v>361.1</v>
      </c>
      <c r="K43" s="17" t="s">
        <v>110</v>
      </c>
      <c r="L43" s="18"/>
      <c r="M43" s="18">
        <v>344.2</v>
      </c>
      <c r="N43" s="19">
        <v>0</v>
      </c>
      <c r="O43" s="17">
        <v>344.2</v>
      </c>
      <c r="P43" s="17">
        <v>0</v>
      </c>
      <c r="Q43" s="17">
        <v>0</v>
      </c>
      <c r="R43" s="21"/>
      <c r="S43" s="21"/>
      <c r="T43" s="21"/>
      <c r="U43" s="21"/>
      <c r="V43" s="17"/>
      <c r="W43" s="21"/>
      <c r="X43" s="21"/>
      <c r="Y43" s="21"/>
      <c r="Z43" s="21"/>
      <c r="AA43" s="21"/>
      <c r="AB43" s="21"/>
      <c r="AC43" s="21"/>
    </row>
    <row r="44" spans="1:29" ht="28" customHeight="1" x14ac:dyDescent="0.2">
      <c r="A44" s="11">
        <f t="shared" si="0"/>
        <v>37</v>
      </c>
      <c r="B44" s="12" t="s">
        <v>106</v>
      </c>
      <c r="C44" s="12" t="s">
        <v>81</v>
      </c>
      <c r="D44" s="13" t="s">
        <v>84</v>
      </c>
      <c r="E44" s="10" t="s">
        <v>85</v>
      </c>
      <c r="F44" s="14"/>
      <c r="G44" s="15" t="s">
        <v>115</v>
      </c>
      <c r="H44" s="16">
        <v>45802</v>
      </c>
      <c r="I44" s="16">
        <v>48403</v>
      </c>
      <c r="J44" s="17">
        <v>375.55164000000002</v>
      </c>
      <c r="K44" s="17" t="s">
        <v>110</v>
      </c>
      <c r="L44" s="18"/>
      <c r="M44" s="18">
        <v>360.8</v>
      </c>
      <c r="N44" s="19">
        <v>0</v>
      </c>
      <c r="O44" s="17">
        <v>0</v>
      </c>
      <c r="P44" s="17">
        <v>0</v>
      </c>
      <c r="Q44" s="17">
        <v>0</v>
      </c>
      <c r="R44" s="21"/>
      <c r="S44" s="21"/>
      <c r="T44" s="21"/>
      <c r="U44" s="21"/>
      <c r="V44" s="17"/>
      <c r="W44" s="21"/>
      <c r="X44" s="21"/>
      <c r="Y44" s="21"/>
      <c r="Z44" s="21"/>
      <c r="AA44" s="21"/>
      <c r="AB44" s="21"/>
      <c r="AC44" s="21"/>
    </row>
    <row r="45" spans="1:29" ht="28" customHeight="1" x14ac:dyDescent="0.2">
      <c r="A45" s="11">
        <f t="shared" si="0"/>
        <v>38</v>
      </c>
      <c r="B45" s="12" t="s">
        <v>105</v>
      </c>
      <c r="C45" s="12" t="s">
        <v>40</v>
      </c>
      <c r="D45" s="13" t="s">
        <v>74</v>
      </c>
      <c r="E45" s="10" t="s">
        <v>75</v>
      </c>
      <c r="F45" s="14"/>
      <c r="G45" s="15" t="s">
        <v>115</v>
      </c>
      <c r="H45" s="16">
        <v>45625</v>
      </c>
      <c r="I45" s="16">
        <v>46791</v>
      </c>
      <c r="J45" s="17">
        <v>49.3</v>
      </c>
      <c r="K45" s="17" t="s">
        <v>110</v>
      </c>
      <c r="L45" s="18"/>
      <c r="M45" s="18">
        <v>38.700000000000003</v>
      </c>
      <c r="N45" s="19">
        <v>0</v>
      </c>
      <c r="O45" s="17">
        <v>38.700000000000003</v>
      </c>
      <c r="P45" s="17">
        <v>0</v>
      </c>
      <c r="Q45" s="17">
        <v>0</v>
      </c>
      <c r="R45" s="21"/>
      <c r="S45" s="21"/>
      <c r="T45" s="21"/>
      <c r="U45" s="21"/>
      <c r="V45" s="17"/>
      <c r="W45" s="21"/>
      <c r="X45" s="21"/>
      <c r="Y45" s="21"/>
      <c r="Z45" s="21"/>
      <c r="AA45" s="21"/>
      <c r="AB45" s="21"/>
      <c r="AC45" s="21"/>
    </row>
    <row r="46" spans="1:29" ht="28" customHeight="1" x14ac:dyDescent="0.2">
      <c r="A46" s="11">
        <f t="shared" si="0"/>
        <v>39</v>
      </c>
      <c r="B46" s="12" t="s">
        <v>106</v>
      </c>
      <c r="C46" s="12" t="s">
        <v>81</v>
      </c>
      <c r="D46" s="13" t="s">
        <v>86</v>
      </c>
      <c r="E46" s="10" t="s">
        <v>87</v>
      </c>
      <c r="F46" s="14"/>
      <c r="G46" s="15" t="s">
        <v>118</v>
      </c>
      <c r="H46" s="16">
        <v>45741</v>
      </c>
      <c r="I46" s="16">
        <v>50994</v>
      </c>
      <c r="J46" s="17">
        <v>35.923363999999999</v>
      </c>
      <c r="K46" s="17" t="s">
        <v>110</v>
      </c>
      <c r="L46" s="18"/>
      <c r="M46" s="18">
        <v>29.8</v>
      </c>
      <c r="N46" s="19">
        <v>0</v>
      </c>
      <c r="O46" s="17">
        <v>9.6</v>
      </c>
      <c r="P46" s="17">
        <v>0</v>
      </c>
      <c r="Q46" s="17">
        <v>0</v>
      </c>
      <c r="R46" s="21"/>
      <c r="S46" s="21"/>
      <c r="T46" s="21"/>
      <c r="U46" s="21"/>
      <c r="V46" s="17"/>
      <c r="W46" s="21"/>
      <c r="X46" s="21"/>
      <c r="Y46" s="21"/>
      <c r="Z46" s="21"/>
      <c r="AA46" s="21"/>
      <c r="AB46" s="21"/>
      <c r="AC46" s="21"/>
    </row>
    <row r="47" spans="1:29" ht="28" customHeight="1" x14ac:dyDescent="0.2">
      <c r="A47" s="11">
        <f t="shared" si="0"/>
        <v>40</v>
      </c>
      <c r="B47" s="12" t="s">
        <v>105</v>
      </c>
      <c r="C47" s="12" t="s">
        <v>40</v>
      </c>
      <c r="D47" s="13" t="s">
        <v>101</v>
      </c>
      <c r="E47" s="10" t="s">
        <v>88</v>
      </c>
      <c r="F47" s="14"/>
      <c r="G47" s="15" t="s">
        <v>119</v>
      </c>
      <c r="H47" s="16">
        <v>45454</v>
      </c>
      <c r="I47" s="16">
        <v>50770</v>
      </c>
      <c r="J47" s="17">
        <v>38.380000000000003</v>
      </c>
      <c r="K47" s="17" t="s">
        <v>110</v>
      </c>
      <c r="L47" s="18"/>
      <c r="M47" s="18">
        <v>32.623000000000005</v>
      </c>
      <c r="N47" s="19">
        <v>0</v>
      </c>
      <c r="O47" s="17">
        <v>20.2</v>
      </c>
      <c r="P47" s="17">
        <v>0</v>
      </c>
      <c r="Q47" s="17">
        <v>0</v>
      </c>
      <c r="R47" s="21"/>
      <c r="S47" s="21"/>
      <c r="T47" s="21"/>
      <c r="U47" s="21"/>
      <c r="V47" s="17"/>
      <c r="W47" s="21"/>
      <c r="X47" s="21"/>
      <c r="Y47" s="21"/>
      <c r="Z47" s="21"/>
      <c r="AA47" s="21"/>
      <c r="AB47" s="21"/>
      <c r="AC47" s="21"/>
    </row>
    <row r="48" spans="1:29" ht="28" customHeight="1" x14ac:dyDescent="0.2">
      <c r="A48" s="11"/>
      <c r="B48" s="12"/>
      <c r="C48" s="12"/>
      <c r="D48" s="13" t="s">
        <v>102</v>
      </c>
      <c r="E48" s="10"/>
      <c r="F48" s="14"/>
      <c r="G48" s="15"/>
      <c r="H48" s="16"/>
      <c r="I48" s="16"/>
      <c r="J48" s="17">
        <f>SUM(J8:J47)</f>
        <v>4200.3946750000005</v>
      </c>
      <c r="K48" s="17"/>
      <c r="L48" s="18"/>
      <c r="M48" s="18">
        <f>SUM(M8:M47)</f>
        <v>3954.8000000000011</v>
      </c>
      <c r="N48" s="18">
        <f>SUM(N8:N47)</f>
        <v>651.31599999999992</v>
      </c>
      <c r="O48" s="17">
        <f>SUM(O8:O47)</f>
        <v>2408.2999999999993</v>
      </c>
      <c r="P48" s="17">
        <f t="shared" ref="P48:Q48" si="2">SUM(P8:P47)</f>
        <v>153.74499999999998</v>
      </c>
      <c r="Q48" s="17">
        <f t="shared" si="2"/>
        <v>236.6</v>
      </c>
      <c r="R48" s="21"/>
      <c r="S48" s="21"/>
      <c r="T48" s="21"/>
      <c r="U48" s="21"/>
      <c r="V48" s="17"/>
      <c r="W48" s="21"/>
      <c r="X48" s="21"/>
      <c r="Y48" s="21"/>
      <c r="Z48" s="21"/>
      <c r="AA48" s="21"/>
      <c r="AB48" s="21"/>
      <c r="AC48" s="21"/>
    </row>
    <row r="49" spans="5:5" x14ac:dyDescent="0.2">
      <c r="E49" s="4"/>
    </row>
    <row r="50" spans="5:5" x14ac:dyDescent="0.2">
      <c r="E50" s="4"/>
    </row>
    <row r="51" spans="5:5" x14ac:dyDescent="0.2">
      <c r="E51" s="4"/>
    </row>
    <row r="52" spans="5:5" x14ac:dyDescent="0.2">
      <c r="E52" s="4"/>
    </row>
    <row r="53" spans="5:5" x14ac:dyDescent="0.2">
      <c r="E53" s="4"/>
    </row>
    <row r="54" spans="5:5" x14ac:dyDescent="0.2">
      <c r="E54" s="4"/>
    </row>
    <row r="55" spans="5:5" x14ac:dyDescent="0.2">
      <c r="E55" s="4"/>
    </row>
    <row r="56" spans="5:5" x14ac:dyDescent="0.2">
      <c r="E56" s="4"/>
    </row>
    <row r="57" spans="5:5" x14ac:dyDescent="0.2">
      <c r="E57" s="4"/>
    </row>
    <row r="58" spans="5:5" x14ac:dyDescent="0.2">
      <c r="E58" s="4"/>
    </row>
    <row r="59" spans="5:5" x14ac:dyDescent="0.2">
      <c r="E59" s="4"/>
    </row>
    <row r="60" spans="5:5" x14ac:dyDescent="0.2">
      <c r="E60" s="4"/>
    </row>
    <row r="61" spans="5:5" x14ac:dyDescent="0.2">
      <c r="E61" s="4"/>
    </row>
    <row r="62" spans="5:5" x14ac:dyDescent="0.2">
      <c r="E62" s="4"/>
    </row>
    <row r="63" spans="5:5" x14ac:dyDescent="0.2">
      <c r="E63" s="4"/>
    </row>
    <row r="64" spans="5:5" x14ac:dyDescent="0.2">
      <c r="E64" s="4"/>
    </row>
    <row r="65" spans="5:5" x14ac:dyDescent="0.2">
      <c r="E65" s="4"/>
    </row>
    <row r="66" spans="5:5" x14ac:dyDescent="0.2">
      <c r="E66" s="4"/>
    </row>
    <row r="67" spans="5:5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77" spans="5:5" x14ac:dyDescent="0.2">
      <c r="E77" s="4"/>
    </row>
    <row r="78" spans="5:5" x14ac:dyDescent="0.2">
      <c r="E78" s="4"/>
    </row>
    <row r="79" spans="5:5" x14ac:dyDescent="0.2">
      <c r="E79" s="4"/>
    </row>
    <row r="80" spans="5:5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</sheetData>
  <mergeCells count="2">
    <mergeCell ref="B6:C6"/>
    <mergeCell ref="W6:A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2026-02-04T15:55:55Z</dcterms:created>
  <dcterms:modified xsi:type="dcterms:W3CDTF">2026-03-25T22:15:25Z</dcterms:modified>
</cp:coreProperties>
</file>