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elleygrice/Documents/25-0297 OPG/IR/"/>
    </mc:Choice>
  </mc:AlternateContent>
  <xr:revisionPtr revIDLastSave="0" documentId="13_ncr:1_{7ED29B7A-B9DC-604B-BBE2-41BC8DE83B93}" xr6:coauthVersionLast="47" xr6:coauthVersionMax="47" xr10:uidLastSave="{00000000-0000-0000-0000-000000000000}"/>
  <bookViews>
    <workbookView xWindow="0" yWindow="620" windowWidth="25600" windowHeight="14980" xr2:uid="{0B683AD6-B252-004C-9540-E53505FC8AB9}"/>
  </bookViews>
  <sheets>
    <sheet name="Table 1a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" l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3" i="1"/>
  <c r="O22" i="1"/>
  <c r="O21" i="1"/>
  <c r="O20" i="1"/>
  <c r="O18" i="1"/>
  <c r="O17" i="1"/>
  <c r="O16" i="1"/>
  <c r="O15" i="1"/>
  <c r="O14" i="1"/>
  <c r="O13" i="1"/>
  <c r="O12" i="1"/>
  <c r="O11" i="1"/>
  <c r="O10" i="1"/>
  <c r="O9" i="1"/>
  <c r="AA39" i="1" l="1"/>
  <c r="O39" i="1"/>
  <c r="U39" i="1" l="1"/>
  <c r="T39" i="1"/>
  <c r="V39" i="1"/>
  <c r="S39" i="1"/>
  <c r="Q39" i="1" l="1"/>
  <c r="M38" i="1"/>
  <c r="M37" i="1"/>
  <c r="M36" i="1"/>
  <c r="M35" i="1"/>
  <c r="M33" i="1"/>
  <c r="M32" i="1"/>
  <c r="M31" i="1"/>
  <c r="M30" i="1"/>
  <c r="M29" i="1"/>
  <c r="M28" i="1"/>
  <c r="M27" i="1"/>
  <c r="M26" i="1"/>
  <c r="M25" i="1"/>
  <c r="M24" i="1"/>
  <c r="M22" i="1"/>
  <c r="M21" i="1"/>
  <c r="M20" i="1"/>
  <c r="M19" i="1"/>
  <c r="M17" i="1"/>
  <c r="M16" i="1"/>
  <c r="M15" i="1"/>
  <c r="M14" i="1"/>
  <c r="M13" i="1"/>
  <c r="M12" i="1"/>
  <c r="M11" i="1"/>
  <c r="M10" i="1"/>
  <c r="M9" i="1"/>
  <c r="L38" i="1"/>
  <c r="L37" i="1"/>
  <c r="L36" i="1"/>
  <c r="L35" i="1"/>
  <c r="L33" i="1"/>
  <c r="L32" i="1"/>
  <c r="L31" i="1"/>
  <c r="L30" i="1"/>
  <c r="L29" i="1"/>
  <c r="L28" i="1"/>
  <c r="L27" i="1"/>
  <c r="L26" i="1"/>
  <c r="L25" i="1"/>
  <c r="L24" i="1"/>
  <c r="L22" i="1"/>
  <c r="L21" i="1"/>
  <c r="L20" i="1"/>
  <c r="L19" i="1"/>
  <c r="L17" i="1"/>
  <c r="L16" i="1"/>
  <c r="L15" i="1"/>
  <c r="L14" i="1"/>
  <c r="L13" i="1"/>
  <c r="L12" i="1"/>
  <c r="L11" i="1"/>
  <c r="L10" i="1"/>
  <c r="L9" i="1"/>
  <c r="K39" i="1"/>
  <c r="J39" i="1"/>
  <c r="L39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<sst xmlns="http://schemas.openxmlformats.org/spreadsheetml/2006/main" count="187" uniqueCount="114">
  <si>
    <t>ONGOING PROJECTS FROM EB-2020-0290</t>
  </si>
  <si>
    <t>DN</t>
  </si>
  <si>
    <t>DN Class II Uninterruptable Power Supply Replacement</t>
  </si>
  <si>
    <t>31412</t>
  </si>
  <si>
    <t xml:space="preserve">Sustaining                                        </t>
  </si>
  <si>
    <t>DN Station Roofs Replacement</t>
  </si>
  <si>
    <t>31524</t>
  </si>
  <si>
    <t>DN Powerhouse Water Air Condition Units Replacement</t>
  </si>
  <si>
    <t>31532</t>
  </si>
  <si>
    <t>31535</t>
  </si>
  <si>
    <t xml:space="preserve">DN Radiation Detection Equipment Obsolescence </t>
  </si>
  <si>
    <t>31544</t>
  </si>
  <si>
    <t xml:space="preserve">DN Air Conditioning Unit Replacement For Secondary Control Area </t>
  </si>
  <si>
    <t>33621</t>
  </si>
  <si>
    <t>DN Major Pump-Sets Vibration Monitoring System Upgrades</t>
  </si>
  <si>
    <t>33819</t>
  </si>
  <si>
    <t>DN Standby Generator Controls Replacement</t>
  </si>
  <si>
    <t>33973</t>
  </si>
  <si>
    <t>DN OH180 Aging Management Hardware Installation</t>
  </si>
  <si>
    <t>80022</t>
  </si>
  <si>
    <t>DN R22 Refrigerant Air Conditioning Unit Replacement</t>
  </si>
  <si>
    <t>80036</t>
  </si>
  <si>
    <t xml:space="preserve">Regulatory                                        </t>
  </si>
  <si>
    <t>DN Digital Control, Common Process And Sequence Of Events Monitoring Computer Aging Management</t>
  </si>
  <si>
    <t>80078</t>
  </si>
  <si>
    <t>DN Main Power Output Protection System Replacement</t>
  </si>
  <si>
    <t>80122</t>
  </si>
  <si>
    <t>DN Group II Pressure Transmitter Replacement</t>
  </si>
  <si>
    <t>80123</t>
  </si>
  <si>
    <t>DN Obsolete Controller Replacement</t>
  </si>
  <si>
    <t>80124</t>
  </si>
  <si>
    <t>DN Emergency Power Generator 1 And 2 Replacement</t>
  </si>
  <si>
    <t>80126</t>
  </si>
  <si>
    <t>DN Fuel Handling Computer Input/ Output Subsystem Interprocessor Communication Replacement</t>
  </si>
  <si>
    <t>DN Fire Resistant Fluid Pump Improvement</t>
  </si>
  <si>
    <t>80150</t>
  </si>
  <si>
    <t>SEC</t>
  </si>
  <si>
    <t>Security Project B</t>
  </si>
  <si>
    <t>82929</t>
  </si>
  <si>
    <t>DN Fuel Handling Head Major Component Replacement</t>
  </si>
  <si>
    <t>82947</t>
  </si>
  <si>
    <t>AIM</t>
  </si>
  <si>
    <t xml:space="preserve">DN Rapid Delivery Machine </t>
  </si>
  <si>
    <t>83039</t>
  </si>
  <si>
    <t>DN Main Output Transformer &amp; Unit Service Transformer Replacement</t>
  </si>
  <si>
    <t>83296</t>
  </si>
  <si>
    <t>DN Large Moderator Temperature Control Valve Replacement</t>
  </si>
  <si>
    <t>83297</t>
  </si>
  <si>
    <t>DN Secondary System Obsolete Control Valve Replacement</t>
  </si>
  <si>
    <t>83298</t>
  </si>
  <si>
    <t>DN 4KV Motor Refurbishment And Replacement</t>
  </si>
  <si>
    <t>83480</t>
  </si>
  <si>
    <t>DN Isolated Phase Bus Refurbishment</t>
  </si>
  <si>
    <t>83484</t>
  </si>
  <si>
    <t xml:space="preserve">DN Powerhouse Upper Level Service Water Piping Replacement </t>
  </si>
  <si>
    <t>83530</t>
  </si>
  <si>
    <t>DN Unit 2 Turbine Control &amp; Auxiliary Systems Upgrade</t>
  </si>
  <si>
    <t>83664</t>
  </si>
  <si>
    <t>DN Primary Heat Transport Liquid Relief Valve Modifications (Waterhammer)</t>
  </si>
  <si>
    <t>84235</t>
  </si>
  <si>
    <t>DN Motor Operated Valve Replacements</t>
  </si>
  <si>
    <t>84551</t>
  </si>
  <si>
    <t>DN Revenue Metering Transformer Replacement</t>
  </si>
  <si>
    <t>84939</t>
  </si>
  <si>
    <t>Category</t>
  </si>
  <si>
    <t>Variance $</t>
  </si>
  <si>
    <t>Variance %</t>
  </si>
  <si>
    <t>Project #</t>
  </si>
  <si>
    <t>SPI = EV/PV</t>
  </si>
  <si>
    <t>CPI = EV/AC</t>
  </si>
  <si>
    <t>BCS Tab #</t>
  </si>
  <si>
    <t>Start Date</t>
  </si>
  <si>
    <t>Final In-Service Date</t>
  </si>
  <si>
    <t>n/a</t>
  </si>
  <si>
    <t>Final In-Service Date from 1st Execution BCS</t>
  </si>
  <si>
    <t>N/A</t>
  </si>
  <si>
    <t>Darlington Water Treatment Plant Lease</t>
  </si>
  <si>
    <t>Darlington Unit 2 Turbine Control and Auxiliary Systems Upgrade</t>
  </si>
  <si>
    <t>Tritium Removal Facility Major Component Replacement Program</t>
  </si>
  <si>
    <t>Darlington Steam Generator Primary Moisture Separators Replacement Projects</t>
  </si>
  <si>
    <t>Pickering Extended Operations</t>
  </si>
  <si>
    <t>Darlington Non-Routine Steam Generator Cleanings</t>
  </si>
  <si>
    <t>Darlington Unit 1 and 2 Generator Stator Rewind</t>
  </si>
  <si>
    <r>
      <t>Darlington Turbine Rotors Replacement</t>
    </r>
    <r>
      <rPr>
        <b/>
        <vertAlign val="superscript"/>
        <sz val="12"/>
        <rFont val="Arial"/>
        <family val="2"/>
      </rPr>
      <t>2</t>
    </r>
  </si>
  <si>
    <t>87707/87811</t>
  </si>
  <si>
    <r>
      <rPr>
        <b/>
        <sz val="12"/>
        <color rgb="FF000000"/>
        <rFont val="Arial"/>
        <family val="2"/>
      </rPr>
      <t>Pickering Water Treatment Plant Lease</t>
    </r>
    <r>
      <rPr>
        <b/>
        <vertAlign val="superscript"/>
        <sz val="12"/>
        <color rgb="FF000000"/>
        <rFont val="Arial"/>
        <family val="2"/>
      </rPr>
      <t>1</t>
    </r>
  </si>
  <si>
    <t>Schedule Variance (SV) = PV-EV</t>
  </si>
  <si>
    <t>Cost Variance = EV-AC</t>
  </si>
  <si>
    <t>DN Water Treatment Plant Interconnections - S</t>
  </si>
  <si>
    <t>Total Project Cost 0297 ($M)</t>
  </si>
  <si>
    <t>First Execution BCS ($M)</t>
  </si>
  <si>
    <t>First Execution BCS 0290 ($M)</t>
  </si>
  <si>
    <t>Total In-Service 0297 ($ M)</t>
  </si>
  <si>
    <t>Total In-Service 0290 ($M)</t>
  </si>
  <si>
    <t>Ref: D2-1-3 Table 1a</t>
  </si>
  <si>
    <t>Total Project Cost (TPC) 0290 ($M)</t>
  </si>
  <si>
    <t>In-Service LTD ($M)</t>
  </si>
  <si>
    <t>In-Service 2026 ($M)</t>
  </si>
  <si>
    <t>In-Service 2025 ($M)</t>
  </si>
  <si>
    <t>Forecast In-Service IR Term ($M)</t>
  </si>
  <si>
    <t>Variance TPC 2097 to TPC 0290 ($M)</t>
  </si>
  <si>
    <t>Variance TPC 0297 to BCS ($M)</t>
  </si>
  <si>
    <t>If Other, Please Explain</t>
  </si>
  <si>
    <t>Total</t>
  </si>
  <si>
    <t>Variance: Contingency ($M)</t>
  </si>
  <si>
    <t>Variance: Project Management ($M)</t>
  </si>
  <si>
    <t>Variance: Engineering ($M)</t>
  </si>
  <si>
    <t>Variance: Construction ($M)</t>
  </si>
  <si>
    <t>Variance: Interest ($M)</t>
  </si>
  <si>
    <t>Variance: Other ($M)</t>
  </si>
  <si>
    <t>Drivers of Variance</t>
  </si>
  <si>
    <t>Capital Project Listing - OPG Nuclear Facilities Projects</t>
  </si>
  <si>
    <t>Projects ≥ $30M Total Project Cost (Allocated)</t>
  </si>
  <si>
    <t>D2-AMPCO-28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</si>
</sst>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#,##0.0"/>
  </numFmts>
  <fonts count="18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vertAlign val="superscript"/>
      <sz val="12"/>
      <name val="Arial"/>
      <family val="2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u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164" fontId="2" fillId="0" borderId="1" xfId="1" applyNumberFormat="1" applyFont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7" fillId="0" borderId="2" xfId="0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17" fontId="8" fillId="0" borderId="1" xfId="1" applyNumberFormat="1" applyFont="1" applyBorder="1" applyAlignment="1">
      <alignment horizontal="center" vertical="center" wrapText="1"/>
    </xf>
    <xf numFmtId="164" fontId="9" fillId="0" borderId="2" xfId="1" applyNumberFormat="1" applyFont="1" applyBorder="1" applyAlignment="1">
      <alignment horizontal="right" vertical="center"/>
    </xf>
    <xf numFmtId="9" fontId="9" fillId="0" borderId="2" xfId="1" applyNumberFormat="1" applyFont="1" applyBorder="1" applyAlignment="1">
      <alignment horizontal="right" vertical="center"/>
    </xf>
    <xf numFmtId="0" fontId="10" fillId="0" borderId="0" xfId="0" applyFont="1"/>
    <xf numFmtId="164" fontId="9" fillId="2" borderId="2" xfId="1" applyNumberFormat="1" applyFont="1" applyFill="1" applyBorder="1" applyAlignment="1">
      <alignment horizontal="right" vertical="center"/>
    </xf>
    <xf numFmtId="9" fontId="9" fillId="2" borderId="2" xfId="1" applyNumberFormat="1" applyFont="1" applyFill="1" applyBorder="1" applyAlignment="1">
      <alignment horizontal="right" vertical="center"/>
    </xf>
    <xf numFmtId="0" fontId="7" fillId="0" borderId="2" xfId="0" applyFont="1" applyBorder="1"/>
    <xf numFmtId="0" fontId="11" fillId="0" borderId="2" xfId="2" applyFont="1" applyBorder="1" applyAlignment="1">
      <alignment horizontal="right" vertical="center" wrapText="1"/>
    </xf>
    <xf numFmtId="0" fontId="7" fillId="0" borderId="3" xfId="0" applyFont="1" applyBorder="1"/>
    <xf numFmtId="0" fontId="12" fillId="0" borderId="0" xfId="0" applyFont="1"/>
    <xf numFmtId="0" fontId="7" fillId="0" borderId="2" xfId="0" applyFont="1" applyBorder="1" applyAlignment="1">
      <alignment horizontal="left" vertical="top" wrapText="1"/>
    </xf>
    <xf numFmtId="0" fontId="7" fillId="0" borderId="5" xfId="0" applyFont="1" applyBorder="1"/>
    <xf numFmtId="0" fontId="8" fillId="0" borderId="4" xfId="1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right" vertical="center"/>
    </xf>
    <xf numFmtId="164" fontId="8" fillId="0" borderId="2" xfId="1" applyNumberFormat="1" applyFont="1" applyBorder="1" applyAlignment="1">
      <alignment vertical="center"/>
    </xf>
    <xf numFmtId="164" fontId="9" fillId="0" borderId="5" xfId="1" applyNumberFormat="1" applyFont="1" applyBorder="1" applyAlignment="1">
      <alignment horizontal="right" vertical="center"/>
    </xf>
    <xf numFmtId="164" fontId="8" fillId="0" borderId="2" xfId="1" applyNumberFormat="1" applyFont="1" applyBorder="1" applyAlignment="1" applyProtection="1">
      <alignment vertical="center"/>
      <protection locked="0"/>
    </xf>
    <xf numFmtId="164" fontId="8" fillId="0" borderId="2" xfId="1" applyNumberFormat="1" applyFont="1" applyBorder="1" applyAlignment="1" applyProtection="1">
      <alignment horizontal="right" vertical="center"/>
      <protection locked="0"/>
    </xf>
    <xf numFmtId="165" fontId="9" fillId="0" borderId="2" xfId="1" applyNumberFormat="1" applyFont="1" applyBorder="1" applyAlignment="1">
      <alignment horizontal="right" vertical="center"/>
    </xf>
    <xf numFmtId="17" fontId="8" fillId="0" borderId="2" xfId="1" applyNumberFormat="1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" fillId="0" borderId="0" xfId="1"/>
    <xf numFmtId="0" fontId="15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" fillId="0" borderId="6" xfId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Normal" xfId="0" builtinId="0"/>
    <cellStyle name="Normal 2 2" xfId="1" xr:uid="{31A1F70F-6012-3647-913C-E73455D81919}"/>
    <cellStyle name="Normal_Copy of WPC Mar 2004 R1" xfId="2" xr:uid="{FEEBBBEE-9997-2043-A37C-B4D9071F716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6B07-7EEC-9B47-ABD0-74B378D50FD6}">
  <dimension ref="A1:BK48"/>
  <sheetViews>
    <sheetView tabSelected="1" workbookViewId="0">
      <selection activeCell="C2" sqref="C2"/>
    </sheetView>
  </sheetViews>
  <sheetFormatPr baseColWidth="10" defaultRowHeight="16" x14ac:dyDescent="0.2"/>
  <cols>
    <col min="1" max="1" width="4.5" customWidth="1"/>
    <col min="2" max="2" width="5.1640625" customWidth="1"/>
    <col min="3" max="3" width="62.83203125" customWidth="1"/>
    <col min="4" max="4" width="9.33203125" customWidth="1"/>
    <col min="5" max="5" width="5.1640625" customWidth="1"/>
    <col min="6" max="6" width="9" customWidth="1"/>
    <col min="7" max="7" width="9.1640625" customWidth="1"/>
    <col min="12" max="13" width="0" hidden="1" customWidth="1"/>
    <col min="14" max="14" width="10.83203125" style="1" customWidth="1"/>
    <col min="15" max="16" width="11.83203125" style="1" customWidth="1"/>
    <col min="27" max="27" width="11.1640625" style="1" customWidth="1"/>
    <col min="32" max="32" width="9.33203125" customWidth="1"/>
  </cols>
  <sheetData>
    <row r="1" spans="1:63" x14ac:dyDescent="0.2">
      <c r="A1" s="17" t="s">
        <v>113</v>
      </c>
      <c r="B1" s="11"/>
      <c r="C1" s="11"/>
    </row>
    <row r="2" spans="1:63" x14ac:dyDescent="0.2">
      <c r="A2" s="17"/>
      <c r="B2" s="11"/>
      <c r="C2" s="11"/>
    </row>
    <row r="3" spans="1:63" x14ac:dyDescent="0.2">
      <c r="A3" s="11" t="s">
        <v>94</v>
      </c>
      <c r="B3" s="17"/>
      <c r="C3" s="11"/>
    </row>
    <row r="4" spans="1:63" x14ac:dyDescent="0.2">
      <c r="A4" s="11"/>
      <c r="B4" s="17"/>
      <c r="C4" s="11"/>
    </row>
    <row r="5" spans="1:63" s="32" customFormat="1" ht="17.25" customHeight="1" x14ac:dyDescent="0.15">
      <c r="A5" s="29"/>
      <c r="B5" s="34" t="s">
        <v>111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0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</row>
    <row r="6" spans="1:63" s="32" customFormat="1" ht="18.75" customHeight="1" x14ac:dyDescent="0.15">
      <c r="A6" s="29"/>
      <c r="B6" s="35" t="s">
        <v>112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0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</row>
    <row r="7" spans="1:63" s="32" customFormat="1" ht="18.75" customHeight="1" x14ac:dyDescent="0.2">
      <c r="A7" s="29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0"/>
      <c r="AA7" s="31"/>
      <c r="AB7" s="36" t="s">
        <v>110</v>
      </c>
      <c r="AC7" s="37"/>
      <c r="AD7" s="37"/>
      <c r="AE7" s="37"/>
      <c r="AF7" s="37"/>
      <c r="AG7" s="37"/>
      <c r="AH7" s="38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</row>
    <row r="8" spans="1:63" ht="60" customHeight="1" x14ac:dyDescent="0.2">
      <c r="A8" s="5"/>
      <c r="B8" s="5"/>
      <c r="C8" s="18" t="s">
        <v>0</v>
      </c>
      <c r="D8" s="5" t="s">
        <v>67</v>
      </c>
      <c r="E8" s="5" t="s">
        <v>70</v>
      </c>
      <c r="F8" s="5" t="s">
        <v>64</v>
      </c>
      <c r="G8" s="5" t="s">
        <v>71</v>
      </c>
      <c r="H8" s="5" t="s">
        <v>72</v>
      </c>
      <c r="I8" s="5" t="s">
        <v>74</v>
      </c>
      <c r="J8" s="5" t="s">
        <v>89</v>
      </c>
      <c r="K8" s="5" t="s">
        <v>95</v>
      </c>
      <c r="L8" s="5" t="s">
        <v>65</v>
      </c>
      <c r="M8" s="5" t="s">
        <v>66</v>
      </c>
      <c r="N8" s="5" t="s">
        <v>90</v>
      </c>
      <c r="O8" s="5" t="s">
        <v>101</v>
      </c>
      <c r="P8" s="5" t="s">
        <v>91</v>
      </c>
      <c r="Q8" s="5" t="s">
        <v>92</v>
      </c>
      <c r="R8" s="5" t="s">
        <v>93</v>
      </c>
      <c r="S8" s="5" t="s">
        <v>96</v>
      </c>
      <c r="T8" s="5" t="s">
        <v>98</v>
      </c>
      <c r="U8" s="5" t="s">
        <v>97</v>
      </c>
      <c r="V8" s="5" t="s">
        <v>99</v>
      </c>
      <c r="W8" s="5" t="s">
        <v>68</v>
      </c>
      <c r="X8" s="5" t="s">
        <v>86</v>
      </c>
      <c r="Y8" s="5" t="s">
        <v>69</v>
      </c>
      <c r="Z8" s="5" t="s">
        <v>87</v>
      </c>
      <c r="AA8" s="5" t="s">
        <v>100</v>
      </c>
      <c r="AB8" s="5" t="s">
        <v>105</v>
      </c>
      <c r="AC8" s="5" t="s">
        <v>106</v>
      </c>
      <c r="AD8" s="5" t="s">
        <v>107</v>
      </c>
      <c r="AE8" s="5" t="s">
        <v>104</v>
      </c>
      <c r="AF8" s="5" t="s">
        <v>108</v>
      </c>
      <c r="AG8" s="5" t="s">
        <v>109</v>
      </c>
      <c r="AH8" s="5" t="s">
        <v>102</v>
      </c>
    </row>
    <row r="9" spans="1:63" ht="20" customHeight="1" x14ac:dyDescent="0.2">
      <c r="A9" s="6">
        <v>1</v>
      </c>
      <c r="B9" s="6" t="s">
        <v>1</v>
      </c>
      <c r="C9" s="7" t="s">
        <v>2</v>
      </c>
      <c r="D9" s="20" t="s">
        <v>3</v>
      </c>
      <c r="E9" s="6">
        <v>1</v>
      </c>
      <c r="F9" s="6" t="s">
        <v>4</v>
      </c>
      <c r="G9" s="8">
        <v>40544</v>
      </c>
      <c r="H9" s="8">
        <v>46419</v>
      </c>
      <c r="I9" s="27"/>
      <c r="J9" s="22">
        <v>69.397217999999995</v>
      </c>
      <c r="K9" s="9">
        <v>63.634</v>
      </c>
      <c r="L9" s="9">
        <f>J9-K9</f>
        <v>5.7632179999999948</v>
      </c>
      <c r="M9" s="10">
        <f>(J9-K9)/K9</f>
        <v>9.0568218248106278E-2</v>
      </c>
      <c r="N9" s="21">
        <v>38.442</v>
      </c>
      <c r="O9" s="21">
        <f t="shared" ref="O9:O18" si="0">J9-N9</f>
        <v>30.955217999999995</v>
      </c>
      <c r="P9" s="21">
        <v>38.442</v>
      </c>
      <c r="Q9" s="22">
        <v>66.927000000000007</v>
      </c>
      <c r="R9" s="16"/>
      <c r="S9" s="22">
        <v>57.444000000000003</v>
      </c>
      <c r="T9" s="9">
        <v>0.5</v>
      </c>
      <c r="U9" s="9">
        <v>6.6289999999999996</v>
      </c>
      <c r="V9" s="23">
        <v>2.3540000000000001</v>
      </c>
      <c r="W9" s="19"/>
      <c r="X9" s="19"/>
      <c r="Y9" s="19"/>
      <c r="Z9" s="19"/>
      <c r="AA9" s="21">
        <f>J9-K9</f>
        <v>5.7632179999999948</v>
      </c>
      <c r="AB9" s="14"/>
      <c r="AC9" s="14"/>
      <c r="AD9" s="14"/>
      <c r="AE9" s="14"/>
      <c r="AF9" s="14"/>
      <c r="AG9" s="14"/>
      <c r="AH9" s="14"/>
    </row>
    <row r="10" spans="1:63" ht="20" customHeight="1" x14ac:dyDescent="0.2">
      <c r="A10" s="6">
        <f>A9+1</f>
        <v>2</v>
      </c>
      <c r="B10" s="6" t="s">
        <v>1</v>
      </c>
      <c r="C10" s="7" t="s">
        <v>5</v>
      </c>
      <c r="D10" s="20" t="s">
        <v>6</v>
      </c>
      <c r="E10" s="6">
        <v>2</v>
      </c>
      <c r="F10" s="6" t="s">
        <v>4</v>
      </c>
      <c r="G10" s="8">
        <v>41214</v>
      </c>
      <c r="H10" s="8">
        <v>45566</v>
      </c>
      <c r="I10" s="27"/>
      <c r="J10" s="22">
        <v>71.669811999999993</v>
      </c>
      <c r="K10" s="9">
        <v>116.938</v>
      </c>
      <c r="L10" s="9">
        <f t="shared" ref="L10:L39" si="1">J10-K10</f>
        <v>-45.268188000000009</v>
      </c>
      <c r="M10" s="10">
        <f t="shared" ref="M10:M38" si="2">(J10-K10)/K10</f>
        <v>-0.3871127264020251</v>
      </c>
      <c r="N10" s="21">
        <v>72.2</v>
      </c>
      <c r="O10" s="21">
        <f t="shared" si="0"/>
        <v>-0.53018800000000965</v>
      </c>
      <c r="P10" s="21" t="s">
        <v>75</v>
      </c>
      <c r="Q10" s="22">
        <v>71.606840000000005</v>
      </c>
      <c r="R10" s="16"/>
      <c r="S10" s="22">
        <v>70.376842999999994</v>
      </c>
      <c r="T10" s="9">
        <v>1.23</v>
      </c>
      <c r="U10" s="9">
        <v>0</v>
      </c>
      <c r="V10" s="9">
        <v>0</v>
      </c>
      <c r="W10" s="14"/>
      <c r="X10" s="14"/>
      <c r="Y10" s="14"/>
      <c r="Z10" s="14"/>
      <c r="AA10" s="21">
        <f t="shared" ref="AA10:AA38" si="3">J10-K10</f>
        <v>-45.268188000000009</v>
      </c>
      <c r="AB10" s="14"/>
      <c r="AC10" s="14"/>
      <c r="AD10" s="14"/>
      <c r="AE10" s="14"/>
      <c r="AF10" s="14"/>
      <c r="AG10" s="14"/>
      <c r="AH10" s="14"/>
    </row>
    <row r="11" spans="1:63" ht="20" customHeight="1" x14ac:dyDescent="0.2">
      <c r="A11" s="6">
        <f t="shared" ref="A11:A38" si="4">A10+1</f>
        <v>3</v>
      </c>
      <c r="B11" s="6" t="s">
        <v>1</v>
      </c>
      <c r="C11" s="7" t="s">
        <v>7</v>
      </c>
      <c r="D11" s="20" t="s">
        <v>8</v>
      </c>
      <c r="E11" s="6">
        <v>3</v>
      </c>
      <c r="F11" s="6" t="s">
        <v>4</v>
      </c>
      <c r="G11" s="8">
        <v>41183</v>
      </c>
      <c r="H11" s="8">
        <v>45839</v>
      </c>
      <c r="I11" s="27"/>
      <c r="J11" s="22">
        <v>38.211196000000001</v>
      </c>
      <c r="K11" s="9">
        <v>38.179000000000002</v>
      </c>
      <c r="L11" s="9">
        <f t="shared" si="1"/>
        <v>3.2195999999999003E-2</v>
      </c>
      <c r="M11" s="10">
        <f t="shared" si="2"/>
        <v>8.4329081432198334E-4</v>
      </c>
      <c r="N11" s="21">
        <v>26.594999999999999</v>
      </c>
      <c r="O11" s="21">
        <f t="shared" si="0"/>
        <v>11.616196000000002</v>
      </c>
      <c r="P11" s="21">
        <v>26.594999999999999</v>
      </c>
      <c r="Q11" s="22">
        <v>37.675939999999997</v>
      </c>
      <c r="R11" s="16"/>
      <c r="S11" s="24">
        <v>35.906745999999998</v>
      </c>
      <c r="T11" s="9">
        <v>1.76919</v>
      </c>
      <c r="U11" s="9">
        <v>0</v>
      </c>
      <c r="V11" s="9">
        <v>0</v>
      </c>
      <c r="W11" s="14"/>
      <c r="X11" s="14"/>
      <c r="Y11" s="14"/>
      <c r="Z11" s="14"/>
      <c r="AA11" s="21">
        <f t="shared" si="3"/>
        <v>3.2195999999999003E-2</v>
      </c>
      <c r="AB11" s="14"/>
      <c r="AC11" s="14"/>
      <c r="AD11" s="14"/>
      <c r="AE11" s="14"/>
      <c r="AF11" s="14"/>
      <c r="AG11" s="14"/>
      <c r="AH11" s="14"/>
    </row>
    <row r="12" spans="1:63" ht="20" customHeight="1" x14ac:dyDescent="0.2">
      <c r="A12" s="6">
        <f t="shared" si="4"/>
        <v>4</v>
      </c>
      <c r="B12" s="6" t="s">
        <v>1</v>
      </c>
      <c r="C12" s="7" t="s">
        <v>88</v>
      </c>
      <c r="D12" s="20" t="s">
        <v>9</v>
      </c>
      <c r="E12" s="6">
        <v>4</v>
      </c>
      <c r="F12" s="6" t="s">
        <v>4</v>
      </c>
      <c r="G12" s="8">
        <v>40787</v>
      </c>
      <c r="H12" s="8">
        <v>45627</v>
      </c>
      <c r="I12" s="27"/>
      <c r="J12" s="22">
        <v>94.891779</v>
      </c>
      <c r="K12" s="9">
        <v>53.155000000000001</v>
      </c>
      <c r="L12" s="12">
        <f t="shared" si="1"/>
        <v>41.736778999999999</v>
      </c>
      <c r="M12" s="13">
        <f t="shared" si="2"/>
        <v>0.78519008559872072</v>
      </c>
      <c r="N12" s="21">
        <v>58.262</v>
      </c>
      <c r="O12" s="21">
        <f t="shared" si="0"/>
        <v>36.629778999999999</v>
      </c>
      <c r="P12" s="21" t="s">
        <v>75</v>
      </c>
      <c r="Q12" s="22">
        <v>94.9</v>
      </c>
      <c r="R12" s="16"/>
      <c r="S12" s="24">
        <v>94.9</v>
      </c>
      <c r="T12" s="9">
        <v>0</v>
      </c>
      <c r="U12" s="9">
        <v>0</v>
      </c>
      <c r="V12" s="9">
        <v>0</v>
      </c>
      <c r="W12" s="14"/>
      <c r="X12" s="14"/>
      <c r="Y12" s="14"/>
      <c r="Z12" s="14"/>
      <c r="AA12" s="21">
        <f t="shared" si="3"/>
        <v>41.736778999999999</v>
      </c>
      <c r="AB12" s="14"/>
      <c r="AC12" s="14"/>
      <c r="AD12" s="14"/>
      <c r="AE12" s="14"/>
      <c r="AF12" s="14"/>
      <c r="AG12" s="14"/>
      <c r="AH12" s="14"/>
    </row>
    <row r="13" spans="1:63" ht="20" customHeight="1" x14ac:dyDescent="0.2">
      <c r="A13" s="6">
        <f t="shared" si="4"/>
        <v>5</v>
      </c>
      <c r="B13" s="6" t="s">
        <v>1</v>
      </c>
      <c r="C13" s="7" t="s">
        <v>10</v>
      </c>
      <c r="D13" s="20" t="s">
        <v>11</v>
      </c>
      <c r="E13" s="6">
        <v>5</v>
      </c>
      <c r="F13" s="6" t="s">
        <v>4</v>
      </c>
      <c r="G13" s="8">
        <v>41640</v>
      </c>
      <c r="H13" s="8">
        <v>46266</v>
      </c>
      <c r="I13" s="27"/>
      <c r="J13" s="22">
        <v>65.302806000000004</v>
      </c>
      <c r="K13" s="9">
        <v>45</v>
      </c>
      <c r="L13" s="12">
        <f t="shared" si="1"/>
        <v>20.302806000000004</v>
      </c>
      <c r="M13" s="13">
        <f t="shared" si="2"/>
        <v>0.45117346666666674</v>
      </c>
      <c r="N13" s="21">
        <v>58.19</v>
      </c>
      <c r="O13" s="21">
        <f t="shared" si="0"/>
        <v>7.1128060000000062</v>
      </c>
      <c r="P13" s="21" t="s">
        <v>75</v>
      </c>
      <c r="Q13" s="22">
        <v>63.755389999999998</v>
      </c>
      <c r="R13" s="16"/>
      <c r="S13" s="24">
        <v>53.938384999999997</v>
      </c>
      <c r="T13" s="9">
        <v>6</v>
      </c>
      <c r="U13" s="9">
        <v>3.8170000000000002</v>
      </c>
      <c r="V13" s="9">
        <v>0</v>
      </c>
      <c r="W13" s="14"/>
      <c r="X13" s="14"/>
      <c r="Y13" s="14"/>
      <c r="Z13" s="14"/>
      <c r="AA13" s="21">
        <f t="shared" si="3"/>
        <v>20.302806000000004</v>
      </c>
      <c r="AB13" s="14"/>
      <c r="AC13" s="14"/>
      <c r="AD13" s="14"/>
      <c r="AE13" s="14"/>
      <c r="AF13" s="14"/>
      <c r="AG13" s="14"/>
      <c r="AH13" s="14"/>
    </row>
    <row r="14" spans="1:63" ht="20" customHeight="1" x14ac:dyDescent="0.2">
      <c r="A14" s="6">
        <f t="shared" si="4"/>
        <v>6</v>
      </c>
      <c r="B14" s="6" t="s">
        <v>1</v>
      </c>
      <c r="C14" s="7" t="s">
        <v>12</v>
      </c>
      <c r="D14" s="20" t="s">
        <v>13</v>
      </c>
      <c r="E14" s="6">
        <v>6</v>
      </c>
      <c r="F14" s="6" t="s">
        <v>4</v>
      </c>
      <c r="G14" s="8">
        <v>39845</v>
      </c>
      <c r="H14" s="8">
        <v>46023</v>
      </c>
      <c r="I14" s="27"/>
      <c r="J14" s="22">
        <v>47.586933999999999</v>
      </c>
      <c r="K14" s="9">
        <v>35.957000000000001</v>
      </c>
      <c r="L14" s="12">
        <f t="shared" si="1"/>
        <v>11.629933999999999</v>
      </c>
      <c r="M14" s="13">
        <f t="shared" si="2"/>
        <v>0.32344005339711318</v>
      </c>
      <c r="N14" s="21">
        <v>12.291</v>
      </c>
      <c r="O14" s="21">
        <f t="shared" si="0"/>
        <v>35.295934000000003</v>
      </c>
      <c r="P14" s="21">
        <v>12.291</v>
      </c>
      <c r="Q14" s="22">
        <v>43.474980000000002</v>
      </c>
      <c r="R14" s="16"/>
      <c r="S14" s="24">
        <v>34.122979999999998</v>
      </c>
      <c r="T14" s="9">
        <v>5.8680000000000003</v>
      </c>
      <c r="U14" s="9">
        <v>3.484</v>
      </c>
      <c r="V14" s="9">
        <v>0</v>
      </c>
      <c r="W14" s="14"/>
      <c r="X14" s="14"/>
      <c r="Y14" s="14"/>
      <c r="Z14" s="14"/>
      <c r="AA14" s="21">
        <f t="shared" si="3"/>
        <v>11.629933999999999</v>
      </c>
      <c r="AB14" s="14"/>
      <c r="AC14" s="14"/>
      <c r="AD14" s="14"/>
      <c r="AE14" s="14"/>
      <c r="AF14" s="14"/>
      <c r="AG14" s="14"/>
      <c r="AH14" s="14"/>
    </row>
    <row r="15" spans="1:63" ht="20" customHeight="1" x14ac:dyDescent="0.2">
      <c r="A15" s="6">
        <f t="shared" si="4"/>
        <v>7</v>
      </c>
      <c r="B15" s="6" t="s">
        <v>1</v>
      </c>
      <c r="C15" s="7" t="s">
        <v>14</v>
      </c>
      <c r="D15" s="20" t="s">
        <v>15</v>
      </c>
      <c r="E15" s="6">
        <v>7</v>
      </c>
      <c r="F15" s="6" t="s">
        <v>4</v>
      </c>
      <c r="G15" s="8">
        <v>38777</v>
      </c>
      <c r="H15" s="8">
        <v>46478</v>
      </c>
      <c r="I15" s="27"/>
      <c r="J15" s="22">
        <v>60.569792</v>
      </c>
      <c r="K15" s="9">
        <v>55.384999999999998</v>
      </c>
      <c r="L15" s="9">
        <f t="shared" si="1"/>
        <v>5.1847920000000016</v>
      </c>
      <c r="M15" s="10">
        <f t="shared" si="2"/>
        <v>9.3613649905209026E-2</v>
      </c>
      <c r="N15" s="21">
        <v>12.766</v>
      </c>
      <c r="O15" s="21">
        <f t="shared" si="0"/>
        <v>47.803792000000001</v>
      </c>
      <c r="P15" s="21">
        <v>12.766</v>
      </c>
      <c r="Q15" s="22">
        <v>54.619</v>
      </c>
      <c r="R15" s="16"/>
      <c r="S15" s="24">
        <v>46.798999999999999</v>
      </c>
      <c r="T15" s="9">
        <v>3.45</v>
      </c>
      <c r="U15" s="9">
        <v>1.9079999999999999</v>
      </c>
      <c r="V15" s="9">
        <v>2.4620000000000002</v>
      </c>
      <c r="W15" s="14"/>
      <c r="X15" s="14"/>
      <c r="Y15" s="14"/>
      <c r="Z15" s="14"/>
      <c r="AA15" s="21">
        <f t="shared" si="3"/>
        <v>5.1847920000000016</v>
      </c>
      <c r="AB15" s="14"/>
      <c r="AC15" s="14"/>
      <c r="AD15" s="14"/>
      <c r="AE15" s="14"/>
      <c r="AF15" s="14"/>
      <c r="AG15" s="14"/>
      <c r="AH15" s="14"/>
    </row>
    <row r="16" spans="1:63" ht="20" customHeight="1" x14ac:dyDescent="0.2">
      <c r="A16" s="6">
        <f t="shared" si="4"/>
        <v>8</v>
      </c>
      <c r="B16" s="6" t="s">
        <v>1</v>
      </c>
      <c r="C16" s="7" t="s">
        <v>16</v>
      </c>
      <c r="D16" s="20" t="s">
        <v>17</v>
      </c>
      <c r="E16" s="6">
        <v>8</v>
      </c>
      <c r="F16" s="6" t="s">
        <v>4</v>
      </c>
      <c r="G16" s="8">
        <v>39052</v>
      </c>
      <c r="H16" s="8">
        <v>45839</v>
      </c>
      <c r="I16" s="27"/>
      <c r="J16" s="22">
        <v>45.947488</v>
      </c>
      <c r="K16" s="9">
        <v>46.253999999999998</v>
      </c>
      <c r="L16" s="9">
        <f t="shared" si="1"/>
        <v>-0.3065119999999979</v>
      </c>
      <c r="M16" s="10">
        <f t="shared" si="2"/>
        <v>-6.6267133653305213E-3</v>
      </c>
      <c r="N16" s="21">
        <v>21.768000000000001</v>
      </c>
      <c r="O16" s="21">
        <f t="shared" si="0"/>
        <v>24.179487999999999</v>
      </c>
      <c r="P16" s="21">
        <v>21.768000000000001</v>
      </c>
      <c r="Q16" s="22">
        <v>45.934980000000003</v>
      </c>
      <c r="R16" s="16"/>
      <c r="S16" s="24">
        <v>45.86598</v>
      </c>
      <c r="T16" s="9">
        <v>6.9000000000000006E-2</v>
      </c>
      <c r="U16" s="9">
        <v>0</v>
      </c>
      <c r="V16" s="9">
        <v>0</v>
      </c>
      <c r="W16" s="14"/>
      <c r="X16" s="14"/>
      <c r="Y16" s="14"/>
      <c r="Z16" s="14"/>
      <c r="AA16" s="21">
        <f t="shared" si="3"/>
        <v>-0.3065119999999979</v>
      </c>
      <c r="AB16" s="14"/>
      <c r="AC16" s="14"/>
      <c r="AD16" s="14"/>
      <c r="AE16" s="14"/>
      <c r="AF16" s="14"/>
      <c r="AG16" s="14"/>
      <c r="AH16" s="14"/>
    </row>
    <row r="17" spans="1:34" ht="20" customHeight="1" x14ac:dyDescent="0.2">
      <c r="A17" s="6">
        <f t="shared" si="4"/>
        <v>9</v>
      </c>
      <c r="B17" s="6" t="s">
        <v>1</v>
      </c>
      <c r="C17" s="7" t="s">
        <v>18</v>
      </c>
      <c r="D17" s="20" t="s">
        <v>19</v>
      </c>
      <c r="E17" s="6">
        <v>9</v>
      </c>
      <c r="F17" s="6" t="s">
        <v>4</v>
      </c>
      <c r="G17" s="8">
        <v>41974</v>
      </c>
      <c r="H17" s="8">
        <v>47423</v>
      </c>
      <c r="I17" s="27"/>
      <c r="J17" s="22">
        <v>60.9</v>
      </c>
      <c r="K17" s="9">
        <v>60.930999999999997</v>
      </c>
      <c r="L17" s="9">
        <f t="shared" si="1"/>
        <v>-3.0999999999998806E-2</v>
      </c>
      <c r="M17" s="10">
        <f t="shared" si="2"/>
        <v>-5.0877221775448968E-4</v>
      </c>
      <c r="N17" s="21">
        <v>60.93</v>
      </c>
      <c r="O17" s="21">
        <f t="shared" si="0"/>
        <v>-3.0000000000001137E-2</v>
      </c>
      <c r="P17" s="21">
        <v>60.93</v>
      </c>
      <c r="Q17" s="22">
        <v>36.904159999999997</v>
      </c>
      <c r="R17" s="16"/>
      <c r="S17" s="24">
        <v>27.844342999999999</v>
      </c>
      <c r="T17" s="9">
        <v>2.5499999999999998</v>
      </c>
      <c r="U17" s="9">
        <v>2.319</v>
      </c>
      <c r="V17" s="9">
        <v>4.1908200000000004</v>
      </c>
      <c r="W17" s="14"/>
      <c r="X17" s="14"/>
      <c r="Y17" s="14"/>
      <c r="Z17" s="14"/>
      <c r="AA17" s="21">
        <f t="shared" si="3"/>
        <v>-3.0999999999998806E-2</v>
      </c>
      <c r="AB17" s="14"/>
      <c r="AC17" s="14"/>
      <c r="AD17" s="14"/>
      <c r="AE17" s="14"/>
      <c r="AF17" s="14"/>
      <c r="AG17" s="14"/>
      <c r="AH17" s="14"/>
    </row>
    <row r="18" spans="1:34" ht="20" customHeight="1" x14ac:dyDescent="0.2">
      <c r="A18" s="6">
        <f t="shared" si="4"/>
        <v>10</v>
      </c>
      <c r="B18" s="6" t="s">
        <v>1</v>
      </c>
      <c r="C18" s="7" t="s">
        <v>20</v>
      </c>
      <c r="D18" s="20" t="s">
        <v>21</v>
      </c>
      <c r="E18" s="6">
        <v>10</v>
      </c>
      <c r="F18" s="6" t="s">
        <v>22</v>
      </c>
      <c r="G18" s="8">
        <v>42339</v>
      </c>
      <c r="H18" s="8">
        <v>46388</v>
      </c>
      <c r="I18" s="27"/>
      <c r="J18" s="22">
        <v>59.743144000000001</v>
      </c>
      <c r="K18" s="9">
        <v>50.7</v>
      </c>
      <c r="L18" s="9"/>
      <c r="M18" s="10"/>
      <c r="N18" s="21">
        <v>50.7</v>
      </c>
      <c r="O18" s="21">
        <f t="shared" si="0"/>
        <v>9.0431439999999981</v>
      </c>
      <c r="P18" s="21">
        <v>50.7</v>
      </c>
      <c r="Q18" s="22">
        <v>54.997500000000002</v>
      </c>
      <c r="R18" s="16"/>
      <c r="S18" s="24">
        <v>29.544497</v>
      </c>
      <c r="T18" s="9">
        <v>7.4480000000000004</v>
      </c>
      <c r="U18" s="9">
        <v>12.419</v>
      </c>
      <c r="V18" s="9">
        <v>5.5860000000000003</v>
      </c>
      <c r="W18" s="14"/>
      <c r="X18" s="14"/>
      <c r="Y18" s="14"/>
      <c r="Z18" s="14"/>
      <c r="AA18" s="21">
        <f t="shared" si="3"/>
        <v>9.0431439999999981</v>
      </c>
      <c r="AB18" s="14"/>
      <c r="AC18" s="14"/>
      <c r="AD18" s="14"/>
      <c r="AE18" s="14"/>
      <c r="AF18" s="14"/>
      <c r="AG18" s="14"/>
      <c r="AH18" s="14"/>
    </row>
    <row r="19" spans="1:34" ht="24" customHeight="1" x14ac:dyDescent="0.2">
      <c r="A19" s="6">
        <f t="shared" si="4"/>
        <v>11</v>
      </c>
      <c r="B19" s="6" t="s">
        <v>1</v>
      </c>
      <c r="C19" s="7" t="s">
        <v>23</v>
      </c>
      <c r="D19" s="20" t="s">
        <v>24</v>
      </c>
      <c r="E19" s="6">
        <v>11</v>
      </c>
      <c r="F19" s="6" t="s">
        <v>22</v>
      </c>
      <c r="G19" s="8">
        <v>42309</v>
      </c>
      <c r="H19" s="8">
        <v>49369</v>
      </c>
      <c r="I19" s="27"/>
      <c r="J19" s="22">
        <v>156.4</v>
      </c>
      <c r="K19" s="9">
        <v>77.498000000000005</v>
      </c>
      <c r="L19" s="12">
        <f t="shared" si="1"/>
        <v>78.902000000000001</v>
      </c>
      <c r="M19" s="13">
        <f t="shared" si="2"/>
        <v>1.0181165965573304</v>
      </c>
      <c r="N19" s="21" t="s">
        <v>73</v>
      </c>
      <c r="O19" s="21"/>
      <c r="P19" s="21" t="s">
        <v>73</v>
      </c>
      <c r="Q19" s="22">
        <v>124.3</v>
      </c>
      <c r="R19" s="16"/>
      <c r="S19" s="24">
        <v>3.7951649999999999</v>
      </c>
      <c r="T19" s="9">
        <v>0</v>
      </c>
      <c r="U19" s="9">
        <v>0.46200000000000002</v>
      </c>
      <c r="V19" s="9">
        <v>77.129000000000005</v>
      </c>
      <c r="W19" s="14"/>
      <c r="X19" s="14"/>
      <c r="Y19" s="14"/>
      <c r="Z19" s="14"/>
      <c r="AA19" s="21">
        <f t="shared" si="3"/>
        <v>78.902000000000001</v>
      </c>
      <c r="AB19" s="14"/>
      <c r="AC19" s="14"/>
      <c r="AD19" s="14"/>
      <c r="AE19" s="14"/>
      <c r="AF19" s="14"/>
      <c r="AG19" s="14"/>
      <c r="AH19" s="14"/>
    </row>
    <row r="20" spans="1:34" ht="20" customHeight="1" x14ac:dyDescent="0.2">
      <c r="A20" s="6">
        <f t="shared" si="4"/>
        <v>12</v>
      </c>
      <c r="B20" s="6" t="s">
        <v>1</v>
      </c>
      <c r="C20" s="7" t="s">
        <v>25</v>
      </c>
      <c r="D20" s="20" t="s">
        <v>26</v>
      </c>
      <c r="E20" s="6">
        <v>12</v>
      </c>
      <c r="F20" s="6" t="s">
        <v>4</v>
      </c>
      <c r="G20" s="8">
        <v>42614</v>
      </c>
      <c r="H20" s="8">
        <v>46753</v>
      </c>
      <c r="I20" s="27"/>
      <c r="J20" s="22">
        <v>124.903785</v>
      </c>
      <c r="K20" s="9">
        <v>65</v>
      </c>
      <c r="L20" s="12">
        <f t="shared" si="1"/>
        <v>59.903784999999999</v>
      </c>
      <c r="M20" s="13">
        <f t="shared" si="2"/>
        <v>0.92159669230769226</v>
      </c>
      <c r="N20" s="21">
        <v>124.904</v>
      </c>
      <c r="O20" s="21">
        <f>J20-N20</f>
        <v>-2.1499999999718966E-4</v>
      </c>
      <c r="P20" s="21" t="s">
        <v>73</v>
      </c>
      <c r="Q20" s="22">
        <v>111.27025</v>
      </c>
      <c r="R20" s="16"/>
      <c r="S20" s="24">
        <v>18.69125</v>
      </c>
      <c r="T20" s="9">
        <v>42.31</v>
      </c>
      <c r="U20" s="9">
        <v>17.359000000000002</v>
      </c>
      <c r="V20" s="9">
        <v>32.909999999999997</v>
      </c>
      <c r="W20" s="14"/>
      <c r="X20" s="14"/>
      <c r="Y20" s="14"/>
      <c r="Z20" s="14"/>
      <c r="AA20" s="21">
        <f t="shared" si="3"/>
        <v>59.903784999999999</v>
      </c>
      <c r="AB20" s="14"/>
      <c r="AC20" s="14"/>
      <c r="AD20" s="14"/>
      <c r="AE20" s="14"/>
      <c r="AF20" s="14"/>
      <c r="AG20" s="14"/>
      <c r="AH20" s="14"/>
    </row>
    <row r="21" spans="1:34" ht="20" customHeight="1" x14ac:dyDescent="0.2">
      <c r="A21" s="6">
        <f t="shared" si="4"/>
        <v>13</v>
      </c>
      <c r="B21" s="6" t="s">
        <v>1</v>
      </c>
      <c r="C21" s="7" t="s">
        <v>27</v>
      </c>
      <c r="D21" s="20" t="s">
        <v>28</v>
      </c>
      <c r="E21" s="6">
        <v>13</v>
      </c>
      <c r="F21" s="6" t="s">
        <v>4</v>
      </c>
      <c r="G21" s="8">
        <v>42370</v>
      </c>
      <c r="H21" s="8">
        <v>47088</v>
      </c>
      <c r="I21" s="27"/>
      <c r="J21" s="22">
        <v>43.690657999999999</v>
      </c>
      <c r="K21" s="9">
        <v>47.747999999999998</v>
      </c>
      <c r="L21" s="9">
        <f t="shared" si="1"/>
        <v>-4.0573419999999984</v>
      </c>
      <c r="M21" s="10">
        <f t="shared" si="2"/>
        <v>-8.4974072212448667E-2</v>
      </c>
      <c r="N21" s="21">
        <v>43.69</v>
      </c>
      <c r="O21" s="21">
        <f>J21-N21</f>
        <v>6.580000000013797E-4</v>
      </c>
      <c r="P21" s="21" t="s">
        <v>73</v>
      </c>
      <c r="Q21" s="22">
        <v>32.426720000000003</v>
      </c>
      <c r="R21" s="16"/>
      <c r="S21" s="24">
        <v>11.731926</v>
      </c>
      <c r="T21" s="9">
        <v>4.9597899999999999</v>
      </c>
      <c r="U21" s="9">
        <v>5</v>
      </c>
      <c r="V21" s="9">
        <v>10.734999999999999</v>
      </c>
      <c r="W21" s="14"/>
      <c r="X21" s="14"/>
      <c r="Y21" s="14"/>
      <c r="Z21" s="14"/>
      <c r="AA21" s="21">
        <f t="shared" si="3"/>
        <v>-4.0573419999999984</v>
      </c>
      <c r="AB21" s="14"/>
      <c r="AC21" s="14"/>
      <c r="AD21" s="14"/>
      <c r="AE21" s="14"/>
      <c r="AF21" s="14"/>
      <c r="AG21" s="14"/>
      <c r="AH21" s="14"/>
    </row>
    <row r="22" spans="1:34" ht="20" customHeight="1" x14ac:dyDescent="0.2">
      <c r="A22" s="6">
        <f t="shared" si="4"/>
        <v>14</v>
      </c>
      <c r="B22" s="6" t="s">
        <v>1</v>
      </c>
      <c r="C22" s="7" t="s">
        <v>29</v>
      </c>
      <c r="D22" s="20" t="s">
        <v>30</v>
      </c>
      <c r="E22" s="6">
        <v>14</v>
      </c>
      <c r="F22" s="6" t="s">
        <v>4</v>
      </c>
      <c r="G22" s="8">
        <v>42887</v>
      </c>
      <c r="H22" s="8">
        <v>47088</v>
      </c>
      <c r="I22" s="27"/>
      <c r="J22" s="21">
        <v>38.023110000000003</v>
      </c>
      <c r="K22" s="9">
        <v>38.023000000000003</v>
      </c>
      <c r="L22" s="9">
        <f t="shared" si="1"/>
        <v>1.0999999999938836E-4</v>
      </c>
      <c r="M22" s="10">
        <f t="shared" si="2"/>
        <v>2.8929858243533744E-6</v>
      </c>
      <c r="N22" s="21">
        <v>38.023000000000003</v>
      </c>
      <c r="O22" s="21">
        <f>J22-N22</f>
        <v>1.0999999999938836E-4</v>
      </c>
      <c r="P22" s="21">
        <v>38.023000000000003</v>
      </c>
      <c r="Q22" s="22">
        <v>28.466000000000001</v>
      </c>
      <c r="R22" s="16"/>
      <c r="S22" s="24">
        <v>19.591999999999999</v>
      </c>
      <c r="T22" s="9">
        <v>1.75</v>
      </c>
      <c r="U22" s="9">
        <v>2.96</v>
      </c>
      <c r="V22" s="9">
        <v>4.1639999999999997</v>
      </c>
      <c r="W22" s="14"/>
      <c r="X22" s="14"/>
      <c r="Y22" s="14"/>
      <c r="Z22" s="14"/>
      <c r="AA22" s="21">
        <f t="shared" si="3"/>
        <v>1.0999999999938836E-4</v>
      </c>
      <c r="AB22" s="14"/>
      <c r="AC22" s="14"/>
      <c r="AD22" s="14"/>
      <c r="AE22" s="14"/>
      <c r="AF22" s="14"/>
      <c r="AG22" s="14"/>
      <c r="AH22" s="14"/>
    </row>
    <row r="23" spans="1:34" ht="20" customHeight="1" x14ac:dyDescent="0.2">
      <c r="A23" s="6">
        <f t="shared" si="4"/>
        <v>15</v>
      </c>
      <c r="B23" s="6" t="s">
        <v>1</v>
      </c>
      <c r="C23" s="7" t="s">
        <v>31</v>
      </c>
      <c r="D23" s="20" t="s">
        <v>32</v>
      </c>
      <c r="E23" s="6">
        <v>15</v>
      </c>
      <c r="F23" s="6" t="s">
        <v>22</v>
      </c>
      <c r="G23" s="8">
        <v>42767</v>
      </c>
      <c r="H23" s="8">
        <v>45231</v>
      </c>
      <c r="I23" s="27"/>
      <c r="J23" s="21">
        <v>178.038205</v>
      </c>
      <c r="K23" s="9">
        <v>203.8</v>
      </c>
      <c r="L23" s="9"/>
      <c r="M23" s="10"/>
      <c r="N23" s="21">
        <v>176.239</v>
      </c>
      <c r="O23" s="21">
        <f>J23-N23</f>
        <v>1.7992050000000006</v>
      </c>
      <c r="P23" s="21">
        <v>176.239</v>
      </c>
      <c r="Q23" s="22">
        <v>174.88200000000001</v>
      </c>
      <c r="R23" s="16"/>
      <c r="S23" s="24">
        <v>173.51500100000001</v>
      </c>
      <c r="T23" s="9">
        <v>1.367</v>
      </c>
      <c r="U23" s="9">
        <v>0</v>
      </c>
      <c r="V23" s="9">
        <v>0</v>
      </c>
      <c r="W23" s="14"/>
      <c r="X23" s="14"/>
      <c r="Y23" s="14"/>
      <c r="Z23" s="14"/>
      <c r="AA23" s="21">
        <f t="shared" si="3"/>
        <v>-25.761795000000006</v>
      </c>
      <c r="AB23" s="14"/>
      <c r="AC23" s="14"/>
      <c r="AD23" s="14"/>
      <c r="AE23" s="14"/>
      <c r="AF23" s="14"/>
      <c r="AG23" s="14"/>
      <c r="AH23" s="14"/>
    </row>
    <row r="24" spans="1:34" ht="23" customHeight="1" x14ac:dyDescent="0.2">
      <c r="A24" s="6">
        <f t="shared" si="4"/>
        <v>16</v>
      </c>
      <c r="B24" s="6" t="s">
        <v>1</v>
      </c>
      <c r="C24" s="7" t="s">
        <v>33</v>
      </c>
      <c r="D24" s="20">
        <v>80148</v>
      </c>
      <c r="E24" s="6">
        <v>16</v>
      </c>
      <c r="F24" s="6" t="s">
        <v>4</v>
      </c>
      <c r="G24" s="8">
        <v>42339</v>
      </c>
      <c r="H24" s="8">
        <v>46722</v>
      </c>
      <c r="I24" s="27"/>
      <c r="J24" s="21">
        <v>40.213366999999998</v>
      </c>
      <c r="K24" s="9">
        <v>23.445</v>
      </c>
      <c r="L24" s="12">
        <f t="shared" si="1"/>
        <v>16.768366999999998</v>
      </c>
      <c r="M24" s="13">
        <f t="shared" si="2"/>
        <v>0.71522145446790353</v>
      </c>
      <c r="N24" s="21" t="s">
        <v>73</v>
      </c>
      <c r="O24" s="21"/>
      <c r="P24" s="21" t="s">
        <v>73</v>
      </c>
      <c r="Q24" s="22">
        <v>32.852339999999998</v>
      </c>
      <c r="R24" s="16"/>
      <c r="S24" s="24">
        <v>6.7857019999999997</v>
      </c>
      <c r="T24" s="9">
        <v>6.0776399999999997</v>
      </c>
      <c r="U24" s="9">
        <v>7.2450000000000001</v>
      </c>
      <c r="V24" s="9">
        <v>12.744</v>
      </c>
      <c r="W24" s="14"/>
      <c r="X24" s="14"/>
      <c r="Y24" s="14"/>
      <c r="Z24" s="14"/>
      <c r="AA24" s="21">
        <f t="shared" si="3"/>
        <v>16.768366999999998</v>
      </c>
      <c r="AB24" s="14"/>
      <c r="AC24" s="14"/>
      <c r="AD24" s="14"/>
      <c r="AE24" s="14"/>
      <c r="AF24" s="14"/>
      <c r="AG24" s="14"/>
      <c r="AH24" s="14"/>
    </row>
    <row r="25" spans="1:34" ht="20" customHeight="1" x14ac:dyDescent="0.2">
      <c r="A25" s="6">
        <f t="shared" si="4"/>
        <v>17</v>
      </c>
      <c r="B25" s="6" t="s">
        <v>1</v>
      </c>
      <c r="C25" s="7" t="s">
        <v>34</v>
      </c>
      <c r="D25" s="20" t="s">
        <v>35</v>
      </c>
      <c r="E25" s="6">
        <v>17</v>
      </c>
      <c r="F25" s="6" t="s">
        <v>4</v>
      </c>
      <c r="G25" s="8">
        <v>42370</v>
      </c>
      <c r="H25" s="8">
        <v>47453</v>
      </c>
      <c r="I25" s="27"/>
      <c r="J25" s="21">
        <v>55</v>
      </c>
      <c r="K25" s="9">
        <v>30</v>
      </c>
      <c r="L25" s="12">
        <f t="shared" si="1"/>
        <v>25</v>
      </c>
      <c r="M25" s="13">
        <f t="shared" si="2"/>
        <v>0.83333333333333337</v>
      </c>
      <c r="N25" s="28" t="s">
        <v>73</v>
      </c>
      <c r="O25" s="21"/>
      <c r="P25" s="21" t="s">
        <v>73</v>
      </c>
      <c r="Q25" s="22">
        <v>40.892800000000001</v>
      </c>
      <c r="R25" s="16"/>
      <c r="S25" s="24">
        <v>16.1648</v>
      </c>
      <c r="T25" s="9">
        <v>0</v>
      </c>
      <c r="U25" s="9">
        <v>0</v>
      </c>
      <c r="V25" s="9">
        <v>24.728000000000002</v>
      </c>
      <c r="W25" s="14"/>
      <c r="X25" s="14"/>
      <c r="Y25" s="14"/>
      <c r="Z25" s="14"/>
      <c r="AA25" s="21">
        <f t="shared" si="3"/>
        <v>25</v>
      </c>
      <c r="AB25" s="14"/>
      <c r="AC25" s="14"/>
      <c r="AD25" s="14"/>
      <c r="AE25" s="14"/>
      <c r="AF25" s="14"/>
      <c r="AG25" s="14"/>
      <c r="AH25" s="14"/>
    </row>
    <row r="26" spans="1:34" ht="20" customHeight="1" x14ac:dyDescent="0.2">
      <c r="A26" s="6">
        <f t="shared" si="4"/>
        <v>18</v>
      </c>
      <c r="B26" s="6" t="s">
        <v>36</v>
      </c>
      <c r="C26" s="7" t="s">
        <v>37</v>
      </c>
      <c r="D26" s="20" t="s">
        <v>38</v>
      </c>
      <c r="E26" s="6"/>
      <c r="F26" s="6" t="s">
        <v>4</v>
      </c>
      <c r="G26" s="8">
        <v>42522</v>
      </c>
      <c r="H26" s="8">
        <v>45931</v>
      </c>
      <c r="I26" s="27"/>
      <c r="J26" s="21">
        <v>44.3</v>
      </c>
      <c r="K26" s="9">
        <v>32.747</v>
      </c>
      <c r="L26" s="12">
        <f t="shared" si="1"/>
        <v>11.552999999999997</v>
      </c>
      <c r="M26" s="13">
        <f t="shared" si="2"/>
        <v>0.35279567593978067</v>
      </c>
      <c r="N26" s="21">
        <v>32.747</v>
      </c>
      <c r="O26" s="21">
        <f t="shared" ref="O26:O38" si="5">J26-N26</f>
        <v>11.552999999999997</v>
      </c>
      <c r="P26" s="21">
        <v>32.747</v>
      </c>
      <c r="Q26" s="22">
        <v>43.19952</v>
      </c>
      <c r="R26" s="16"/>
      <c r="S26" s="24">
        <v>37.101233999999998</v>
      </c>
      <c r="T26" s="9">
        <v>5.0982900000000004</v>
      </c>
      <c r="U26" s="9">
        <v>1</v>
      </c>
      <c r="V26" s="9">
        <v>0</v>
      </c>
      <c r="W26" s="14"/>
      <c r="X26" s="14"/>
      <c r="Y26" s="14"/>
      <c r="Z26" s="14"/>
      <c r="AA26" s="21">
        <f t="shared" si="3"/>
        <v>11.552999999999997</v>
      </c>
      <c r="AB26" s="14"/>
      <c r="AC26" s="14"/>
      <c r="AD26" s="14"/>
      <c r="AE26" s="14"/>
      <c r="AF26" s="14"/>
      <c r="AG26" s="14"/>
      <c r="AH26" s="14"/>
    </row>
    <row r="27" spans="1:34" ht="20" customHeight="1" x14ac:dyDescent="0.2">
      <c r="A27" s="6">
        <f t="shared" si="4"/>
        <v>19</v>
      </c>
      <c r="B27" s="6" t="s">
        <v>1</v>
      </c>
      <c r="C27" s="7" t="s">
        <v>39</v>
      </c>
      <c r="D27" s="20" t="s">
        <v>40</v>
      </c>
      <c r="E27" s="6">
        <v>18</v>
      </c>
      <c r="F27" s="6" t="s">
        <v>4</v>
      </c>
      <c r="G27" s="8">
        <v>43374</v>
      </c>
      <c r="H27" s="8">
        <v>46966</v>
      </c>
      <c r="I27" s="27"/>
      <c r="J27" s="21">
        <v>120.090835</v>
      </c>
      <c r="K27" s="9">
        <v>98.040999999999997</v>
      </c>
      <c r="L27" s="12">
        <f t="shared" si="1"/>
        <v>22.049835000000002</v>
      </c>
      <c r="M27" s="13">
        <f t="shared" si="2"/>
        <v>0.22490422374312791</v>
      </c>
      <c r="N27" s="21">
        <v>120.09099999999999</v>
      </c>
      <c r="O27" s="21">
        <f t="shared" si="5"/>
        <v>-1.6499999999552983E-4</v>
      </c>
      <c r="P27" s="21" t="s">
        <v>73</v>
      </c>
      <c r="Q27" s="22">
        <v>90.365769999999998</v>
      </c>
      <c r="R27" s="16"/>
      <c r="S27" s="24">
        <v>34.283101000000002</v>
      </c>
      <c r="T27" s="9">
        <v>11.533670000000001</v>
      </c>
      <c r="U27" s="9">
        <v>14.888999999999999</v>
      </c>
      <c r="V27" s="9">
        <v>29.66</v>
      </c>
      <c r="W27" s="14"/>
      <c r="X27" s="14"/>
      <c r="Y27" s="14"/>
      <c r="Z27" s="14"/>
      <c r="AA27" s="21">
        <f t="shared" si="3"/>
        <v>22.049835000000002</v>
      </c>
      <c r="AB27" s="14"/>
      <c r="AC27" s="14"/>
      <c r="AD27" s="14"/>
      <c r="AE27" s="14"/>
      <c r="AF27" s="14"/>
      <c r="AG27" s="14"/>
      <c r="AH27" s="14"/>
    </row>
    <row r="28" spans="1:34" ht="20" customHeight="1" x14ac:dyDescent="0.2">
      <c r="A28" s="6">
        <f t="shared" si="4"/>
        <v>20</v>
      </c>
      <c r="B28" s="6" t="s">
        <v>41</v>
      </c>
      <c r="C28" s="7" t="s">
        <v>42</v>
      </c>
      <c r="D28" s="20" t="s">
        <v>43</v>
      </c>
      <c r="E28" s="6">
        <v>19</v>
      </c>
      <c r="F28" s="6" t="s">
        <v>4</v>
      </c>
      <c r="G28" s="8">
        <v>41944</v>
      </c>
      <c r="H28" s="8">
        <v>47300</v>
      </c>
      <c r="I28" s="27"/>
      <c r="J28" s="21">
        <v>206.7</v>
      </c>
      <c r="K28" s="9">
        <v>162.19999999999999</v>
      </c>
      <c r="L28" s="12">
        <f t="shared" si="1"/>
        <v>44.5</v>
      </c>
      <c r="M28" s="13">
        <f t="shared" si="2"/>
        <v>0.27435265104808881</v>
      </c>
      <c r="N28" s="21">
        <v>162.19999999999999</v>
      </c>
      <c r="O28" s="21">
        <f t="shared" si="5"/>
        <v>44.5</v>
      </c>
      <c r="P28" s="21" t="s">
        <v>73</v>
      </c>
      <c r="Q28" s="22">
        <v>181.01951</v>
      </c>
      <c r="R28" s="16"/>
      <c r="S28" s="24">
        <v>59.295510999999998</v>
      </c>
      <c r="T28" s="9">
        <v>9.4190000000000005</v>
      </c>
      <c r="U28" s="9">
        <v>104.45399999999999</v>
      </c>
      <c r="V28" s="9">
        <v>7.851</v>
      </c>
      <c r="W28" s="14"/>
      <c r="X28" s="14"/>
      <c r="Y28" s="14"/>
      <c r="Z28" s="14"/>
      <c r="AA28" s="21">
        <f t="shared" si="3"/>
        <v>44.5</v>
      </c>
      <c r="AB28" s="14"/>
      <c r="AC28" s="14"/>
      <c r="AD28" s="14"/>
      <c r="AE28" s="14"/>
      <c r="AF28" s="14"/>
      <c r="AG28" s="14"/>
      <c r="AH28" s="14"/>
    </row>
    <row r="29" spans="1:34" ht="20" customHeight="1" x14ac:dyDescent="0.2">
      <c r="A29" s="6">
        <f t="shared" si="4"/>
        <v>21</v>
      </c>
      <c r="B29" s="6" t="s">
        <v>1</v>
      </c>
      <c r="C29" s="7" t="s">
        <v>44</v>
      </c>
      <c r="D29" s="20" t="s">
        <v>45</v>
      </c>
      <c r="E29" s="6">
        <v>20</v>
      </c>
      <c r="F29" s="6" t="s">
        <v>4</v>
      </c>
      <c r="G29" s="8">
        <v>43282</v>
      </c>
      <c r="H29" s="8">
        <v>46722</v>
      </c>
      <c r="I29" s="27"/>
      <c r="J29" s="21">
        <v>170</v>
      </c>
      <c r="K29" s="9">
        <v>170.125</v>
      </c>
      <c r="L29" s="9">
        <f t="shared" si="1"/>
        <v>-0.125</v>
      </c>
      <c r="M29" s="10">
        <f t="shared" si="2"/>
        <v>-7.347538574577516E-4</v>
      </c>
      <c r="N29" s="21">
        <v>170.125</v>
      </c>
      <c r="O29" s="21">
        <f t="shared" si="5"/>
        <v>-0.125</v>
      </c>
      <c r="P29" s="21">
        <v>170.125</v>
      </c>
      <c r="Q29" s="21">
        <v>151.09932000000001</v>
      </c>
      <c r="R29" s="16"/>
      <c r="S29" s="25">
        <v>101.565316</v>
      </c>
      <c r="T29" s="9">
        <v>0</v>
      </c>
      <c r="U29" s="9">
        <v>0</v>
      </c>
      <c r="V29" s="9">
        <v>49.533999999999999</v>
      </c>
      <c r="W29" s="14"/>
      <c r="X29" s="14"/>
      <c r="Y29" s="14"/>
      <c r="Z29" s="14"/>
      <c r="AA29" s="21">
        <f t="shared" si="3"/>
        <v>-0.125</v>
      </c>
      <c r="AB29" s="14"/>
      <c r="AC29" s="14"/>
      <c r="AD29" s="14"/>
      <c r="AE29" s="14"/>
      <c r="AF29" s="14"/>
      <c r="AG29" s="14"/>
      <c r="AH29" s="14"/>
    </row>
    <row r="30" spans="1:34" ht="20" customHeight="1" x14ac:dyDescent="0.2">
      <c r="A30" s="6">
        <f t="shared" si="4"/>
        <v>22</v>
      </c>
      <c r="B30" s="6" t="s">
        <v>1</v>
      </c>
      <c r="C30" s="7" t="s">
        <v>46</v>
      </c>
      <c r="D30" s="20" t="s">
        <v>47</v>
      </c>
      <c r="E30" s="6">
        <v>21</v>
      </c>
      <c r="F30" s="6" t="s">
        <v>4</v>
      </c>
      <c r="G30" s="8">
        <v>43405</v>
      </c>
      <c r="H30" s="8">
        <v>47484</v>
      </c>
      <c r="I30" s="27"/>
      <c r="J30" s="21">
        <v>39.858307000000003</v>
      </c>
      <c r="K30" s="9">
        <v>36.927999999999997</v>
      </c>
      <c r="L30" s="9">
        <f t="shared" si="1"/>
        <v>2.9303070000000062</v>
      </c>
      <c r="M30" s="10">
        <f t="shared" si="2"/>
        <v>7.9351900996533969E-2</v>
      </c>
      <c r="N30" s="21">
        <v>39.857999999999997</v>
      </c>
      <c r="O30" s="21">
        <f t="shared" si="5"/>
        <v>3.0700000000649652E-4</v>
      </c>
      <c r="P30" s="21" t="s">
        <v>73</v>
      </c>
      <c r="Q30" s="22">
        <v>36.677999999999997</v>
      </c>
      <c r="R30" s="16"/>
      <c r="S30" s="24">
        <v>18.507000000000001</v>
      </c>
      <c r="T30" s="9">
        <v>2.351</v>
      </c>
      <c r="U30" s="9">
        <v>1.8149999999999999</v>
      </c>
      <c r="V30" s="9">
        <v>14.005000000000001</v>
      </c>
      <c r="W30" s="14"/>
      <c r="X30" s="14"/>
      <c r="Y30" s="14"/>
      <c r="Z30" s="14"/>
      <c r="AA30" s="21">
        <f t="shared" si="3"/>
        <v>2.9303070000000062</v>
      </c>
      <c r="AB30" s="14"/>
      <c r="AC30" s="14"/>
      <c r="AD30" s="14"/>
      <c r="AE30" s="14"/>
      <c r="AF30" s="14"/>
      <c r="AG30" s="14"/>
      <c r="AH30" s="14"/>
    </row>
    <row r="31" spans="1:34" ht="20" customHeight="1" x14ac:dyDescent="0.2">
      <c r="A31" s="6">
        <f t="shared" si="4"/>
        <v>23</v>
      </c>
      <c r="B31" s="6" t="s">
        <v>1</v>
      </c>
      <c r="C31" s="7" t="s">
        <v>48</v>
      </c>
      <c r="D31" s="20" t="s">
        <v>49</v>
      </c>
      <c r="E31" s="6">
        <v>22</v>
      </c>
      <c r="F31" s="6" t="s">
        <v>4</v>
      </c>
      <c r="G31" s="8">
        <v>43160</v>
      </c>
      <c r="H31" s="8">
        <v>46661</v>
      </c>
      <c r="I31" s="27"/>
      <c r="J31" s="21">
        <v>38.351931</v>
      </c>
      <c r="K31" s="9">
        <v>35.433</v>
      </c>
      <c r="L31" s="9">
        <f t="shared" si="1"/>
        <v>2.9189310000000006</v>
      </c>
      <c r="M31" s="10">
        <f t="shared" si="2"/>
        <v>8.2378884091101529E-2</v>
      </c>
      <c r="N31" s="21">
        <v>38.351999999999997</v>
      </c>
      <c r="O31" s="21">
        <f t="shared" si="5"/>
        <v>-6.8999999996322003E-5</v>
      </c>
      <c r="P31" s="21" t="s">
        <v>73</v>
      </c>
      <c r="Q31" s="22">
        <v>31.46433</v>
      </c>
      <c r="R31" s="16"/>
      <c r="S31" s="24">
        <v>12.725</v>
      </c>
      <c r="T31" s="9">
        <v>4.7353300000000003</v>
      </c>
      <c r="U31" s="9">
        <v>6.2</v>
      </c>
      <c r="V31" s="9">
        <v>7.8040000000000003</v>
      </c>
      <c r="W31" s="14"/>
      <c r="X31" s="14"/>
      <c r="Y31" s="14"/>
      <c r="Z31" s="14"/>
      <c r="AA31" s="21">
        <f t="shared" si="3"/>
        <v>2.9189310000000006</v>
      </c>
      <c r="AB31" s="14"/>
      <c r="AC31" s="14"/>
      <c r="AD31" s="14"/>
      <c r="AE31" s="14"/>
      <c r="AF31" s="14"/>
      <c r="AG31" s="14"/>
      <c r="AH31" s="14"/>
    </row>
    <row r="32" spans="1:34" ht="20" customHeight="1" x14ac:dyDescent="0.2">
      <c r="A32" s="6">
        <f t="shared" si="4"/>
        <v>24</v>
      </c>
      <c r="B32" s="6" t="s">
        <v>1</v>
      </c>
      <c r="C32" s="7" t="s">
        <v>50</v>
      </c>
      <c r="D32" s="20" t="s">
        <v>51</v>
      </c>
      <c r="E32" s="6">
        <v>23</v>
      </c>
      <c r="F32" s="6" t="s">
        <v>4</v>
      </c>
      <c r="G32" s="8">
        <v>43374</v>
      </c>
      <c r="H32" s="8">
        <v>49827</v>
      </c>
      <c r="I32" s="27"/>
      <c r="J32" s="21">
        <v>146.792427</v>
      </c>
      <c r="K32" s="9">
        <v>278.79199999999997</v>
      </c>
      <c r="L32" s="9">
        <f t="shared" si="1"/>
        <v>-131.99957299999997</v>
      </c>
      <c r="M32" s="10">
        <f t="shared" si="2"/>
        <v>-0.47346973012138077</v>
      </c>
      <c r="N32" s="21">
        <v>146.792</v>
      </c>
      <c r="O32" s="21">
        <f t="shared" si="5"/>
        <v>4.2700000000195359E-4</v>
      </c>
      <c r="P32" s="21" t="s">
        <v>73</v>
      </c>
      <c r="Q32" s="22">
        <v>116.14372</v>
      </c>
      <c r="R32" s="16"/>
      <c r="S32" s="24">
        <v>6.8869999999999996</v>
      </c>
      <c r="T32" s="9">
        <v>3.97072</v>
      </c>
      <c r="U32" s="9">
        <v>3.9</v>
      </c>
      <c r="V32" s="9">
        <v>48</v>
      </c>
      <c r="W32" s="14"/>
      <c r="X32" s="14"/>
      <c r="Y32" s="14"/>
      <c r="Z32" s="14"/>
      <c r="AA32" s="21">
        <f t="shared" si="3"/>
        <v>-131.99957299999997</v>
      </c>
      <c r="AB32" s="14"/>
      <c r="AC32" s="14"/>
      <c r="AD32" s="14"/>
      <c r="AE32" s="14"/>
      <c r="AF32" s="14"/>
      <c r="AG32" s="14"/>
      <c r="AH32" s="14"/>
    </row>
    <row r="33" spans="1:34" ht="20" customHeight="1" x14ac:dyDescent="0.2">
      <c r="A33" s="6">
        <f t="shared" si="4"/>
        <v>25</v>
      </c>
      <c r="B33" s="6" t="s">
        <v>1</v>
      </c>
      <c r="C33" s="7" t="s">
        <v>52</v>
      </c>
      <c r="D33" s="20" t="s">
        <v>53</v>
      </c>
      <c r="E33" s="6">
        <v>24</v>
      </c>
      <c r="F33" s="6" t="s">
        <v>4</v>
      </c>
      <c r="G33" s="8">
        <v>44013</v>
      </c>
      <c r="H33" s="8">
        <v>46935</v>
      </c>
      <c r="I33" s="27"/>
      <c r="J33" s="21">
        <v>43.966011999999999</v>
      </c>
      <c r="K33" s="9">
        <v>62.408000000000001</v>
      </c>
      <c r="L33" s="9">
        <f t="shared" si="1"/>
        <v>-18.441988000000002</v>
      </c>
      <c r="M33" s="10">
        <f t="shared" si="2"/>
        <v>-0.29550679400076918</v>
      </c>
      <c r="N33" s="21">
        <v>43.966000000000001</v>
      </c>
      <c r="O33" s="21">
        <f t="shared" si="5"/>
        <v>1.1999999998124622E-5</v>
      </c>
      <c r="P33" s="21" t="s">
        <v>73</v>
      </c>
      <c r="Q33" s="22">
        <v>30.06559</v>
      </c>
      <c r="R33" s="16"/>
      <c r="S33" s="24">
        <v>5.8185909999999996</v>
      </c>
      <c r="T33" s="9">
        <v>0</v>
      </c>
      <c r="U33" s="9">
        <v>12.148</v>
      </c>
      <c r="V33" s="9">
        <v>12.099</v>
      </c>
      <c r="W33" s="14"/>
      <c r="X33" s="14"/>
      <c r="Y33" s="14"/>
      <c r="Z33" s="14"/>
      <c r="AA33" s="21">
        <f t="shared" si="3"/>
        <v>-18.441988000000002</v>
      </c>
      <c r="AB33" s="14"/>
      <c r="AC33" s="14"/>
      <c r="AD33" s="14"/>
      <c r="AE33" s="14"/>
      <c r="AF33" s="14"/>
      <c r="AG33" s="14"/>
      <c r="AH33" s="14"/>
    </row>
    <row r="34" spans="1:34" ht="20" customHeight="1" x14ac:dyDescent="0.2">
      <c r="A34" s="6">
        <f t="shared" si="4"/>
        <v>26</v>
      </c>
      <c r="B34" s="6" t="s">
        <v>1</v>
      </c>
      <c r="C34" s="7" t="s">
        <v>54</v>
      </c>
      <c r="D34" s="20" t="s">
        <v>55</v>
      </c>
      <c r="E34" s="6">
        <v>25</v>
      </c>
      <c r="F34" s="6" t="s">
        <v>4</v>
      </c>
      <c r="G34" s="8">
        <v>43586</v>
      </c>
      <c r="H34" s="8">
        <v>45962</v>
      </c>
      <c r="I34" s="27"/>
      <c r="J34" s="21">
        <v>82.7</v>
      </c>
      <c r="K34" s="9">
        <v>85.5</v>
      </c>
      <c r="L34" s="9"/>
      <c r="M34" s="10"/>
      <c r="N34" s="21">
        <v>55.698</v>
      </c>
      <c r="O34" s="21">
        <f t="shared" si="5"/>
        <v>27.002000000000002</v>
      </c>
      <c r="P34" s="21">
        <v>55.698</v>
      </c>
      <c r="Q34" s="22">
        <v>79.133039999999994</v>
      </c>
      <c r="R34" s="16"/>
      <c r="S34" s="24">
        <v>60.198999999999998</v>
      </c>
      <c r="T34" s="9">
        <v>15.76904</v>
      </c>
      <c r="U34" s="9">
        <v>3.165</v>
      </c>
      <c r="V34" s="9">
        <v>0</v>
      </c>
      <c r="W34" s="14"/>
      <c r="X34" s="14"/>
      <c r="Y34" s="14"/>
      <c r="Z34" s="14"/>
      <c r="AA34" s="21">
        <f t="shared" si="3"/>
        <v>-2.7999999999999972</v>
      </c>
      <c r="AB34" s="14"/>
      <c r="AC34" s="14"/>
      <c r="AD34" s="14"/>
      <c r="AE34" s="14"/>
      <c r="AF34" s="14"/>
      <c r="AG34" s="14"/>
      <c r="AH34" s="14"/>
    </row>
    <row r="35" spans="1:34" ht="20" customHeight="1" x14ac:dyDescent="0.2">
      <c r="A35" s="6">
        <f t="shared" si="4"/>
        <v>27</v>
      </c>
      <c r="B35" s="6" t="s">
        <v>1</v>
      </c>
      <c r="C35" s="7" t="s">
        <v>56</v>
      </c>
      <c r="D35" s="20" t="s">
        <v>57</v>
      </c>
      <c r="E35" s="6">
        <v>26</v>
      </c>
      <c r="F35" s="6" t="s">
        <v>4</v>
      </c>
      <c r="G35" s="8">
        <v>43800</v>
      </c>
      <c r="H35" s="8">
        <v>46753</v>
      </c>
      <c r="I35" s="27"/>
      <c r="J35" s="21">
        <v>194.56315599999999</v>
      </c>
      <c r="K35" s="9">
        <v>112.681</v>
      </c>
      <c r="L35" s="12">
        <f t="shared" si="1"/>
        <v>81.882155999999995</v>
      </c>
      <c r="M35" s="13">
        <f t="shared" si="2"/>
        <v>0.7266722517549542</v>
      </c>
      <c r="N35" s="21">
        <v>194.56299999999999</v>
      </c>
      <c r="O35" s="21">
        <f t="shared" si="5"/>
        <v>1.5600000000404179E-4</v>
      </c>
      <c r="P35" s="21" t="s">
        <v>73</v>
      </c>
      <c r="Q35" s="22">
        <v>177.16200000000001</v>
      </c>
      <c r="R35" s="16"/>
      <c r="S35" s="24">
        <v>0</v>
      </c>
      <c r="T35" s="9">
        <v>0</v>
      </c>
      <c r="U35" s="9">
        <v>0</v>
      </c>
      <c r="V35" s="9">
        <v>177.16200000000001</v>
      </c>
      <c r="W35" s="14"/>
      <c r="X35" s="14"/>
      <c r="Y35" s="14"/>
      <c r="Z35" s="14"/>
      <c r="AA35" s="21">
        <f t="shared" si="3"/>
        <v>81.882155999999995</v>
      </c>
      <c r="AB35" s="14"/>
      <c r="AC35" s="14"/>
      <c r="AD35" s="14"/>
      <c r="AE35" s="14"/>
      <c r="AF35" s="14"/>
      <c r="AG35" s="14"/>
      <c r="AH35" s="14"/>
    </row>
    <row r="36" spans="1:34" ht="20" customHeight="1" x14ac:dyDescent="0.2">
      <c r="A36" s="6">
        <f t="shared" si="4"/>
        <v>28</v>
      </c>
      <c r="B36" s="6" t="s">
        <v>1</v>
      </c>
      <c r="C36" s="7" t="s">
        <v>58</v>
      </c>
      <c r="D36" s="20" t="s">
        <v>59</v>
      </c>
      <c r="E36" s="6">
        <v>27</v>
      </c>
      <c r="F36" s="6" t="s">
        <v>22</v>
      </c>
      <c r="G36" s="8">
        <v>43466</v>
      </c>
      <c r="H36" s="8">
        <v>46023</v>
      </c>
      <c r="I36" s="27"/>
      <c r="J36" s="21">
        <v>86.8</v>
      </c>
      <c r="K36" s="9">
        <v>86.754000000000005</v>
      </c>
      <c r="L36" s="9">
        <f t="shared" si="1"/>
        <v>4.5999999999992269E-2</v>
      </c>
      <c r="M36" s="10">
        <f t="shared" si="2"/>
        <v>5.3023491712188796E-4</v>
      </c>
      <c r="N36" s="21">
        <v>85.941000000000003</v>
      </c>
      <c r="O36" s="21">
        <f t="shared" si="5"/>
        <v>0.85899999999999466</v>
      </c>
      <c r="P36" s="21">
        <v>85.941000000000003</v>
      </c>
      <c r="Q36" s="22">
        <v>72.341530000000006</v>
      </c>
      <c r="R36" s="16"/>
      <c r="S36" s="24">
        <v>58.496302</v>
      </c>
      <c r="T36" s="9">
        <v>11.07723</v>
      </c>
      <c r="U36" s="9">
        <v>2.7679999999999998</v>
      </c>
      <c r="V36" s="9">
        <v>0</v>
      </c>
      <c r="W36" s="14"/>
      <c r="X36" s="14"/>
      <c r="Y36" s="14"/>
      <c r="Z36" s="14"/>
      <c r="AA36" s="21">
        <f t="shared" si="3"/>
        <v>4.5999999999992269E-2</v>
      </c>
      <c r="AB36" s="14"/>
      <c r="AC36" s="14"/>
      <c r="AD36" s="14"/>
      <c r="AE36" s="14"/>
      <c r="AF36" s="14"/>
      <c r="AG36" s="14"/>
      <c r="AH36" s="14"/>
    </row>
    <row r="37" spans="1:34" ht="20" customHeight="1" x14ac:dyDescent="0.2">
      <c r="A37" s="6">
        <f t="shared" si="4"/>
        <v>29</v>
      </c>
      <c r="B37" s="6" t="s">
        <v>1</v>
      </c>
      <c r="C37" s="7" t="s">
        <v>60</v>
      </c>
      <c r="D37" s="20" t="s">
        <v>61</v>
      </c>
      <c r="E37" s="6">
        <v>28</v>
      </c>
      <c r="F37" s="6" t="s">
        <v>4</v>
      </c>
      <c r="G37" s="8">
        <v>43891</v>
      </c>
      <c r="H37" s="8">
        <v>47453</v>
      </c>
      <c r="I37" s="27"/>
      <c r="J37" s="21">
        <v>34.251421000000001</v>
      </c>
      <c r="K37" s="9">
        <v>44.536000000000001</v>
      </c>
      <c r="L37" s="9">
        <f t="shared" si="1"/>
        <v>-10.284579000000001</v>
      </c>
      <c r="M37" s="10">
        <f t="shared" si="2"/>
        <v>-0.23092731722651338</v>
      </c>
      <c r="N37" s="21">
        <v>34.25</v>
      </c>
      <c r="O37" s="21">
        <f t="shared" si="5"/>
        <v>1.4210000000005607E-3</v>
      </c>
      <c r="P37" s="21" t="s">
        <v>73</v>
      </c>
      <c r="Q37" s="22">
        <v>26.993269999999999</v>
      </c>
      <c r="R37" s="16"/>
      <c r="S37" s="24">
        <v>10.33527</v>
      </c>
      <c r="T37" s="9">
        <v>2.41</v>
      </c>
      <c r="U37" s="9">
        <v>5.7709999999999999</v>
      </c>
      <c r="V37" s="9">
        <v>8.4770000000000003</v>
      </c>
      <c r="W37" s="14"/>
      <c r="X37" s="14"/>
      <c r="Y37" s="14"/>
      <c r="Z37" s="14"/>
      <c r="AA37" s="21">
        <f t="shared" si="3"/>
        <v>-10.284579000000001</v>
      </c>
      <c r="AB37" s="14"/>
      <c r="AC37" s="14"/>
      <c r="AD37" s="14"/>
      <c r="AE37" s="14"/>
      <c r="AF37" s="14"/>
      <c r="AG37" s="14"/>
      <c r="AH37" s="14"/>
    </row>
    <row r="38" spans="1:34" ht="20" customHeight="1" x14ac:dyDescent="0.2">
      <c r="A38" s="6">
        <f t="shared" si="4"/>
        <v>30</v>
      </c>
      <c r="B38" s="6" t="s">
        <v>1</v>
      </c>
      <c r="C38" s="7" t="s">
        <v>62</v>
      </c>
      <c r="D38" s="20" t="s">
        <v>63</v>
      </c>
      <c r="E38" s="6">
        <v>29</v>
      </c>
      <c r="F38" s="6" t="s">
        <v>22</v>
      </c>
      <c r="G38" s="8">
        <v>43922</v>
      </c>
      <c r="H38" s="8">
        <v>46935</v>
      </c>
      <c r="I38" s="27"/>
      <c r="J38" s="21">
        <v>56.697180000000003</v>
      </c>
      <c r="K38" s="9">
        <v>35.853999999999999</v>
      </c>
      <c r="L38" s="12">
        <f t="shared" si="1"/>
        <v>20.843180000000004</v>
      </c>
      <c r="M38" s="13">
        <f t="shared" si="2"/>
        <v>0.58133485803536578</v>
      </c>
      <c r="N38" s="21">
        <v>56.697000000000003</v>
      </c>
      <c r="O38" s="21">
        <f t="shared" si="5"/>
        <v>1.8000000000029104E-4</v>
      </c>
      <c r="P38" s="21" t="s">
        <v>73</v>
      </c>
      <c r="Q38" s="22">
        <v>48.698309999999999</v>
      </c>
      <c r="R38" s="16"/>
      <c r="S38" s="24">
        <v>8.7441119999999994</v>
      </c>
      <c r="T38" s="9">
        <v>8.4882000000000009</v>
      </c>
      <c r="U38" s="9">
        <v>19.245000000000001</v>
      </c>
      <c r="V38" s="9">
        <v>12.221</v>
      </c>
      <c r="W38" s="14"/>
      <c r="X38" s="14"/>
      <c r="Y38" s="14"/>
      <c r="Z38" s="14"/>
      <c r="AA38" s="21">
        <f t="shared" si="3"/>
        <v>20.843180000000004</v>
      </c>
      <c r="AB38" s="14"/>
      <c r="AC38" s="14"/>
      <c r="AD38" s="14"/>
      <c r="AE38" s="14"/>
      <c r="AF38" s="14"/>
      <c r="AG38" s="14"/>
      <c r="AH38" s="14"/>
    </row>
    <row r="39" spans="1:34" ht="20" customHeight="1" x14ac:dyDescent="0.2">
      <c r="A39" s="14"/>
      <c r="B39" s="14"/>
      <c r="C39" s="15" t="s">
        <v>103</v>
      </c>
      <c r="D39" s="14"/>
      <c r="E39" s="14"/>
      <c r="F39" s="14"/>
      <c r="G39" s="14"/>
      <c r="H39" s="14"/>
      <c r="I39" s="14"/>
      <c r="J39" s="26">
        <f>SUM(J9:J38)</f>
        <v>2515.560563</v>
      </c>
      <c r="K39" s="26">
        <f>SUM(K9:K38)</f>
        <v>2293.6460000000002</v>
      </c>
      <c r="L39" s="26">
        <f t="shared" si="1"/>
        <v>221.91456299999982</v>
      </c>
      <c r="M39" s="26"/>
      <c r="N39" s="26">
        <f>SUM(N9:N38)</f>
        <v>1976.2799999999997</v>
      </c>
      <c r="O39" s="26">
        <f>SUM(O9:O38)</f>
        <v>287.66719599999999</v>
      </c>
      <c r="P39" s="9"/>
      <c r="Q39" s="26">
        <f>SUM(Q9:Q38)</f>
        <v>2200.2498100000007</v>
      </c>
      <c r="R39" s="14"/>
      <c r="S39" s="26">
        <f>SUM(S9:S38)</f>
        <v>1160.9760550000001</v>
      </c>
      <c r="T39" s="26">
        <f>SUM(T9:T38)</f>
        <v>160.20110000000003</v>
      </c>
      <c r="U39" s="26">
        <f>SUM(U9:U38)</f>
        <v>238.95699999999997</v>
      </c>
      <c r="V39" s="26">
        <f>SUM(V9:V38)</f>
        <v>543.81581999999992</v>
      </c>
      <c r="W39" s="14"/>
      <c r="X39" s="14"/>
      <c r="Y39" s="14"/>
      <c r="Z39" s="14"/>
      <c r="AA39" s="26">
        <f>SUM(AA9:AA38)</f>
        <v>221.91456299999999</v>
      </c>
      <c r="AB39" s="14"/>
      <c r="AC39" s="14"/>
      <c r="AD39" s="14"/>
      <c r="AE39" s="14"/>
      <c r="AF39" s="14"/>
      <c r="AG39" s="14"/>
      <c r="AH39" s="14"/>
    </row>
    <row r="41" spans="1:34" x14ac:dyDescent="0.2">
      <c r="N41"/>
      <c r="O41"/>
      <c r="P41"/>
      <c r="AA41"/>
    </row>
    <row r="42" spans="1:34" x14ac:dyDescent="0.2">
      <c r="N42"/>
      <c r="O42"/>
      <c r="P42"/>
      <c r="AA42"/>
    </row>
    <row r="43" spans="1:34" x14ac:dyDescent="0.2">
      <c r="N43"/>
      <c r="O43"/>
      <c r="P43"/>
      <c r="AA43"/>
    </row>
    <row r="44" spans="1:34" x14ac:dyDescent="0.2">
      <c r="N44"/>
      <c r="O44"/>
      <c r="P44"/>
      <c r="AA44"/>
    </row>
    <row r="45" spans="1:34" x14ac:dyDescent="0.2">
      <c r="N45"/>
      <c r="O45"/>
      <c r="P45"/>
      <c r="AA45"/>
    </row>
    <row r="46" spans="1:34" x14ac:dyDescent="0.2">
      <c r="N46"/>
      <c r="O46"/>
      <c r="P46"/>
      <c r="AA46"/>
    </row>
    <row r="47" spans="1:34" x14ac:dyDescent="0.2">
      <c r="N47"/>
      <c r="O47"/>
      <c r="P47"/>
      <c r="AA47"/>
    </row>
    <row r="48" spans="1:34" x14ac:dyDescent="0.2">
      <c r="N48"/>
      <c r="O48"/>
      <c r="P48"/>
      <c r="AA48"/>
    </row>
  </sheetData>
  <mergeCells count="3">
    <mergeCell ref="B5:Y5"/>
    <mergeCell ref="B6:Y6"/>
    <mergeCell ref="AB7:AH7"/>
  </mergeCells>
  <conditionalFormatting sqref="P9:Q38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7D79-312C-E04F-8B3B-9D323A08F0CC}">
  <dimension ref="A4:B12"/>
  <sheetViews>
    <sheetView workbookViewId="0">
      <selection activeCell="A14" sqref="A14"/>
    </sheetView>
  </sheetViews>
  <sheetFormatPr baseColWidth="10" defaultRowHeight="16" x14ac:dyDescent="0.2"/>
  <cols>
    <col min="1" max="1" width="69.33203125" customWidth="1"/>
  </cols>
  <sheetData>
    <row r="4" spans="1:2" x14ac:dyDescent="0.2">
      <c r="A4" s="2" t="s">
        <v>76</v>
      </c>
      <c r="B4" s="2"/>
    </row>
    <row r="5" spans="1:2" x14ac:dyDescent="0.2">
      <c r="A5" s="2" t="s">
        <v>77</v>
      </c>
      <c r="B5" s="2"/>
    </row>
    <row r="6" spans="1:2" x14ac:dyDescent="0.2">
      <c r="A6" s="3" t="s">
        <v>78</v>
      </c>
      <c r="B6" s="4">
        <v>84764</v>
      </c>
    </row>
    <row r="7" spans="1:2" x14ac:dyDescent="0.2">
      <c r="A7" s="3" t="s">
        <v>79</v>
      </c>
      <c r="B7" s="4">
        <v>87151</v>
      </c>
    </row>
    <row r="8" spans="1:2" x14ac:dyDescent="0.2">
      <c r="A8" s="2" t="s">
        <v>80</v>
      </c>
      <c r="B8" s="2"/>
    </row>
    <row r="9" spans="1:2" x14ac:dyDescent="0.2">
      <c r="A9" s="2" t="s">
        <v>81</v>
      </c>
      <c r="B9" s="2"/>
    </row>
    <row r="10" spans="1:2" x14ac:dyDescent="0.2">
      <c r="A10" s="3" t="s">
        <v>82</v>
      </c>
      <c r="B10" s="4">
        <v>89281</v>
      </c>
    </row>
    <row r="11" spans="1:2" ht="18" x14ac:dyDescent="0.2">
      <c r="A11" s="3" t="s">
        <v>83</v>
      </c>
      <c r="B11" s="3" t="s">
        <v>84</v>
      </c>
    </row>
    <row r="12" spans="1:2" ht="18" x14ac:dyDescent="0.2">
      <c r="A12" s="2" t="s">
        <v>85</v>
      </c>
      <c r="B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Grice</dc:creator>
  <cp:lastModifiedBy>Shelley Grice</cp:lastModifiedBy>
  <dcterms:created xsi:type="dcterms:W3CDTF">2026-02-04T15:55:55Z</dcterms:created>
  <dcterms:modified xsi:type="dcterms:W3CDTF">2026-03-25T23:36:24Z</dcterms:modified>
</cp:coreProperties>
</file>