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A\"/>
    </mc:Choice>
  </mc:AlternateContent>
  <xr:revisionPtr revIDLastSave="0" documentId="8_{15CE52D6-784F-489C-974F-E125D782B809}" xr6:coauthVersionLast="47" xr6:coauthVersionMax="47" xr10:uidLastSave="{00000000-0000-0000-0000-000000000000}"/>
  <bookViews>
    <workbookView xWindow="-110" yWindow="-110" windowWidth="19420" windowHeight="11500" xr2:uid="{92CADB4B-4D11-4233-B256-411DA72DE3C7}"/>
  </bookViews>
  <sheets>
    <sheet name="Work Paper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C12" i="1"/>
  <c r="H19" i="1"/>
  <c r="C7" i="1" s="1"/>
  <c r="L19" i="1"/>
  <c r="C8" i="1" s="1"/>
  <c r="M19" i="1"/>
  <c r="N19" i="1"/>
  <c r="H20" i="1"/>
  <c r="B7" i="1" s="1"/>
  <c r="L20" i="1"/>
  <c r="M20" i="1" s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4" i="1"/>
  <c r="L24" i="1"/>
  <c r="H25" i="1"/>
  <c r="L25" i="1"/>
  <c r="L21" i="1" l="1"/>
  <c r="M21" i="1" s="1"/>
  <c r="C14" i="1"/>
  <c r="H22" i="1"/>
  <c r="C13" i="1"/>
  <c r="B8" i="1"/>
  <c r="N20" i="1"/>
  <c r="N21" i="1" l="1"/>
</calcChain>
</file>

<file path=xl/sharedStrings.xml><?xml version="1.0" encoding="utf-8"?>
<sst xmlns="http://schemas.openxmlformats.org/spreadsheetml/2006/main" count="29" uniqueCount="28">
  <si>
    <t>Value of Nuclear and Hydroelectric Units Workpaper</t>
  </si>
  <si>
    <t>Figure in Report:</t>
  </si>
  <si>
    <t>Value of TWh of Output ($millions)</t>
  </si>
  <si>
    <t>Nuclear</t>
  </si>
  <si>
    <t>Hydroelectric</t>
  </si>
  <si>
    <t>EB-2016-0152 Rate Term</t>
  </si>
  <si>
    <t>EB-2020-0290 Rate Term</t>
  </si>
  <si>
    <t>2027-2029</t>
  </si>
  <si>
    <t>Hypothetical 7-Day Outage:</t>
  </si>
  <si>
    <t>MW</t>
  </si>
  <si>
    <t>2016-0152</t>
  </si>
  <si>
    <t>2020-0290</t>
  </si>
  <si>
    <t>2027 - 2029 Period</t>
  </si>
  <si>
    <t>Data:</t>
  </si>
  <si>
    <t>EB-2020</t>
  </si>
  <si>
    <t>I-Tables</t>
  </si>
  <si>
    <t>Average 2022-2026</t>
  </si>
  <si>
    <t>Average 2027-2029</t>
  </si>
  <si>
    <t>Average Change from EB-2016-0152</t>
  </si>
  <si>
    <t>Average Change from EB-2020-0290</t>
  </si>
  <si>
    <t>Hydroelectric Rate</t>
  </si>
  <si>
    <t>Nuclear Rate</t>
  </si>
  <si>
    <t>Nuclear - Hydroelectric</t>
  </si>
  <si>
    <t>Percent Nuclear/Hydroelectric</t>
  </si>
  <si>
    <t>Darlington Production</t>
  </si>
  <si>
    <t>Pickering Production</t>
  </si>
  <si>
    <t>*Note that nuclear rates are blended rates including DNNP. While DNNP does not come into service until 2031, the roughly 10% of the revenue requirement that informs the blended rates  for 2027-2029 are related to DNNP.</t>
  </si>
  <si>
    <t>Filed: 2026-04-22
EB-2025-0297
Exhibit L
A1-Staff-002
Attachment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</si>
</sst>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2" applyFont="1" applyFill="1" applyBorder="1"/>
    <xf numFmtId="43" fontId="0" fillId="0" borderId="1" xfId="1" applyFont="1" applyBorder="1"/>
    <xf numFmtId="43" fontId="0" fillId="0" borderId="1" xfId="1" applyFont="1" applyFill="1" applyBorder="1"/>
    <xf numFmtId="9" fontId="2" fillId="0" borderId="1" xfId="3" applyFont="1" applyBorder="1" applyAlignment="1">
      <alignment vertical="center"/>
    </xf>
    <xf numFmtId="0" fontId="0" fillId="0" borderId="1" xfId="0" applyBorder="1"/>
    <xf numFmtId="44" fontId="0" fillId="0" borderId="1" xfId="2" applyFont="1" applyFill="1" applyBorder="1"/>
    <xf numFmtId="9" fontId="2" fillId="0" borderId="0" xfId="3" applyFont="1" applyBorder="1" applyAlignment="1">
      <alignment vertical="center"/>
    </xf>
    <xf numFmtId="9" fontId="2" fillId="0" borderId="0" xfId="3" applyFont="1" applyFill="1" applyBorder="1" applyAlignment="1">
      <alignment vertical="center"/>
    </xf>
    <xf numFmtId="9" fontId="2" fillId="0" borderId="1" xfId="3" applyFont="1" applyFill="1" applyBorder="1" applyAlignment="1">
      <alignment vertical="center"/>
    </xf>
    <xf numFmtId="10" fontId="2" fillId="0" borderId="1" xfId="3" applyNumberFormat="1" applyFont="1" applyBorder="1" applyAlignment="1">
      <alignment vertical="center"/>
    </xf>
    <xf numFmtId="44" fontId="0" fillId="0" borderId="2" xfId="2" applyFont="1" applyBorder="1"/>
    <xf numFmtId="44" fontId="2" fillId="0" borderId="1" xfId="2" applyFont="1" applyFill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0" fillId="0" borderId="2" xfId="2" applyFont="1" applyFill="1" applyBorder="1"/>
    <xf numFmtId="0" fontId="0" fillId="0" borderId="2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5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3636-58D9-414B-AF88-2618FD3B3583}">
  <dimension ref="A1:N27"/>
  <sheetViews>
    <sheetView tabSelected="1" zoomScaleNormal="100" workbookViewId="0">
      <selection activeCell="I8" sqref="I8"/>
    </sheetView>
  </sheetViews>
  <sheetFormatPr defaultRowHeight="14.5" x14ac:dyDescent="0.35"/>
  <cols>
    <col min="1" max="1" width="28.453125" bestFit="1" customWidth="1"/>
    <col min="2" max="2" width="22.453125" bestFit="1" customWidth="1"/>
    <col min="3" max="3" width="16.26953125" bestFit="1" customWidth="1"/>
    <col min="4" max="7" width="9" bestFit="1" customWidth="1"/>
    <col min="8" max="8" width="9.7265625" bestFit="1" customWidth="1"/>
    <col min="9" max="12" width="9" bestFit="1" customWidth="1"/>
    <col min="13" max="13" width="12.54296875" bestFit="1" customWidth="1"/>
    <col min="14" max="14" width="11.7265625" bestFit="1" customWidth="1"/>
    <col min="15" max="15" width="12.7265625" bestFit="1" customWidth="1"/>
    <col min="18" max="18" width="9.453125" bestFit="1" customWidth="1"/>
    <col min="21" max="26" width="9.54296875" bestFit="1" customWidth="1"/>
  </cols>
  <sheetData>
    <row r="1" spans="1:9" x14ac:dyDescent="0.35">
      <c r="A1" t="s">
        <v>0</v>
      </c>
      <c r="H1" s="27" t="s">
        <v>27</v>
      </c>
      <c r="I1" s="27"/>
    </row>
    <row r="2" spans="1:9" x14ac:dyDescent="0.35">
      <c r="H2" s="27"/>
      <c r="I2" s="27"/>
    </row>
    <row r="3" spans="1:9" ht="15" thickBot="1" x14ac:dyDescent="0.4">
      <c r="A3" t="s">
        <v>1</v>
      </c>
      <c r="H3" s="27"/>
      <c r="I3" s="27"/>
    </row>
    <row r="4" spans="1:9" ht="15.75" customHeight="1" thickBot="1" x14ac:dyDescent="0.4">
      <c r="A4" s="23"/>
      <c r="B4" s="24" t="s">
        <v>2</v>
      </c>
      <c r="C4" s="25"/>
      <c r="H4" s="27"/>
      <c r="I4" s="27"/>
    </row>
    <row r="5" spans="1:9" ht="15" thickBot="1" x14ac:dyDescent="0.4">
      <c r="A5" s="19"/>
      <c r="B5" s="22" t="s">
        <v>3</v>
      </c>
      <c r="C5" s="22" t="s">
        <v>4</v>
      </c>
      <c r="H5" s="26"/>
      <c r="I5" s="26"/>
    </row>
    <row r="6" spans="1:9" ht="15" thickBot="1" x14ac:dyDescent="0.4">
      <c r="A6" s="19" t="s">
        <v>5</v>
      </c>
      <c r="B6" s="18">
        <f>B20</f>
        <v>81.660404801163935</v>
      </c>
      <c r="C6" s="18">
        <f>B19</f>
        <v>42.652000000000001</v>
      </c>
    </row>
    <row r="7" spans="1:9" ht="15" thickBot="1" x14ac:dyDescent="0.4">
      <c r="A7" s="19" t="s">
        <v>6</v>
      </c>
      <c r="B7" s="18">
        <f>H20</f>
        <v>105.90200000000002</v>
      </c>
      <c r="C7" s="18">
        <f>H19</f>
        <v>43.88</v>
      </c>
    </row>
    <row r="8" spans="1:9" ht="15" thickBot="1" x14ac:dyDescent="0.4">
      <c r="A8" s="19" t="s">
        <v>7</v>
      </c>
      <c r="B8" s="18">
        <f>L20</f>
        <v>200.83666666666667</v>
      </c>
      <c r="C8" s="18">
        <f>L19</f>
        <v>55.16</v>
      </c>
    </row>
    <row r="10" spans="1:9" ht="15" thickBot="1" x14ac:dyDescent="0.4">
      <c r="A10" t="s">
        <v>8</v>
      </c>
    </row>
    <row r="11" spans="1:9" ht="15" thickBot="1" x14ac:dyDescent="0.4">
      <c r="B11" s="21" t="s">
        <v>9</v>
      </c>
      <c r="C11" s="20">
        <v>850</v>
      </c>
    </row>
    <row r="12" spans="1:9" ht="15" thickBot="1" x14ac:dyDescent="0.4">
      <c r="B12" s="19" t="s">
        <v>10</v>
      </c>
      <c r="C12" s="18">
        <f>C11*24*7*B20</f>
        <v>11661105.805606211</v>
      </c>
    </row>
    <row r="13" spans="1:9" ht="15" thickBot="1" x14ac:dyDescent="0.4">
      <c r="B13" s="19" t="s">
        <v>11</v>
      </c>
      <c r="C13" s="18">
        <f>C11*24*7*H20</f>
        <v>15122805.600000001</v>
      </c>
    </row>
    <row r="14" spans="1:9" ht="15" thickBot="1" x14ac:dyDescent="0.4">
      <c r="B14" s="19" t="s">
        <v>12</v>
      </c>
      <c r="C14" s="18">
        <f>C11*24*7*L20</f>
        <v>28679476</v>
      </c>
    </row>
    <row r="16" spans="1:9" x14ac:dyDescent="0.35">
      <c r="A16" t="s">
        <v>13</v>
      </c>
    </row>
    <row r="17" spans="1:14" x14ac:dyDescent="0.35">
      <c r="C17" t="s">
        <v>14</v>
      </c>
      <c r="I17" t="s">
        <v>15</v>
      </c>
    </row>
    <row r="18" spans="1:14" ht="58" x14ac:dyDescent="0.35">
      <c r="A18" s="5"/>
      <c r="B18" s="16" t="s">
        <v>5</v>
      </c>
      <c r="C18" s="17">
        <v>2022</v>
      </c>
      <c r="D18" s="17">
        <v>2023</v>
      </c>
      <c r="E18" s="17">
        <v>2024</v>
      </c>
      <c r="F18" s="17">
        <v>2025</v>
      </c>
      <c r="G18" s="17">
        <v>2026</v>
      </c>
      <c r="H18" s="16" t="s">
        <v>16</v>
      </c>
      <c r="I18" s="17">
        <v>2027</v>
      </c>
      <c r="J18" s="17">
        <v>2028</v>
      </c>
      <c r="K18" s="17">
        <v>2029</v>
      </c>
      <c r="L18" s="16" t="s">
        <v>17</v>
      </c>
      <c r="M18" s="16" t="s">
        <v>18</v>
      </c>
      <c r="N18" s="16" t="s">
        <v>19</v>
      </c>
    </row>
    <row r="19" spans="1:14" x14ac:dyDescent="0.35">
      <c r="A19" s="15" t="s">
        <v>20</v>
      </c>
      <c r="B19" s="13">
        <v>42.652000000000001</v>
      </c>
      <c r="C19" s="14">
        <v>43.88</v>
      </c>
      <c r="D19" s="14">
        <v>43.88</v>
      </c>
      <c r="E19" s="14">
        <v>43.88</v>
      </c>
      <c r="F19" s="14">
        <v>43.88</v>
      </c>
      <c r="G19" s="14">
        <v>43.88</v>
      </c>
      <c r="H19" s="14">
        <f>AVERAGE(C19:G19)</f>
        <v>43.88</v>
      </c>
      <c r="I19" s="14">
        <v>51.45</v>
      </c>
      <c r="J19" s="14">
        <v>54.87</v>
      </c>
      <c r="K19" s="14">
        <v>59.16</v>
      </c>
      <c r="L19" s="11">
        <f>AVERAGE(I19:K19)</f>
        <v>55.16</v>
      </c>
      <c r="M19" s="10">
        <f>L19/B19-1</f>
        <v>0.29325705711338257</v>
      </c>
      <c r="N19" s="10">
        <f>L19/H19-1</f>
        <v>0.25706472196900632</v>
      </c>
    </row>
    <row r="20" spans="1:14" x14ac:dyDescent="0.35">
      <c r="A20" s="5" t="s">
        <v>21</v>
      </c>
      <c r="B20" s="13">
        <v>81.660404801163935</v>
      </c>
      <c r="C20" s="12">
        <v>104.06</v>
      </c>
      <c r="D20" s="12">
        <v>107.79</v>
      </c>
      <c r="E20" s="12">
        <v>103.48</v>
      </c>
      <c r="F20" s="12">
        <v>102.85</v>
      </c>
      <c r="G20" s="12">
        <v>111.33</v>
      </c>
      <c r="H20" s="6">
        <f>AVERAGE(C20:G20)</f>
        <v>105.90200000000002</v>
      </c>
      <c r="I20" s="6">
        <v>207.05</v>
      </c>
      <c r="J20" s="6">
        <v>192.57</v>
      </c>
      <c r="K20" s="6">
        <v>202.89</v>
      </c>
      <c r="L20" s="11">
        <f>AVERAGE(I20:K20)</f>
        <v>200.83666666666667</v>
      </c>
      <c r="M20" s="10">
        <f>L20/B20-1</f>
        <v>1.4594130675164627</v>
      </c>
      <c r="N20" s="10">
        <f>L20/H20-1</f>
        <v>0.89643884597709822</v>
      </c>
    </row>
    <row r="21" spans="1:14" x14ac:dyDescent="0.35">
      <c r="A21" s="5" t="s">
        <v>22</v>
      </c>
      <c r="B21" s="13">
        <f t="shared" ref="B21:G21" si="0">B20-B19</f>
        <v>39.008404801163934</v>
      </c>
      <c r="C21" s="12">
        <f t="shared" si="0"/>
        <v>60.18</v>
      </c>
      <c r="D21" s="12">
        <f t="shared" si="0"/>
        <v>63.910000000000004</v>
      </c>
      <c r="E21" s="12">
        <f t="shared" si="0"/>
        <v>59.6</v>
      </c>
      <c r="F21" s="12">
        <f t="shared" si="0"/>
        <v>58.969999999999992</v>
      </c>
      <c r="G21" s="12">
        <f t="shared" si="0"/>
        <v>67.449999999999989</v>
      </c>
      <c r="H21" s="6">
        <f>AVERAGE(C21:G21)</f>
        <v>62.022000000000006</v>
      </c>
      <c r="I21" s="12">
        <f>I20-I19</f>
        <v>155.60000000000002</v>
      </c>
      <c r="J21" s="12">
        <f>J20-J19</f>
        <v>137.69999999999999</v>
      </c>
      <c r="K21" s="12">
        <f>K20-K19</f>
        <v>143.72999999999999</v>
      </c>
      <c r="L21" s="11">
        <f>AVERAGE(I21:K21)</f>
        <v>145.67666666666665</v>
      </c>
      <c r="M21" s="10">
        <f>L21/B21-1</f>
        <v>2.7344943329320643</v>
      </c>
      <c r="N21" s="10">
        <f>L21/H21-1</f>
        <v>1.3487902142250596</v>
      </c>
    </row>
    <row r="22" spans="1:14" x14ac:dyDescent="0.35">
      <c r="A22" s="5" t="s">
        <v>23</v>
      </c>
      <c r="B22" s="4">
        <f t="shared" ref="B22:H22" si="1">B20/B19-1</f>
        <v>0.91457387229588138</v>
      </c>
      <c r="C22" s="9">
        <f t="shared" si="1"/>
        <v>1.3714676390154965</v>
      </c>
      <c r="D22" s="9">
        <f t="shared" si="1"/>
        <v>1.4564721969006382</v>
      </c>
      <c r="E22" s="9">
        <f t="shared" si="1"/>
        <v>1.3582497721057427</v>
      </c>
      <c r="F22" s="9">
        <f t="shared" si="1"/>
        <v>1.343892433910665</v>
      </c>
      <c r="G22" s="9">
        <f t="shared" si="1"/>
        <v>1.5371467639015495</v>
      </c>
      <c r="H22" s="9">
        <f t="shared" si="1"/>
        <v>1.4134457611668187</v>
      </c>
      <c r="I22" s="8"/>
      <c r="J22" s="8"/>
      <c r="K22" s="8"/>
      <c r="L22" s="7"/>
    </row>
    <row r="23" spans="1:14" x14ac:dyDescent="0.35">
      <c r="A23" s="5"/>
      <c r="B23" s="4"/>
      <c r="C23" s="5"/>
      <c r="D23" s="5"/>
      <c r="E23" s="5"/>
      <c r="F23" s="5"/>
      <c r="G23" s="5"/>
      <c r="H23" s="6"/>
      <c r="J23" s="1"/>
      <c r="K23" s="1"/>
      <c r="L23" s="1"/>
    </row>
    <row r="24" spans="1:14" x14ac:dyDescent="0.35">
      <c r="A24" s="5" t="s">
        <v>24</v>
      </c>
      <c r="B24" s="4"/>
      <c r="C24" s="3">
        <v>13.888999999999999</v>
      </c>
      <c r="D24" s="3">
        <v>14.635</v>
      </c>
      <c r="E24" s="3">
        <v>11.677</v>
      </c>
      <c r="F24" s="3">
        <v>21.092983100306999</v>
      </c>
      <c r="G24" s="3">
        <v>21.082382659773799</v>
      </c>
      <c r="H24" s="3">
        <f>AVERAGE(C24:G24)</f>
        <v>16.475273152016161</v>
      </c>
      <c r="I24" s="3">
        <v>18.692595725284299</v>
      </c>
      <c r="J24" s="3">
        <v>26.692001432921099</v>
      </c>
      <c r="K24" s="3">
        <v>25.066396326558898</v>
      </c>
      <c r="L24" s="2">
        <f>AVERAGE(I24:K24)</f>
        <v>23.483664494921431</v>
      </c>
    </row>
    <row r="25" spans="1:14" x14ac:dyDescent="0.35">
      <c r="A25" s="5" t="s">
        <v>25</v>
      </c>
      <c r="B25" s="4"/>
      <c r="C25" s="3">
        <v>21.391999999999999</v>
      </c>
      <c r="D25" s="3">
        <v>21.477</v>
      </c>
      <c r="E25" s="3">
        <v>21.292999999999999</v>
      </c>
      <c r="F25" s="3">
        <v>15.812665767697601</v>
      </c>
      <c r="G25" s="3">
        <v>11.373799999999999</v>
      </c>
      <c r="H25" s="3">
        <f>AVERAGE(C25:G25)</f>
        <v>18.269693153539521</v>
      </c>
      <c r="I25" s="3">
        <v>0</v>
      </c>
      <c r="J25" s="3">
        <v>0</v>
      </c>
      <c r="K25" s="3">
        <v>0</v>
      </c>
      <c r="L25" s="2">
        <f>AVERAGE(I25:K25)</f>
        <v>0</v>
      </c>
    </row>
    <row r="27" spans="1:14" x14ac:dyDescent="0.35">
      <c r="A27" s="1" t="s">
        <v>26</v>
      </c>
    </row>
  </sheetData>
  <mergeCells count="2">
    <mergeCell ref="B4:C4"/>
    <mergeCell ref="H1:I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997E4F93EE94B95BFD1B46BD46C92" ma:contentTypeVersion="4" ma:contentTypeDescription="Create a new document." ma:contentTypeScope="" ma:versionID="285fe46bb90593446caf27a6aea4f8fb">
  <xsd:schema xmlns:xsd="http://www.w3.org/2001/XMLSchema" xmlns:xs="http://www.w3.org/2001/XMLSchema" xmlns:p="http://schemas.microsoft.com/office/2006/metadata/properties" xmlns:ns2="93ad453e-0f72-41c3-b5ca-4ca566fe3a98" targetNamespace="http://schemas.microsoft.com/office/2006/metadata/properties" ma:root="true" ma:fieldsID="f519f183f2dfbb0565500f08ba9c2fe0" ns2:_="">
    <xsd:import namespace="93ad453e-0f72-41c3-b5ca-4ca566fe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d453e-0f72-41c3-b5ca-4ca566fe3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D9AB4-A01C-4B02-A0D0-89A0C9EDC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727EF5-D879-4446-A767-BE66DB6C93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ad453e-0f72-41c3-b5ca-4ca566fe3a9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5BDC5-5F08-42F2-9D60-1E15737C2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ad453e-0f72-41c3-b5ca-4ca566fe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Paper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Dane</dc:creator>
  <cp:keywords/>
  <dc:description/>
  <cp:lastModifiedBy>Melissa Laundry</cp:lastModifiedBy>
  <cp:revision/>
  <dcterms:created xsi:type="dcterms:W3CDTF">2025-12-03T18:39:55Z</dcterms:created>
  <dcterms:modified xsi:type="dcterms:W3CDTF">2026-04-21T00:02:26Z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0x0101004BC997E4F93EE94B95BFD1B46BD46C92</vt:lpwstr>
  </property>
  <property fmtid="{D5CDD505-2E9C-101B-9397-08002B2CF9AE}" pid="3" name="MediaServiceImageTags">
    <vt:lpwstr/>
  </property>
  <property fmtid="{D5CDD505-2E9C-101B-9397-08002B2CF9AE}" pid="4" name="Industry_x0020_Segment">
    <vt:lpwstr/>
  </property>
  <property fmtid="{D5CDD505-2E9C-101B-9397-08002B2CF9AE}" pid="5" name="Engagement_x0020_Type">
    <vt:lpwstr/>
  </property>
  <property fmtid="{D5CDD505-2E9C-101B-9397-08002B2CF9AE}" pid="6" name="Practice_x0020_Areas_x0020_and_x0020_Services_x0020_Provided">
    <vt:lpwstr/>
  </property>
  <property fmtid="{D5CDD505-2E9C-101B-9397-08002B2CF9AE}" pid="7" name="Engagement Type">
    <vt:lpwstr/>
  </property>
  <property fmtid="{D5CDD505-2E9C-101B-9397-08002B2CF9AE}" pid="8" name="Practice Areas and Services Provided">
    <vt:lpwstr/>
  </property>
  <property fmtid="{D5CDD505-2E9C-101B-9397-08002B2CF9AE}" pid="9" name="Industry Segment">
    <vt:lpwstr/>
  </property>
  <property fmtid="{D5CDD505-2E9C-101B-9397-08002B2CF9AE}" pid="10" name="MSIP_Label_de7afb16-bed2-47a7-a936-de53beb31938_Enabled">
    <vt:lpwstr>true</vt:lpwstr>
  </property>
  <property fmtid="{D5CDD505-2E9C-101B-9397-08002B2CF9AE}" pid="11" name="MSIP_Label_de7afb16-bed2-47a7-a936-de53beb31938_SetDate">
    <vt:lpwstr>2026-04-21T00:02:10Z</vt:lpwstr>
  </property>
  <property fmtid="{D5CDD505-2E9C-101B-9397-08002B2CF9AE}" pid="12" name="MSIP_Label_de7afb16-bed2-47a7-a936-de53beb31938_Method">
    <vt:lpwstr>Standard</vt:lpwstr>
  </property>
  <property fmtid="{D5CDD505-2E9C-101B-9397-08002B2CF9AE}" pid="13" name="MSIP_Label_de7afb16-bed2-47a7-a936-de53beb31938_Name">
    <vt:lpwstr>de7afb16-bed2-47a7-a936-de53beb31938</vt:lpwstr>
  </property>
  <property fmtid="{D5CDD505-2E9C-101B-9397-08002B2CF9AE}" pid="14" name="MSIP_Label_de7afb16-bed2-47a7-a936-de53beb31938_SiteId">
    <vt:lpwstr>962f21cf-93ea-449f-99bf-402e2b2987b2</vt:lpwstr>
  </property>
  <property fmtid="{D5CDD505-2E9C-101B-9397-08002B2CF9AE}" pid="15" name="MSIP_Label_de7afb16-bed2-47a7-a936-de53beb31938_ActionId">
    <vt:lpwstr>8c9e610f-9936-4f16-81c7-361ddec736a4</vt:lpwstr>
  </property>
  <property fmtid="{D5CDD505-2E9C-101B-9397-08002B2CF9AE}" pid="16" name="MSIP_Label_de7afb16-bed2-47a7-a936-de53beb31938_ContentBits">
    <vt:lpwstr>0</vt:lpwstr>
  </property>
  <property fmtid="{D5CDD505-2E9C-101B-9397-08002B2CF9AE}" pid="17" name="MSIP_Label_de7afb16-bed2-47a7-a936-de53beb31938_Tag">
    <vt:lpwstr>10, 3, 0, 1</vt:lpwstr>
  </property>
</Properties>
</file>