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A\"/>
    </mc:Choice>
  </mc:AlternateContent>
  <xr:revisionPtr revIDLastSave="0" documentId="8_{073F625B-52CC-4239-91A3-B9C82D721437}" xr6:coauthVersionLast="47" xr6:coauthVersionMax="47" xr10:uidLastSave="{00000000-0000-0000-0000-000000000000}"/>
  <bookViews>
    <workbookView xWindow="-110" yWindow="-110" windowWidth="19420" windowHeight="11500" xr2:uid="{E0FEA78D-AACF-40E5-9949-4B89EAD377AB}"/>
  </bookViews>
  <sheets>
    <sheet name="Capex History and Plan" sheetId="1" r:id="rId1"/>
  </sheets>
  <definedNames>
    <definedName name="_Fill" hidden="1">#REF!</definedName>
    <definedName name="_Key1" hidden="1">#REF!</definedName>
    <definedName name="_Order1" hidden="1">255</definedName>
    <definedName name="_Order2" hidden="1">0</definedName>
    <definedName name="_Sort" hidden="1">#REF!</definedName>
    <definedName name="dfadfs" hidden="1">#REF!</definedName>
    <definedName name="dfasdfsd" hidden="1">#REF!</definedName>
    <definedName name="DME_BeforeCloseCompleted" hidden="1">"True"</definedName>
    <definedName name="DME_Dirty" hidden="1">"False"</definedName>
    <definedName name="DME_LocalFile" hidden="1">"True"</definedName>
    <definedName name="HTML_CodePage" hidden="1">1252</definedName>
    <definedName name="HTML_Control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Title" hidden="1">""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unt" hidden="1">18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SAPBEXrevision" hidden="1">2</definedName>
    <definedName name="SAPBEXsysID" hidden="1">"SBP"</definedName>
    <definedName name="SAPBEXwbID" hidden="1">"1XMTYE84SS4VKWZYTO1KEOMHR"</definedName>
    <definedName name="sdfasdf" hidden="1">#REF!</definedName>
    <definedName name="wrn.FINAL.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1" l="1"/>
  <c r="T8" i="1"/>
  <c r="S8" i="1"/>
  <c r="C10" i="1"/>
  <c r="D10" i="1"/>
  <c r="D15" i="1" s="1"/>
  <c r="E10" i="1"/>
  <c r="E15" i="1" s="1"/>
  <c r="F10" i="1"/>
  <c r="F15" i="1" s="1"/>
  <c r="G10" i="1"/>
  <c r="G15" i="1" s="1"/>
  <c r="H10" i="1"/>
  <c r="H15" i="1" s="1"/>
  <c r="I10" i="1"/>
  <c r="I15" i="1" s="1"/>
  <c r="J10" i="1"/>
  <c r="K10" i="1"/>
  <c r="L10" i="1"/>
  <c r="M10" i="1"/>
  <c r="M15" i="1" s="1"/>
  <c r="N10" i="1"/>
  <c r="O10" i="1"/>
  <c r="O15" i="1" s="1"/>
  <c r="P10" i="1"/>
  <c r="P15" i="1" s="1"/>
  <c r="Q10" i="1"/>
  <c r="Q15" i="1" s="1"/>
  <c r="B10" i="1"/>
  <c r="N15" i="1"/>
  <c r="L15" i="1"/>
  <c r="K15" i="1"/>
  <c r="J15" i="1"/>
  <c r="C15" i="1"/>
  <c r="B15" i="1"/>
  <c r="U14" i="1"/>
  <c r="T14" i="1"/>
  <c r="S14" i="1"/>
  <c r="U7" i="1"/>
  <c r="T7" i="1"/>
  <c r="S7" i="1"/>
  <c r="U6" i="1"/>
  <c r="T6" i="1"/>
  <c r="S6" i="1"/>
  <c r="U10" i="1" l="1"/>
  <c r="T10" i="1"/>
  <c r="C20" i="1"/>
  <c r="I20" i="1" s="1"/>
  <c r="S15" i="1"/>
  <c r="C21" i="1"/>
  <c r="I21" i="1" s="1"/>
  <c r="S10" i="1"/>
  <c r="T15" i="1" l="1"/>
  <c r="U15" i="1"/>
  <c r="C22" i="1"/>
  <c r="D22" i="1" l="1"/>
  <c r="E22" i="1"/>
  <c r="I22" i="1"/>
</calcChain>
</file>

<file path=xl/sharedStrings.xml><?xml version="1.0" encoding="utf-8"?>
<sst xmlns="http://schemas.openxmlformats.org/spreadsheetml/2006/main" count="70" uniqueCount="50">
  <si>
    <t>Data received from OPG</t>
  </si>
  <si>
    <t>EB-2020 D tables</t>
  </si>
  <si>
    <t>EB-2025 D tables</t>
  </si>
  <si>
    <t>2017-2021</t>
  </si>
  <si>
    <t>2022-2026</t>
  </si>
  <si>
    <t>2027-2031</t>
  </si>
  <si>
    <t>Actual</t>
  </si>
  <si>
    <t>Budget</t>
  </si>
  <si>
    <t>Plan</t>
  </si>
  <si>
    <t>Total Nuclear Ops</t>
  </si>
  <si>
    <t>Other Nuclear</t>
  </si>
  <si>
    <t>DRP</t>
  </si>
  <si>
    <t>Darlington Refurbishment Project</t>
  </si>
  <si>
    <t>PRP</t>
  </si>
  <si>
    <t>Pickering Refurbishment Project (incl. CCR)</t>
  </si>
  <si>
    <t>PRP (incl. CCR)</t>
  </si>
  <si>
    <t>PRP CCR (I1-1-1 Table 7)</t>
  </si>
  <si>
    <t>Total Nuclear</t>
  </si>
  <si>
    <t>Hydro refurbishment and Redevelopment Capex</t>
  </si>
  <si>
    <t>Hydro other Capex</t>
  </si>
  <si>
    <t>Regulated Hydro</t>
  </si>
  <si>
    <t>Total Capex</t>
  </si>
  <si>
    <t>2016A</t>
  </si>
  <si>
    <t>2017A</t>
  </si>
  <si>
    <t>2018A</t>
  </si>
  <si>
    <t>2019A</t>
  </si>
  <si>
    <t>2020A</t>
  </si>
  <si>
    <t>2021A</t>
  </si>
  <si>
    <t>2022A</t>
  </si>
  <si>
    <t>2023A</t>
  </si>
  <si>
    <t>2024A</t>
  </si>
  <si>
    <t>2025F</t>
  </si>
  <si>
    <t>2026F</t>
  </si>
  <si>
    <t>2027F</t>
  </si>
  <si>
    <t>2028F</t>
  </si>
  <si>
    <t>2029F</t>
  </si>
  <si>
    <t>2030F</t>
  </si>
  <si>
    <t>2031F</t>
  </si>
  <si>
    <t>All CapEx</t>
  </si>
  <si>
    <t>$M</t>
  </si>
  <si>
    <t>vs 22-26</t>
  </si>
  <si>
    <t>vs 17-21</t>
  </si>
  <si>
    <t>Rate Plan CapEx as % of RB</t>
  </si>
  <si>
    <t>2017-2021 Total:</t>
  </si>
  <si>
    <t>2016 RB:</t>
  </si>
  <si>
    <t>2022-2026 Total:</t>
  </si>
  <si>
    <t>2019 RB:</t>
  </si>
  <si>
    <t>2027-2031 Total:</t>
  </si>
  <si>
    <t>2024 RB:</t>
  </si>
  <si>
    <t>Filed: 2026-04-22
EB-2025-0297
Exhibit L
A1-Staff-002
Attachment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</si>
</sst>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"/>
    <numFmt numFmtId="165" formatCode="_(&quot;$&quot;* #,##0.0_);_(&quot;$&quot;* \(#,##0.0\);_(&quot;$&quot;* &quot;-&quot;??_);_(@_)"/>
    <numFmt numFmtId="166" formatCode="_(&quot;$&quot;* #,##0_);_(&quot;$&quot;* \(#,##0\);_(&quot;$&quot;* &quot;-&quot;??_);_(@_)"/>
    <numFmt numFmtId="167" formatCode="0.00\x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2" borderId="0" xfId="0" applyFill="1"/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0" xfId="0" applyFill="1"/>
    <xf numFmtId="0" fontId="3" fillId="3" borderId="0" xfId="0" applyFont="1" applyFill="1" applyAlignment="1">
      <alignment horizontal="center" vertical="center"/>
    </xf>
    <xf numFmtId="165" fontId="0" fillId="4" borderId="1" xfId="1" applyNumberFormat="1" applyFont="1" applyFill="1" applyBorder="1"/>
    <xf numFmtId="0" fontId="0" fillId="0" borderId="0" xfId="0" applyAlignment="1">
      <alignment horizontal="right"/>
    </xf>
    <xf numFmtId="166" fontId="3" fillId="0" borderId="0" xfId="1" applyNumberFormat="1" applyFont="1" applyAlignment="1">
      <alignment horizontal="right"/>
    </xf>
    <xf numFmtId="166" fontId="3" fillId="0" borderId="0" xfId="1" applyNumberFormat="1" applyFont="1"/>
    <xf numFmtId="166" fontId="0" fillId="0" borderId="0" xfId="1" applyNumberFormat="1" applyFont="1"/>
    <xf numFmtId="165" fontId="3" fillId="4" borderId="1" xfId="1" applyNumberFormat="1" applyFont="1" applyFill="1" applyBorder="1"/>
    <xf numFmtId="166" fontId="0" fillId="4" borderId="0" xfId="1" applyNumberFormat="1" applyFont="1" applyFill="1"/>
    <xf numFmtId="0" fontId="0" fillId="4" borderId="1" xfId="0" applyFill="1" applyBorder="1"/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right"/>
    </xf>
    <xf numFmtId="3" fontId="0" fillId="4" borderId="1" xfId="0" applyNumberFormat="1" applyFill="1" applyBorder="1"/>
    <xf numFmtId="9" fontId="0" fillId="4" borderId="1" xfId="2" applyFont="1" applyFill="1" applyBorder="1"/>
    <xf numFmtId="0" fontId="3" fillId="0" borderId="0" xfId="0" applyFont="1"/>
    <xf numFmtId="167" fontId="0" fillId="4" borderId="0" xfId="0" applyNumberFormat="1" applyFill="1" applyAlignment="1">
      <alignment horizontal="center"/>
    </xf>
    <xf numFmtId="0" fontId="3" fillId="0" borderId="0" xfId="0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'Capex History and Plan'!$A$15</c:f>
              <c:strCache>
                <c:ptCount val="1"/>
                <c:pt idx="0">
                  <c:v> Total Capex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6-4871-95A2-B6D7D5153AA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A6-4871-95A2-B6D7D5153AA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8A6-4871-95A2-B6D7D5153AA2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6-4871-95A2-B6D7D5153AA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A6-4871-95A2-B6D7D5153AA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8A6-4871-95A2-B6D7D5153AA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8A6-4871-95A2-B6D7D5153AA2}"/>
              </c:ext>
            </c:extLst>
          </c:dPt>
          <c:cat>
            <c:strRef>
              <c:f>'Capex History and Plan'!$B$16:$Q$16</c:f>
              <c:strCache>
                <c:ptCount val="16"/>
                <c:pt idx="0">
                  <c:v>2016A</c:v>
                </c:pt>
                <c:pt idx="1">
                  <c:v>2017A</c:v>
                </c:pt>
                <c:pt idx="2">
                  <c:v>2018A</c:v>
                </c:pt>
                <c:pt idx="3">
                  <c:v>2019A</c:v>
                </c:pt>
                <c:pt idx="4">
                  <c:v>2020A</c:v>
                </c:pt>
                <c:pt idx="5">
                  <c:v>2021A</c:v>
                </c:pt>
                <c:pt idx="6">
                  <c:v>2022A</c:v>
                </c:pt>
                <c:pt idx="7">
                  <c:v>2023A</c:v>
                </c:pt>
                <c:pt idx="8">
                  <c:v>2024A</c:v>
                </c:pt>
                <c:pt idx="9">
                  <c:v>2025F</c:v>
                </c:pt>
                <c:pt idx="10">
                  <c:v>2026F</c:v>
                </c:pt>
                <c:pt idx="11">
                  <c:v>2027F</c:v>
                </c:pt>
                <c:pt idx="12">
                  <c:v>2028F</c:v>
                </c:pt>
                <c:pt idx="13">
                  <c:v>2029F</c:v>
                </c:pt>
                <c:pt idx="14">
                  <c:v>2030F</c:v>
                </c:pt>
                <c:pt idx="15">
                  <c:v>2031F</c:v>
                </c:pt>
              </c:strCache>
            </c:strRef>
          </c:cat>
          <c:val>
            <c:numRef>
              <c:f>'Capex History and Plan'!$B$15:$Q$15</c:f>
              <c:numCache>
                <c:formatCode>_("$"* #,##0_);_("$"* \(#,##0\);_("$"* "-"??_);_(@_)</c:formatCode>
                <c:ptCount val="16"/>
                <c:pt idx="0">
                  <c:v>1447.16</c:v>
                </c:pt>
                <c:pt idx="1">
                  <c:v>1750.7720000000002</c:v>
                </c:pt>
                <c:pt idx="2">
                  <c:v>1629.097696</c:v>
                </c:pt>
                <c:pt idx="3">
                  <c:v>1750.9380000000001</c:v>
                </c:pt>
                <c:pt idx="4">
                  <c:v>1451.25</c:v>
                </c:pt>
                <c:pt idx="5">
                  <c:v>1567.8</c:v>
                </c:pt>
                <c:pt idx="6">
                  <c:v>1766.3799999999999</c:v>
                </c:pt>
                <c:pt idx="7">
                  <c:v>1926.44</c:v>
                </c:pt>
                <c:pt idx="8">
                  <c:v>2341.41</c:v>
                </c:pt>
                <c:pt idx="9">
                  <c:v>3750.3</c:v>
                </c:pt>
                <c:pt idx="10">
                  <c:v>5407.4344526348186</c:v>
                </c:pt>
                <c:pt idx="11">
                  <c:v>5704.4697488075035</c:v>
                </c:pt>
                <c:pt idx="12">
                  <c:v>6009.4354099707416</c:v>
                </c:pt>
                <c:pt idx="13">
                  <c:v>6401.1837715487609</c:v>
                </c:pt>
                <c:pt idx="14">
                  <c:v>5654.9435638779578</c:v>
                </c:pt>
                <c:pt idx="15">
                  <c:v>4278.573809326469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A6-4871-95A2-B6D7D5153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5774751"/>
        <c:axId val="2085773791"/>
      </c:barChart>
      <c:catAx>
        <c:axId val="2085774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773791"/>
        <c:crosses val="autoZero"/>
        <c:auto val="1"/>
        <c:lblAlgn val="ctr"/>
        <c:lblOffset val="100"/>
        <c:noMultiLvlLbl val="0"/>
      </c:catAx>
      <c:valAx>
        <c:axId val="208577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 Millions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774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OPG Planned Regulated CapEx:</a:t>
            </a:r>
            <a:r>
              <a:rPr lang="en-US" baseline="0"/>
              <a:t> 2027-2031 (billions)</a:t>
            </a:r>
            <a:endParaRPr lang="en-US"/>
          </a:p>
        </c:rich>
      </c:tx>
      <c:layout>
        <c:manualLayout>
          <c:xMode val="edge"/>
          <c:yMode val="edge"/>
          <c:x val="0.1321431524190710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600-42A7-B9E7-CA26C3EF4D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600-42A7-B9E7-CA26C3EF4D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48-4D39-A9CA-E4D2510030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348-4D39-A9CA-E4D2510030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348-4D39-A9CA-E4D2510030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348-4D39-A9CA-E4D2510030C2}"/>
              </c:ext>
            </c:extLst>
          </c:dPt>
          <c:dPt>
            <c:idx val="6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31F-416C-A46F-6AA82FD785C4}"/>
              </c:ext>
            </c:extLst>
          </c:dPt>
          <c:dLbls>
            <c:dLbl>
              <c:idx val="0"/>
              <c:layout>
                <c:manualLayout>
                  <c:x val="3.8101628996780261E-2"/>
                  <c:y val="4.94838145231846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00-42A7-B9E7-CA26C3EF4DFB}"/>
                </c:ext>
              </c:extLst>
            </c:dLbl>
            <c:dLbl>
              <c:idx val="1"/>
              <c:layout>
                <c:manualLayout>
                  <c:x val="2.7091077178105775E-2"/>
                  <c:y val="-0.1842359288422280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00-42A7-B9E7-CA26C3EF4DFB}"/>
                </c:ext>
              </c:extLst>
            </c:dLbl>
            <c:dLbl>
              <c:idx val="6"/>
              <c:layout>
                <c:manualLayout>
                  <c:x val="-5.0963191009817832E-2"/>
                  <c:y val="5.7874381086607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1F-416C-A46F-6AA82FD78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'Capex History and Plan'!$V$6:$V$14</c15:sqref>
                  </c15:fullRef>
                </c:ext>
              </c:extLst>
              <c:f>('Capex History and Plan'!$V$6,'Capex History and Plan'!$V$8:$V$9,'Capex History and Plan'!$V$11:$V$14)</c:f>
              <c:strCache>
                <c:ptCount val="7"/>
                <c:pt idx="0">
                  <c:v>Other Nuclear</c:v>
                </c:pt>
                <c:pt idx="1">
                  <c:v>Pickering Refurbishment Project (incl. CCR)</c:v>
                </c:pt>
                <c:pt idx="6">
                  <c:v>Regulated Hydro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'Capex History and Plan'!$U$6:$U$14</c15:sqref>
                  </c15:fullRef>
                </c:ext>
              </c:extLst>
              <c:f>('Capex History and Plan'!$U$6,'Capex History and Plan'!$U$8:$U$9,'Capex History and Plan'!$U$11:$U$14)</c:f>
              <c:numCache>
                <c:formatCode>_("$"* #,##0.0_);_("$"* \(#,##0.0\);_("$"* "-"??_);_(@_)</c:formatCode>
                <c:ptCount val="7"/>
                <c:pt idx="0">
                  <c:v>5.1873001019999991</c:v>
                </c:pt>
                <c:pt idx="1">
                  <c:v>18.087256201531432</c:v>
                </c:pt>
                <c:pt idx="6">
                  <c:v>4.7740499999999999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'Capex History and Plan'!$U$10</c15:sqref>
                  <c15:spPr xmlns:c15="http://schemas.microsoft.com/office/drawing/2012/chart"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  <c15:dLbl>
                    <c:idx val="2"/>
                    <c:layout>
                      <c:manualLayout>
                        <c:x val="-7.4487126356169039E-2"/>
                        <c:y val="7.504775444736074E-2"/>
                      </c:manualLayout>
                    </c:layout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F-2049-443A-B38C-8FE1A17E2E32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D600-42A7-B9E7-CA26C3EF4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of Major CapEx Buckets (billions)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ubbleChart>
        <c:varyColors val="0"/>
        <c:ser>
          <c:idx val="2"/>
          <c:order val="0"/>
          <c:tx>
            <c:strRef>
              <c:f>'Capex History and Plan'!$W$8</c:f>
              <c:strCache>
                <c:ptCount val="1"/>
                <c:pt idx="0">
                  <c:v>PRP (incl. CCR)</c:v>
                </c:pt>
              </c:strCache>
            </c:strRef>
          </c:tx>
          <c:spPr>
            <a:solidFill>
              <a:schemeClr val="accent2"/>
            </a:solidFill>
            <a:ln w="19050" cap="flat" cmpd="sng" algn="ctr">
              <a:solidFill>
                <a:schemeClr val="lt1"/>
              </a:solidFill>
              <a:prstDash val="solid"/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'Capex History and Plan'!$S$4:$U$4</c:f>
              <c:strCache>
                <c:ptCount val="3"/>
                <c:pt idx="0">
                  <c:v>2017-2021</c:v>
                </c:pt>
                <c:pt idx="1">
                  <c:v>2022-2026</c:v>
                </c:pt>
                <c:pt idx="2">
                  <c:v>2027-2031</c:v>
                </c:pt>
              </c:strCache>
            </c:strRef>
          </c:xVal>
          <c:yVal>
            <c:numLit>
              <c:formatCode>General</c:formatCode>
              <c:ptCount val="3"/>
              <c:pt idx="0">
                <c:v>4</c:v>
              </c:pt>
              <c:pt idx="1">
                <c:v>4</c:v>
              </c:pt>
              <c:pt idx="2">
                <c:v>4</c:v>
              </c:pt>
            </c:numLit>
          </c:yVal>
          <c:bubbleSize>
            <c:numRef>
              <c:f>'Capex History and Plan'!$S$8:$U$8</c:f>
              <c:numCache>
                <c:formatCode>_("$"* #,##0.0_);_("$"* \(#,##0.0\);_("$"* "-"??_);_(@_)</c:formatCode>
                <c:ptCount val="3"/>
                <c:pt idx="0">
                  <c:v>0</c:v>
                </c:pt>
                <c:pt idx="1">
                  <c:v>5.0570344526348192</c:v>
                </c:pt>
                <c:pt idx="2">
                  <c:v>18.087256201531432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249F-40F7-9962-61DFCBF121FE}"/>
            </c:ext>
          </c:extLst>
        </c:ser>
        <c:ser>
          <c:idx val="1"/>
          <c:order val="1"/>
          <c:tx>
            <c:strRef>
              <c:f>'Capex History and Plan'!$W$7</c:f>
              <c:strCache>
                <c:ptCount val="1"/>
                <c:pt idx="0">
                  <c:v>DRP</c:v>
                </c:pt>
              </c:strCache>
            </c:strRef>
          </c:tx>
          <c:spPr>
            <a:solidFill>
              <a:schemeClr val="accent4"/>
            </a:solidFill>
            <a:ln w="19050" cap="flat" cmpd="sng" algn="ctr">
              <a:solidFill>
                <a:schemeClr val="lt1"/>
              </a:solidFill>
              <a:prstDash val="solid"/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'Capex History and Plan'!$S$4:$U$4</c:f>
              <c:strCache>
                <c:ptCount val="3"/>
                <c:pt idx="0">
                  <c:v>2017-2021</c:v>
                </c:pt>
                <c:pt idx="1">
                  <c:v>2022-2026</c:v>
                </c:pt>
                <c:pt idx="2">
                  <c:v>2027-2031</c:v>
                </c:pt>
              </c:strCache>
            </c:strRef>
          </c:xVal>
          <c:y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3</c:v>
              </c:pt>
            </c:numLit>
          </c:yVal>
          <c:bubbleSize>
            <c:numRef>
              <c:f>'Capex History and Plan'!$S$7:$U$7</c:f>
              <c:numCache>
                <c:formatCode>_("$"* #,##0.0_);_("$"* \(#,##0.0\);_("$"* "-"??_);_(@_)</c:formatCode>
                <c:ptCount val="3"/>
                <c:pt idx="0">
                  <c:v>5.0735000000000001</c:v>
                </c:pt>
                <c:pt idx="1">
                  <c:v>4.1589</c:v>
                </c:pt>
                <c:pt idx="2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249F-40F7-9962-61DFCBF121FE}"/>
            </c:ext>
          </c:extLst>
        </c:ser>
        <c:ser>
          <c:idx val="0"/>
          <c:order val="2"/>
          <c:tx>
            <c:strRef>
              <c:f>'Capex History and Plan'!$V$6</c:f>
              <c:strCache>
                <c:ptCount val="1"/>
                <c:pt idx="0">
                  <c:v>Other Nuclear</c:v>
                </c:pt>
              </c:strCache>
            </c:strRef>
          </c:tx>
          <c:spPr>
            <a:solidFill>
              <a:schemeClr val="accent1"/>
            </a:solidFill>
            <a:ln w="19050" cap="flat" cmpd="sng" algn="ctr">
              <a:solidFill>
                <a:schemeClr val="lt1"/>
              </a:solidFill>
              <a:prstDash val="solid"/>
              <a:miter lim="800000"/>
            </a:ln>
            <a:effectLst/>
          </c:spPr>
          <c:invertIfNegative val="0"/>
          <c:dLbls>
            <c:dLbl>
              <c:idx val="0"/>
              <c:layout>
                <c:manualLayout>
                  <c:x val="-5.5132017988543313E-3"/>
                  <c:y val="0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F-40F7-9962-61DFCBF12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'Capex History and Plan'!$S$4:$U$4</c:f>
              <c:strCache>
                <c:ptCount val="3"/>
                <c:pt idx="0">
                  <c:v>2017-2021</c:v>
                </c:pt>
                <c:pt idx="1">
                  <c:v>2022-2026</c:v>
                </c:pt>
                <c:pt idx="2">
                  <c:v>2027-2031</c:v>
                </c:pt>
              </c:strCache>
            </c:strRef>
          </c:xVal>
          <c:y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2</c:v>
              </c:pt>
            </c:numLit>
          </c:yVal>
          <c:bubbleSize>
            <c:numRef>
              <c:f>'Capex History and Plan'!$S$6:$U$6</c:f>
              <c:numCache>
                <c:formatCode>_("$"* #,##0.0_);_("$"* \(#,##0.0\);_("$"* "-"??_);_(@_)</c:formatCode>
                <c:ptCount val="3"/>
                <c:pt idx="0">
                  <c:v>1.879147696</c:v>
                </c:pt>
                <c:pt idx="1">
                  <c:v>3.0375999999999994</c:v>
                </c:pt>
                <c:pt idx="2">
                  <c:v>5.1873001019999991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249F-40F7-9962-61DFCBF121FE}"/>
            </c:ext>
          </c:extLst>
        </c:ser>
        <c:ser>
          <c:idx val="3"/>
          <c:order val="3"/>
          <c:tx>
            <c:strRef>
              <c:f>'Capex History and Plan'!$V$14</c:f>
              <c:strCache>
                <c:ptCount val="1"/>
                <c:pt idx="0">
                  <c:v>Regulated Hydro</c:v>
                </c:pt>
              </c:strCache>
            </c:strRef>
          </c:tx>
          <c:spPr>
            <a:solidFill>
              <a:schemeClr val="accent3"/>
            </a:solidFill>
            <a:ln w="19050" cap="flat" cmpd="sng" algn="ctr">
              <a:solidFill>
                <a:schemeClr val="lt1"/>
              </a:solidFill>
              <a:prstDash val="solid"/>
              <a:miter lim="800000"/>
            </a:ln>
            <a:effectLst/>
          </c:spPr>
          <c:invertIfNegative val="0"/>
          <c:dLbls>
            <c:dLbl>
              <c:idx val="0"/>
              <c:layout>
                <c:manualLayout>
                  <c:x val="-3.0308155924953827E-3"/>
                  <c:y val="-1.5847103989661916E-16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F-40F7-9962-61DFCBF12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'Capex History and Plan'!$S$4:$U$4</c:f>
              <c:strCache>
                <c:ptCount val="3"/>
                <c:pt idx="0">
                  <c:v>2017-2021</c:v>
                </c:pt>
                <c:pt idx="1">
                  <c:v>2022-2026</c:v>
                </c:pt>
                <c:pt idx="2">
                  <c:v>2027-2031</c:v>
                </c:pt>
              </c:strCache>
            </c:strRef>
          </c:xVal>
          <c:y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yVal>
          <c:bubbleSize>
            <c:numRef>
              <c:f>'Capex History and Plan'!$S$14:$U$14</c:f>
              <c:numCache>
                <c:formatCode>_("$"* #,##0.0_);_("$"* \(#,##0.0\);_("$"* "-"??_);_(@_)</c:formatCode>
                <c:ptCount val="3"/>
                <c:pt idx="0">
                  <c:v>1.1972100000000001</c:v>
                </c:pt>
                <c:pt idx="1">
                  <c:v>2.9384300000000003</c:v>
                </c:pt>
                <c:pt idx="2">
                  <c:v>4.7740499999999999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249F-40F7-9962-61DFCBF12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50"/>
        <c:showNegBubbles val="0"/>
        <c:axId val="1654059536"/>
        <c:axId val="1654056656"/>
      </c:bubbleChart>
      <c:valAx>
        <c:axId val="1654059536"/>
        <c:scaling>
          <c:orientation val="minMax"/>
          <c:max val="3.5"/>
          <c:min val="0.5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1654056656"/>
        <c:crosses val="autoZero"/>
        <c:crossBetween val="midCat"/>
        <c:majorUnit val="1"/>
      </c:valAx>
      <c:valAx>
        <c:axId val="16540566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54059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l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1.5473887814313346E-2"/>
          <c:y val="0.21602279831326784"/>
          <c:w val="0.19896028470329022"/>
          <c:h val="0.67207107933637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202406</xdr:colOff>
      <xdr:row>24</xdr:row>
      <xdr:rowOff>38100</xdr:rowOff>
    </xdr:from>
    <xdr:to>
      <xdr:col>8</xdr:col>
      <xdr:colOff>145256</xdr:colOff>
      <xdr:row>39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A65597-7FF8-4692-A9D5-407527ACF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702467</xdr:colOff>
      <xdr:row>23</xdr:row>
      <xdr:rowOff>57150</xdr:rowOff>
    </xdr:from>
    <xdr:to>
      <xdr:col>16</xdr:col>
      <xdr:colOff>709260</xdr:colOff>
      <xdr:row>39</xdr:row>
      <xdr:rowOff>57149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E0468D85-5450-4E4F-8D15-080BAE7C7FBE}"/>
            </a:ext>
          </a:extLst>
        </xdr:cNvPr>
        <xdr:cNvGrpSpPr/>
      </xdr:nvGrpSpPr>
      <xdr:grpSpPr>
        <a:xfrm>
          <a:off x="9008267" y="4711700"/>
          <a:ext cx="4889943" cy="2946399"/>
          <a:chOff x="9346396" y="2641203"/>
          <a:chExt cx="4405313" cy="2886075"/>
        </a:xfrm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35357C87-9769-90A1-0482-36E77127DC31}"/>
              </a:ext>
            </a:extLst>
          </xdr:cNvPr>
          <xdr:cNvGraphicFramePr/>
        </xdr:nvGraphicFramePr>
        <xdr:xfrm>
          <a:off x="9346396" y="2641203"/>
          <a:ext cx="4405313" cy="28860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D74BC398-1AC1-260F-DE2B-0552993DF89D}"/>
              </a:ext>
            </a:extLst>
          </xdr:cNvPr>
          <xdr:cNvSpPr txBox="1"/>
        </xdr:nvSpPr>
        <xdr:spPr>
          <a:xfrm>
            <a:off x="12596898" y="4007493"/>
            <a:ext cx="895349" cy="6381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 i="1"/>
              <a:t>Total</a:t>
            </a:r>
            <a:r>
              <a:rPr lang="en-US" sz="1000" b="0" i="1" baseline="0"/>
              <a:t> 2027-2031 CapEx = $28.0 billion</a:t>
            </a:r>
            <a:endParaRPr lang="en-US" sz="1000" b="0" i="1"/>
          </a:p>
        </xdr:txBody>
      </xdr:sp>
    </xdr:grpSp>
    <xdr:clientData/>
  </xdr:twoCellAnchor>
  <xdr:twoCellAnchor>
    <xdr:from>
      <xdr:col>18</xdr:col>
      <xdr:colOff>933449</xdr:colOff>
      <xdr:row>22</xdr:row>
      <xdr:rowOff>180973</xdr:rowOff>
    </xdr:from>
    <xdr:to>
      <xdr:col>21</xdr:col>
      <xdr:colOff>1104900</xdr:colOff>
      <xdr:row>38</xdr:row>
      <xdr:rowOff>66674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7D778908-75CD-4116-9DC5-78D8B413E052}"/>
            </a:ext>
          </a:extLst>
        </xdr:cNvPr>
        <xdr:cNvGrpSpPr/>
      </xdr:nvGrpSpPr>
      <xdr:grpSpPr>
        <a:xfrm>
          <a:off x="15443199" y="4651373"/>
          <a:ext cx="5257801" cy="2832101"/>
          <a:chOff x="13839824" y="3605211"/>
          <a:chExt cx="5029201" cy="2938463"/>
        </a:xfrm>
      </xdr:grpSpPr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C8B9E59A-70BF-72E7-9A42-D2E5D6CAEC1E}"/>
              </a:ext>
            </a:extLst>
          </xdr:cNvPr>
          <xdr:cNvGraphicFramePr/>
        </xdr:nvGraphicFramePr>
        <xdr:xfrm>
          <a:off x="13839824" y="3605211"/>
          <a:ext cx="5029201" cy="293846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8" name="TextBox 13">
            <a:extLst>
              <a:ext uri="{FF2B5EF4-FFF2-40B4-BE49-F238E27FC236}">
                <a16:creationId xmlns:a16="http://schemas.microsoft.com/office/drawing/2014/main" id="{89343398-FE96-9A60-7D8B-1E72F1F6145C}"/>
              </a:ext>
            </a:extLst>
          </xdr:cNvPr>
          <xdr:cNvSpPr txBox="1"/>
        </xdr:nvSpPr>
        <xdr:spPr>
          <a:xfrm>
            <a:off x="15287624" y="6219825"/>
            <a:ext cx="33051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chemeClr val="tx1"/>
                </a:solidFill>
              </a:rPr>
              <a:t>2017-2021A</a:t>
            </a:r>
            <a:r>
              <a:rPr lang="en-US" sz="1000" baseline="0">
                <a:solidFill>
                  <a:schemeClr val="tx1"/>
                </a:solidFill>
              </a:rPr>
              <a:t>	       </a:t>
            </a:r>
            <a:r>
              <a:rPr lang="en-US" sz="1000" u="none" baseline="0">
                <a:solidFill>
                  <a:schemeClr val="tx1"/>
                </a:solidFill>
              </a:rPr>
              <a:t>2022-2026A/F               </a:t>
            </a:r>
            <a:r>
              <a:rPr lang="en-US" sz="1000" baseline="0">
                <a:solidFill>
                  <a:schemeClr val="tx1"/>
                </a:solidFill>
              </a:rPr>
              <a:t>2027-2031F</a:t>
            </a:r>
            <a:endParaRPr lang="en-US" sz="10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0.62221</cdr:x>
      <cdr:y>0.04861</cdr:y>
    </cdr:from>
    <cdr:to>
      <cdr:x>0.62221</cdr:x>
      <cdr:y>0.82813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C564B42-DAA1-707B-0062-8BC9905BAAD1}"/>
            </a:ext>
          </a:extLst>
        </cdr:cNvPr>
        <cdr:cNvCxnSpPr/>
      </cdr:nvCxnSpPr>
      <cdr:spPr>
        <a:xfrm xmlns:a="http://schemas.openxmlformats.org/drawingml/2006/main" flipH="1">
          <a:off x="3055144" y="133350"/>
          <a:ext cx="0" cy="213836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ysClr val="windowText" lastClr="00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0.43017</cdr:x>
      <cdr:y>0.04688</cdr:y>
    </cdr:from>
    <cdr:to>
      <cdr:x>0.63385</cdr:x>
      <cdr:y>0.13021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100FE48D-CAF4-CC3E-7122-B0EDCA2121E2}"/>
            </a:ext>
          </a:extLst>
        </cdr:cNvPr>
        <cdr:cNvSpPr txBox="1"/>
      </cdr:nvSpPr>
      <cdr:spPr>
        <a:xfrm xmlns:a="http://schemas.openxmlformats.org/drawingml/2006/main">
          <a:off x="2112170" y="128589"/>
          <a:ext cx="1000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/>
            <a:t>&lt;&lt; Historical</a:t>
          </a:r>
        </a:p>
      </cdr:txBody>
    </cdr:sp>
  </cdr:relSizeAnchor>
  <cdr:relSizeAnchor xmlns:cdr="http://schemas.openxmlformats.org/drawingml/2006/chartDrawing">
    <cdr:from>
      <cdr:x>0.63595</cdr:x>
      <cdr:y>0.04977</cdr:y>
    </cdr:from>
    <cdr:to>
      <cdr:x>0.83964</cdr:x>
      <cdr:y>0.1331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F86D943-9AAF-D2D7-86D5-D45930648C09}"/>
            </a:ext>
          </a:extLst>
        </cdr:cNvPr>
        <cdr:cNvSpPr txBox="1"/>
      </cdr:nvSpPr>
      <cdr:spPr>
        <a:xfrm xmlns:a="http://schemas.openxmlformats.org/drawingml/2006/main">
          <a:off x="3122613" y="136526"/>
          <a:ext cx="1000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/>
            <a:t>Forecast</a:t>
          </a:r>
          <a:r>
            <a:rPr lang="en-US" sz="1100" kern="1200" baseline="0"/>
            <a:t> &gt;&gt;</a:t>
          </a:r>
          <a:endParaRPr lang="en-US" sz="1100" kern="12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0.36251</cdr:x>
      <cdr:y>0.19863</cdr:y>
    </cdr:from>
    <cdr:to>
      <cdr:x>0.85676</cdr:x>
      <cdr:y>0.85413</cdr:y>
    </cdr:to>
    <cdr:grpSp>
      <cdr:nvGrpSpPr>
        <cdr:cNvPr id="31" name="Group 30">
          <a:extLst xmlns:a="http://schemas.openxmlformats.org/drawingml/2006/main">
            <a:ext uri="{FF2B5EF4-FFF2-40B4-BE49-F238E27FC236}">
              <a16:creationId xmlns:a16="http://schemas.microsoft.com/office/drawing/2014/main" id="{7A0888ED-0BE8-2D2C-5FE9-A3F85D3BD347}"/>
            </a:ext>
          </a:extLst>
        </cdr:cNvPr>
        <cdr:cNvGrpSpPr/>
      </cdr:nvGrpSpPr>
      <cdr:grpSpPr>
        <a:xfrm xmlns:a="http://schemas.openxmlformats.org/drawingml/2006/main">
          <a:off x="1906005" y="562540"/>
          <a:ext cx="2598669" cy="1856442"/>
          <a:chOff x="1823159" y="583663"/>
          <a:chExt cx="2485693" cy="1926176"/>
        </a:xfrm>
      </cdr:grpSpPr>
      <cdr:cxnSp macro="">
        <cdr:nvCxnSpPr>
          <cdr:cNvPr id="7" name="Straight Connector 6">
            <a:extLst xmlns:a="http://schemas.openxmlformats.org/drawingml/2006/main">
              <a:ext uri="{FF2B5EF4-FFF2-40B4-BE49-F238E27FC236}">
                <a16:creationId xmlns:a16="http://schemas.microsoft.com/office/drawing/2014/main" id="{8048C0FA-33F1-EE1B-54ED-DFD19FFDC29E}"/>
              </a:ext>
            </a:extLst>
          </cdr:cNvPr>
          <cdr:cNvCxnSpPr/>
        </cdr:nvCxnSpPr>
        <cdr:spPr>
          <a:xfrm xmlns:a="http://schemas.openxmlformats.org/drawingml/2006/main" flipV="1">
            <a:off x="3033810" y="583663"/>
            <a:ext cx="1239469" cy="183101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2"/>
          </a:lnRef>
          <a:fillRef xmlns:a="http://schemas.openxmlformats.org/drawingml/2006/main" idx="0">
            <a:schemeClr val="accent2"/>
          </a:fillRef>
          <a:effectRef xmlns:a="http://schemas.openxmlformats.org/drawingml/2006/main" idx="0">
            <a:schemeClr val="accent2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8" name="Straight Connector 7">
            <a:extLst xmlns:a="http://schemas.openxmlformats.org/drawingml/2006/main">
              <a:ext uri="{FF2B5EF4-FFF2-40B4-BE49-F238E27FC236}">
                <a16:creationId xmlns:a16="http://schemas.microsoft.com/office/drawing/2014/main" id="{60DF2799-2DC3-58AD-24BD-E3B1FAA0CD67}"/>
              </a:ext>
            </a:extLst>
          </cdr:cNvPr>
          <cdr:cNvCxnSpPr/>
        </cdr:nvCxnSpPr>
        <cdr:spPr>
          <a:xfrm xmlns:a="http://schemas.openxmlformats.org/drawingml/2006/main">
            <a:off x="3059336" y="1127082"/>
            <a:ext cx="1231730" cy="196235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2"/>
          </a:lnRef>
          <a:fillRef xmlns:a="http://schemas.openxmlformats.org/drawingml/2006/main" idx="0">
            <a:schemeClr val="accent2"/>
          </a:fillRef>
          <a:effectRef xmlns:a="http://schemas.openxmlformats.org/drawingml/2006/main" idx="0">
            <a:schemeClr val="accent2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1" name="Straight Connector 10">
            <a:extLst xmlns:a="http://schemas.openxmlformats.org/drawingml/2006/main">
              <a:ext uri="{FF2B5EF4-FFF2-40B4-BE49-F238E27FC236}">
                <a16:creationId xmlns:a16="http://schemas.microsoft.com/office/drawing/2014/main" id="{8B56B462-E782-7F13-06B3-C83DEC964ADC}"/>
              </a:ext>
            </a:extLst>
          </cdr:cNvPr>
          <cdr:cNvCxnSpPr/>
        </cdr:nvCxnSpPr>
        <cdr:spPr>
          <a:xfrm xmlns:a="http://schemas.openxmlformats.org/drawingml/2006/main">
            <a:off x="1823159" y="1232747"/>
            <a:ext cx="1231730" cy="20127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4"/>
          </a:lnRef>
          <a:fillRef xmlns:a="http://schemas.openxmlformats.org/drawingml/2006/main" idx="0">
            <a:schemeClr val="accent4"/>
          </a:fillRef>
          <a:effectRef xmlns:a="http://schemas.openxmlformats.org/drawingml/2006/main" idx="0">
            <a:schemeClr val="accent4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2" name="Straight Connector 11">
            <a:extLst xmlns:a="http://schemas.openxmlformats.org/drawingml/2006/main">
              <a:ext uri="{FF2B5EF4-FFF2-40B4-BE49-F238E27FC236}">
                <a16:creationId xmlns:a16="http://schemas.microsoft.com/office/drawing/2014/main" id="{B2888381-ECAE-8CB2-1521-B2E712E95D79}"/>
              </a:ext>
            </a:extLst>
          </cdr:cNvPr>
          <cdr:cNvCxnSpPr/>
        </cdr:nvCxnSpPr>
        <cdr:spPr>
          <a:xfrm xmlns:a="http://schemas.openxmlformats.org/drawingml/2006/main" flipV="1">
            <a:off x="1883795" y="1566864"/>
            <a:ext cx="1189002" cy="17461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4"/>
          </a:lnRef>
          <a:fillRef xmlns:a="http://schemas.openxmlformats.org/drawingml/2006/main" idx="0">
            <a:schemeClr val="accent4"/>
          </a:fillRef>
          <a:effectRef xmlns:a="http://schemas.openxmlformats.org/drawingml/2006/main" idx="0">
            <a:schemeClr val="accent4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4" name="Straight Connector 13">
            <a:extLst xmlns:a="http://schemas.openxmlformats.org/drawingml/2006/main">
              <a:ext uri="{FF2B5EF4-FFF2-40B4-BE49-F238E27FC236}">
                <a16:creationId xmlns:a16="http://schemas.microsoft.com/office/drawing/2014/main" id="{10B6EF51-1FE6-0231-AC99-E5F3149F646D}"/>
              </a:ext>
            </a:extLst>
          </cdr:cNvPr>
          <cdr:cNvCxnSpPr/>
        </cdr:nvCxnSpPr>
        <cdr:spPr>
          <a:xfrm xmlns:a="http://schemas.openxmlformats.org/drawingml/2006/main">
            <a:off x="1877083" y="1973261"/>
            <a:ext cx="1235570" cy="31753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A3010F91-DC3D-6A72-96A4-799E0CD492E4}"/>
              </a:ext>
            </a:extLst>
          </cdr:cNvPr>
          <cdr:cNvCxnSpPr/>
        </cdr:nvCxnSpPr>
        <cdr:spPr>
          <a:xfrm xmlns:a="http://schemas.openxmlformats.org/drawingml/2006/main">
            <a:off x="3078504" y="2003425"/>
            <a:ext cx="1226255" cy="49214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8" name="Straight Connector 17">
            <a:extLst xmlns:a="http://schemas.openxmlformats.org/drawingml/2006/main">
              <a:ext uri="{FF2B5EF4-FFF2-40B4-BE49-F238E27FC236}">
                <a16:creationId xmlns:a16="http://schemas.microsoft.com/office/drawing/2014/main" id="{90215880-1DD4-BB7E-C0B4-641EC10695B3}"/>
              </a:ext>
            </a:extLst>
          </cdr:cNvPr>
          <cdr:cNvCxnSpPr/>
        </cdr:nvCxnSpPr>
        <cdr:spPr>
          <a:xfrm xmlns:a="http://schemas.openxmlformats.org/drawingml/2006/main" flipV="1">
            <a:off x="1856722" y="1709739"/>
            <a:ext cx="1216943" cy="36511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20" name="Straight Connector 19">
            <a:extLst xmlns:a="http://schemas.openxmlformats.org/drawingml/2006/main">
              <a:ext uri="{FF2B5EF4-FFF2-40B4-BE49-F238E27FC236}">
                <a16:creationId xmlns:a16="http://schemas.microsoft.com/office/drawing/2014/main" id="{D91276EB-E323-6936-6A73-49E7A1D691E2}"/>
              </a:ext>
            </a:extLst>
          </cdr:cNvPr>
          <cdr:cNvCxnSpPr/>
        </cdr:nvCxnSpPr>
        <cdr:spPr>
          <a:xfrm xmlns:a="http://schemas.openxmlformats.org/drawingml/2006/main" flipV="1">
            <a:off x="3059336" y="1685596"/>
            <a:ext cx="1249516" cy="25158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23" name="Straight Connector 22">
            <a:extLst xmlns:a="http://schemas.openxmlformats.org/drawingml/2006/main">
              <a:ext uri="{FF2B5EF4-FFF2-40B4-BE49-F238E27FC236}">
                <a16:creationId xmlns:a16="http://schemas.microsoft.com/office/drawing/2014/main" id="{A92CA41A-BA9B-4835-EDBD-73922E5F133E}"/>
              </a:ext>
            </a:extLst>
          </cdr:cNvPr>
          <cdr:cNvCxnSpPr/>
        </cdr:nvCxnSpPr>
        <cdr:spPr>
          <a:xfrm xmlns:a="http://schemas.openxmlformats.org/drawingml/2006/main">
            <a:off x="3027022" y="2460625"/>
            <a:ext cx="1269178" cy="49214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3"/>
          </a:lnRef>
          <a:fillRef xmlns:a="http://schemas.openxmlformats.org/drawingml/2006/main" idx="0">
            <a:schemeClr val="accent3"/>
          </a:fillRef>
          <a:effectRef xmlns:a="http://schemas.openxmlformats.org/drawingml/2006/main" idx="0">
            <a:schemeClr val="accent3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25" name="Straight Connector 24">
            <a:extLst xmlns:a="http://schemas.openxmlformats.org/drawingml/2006/main">
              <a:ext uri="{FF2B5EF4-FFF2-40B4-BE49-F238E27FC236}">
                <a16:creationId xmlns:a16="http://schemas.microsoft.com/office/drawing/2014/main" id="{D04CC185-F485-859E-4D1A-D7D68274F0C3}"/>
              </a:ext>
            </a:extLst>
          </cdr:cNvPr>
          <cdr:cNvCxnSpPr/>
        </cdr:nvCxnSpPr>
        <cdr:spPr>
          <a:xfrm xmlns:a="http://schemas.openxmlformats.org/drawingml/2006/main">
            <a:off x="1876618" y="2413000"/>
            <a:ext cx="1218275" cy="58739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3"/>
          </a:lnRef>
          <a:fillRef xmlns:a="http://schemas.openxmlformats.org/drawingml/2006/main" idx="0">
            <a:schemeClr val="accent3"/>
          </a:fillRef>
          <a:effectRef xmlns:a="http://schemas.openxmlformats.org/drawingml/2006/main" idx="0">
            <a:schemeClr val="accent3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27" name="Straight Connector 26">
            <a:extLst xmlns:a="http://schemas.openxmlformats.org/drawingml/2006/main">
              <a:ext uri="{FF2B5EF4-FFF2-40B4-BE49-F238E27FC236}">
                <a16:creationId xmlns:a16="http://schemas.microsoft.com/office/drawing/2014/main" id="{DD7F89DE-08C0-286A-9437-73CCB8CA834C}"/>
              </a:ext>
            </a:extLst>
          </cdr:cNvPr>
          <cdr:cNvCxnSpPr/>
        </cdr:nvCxnSpPr>
        <cdr:spPr>
          <a:xfrm xmlns:a="http://schemas.openxmlformats.org/drawingml/2006/main" flipV="1">
            <a:off x="1866438" y="2185989"/>
            <a:ext cx="1228455" cy="55561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3"/>
          </a:lnRef>
          <a:fillRef xmlns:a="http://schemas.openxmlformats.org/drawingml/2006/main" idx="0">
            <a:schemeClr val="accent3"/>
          </a:fillRef>
          <a:effectRef xmlns:a="http://schemas.openxmlformats.org/drawingml/2006/main" idx="0">
            <a:schemeClr val="accent3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29" name="Straight Connector 28">
            <a:extLst xmlns:a="http://schemas.openxmlformats.org/drawingml/2006/main">
              <a:ext uri="{FF2B5EF4-FFF2-40B4-BE49-F238E27FC236}">
                <a16:creationId xmlns:a16="http://schemas.microsoft.com/office/drawing/2014/main" id="{BA2F853C-7857-268D-9B8B-FA8D6934770D}"/>
              </a:ext>
            </a:extLst>
          </cdr:cNvPr>
          <cdr:cNvCxnSpPr/>
        </cdr:nvCxnSpPr>
        <cdr:spPr>
          <a:xfrm xmlns:a="http://schemas.openxmlformats.org/drawingml/2006/main" flipV="1">
            <a:off x="3077925" y="2146300"/>
            <a:ext cx="1197914" cy="36511"/>
          </a:xfrm>
          <a:prstGeom xmlns:a="http://schemas.openxmlformats.org/drawingml/2006/main" prst="line">
            <a:avLst/>
          </a:prstGeom>
        </cdr:spPr>
        <cdr:style>
          <a:lnRef xmlns:a="http://schemas.openxmlformats.org/drawingml/2006/main" idx="1">
            <a:schemeClr val="accent3"/>
          </a:lnRef>
          <a:fillRef xmlns:a="http://schemas.openxmlformats.org/drawingml/2006/main" idx="0">
            <a:schemeClr val="accent3"/>
          </a:fillRef>
          <a:effectRef xmlns:a="http://schemas.openxmlformats.org/drawingml/2006/main" idx="0">
            <a:schemeClr val="accent3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theme/theme1.xml><?xml version="1.0" encoding="utf-8"?>
<a:theme xmlns:a="http://schemas.openxmlformats.org/drawingml/2006/main" name="Theme1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65ED-A59E-4F59-B111-876D97DCB1E9}">
  <dimension ref="A1:W29"/>
  <sheetViews>
    <sheetView tabSelected="1" zoomScaleNormal="100" workbookViewId="0">
      <selection activeCell="U3" sqref="U3"/>
    </sheetView>
  </sheetViews>
  <sheetFormatPr defaultRowHeight="14.5" x14ac:dyDescent="0.35"/>
  <cols>
    <col min="1" max="1" width="39" bestFit="1" customWidth="1"/>
    <col min="2" max="17" width="10" customWidth="1"/>
    <col min="19" max="21" width="24.26953125" customWidth="1"/>
    <col min="22" max="22" width="34.7265625" bestFit="1" customWidth="1"/>
    <col min="23" max="23" width="15.81640625" customWidth="1"/>
  </cols>
  <sheetData>
    <row r="1" spans="1:23" x14ac:dyDescent="0.35">
      <c r="A1" s="1" t="s">
        <v>0</v>
      </c>
      <c r="V1" s="23" t="s">
        <v>49</v>
      </c>
      <c r="W1" s="24"/>
    </row>
    <row r="2" spans="1:23" x14ac:dyDescent="0.35">
      <c r="A2" s="2" t="s">
        <v>1</v>
      </c>
      <c r="V2" s="24"/>
      <c r="W2" s="24"/>
    </row>
    <row r="3" spans="1:23" ht="47.5" customHeight="1" x14ac:dyDescent="0.35">
      <c r="A3" t="s">
        <v>2</v>
      </c>
      <c r="V3" s="24"/>
      <c r="W3" s="24"/>
    </row>
    <row r="4" spans="1:23" x14ac:dyDescent="0.35">
      <c r="B4" s="3">
        <v>2016</v>
      </c>
      <c r="C4" s="3">
        <v>2017</v>
      </c>
      <c r="D4" s="3">
        <v>2018</v>
      </c>
      <c r="E4" s="3">
        <v>2019</v>
      </c>
      <c r="F4" s="3">
        <v>2020</v>
      </c>
      <c r="G4" s="3">
        <v>2021</v>
      </c>
      <c r="H4" s="3">
        <v>2022</v>
      </c>
      <c r="I4" s="3">
        <v>2023</v>
      </c>
      <c r="J4" s="3">
        <v>2024</v>
      </c>
      <c r="K4" s="3">
        <v>2025</v>
      </c>
      <c r="L4" s="3">
        <v>2026</v>
      </c>
      <c r="M4" s="3">
        <v>2027</v>
      </c>
      <c r="N4" s="3">
        <v>2028</v>
      </c>
      <c r="O4" s="3">
        <v>2029</v>
      </c>
      <c r="P4" s="3">
        <v>2030</v>
      </c>
      <c r="Q4" s="3">
        <v>2031</v>
      </c>
      <c r="R4" s="4"/>
      <c r="S4" s="5" t="s">
        <v>3</v>
      </c>
      <c r="T4" s="5" t="s">
        <v>4</v>
      </c>
      <c r="U4" s="5" t="s">
        <v>5</v>
      </c>
      <c r="V4" s="5"/>
      <c r="W4" s="5"/>
    </row>
    <row r="5" spans="1:23" x14ac:dyDescent="0.35">
      <c r="B5" s="3" t="s">
        <v>6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7</v>
      </c>
      <c r="L5" s="3" t="s">
        <v>7</v>
      </c>
      <c r="M5" s="6" t="s">
        <v>8</v>
      </c>
      <c r="N5" s="6" t="s">
        <v>8</v>
      </c>
      <c r="O5" s="6" t="s">
        <v>8</v>
      </c>
      <c r="P5" s="6" t="s">
        <v>8</v>
      </c>
      <c r="Q5" s="6" t="s">
        <v>8</v>
      </c>
      <c r="S5" s="5"/>
      <c r="T5" s="5"/>
      <c r="U5" s="5"/>
      <c r="V5" s="5"/>
      <c r="W5" s="5"/>
    </row>
    <row r="6" spans="1:23" x14ac:dyDescent="0.35">
      <c r="A6" t="s">
        <v>9</v>
      </c>
      <c r="B6">
        <v>300.46000000000004</v>
      </c>
      <c r="C6">
        <v>354.32200000000006</v>
      </c>
      <c r="D6">
        <v>381.89769599999994</v>
      </c>
      <c r="E6">
        <v>395.32799999999997</v>
      </c>
      <c r="F6">
        <v>380.8</v>
      </c>
      <c r="G6">
        <v>366.8</v>
      </c>
      <c r="H6">
        <v>481.3</v>
      </c>
      <c r="I6">
        <v>566.79999999999995</v>
      </c>
      <c r="J6">
        <v>548.6</v>
      </c>
      <c r="K6">
        <v>579.70000000000005</v>
      </c>
      <c r="L6">
        <v>861.2</v>
      </c>
      <c r="M6">
        <v>1053.0999999999999</v>
      </c>
      <c r="N6">
        <v>1004.8</v>
      </c>
      <c r="O6">
        <v>1138.7</v>
      </c>
      <c r="P6" s="22">
        <v>1154.0584650000001</v>
      </c>
      <c r="Q6" s="22">
        <v>836.64163700000017</v>
      </c>
      <c r="S6" s="7">
        <f>SUM(C6:G6)/1000</f>
        <v>1.879147696</v>
      </c>
      <c r="T6" s="7">
        <f>SUM(H6:L6)/1000</f>
        <v>3.0375999999999994</v>
      </c>
      <c r="U6" s="7">
        <f>SUM(M6:Q6)/1000</f>
        <v>5.1873001019999991</v>
      </c>
      <c r="V6" s="5" t="s">
        <v>10</v>
      </c>
      <c r="W6" s="5" t="s">
        <v>10</v>
      </c>
    </row>
    <row r="7" spans="1:23" x14ac:dyDescent="0.35">
      <c r="A7" t="s">
        <v>11</v>
      </c>
      <c r="B7">
        <v>1019.2</v>
      </c>
      <c r="C7">
        <v>1249.3</v>
      </c>
      <c r="D7">
        <v>1079.2</v>
      </c>
      <c r="E7">
        <v>1150.5</v>
      </c>
      <c r="F7">
        <v>781.5</v>
      </c>
      <c r="G7">
        <v>813</v>
      </c>
      <c r="H7">
        <v>970.3</v>
      </c>
      <c r="I7">
        <v>973.2</v>
      </c>
      <c r="J7">
        <v>988.2</v>
      </c>
      <c r="K7">
        <v>835.2</v>
      </c>
      <c r="L7">
        <v>392</v>
      </c>
      <c r="M7">
        <v>0</v>
      </c>
      <c r="N7">
        <v>0</v>
      </c>
      <c r="O7">
        <v>0</v>
      </c>
      <c r="P7">
        <v>0</v>
      </c>
      <c r="Q7">
        <v>0</v>
      </c>
      <c r="S7" s="7">
        <f t="shared" ref="S7:S15" si="0">SUM(C7:G7)/1000</f>
        <v>5.0735000000000001</v>
      </c>
      <c r="T7" s="7">
        <f t="shared" ref="T7:T15" si="1">SUM(H7:L7)/1000</f>
        <v>4.1589</v>
      </c>
      <c r="U7" s="7">
        <f t="shared" ref="U7:U15" si="2">SUM(M7:Q7)/1000</f>
        <v>0</v>
      </c>
      <c r="V7" s="5" t="s">
        <v>12</v>
      </c>
      <c r="W7" s="5" t="s">
        <v>11</v>
      </c>
    </row>
    <row r="8" spans="1:23" x14ac:dyDescent="0.35">
      <c r="A8" t="s">
        <v>13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15.4</v>
      </c>
      <c r="J8">
        <v>371.6</v>
      </c>
      <c r="K8">
        <v>1500</v>
      </c>
      <c r="L8" s="22">
        <v>3045.5781779006766</v>
      </c>
      <c r="M8" s="22">
        <v>3473.2055403121285</v>
      </c>
      <c r="N8" s="22">
        <v>3607.5780614981882</v>
      </c>
      <c r="O8" s="22">
        <v>3578.2595961385764</v>
      </c>
      <c r="P8" s="22">
        <v>2681.4355246820282</v>
      </c>
      <c r="Q8" s="22">
        <v>1860.5441895692909</v>
      </c>
      <c r="S8" s="7">
        <f>SUM(C8:G9)/1000</f>
        <v>0</v>
      </c>
      <c r="T8" s="7">
        <f>SUM(H8:L9)/1000</f>
        <v>5.0570344526348192</v>
      </c>
      <c r="U8" s="7">
        <f>SUM(M8:Q9)/1000</f>
        <v>18.087256201531432</v>
      </c>
      <c r="V8" s="5" t="s">
        <v>14</v>
      </c>
      <c r="W8" s="5" t="s">
        <v>15</v>
      </c>
    </row>
    <row r="9" spans="1:23" x14ac:dyDescent="0.35">
      <c r="A9" t="s">
        <v>16</v>
      </c>
      <c r="L9" s="22">
        <v>124.45627473414234</v>
      </c>
      <c r="M9" s="22">
        <v>297.26420849537459</v>
      </c>
      <c r="N9" s="22">
        <v>476.65734847255356</v>
      </c>
      <c r="O9" s="22">
        <v>659.27417541018417</v>
      </c>
      <c r="P9" s="22">
        <v>818.24957419592931</v>
      </c>
      <c r="Q9" s="22">
        <v>634.7879827571777</v>
      </c>
      <c r="S9" s="7"/>
      <c r="T9" s="7"/>
      <c r="U9" s="7"/>
      <c r="V9" s="5"/>
      <c r="W9" s="5"/>
    </row>
    <row r="10" spans="1:23" x14ac:dyDescent="0.35">
      <c r="A10" s="8" t="s">
        <v>17</v>
      </c>
      <c r="B10">
        <f>SUM(B6:B9)</f>
        <v>1319.66</v>
      </c>
      <c r="C10">
        <f t="shared" ref="C10:Q10" si="3">SUM(C6:C9)</f>
        <v>1603.6220000000001</v>
      </c>
      <c r="D10">
        <f t="shared" si="3"/>
        <v>1461.097696</v>
      </c>
      <c r="E10">
        <f t="shared" si="3"/>
        <v>1545.828</v>
      </c>
      <c r="F10">
        <f t="shared" si="3"/>
        <v>1162.3</v>
      </c>
      <c r="G10">
        <f t="shared" si="3"/>
        <v>1179.8</v>
      </c>
      <c r="H10">
        <f t="shared" si="3"/>
        <v>1451.6</v>
      </c>
      <c r="I10">
        <f t="shared" si="3"/>
        <v>1555.4</v>
      </c>
      <c r="J10">
        <f t="shared" si="3"/>
        <v>1908.4</v>
      </c>
      <c r="K10">
        <f t="shared" si="3"/>
        <v>2914.9</v>
      </c>
      <c r="L10">
        <f t="shared" si="3"/>
        <v>4423.2344526348188</v>
      </c>
      <c r="M10">
        <f t="shared" si="3"/>
        <v>4823.5697488075039</v>
      </c>
      <c r="N10">
        <f t="shared" si="3"/>
        <v>5089.0354099707411</v>
      </c>
      <c r="O10">
        <f t="shared" si="3"/>
        <v>5376.2337715487611</v>
      </c>
      <c r="P10">
        <f t="shared" si="3"/>
        <v>4653.743563877958</v>
      </c>
      <c r="Q10">
        <f t="shared" si="3"/>
        <v>3331.9738093264687</v>
      </c>
      <c r="S10" s="7">
        <f t="shared" si="0"/>
        <v>6.9526476959999997</v>
      </c>
      <c r="T10" s="7">
        <f t="shared" si="1"/>
        <v>12.253534452634819</v>
      </c>
      <c r="U10" s="7">
        <f t="shared" si="2"/>
        <v>23.274556303531433</v>
      </c>
      <c r="V10" s="5" t="s">
        <v>17</v>
      </c>
      <c r="W10" s="5" t="s">
        <v>17</v>
      </c>
    </row>
    <row r="11" spans="1:23" x14ac:dyDescent="0.35">
      <c r="A11" s="8"/>
      <c r="L11" s="22"/>
      <c r="M11" s="22"/>
      <c r="N11" s="22"/>
      <c r="O11" s="22"/>
      <c r="P11" s="22"/>
      <c r="Q11" s="22"/>
      <c r="S11" s="7"/>
      <c r="T11" s="7"/>
      <c r="U11" s="7"/>
      <c r="V11" s="5"/>
      <c r="W11" s="5"/>
    </row>
    <row r="12" spans="1:23" x14ac:dyDescent="0.35">
      <c r="A12" s="8" t="s">
        <v>18</v>
      </c>
      <c r="B12" s="22">
        <v>29.740000000000002</v>
      </c>
      <c r="C12" s="22">
        <v>35.5</v>
      </c>
      <c r="D12" s="22">
        <v>20.400000000000002</v>
      </c>
      <c r="E12" s="22">
        <v>31.499999999999996</v>
      </c>
      <c r="F12" s="22">
        <v>92</v>
      </c>
      <c r="G12" s="22">
        <v>145.16999999999999</v>
      </c>
      <c r="H12" s="22">
        <v>115.97999999999999</v>
      </c>
      <c r="I12" s="22">
        <v>120.19999999999999</v>
      </c>
      <c r="J12" s="22">
        <v>160.01999999999998</v>
      </c>
      <c r="K12" s="22">
        <v>500.29999999999995</v>
      </c>
      <c r="L12" s="22">
        <v>695</v>
      </c>
      <c r="M12" s="22">
        <v>565.45000000000005</v>
      </c>
      <c r="N12" s="22">
        <v>504.74</v>
      </c>
      <c r="O12" s="22">
        <v>428.10270859999997</v>
      </c>
      <c r="P12" s="22">
        <v>465.62</v>
      </c>
      <c r="Q12" s="22">
        <v>405.77</v>
      </c>
      <c r="S12" s="7"/>
      <c r="T12" s="7"/>
      <c r="U12" s="7"/>
      <c r="V12" s="5"/>
      <c r="W12" s="5"/>
    </row>
    <row r="13" spans="1:23" x14ac:dyDescent="0.35">
      <c r="A13" s="8" t="s">
        <v>19</v>
      </c>
      <c r="B13" s="22">
        <v>97.75</v>
      </c>
      <c r="C13" s="22">
        <v>111.68299999999999</v>
      </c>
      <c r="D13" s="22">
        <v>147.55000000000001</v>
      </c>
      <c r="E13" s="22">
        <v>173.64000000000001</v>
      </c>
      <c r="F13" s="22">
        <v>196.96000000000004</v>
      </c>
      <c r="G13" s="22">
        <v>242.78600000000003</v>
      </c>
      <c r="H13" s="22">
        <v>198.80700000000004</v>
      </c>
      <c r="I13" s="22">
        <v>250.82</v>
      </c>
      <c r="J13" s="22">
        <v>272.96999999999991</v>
      </c>
      <c r="K13" s="22">
        <v>335.10000000000014</v>
      </c>
      <c r="L13" s="22">
        <v>289.23200000000008</v>
      </c>
      <c r="M13" s="22">
        <v>315.43085785999983</v>
      </c>
      <c r="N13" s="22">
        <v>415.63000000000022</v>
      </c>
      <c r="O13" s="22">
        <v>596.86459278000007</v>
      </c>
      <c r="P13" s="22">
        <v>535.61769386999993</v>
      </c>
      <c r="Q13" s="22">
        <v>540.79193716000009</v>
      </c>
      <c r="S13" s="7"/>
      <c r="T13" s="7"/>
      <c r="U13" s="7"/>
      <c r="V13" s="5"/>
      <c r="W13" s="5"/>
    </row>
    <row r="14" spans="1:23" x14ac:dyDescent="0.35">
      <c r="A14" s="8" t="s">
        <v>20</v>
      </c>
      <c r="B14">
        <v>127.5</v>
      </c>
      <c r="C14">
        <v>147.15</v>
      </c>
      <c r="D14">
        <v>168</v>
      </c>
      <c r="E14">
        <v>205.11</v>
      </c>
      <c r="F14">
        <v>288.95</v>
      </c>
      <c r="G14">
        <v>388</v>
      </c>
      <c r="H14">
        <v>314.78000000000003</v>
      </c>
      <c r="I14">
        <v>371.03999999999996</v>
      </c>
      <c r="J14">
        <v>433.01</v>
      </c>
      <c r="K14">
        <v>835.40000000000009</v>
      </c>
      <c r="L14">
        <v>984.2</v>
      </c>
      <c r="M14">
        <v>880.9</v>
      </c>
      <c r="N14">
        <v>920.40000000000009</v>
      </c>
      <c r="O14">
        <v>1024.9499999999998</v>
      </c>
      <c r="P14">
        <v>1001.2</v>
      </c>
      <c r="Q14">
        <v>946.6</v>
      </c>
      <c r="S14" s="7">
        <f t="shared" si="0"/>
        <v>1.1972100000000001</v>
      </c>
      <c r="T14" s="7">
        <f t="shared" si="1"/>
        <v>2.9384300000000003</v>
      </c>
      <c r="U14" s="7">
        <f t="shared" si="2"/>
        <v>4.7740499999999999</v>
      </c>
      <c r="V14" s="5" t="s">
        <v>20</v>
      </c>
      <c r="W14" s="5" t="s">
        <v>20</v>
      </c>
    </row>
    <row r="15" spans="1:23" s="11" customFormat="1" x14ac:dyDescent="0.35">
      <c r="A15" s="9" t="s">
        <v>21</v>
      </c>
      <c r="B15" s="10">
        <f>B10+B14</f>
        <v>1447.16</v>
      </c>
      <c r="C15" s="10">
        <f t="shared" ref="C15:Q15" si="4">C10+C14</f>
        <v>1750.7720000000002</v>
      </c>
      <c r="D15" s="10">
        <f t="shared" si="4"/>
        <v>1629.097696</v>
      </c>
      <c r="E15" s="10">
        <f t="shared" si="4"/>
        <v>1750.9380000000001</v>
      </c>
      <c r="F15" s="10">
        <f t="shared" si="4"/>
        <v>1451.25</v>
      </c>
      <c r="G15" s="10">
        <f t="shared" si="4"/>
        <v>1567.8</v>
      </c>
      <c r="H15" s="10">
        <f t="shared" si="4"/>
        <v>1766.3799999999999</v>
      </c>
      <c r="I15" s="10">
        <f t="shared" si="4"/>
        <v>1926.44</v>
      </c>
      <c r="J15" s="10">
        <f t="shared" si="4"/>
        <v>2341.41</v>
      </c>
      <c r="K15" s="10">
        <f t="shared" si="4"/>
        <v>3750.3</v>
      </c>
      <c r="L15" s="10">
        <f t="shared" si="4"/>
        <v>5407.4344526348186</v>
      </c>
      <c r="M15" s="10">
        <f t="shared" si="4"/>
        <v>5704.4697488075035</v>
      </c>
      <c r="N15" s="10">
        <f t="shared" si="4"/>
        <v>6009.4354099707416</v>
      </c>
      <c r="O15" s="10">
        <f t="shared" si="4"/>
        <v>6401.1837715487609</v>
      </c>
      <c r="P15" s="10">
        <f t="shared" si="4"/>
        <v>5654.9435638779578</v>
      </c>
      <c r="Q15" s="10">
        <f t="shared" si="4"/>
        <v>4278.573809326469</v>
      </c>
      <c r="S15" s="12">
        <f t="shared" si="0"/>
        <v>8.1498576959999998</v>
      </c>
      <c r="T15" s="12">
        <f t="shared" si="1"/>
        <v>15.191964452634817</v>
      </c>
      <c r="U15" s="12">
        <f t="shared" si="2"/>
        <v>28.048606303531432</v>
      </c>
      <c r="V15" s="13"/>
      <c r="W15" s="13"/>
    </row>
    <row r="16" spans="1:23" x14ac:dyDescent="0.35">
      <c r="B16" t="s">
        <v>22</v>
      </c>
      <c r="C16" t="s">
        <v>23</v>
      </c>
      <c r="D16" t="s">
        <v>24</v>
      </c>
      <c r="E16" t="s">
        <v>25</v>
      </c>
      <c r="F16" t="s">
        <v>26</v>
      </c>
      <c r="G16" t="s">
        <v>27</v>
      </c>
      <c r="H16" t="s">
        <v>28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35</v>
      </c>
      <c r="P16" t="s">
        <v>36</v>
      </c>
      <c r="Q16" t="s">
        <v>37</v>
      </c>
    </row>
    <row r="19" spans="1:10" x14ac:dyDescent="0.35">
      <c r="B19" s="14" t="s">
        <v>38</v>
      </c>
      <c r="C19" s="14" t="s">
        <v>39</v>
      </c>
      <c r="D19" s="15" t="s">
        <v>40</v>
      </c>
      <c r="E19" s="15" t="s">
        <v>41</v>
      </c>
      <c r="G19" s="14"/>
      <c r="H19" s="14" t="s">
        <v>39</v>
      </c>
      <c r="I19" s="14" t="s">
        <v>42</v>
      </c>
    </row>
    <row r="20" spans="1:10" x14ac:dyDescent="0.35">
      <c r="B20" s="16" t="s">
        <v>43</v>
      </c>
      <c r="C20" s="14">
        <f>SUM(C15:G15)</f>
        <v>8149.857696</v>
      </c>
      <c r="D20" s="15"/>
      <c r="E20" s="15"/>
      <c r="G20" s="14" t="s">
        <v>44</v>
      </c>
      <c r="H20" s="17">
        <v>10827.199502496371</v>
      </c>
      <c r="I20" s="18">
        <f>C20/H20</f>
        <v>0.75272074686726975</v>
      </c>
    </row>
    <row r="21" spans="1:10" x14ac:dyDescent="0.35">
      <c r="B21" s="16" t="s">
        <v>45</v>
      </c>
      <c r="C21" s="14">
        <f>SUM(H15:L15)</f>
        <v>15191.964452634817</v>
      </c>
      <c r="D21" s="15"/>
      <c r="E21" s="15"/>
      <c r="G21" s="14" t="s">
        <v>46</v>
      </c>
      <c r="H21" s="17">
        <v>11485.237566788943</v>
      </c>
      <c r="I21" s="18">
        <f>C21/H21</f>
        <v>1.3227383730019096</v>
      </c>
    </row>
    <row r="22" spans="1:10" x14ac:dyDescent="0.35">
      <c r="A22" s="19"/>
      <c r="B22" s="16" t="s">
        <v>47</v>
      </c>
      <c r="C22" s="14">
        <f>SUM(M15:Q15)</f>
        <v>28048.606303531433</v>
      </c>
      <c r="D22" s="20">
        <f>C22/C21</f>
        <v>1.8462790899084038</v>
      </c>
      <c r="E22" s="20">
        <f>C22/C20</f>
        <v>3.4416068782768883</v>
      </c>
      <c r="G22" s="14" t="s">
        <v>48</v>
      </c>
      <c r="H22" s="17">
        <v>19734.32</v>
      </c>
      <c r="I22" s="18">
        <f>C22/H22</f>
        <v>1.4213110106419391</v>
      </c>
    </row>
    <row r="23" spans="1:10" x14ac:dyDescent="0.35">
      <c r="A23" s="8"/>
    </row>
    <row r="24" spans="1:10" x14ac:dyDescent="0.35">
      <c r="A24" s="8"/>
    </row>
    <row r="25" spans="1:10" x14ac:dyDescent="0.35">
      <c r="A25" s="21"/>
      <c r="B25" s="19"/>
      <c r="C25" s="19"/>
      <c r="D25" s="19"/>
      <c r="E25" s="19"/>
      <c r="F25" s="19"/>
      <c r="G25" s="19"/>
      <c r="H25" s="19"/>
      <c r="I25" s="19"/>
      <c r="J25" s="19"/>
    </row>
    <row r="29" spans="1:10" x14ac:dyDescent="0.35">
      <c r="G29" s="19"/>
      <c r="H29" s="22"/>
      <c r="I29" s="22"/>
      <c r="J29" s="22"/>
    </row>
  </sheetData>
  <mergeCells count="1">
    <mergeCell ref="V1:W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C997E4F93EE94B95BFD1B46BD46C92" ma:contentTypeVersion="4" ma:contentTypeDescription="Create a new document." ma:contentTypeScope="" ma:versionID="285fe46bb90593446caf27a6aea4f8fb">
  <xsd:schema xmlns:xsd="http://www.w3.org/2001/XMLSchema" xmlns:xs="http://www.w3.org/2001/XMLSchema" xmlns:p="http://schemas.microsoft.com/office/2006/metadata/properties" xmlns:ns2="93ad453e-0f72-41c3-b5ca-4ca566fe3a98" targetNamespace="http://schemas.microsoft.com/office/2006/metadata/properties" ma:root="true" ma:fieldsID="f519f183f2dfbb0565500f08ba9c2fe0" ns2:_="">
    <xsd:import namespace="93ad453e-0f72-41c3-b5ca-4ca566fe3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d453e-0f72-41c3-b5ca-4ca566fe3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6240A-A0BC-4DD5-A95F-28645557C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d453e-0f72-41c3-b5ca-4ca566fe3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0EE4FF-35C5-4128-946F-57FEE545DD0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3ad453e-0f72-41c3-b5ca-4ca566fe3a98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264A21-BBD9-4B96-97CB-B5EF1E35E8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Capex History and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 Hu</dc:creator>
  <cp:keywords/>
  <dc:description/>
  <cp:lastModifiedBy>Melissa Laundry</cp:lastModifiedBy>
  <cp:revision/>
  <dcterms:created xsi:type="dcterms:W3CDTF">2025-11-26T20:50:29Z</dcterms:created>
  <dcterms:modified xsi:type="dcterms:W3CDTF">2026-04-21T00:03:54Z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{550D32A7-A921-4384-9E0C-BF45E4F11E6A}</vt:lpwstr>
  </property>
  <property fmtid="{D5CDD505-2E9C-101B-9397-08002B2CF9AE}" pid="3" name="ContentTypeId">
    <vt:lpwstr>0x0101004BC997E4F93EE94B95BFD1B46BD46C92</vt:lpwstr>
  </property>
  <property fmtid="{D5CDD505-2E9C-101B-9397-08002B2CF9AE}" pid="4" name="MediaServiceImageTags">
    <vt:lpwstr/>
  </property>
  <property fmtid="{D5CDD505-2E9C-101B-9397-08002B2CF9AE}" pid="5" name="Industry_x0020_Segment">
    <vt:lpwstr/>
  </property>
  <property fmtid="{D5CDD505-2E9C-101B-9397-08002B2CF9AE}" pid="6" name="Engagement_x0020_Type">
    <vt:lpwstr/>
  </property>
  <property fmtid="{D5CDD505-2E9C-101B-9397-08002B2CF9AE}" pid="7" name="Practice_x0020_Areas_x0020_and_x0020_Services_x0020_Provided">
    <vt:lpwstr/>
  </property>
  <property fmtid="{D5CDD505-2E9C-101B-9397-08002B2CF9AE}" pid="8" name="Engagement Type">
    <vt:lpwstr/>
  </property>
  <property fmtid="{D5CDD505-2E9C-101B-9397-08002B2CF9AE}" pid="9" name="Practice Areas and Services Provided">
    <vt:lpwstr/>
  </property>
  <property fmtid="{D5CDD505-2E9C-101B-9397-08002B2CF9AE}" pid="10" name="Industry Segment">
    <vt:lpwstr/>
  </property>
  <property fmtid="{D5CDD505-2E9C-101B-9397-08002B2CF9AE}" pid="11" name="MSIP_Label_de7afb16-bed2-47a7-a936-de53beb31938_Enabled">
    <vt:lpwstr>true</vt:lpwstr>
  </property>
  <property fmtid="{D5CDD505-2E9C-101B-9397-08002B2CF9AE}" pid="12" name="MSIP_Label_de7afb16-bed2-47a7-a936-de53beb31938_SetDate">
    <vt:lpwstr>2026-04-21T00:03:40Z</vt:lpwstr>
  </property>
  <property fmtid="{D5CDD505-2E9C-101B-9397-08002B2CF9AE}" pid="13" name="MSIP_Label_de7afb16-bed2-47a7-a936-de53beb31938_Method">
    <vt:lpwstr>Standard</vt:lpwstr>
  </property>
  <property fmtid="{D5CDD505-2E9C-101B-9397-08002B2CF9AE}" pid="14" name="MSIP_Label_de7afb16-bed2-47a7-a936-de53beb31938_Name">
    <vt:lpwstr>de7afb16-bed2-47a7-a936-de53beb31938</vt:lpwstr>
  </property>
  <property fmtid="{D5CDD505-2E9C-101B-9397-08002B2CF9AE}" pid="15" name="MSIP_Label_de7afb16-bed2-47a7-a936-de53beb31938_SiteId">
    <vt:lpwstr>962f21cf-93ea-449f-99bf-402e2b2987b2</vt:lpwstr>
  </property>
  <property fmtid="{D5CDD505-2E9C-101B-9397-08002B2CF9AE}" pid="16" name="MSIP_Label_de7afb16-bed2-47a7-a936-de53beb31938_ActionId">
    <vt:lpwstr>046ed618-ea3d-43aa-b9e9-3491443b1d03</vt:lpwstr>
  </property>
  <property fmtid="{D5CDD505-2E9C-101B-9397-08002B2CF9AE}" pid="17" name="MSIP_Label_de7afb16-bed2-47a7-a936-de53beb31938_ContentBits">
    <vt:lpwstr>0</vt:lpwstr>
  </property>
  <property fmtid="{D5CDD505-2E9C-101B-9397-08002B2CF9AE}" pid="18" name="MSIP_Label_de7afb16-bed2-47a7-a936-de53beb31938_Tag">
    <vt:lpwstr>10, 3, 0, 1</vt:lpwstr>
  </property>
</Properties>
</file>