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46" documentId="8_{401754C8-167A-4432-9985-7D07D294E80A}" xr6:coauthVersionLast="47" xr6:coauthVersionMax="47" xr10:uidLastSave="{E48AD952-31E8-49F8-BB74-A6074FE14264}"/>
  <bookViews>
    <workbookView xWindow="-120" yWindow="-120" windowWidth="29040" windowHeight="15720" xr2:uid="{A111992F-E596-4AD3-A336-6151931EA608}"/>
  </bookViews>
  <sheets>
    <sheet name="App2.IB" sheetId="1" r:id="rId1"/>
  </sheets>
  <definedNames>
    <definedName name="_Fill" hidden="1">#REF!</definedName>
    <definedName name="_Order1" hidden="1">255</definedName>
    <definedName name="_Order2" hidden="1">0</definedName>
    <definedName name="_Sort" hidden="1">#REF!</definedName>
    <definedName name="BridgeYear">#REF!</definedName>
    <definedName name="EBNUMBER">#REF!</definedName>
    <definedName name="Test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1" l="1"/>
  <c r="O55" i="1"/>
  <c r="P55" i="1"/>
  <c r="Q55" i="1"/>
  <c r="R55" i="1"/>
  <c r="N56" i="1"/>
  <c r="O56" i="1"/>
  <c r="P56" i="1"/>
  <c r="Q56" i="1"/>
  <c r="R56" i="1"/>
  <c r="N57" i="1"/>
  <c r="O57" i="1"/>
  <c r="P57" i="1"/>
  <c r="Q57" i="1"/>
  <c r="R57" i="1"/>
  <c r="N58" i="1"/>
  <c r="O58" i="1"/>
  <c r="P58" i="1"/>
  <c r="Q58" i="1"/>
  <c r="R58" i="1"/>
  <c r="N59" i="1"/>
  <c r="O59" i="1"/>
  <c r="P59" i="1"/>
  <c r="Q59" i="1"/>
  <c r="R59" i="1"/>
  <c r="N60" i="1"/>
  <c r="O60" i="1"/>
  <c r="P60" i="1"/>
  <c r="Q60" i="1"/>
  <c r="R60" i="1"/>
  <c r="N61" i="1"/>
  <c r="O61" i="1"/>
  <c r="P61" i="1"/>
  <c r="Q61" i="1"/>
  <c r="R61" i="1"/>
  <c r="M56" i="1"/>
  <c r="M57" i="1"/>
  <c r="M58" i="1"/>
  <c r="M59" i="1"/>
  <c r="M60" i="1"/>
  <c r="M61" i="1"/>
  <c r="M55" i="1"/>
  <c r="M68" i="1"/>
  <c r="N68" i="1"/>
  <c r="O68" i="1"/>
  <c r="P68" i="1"/>
  <c r="Q68" i="1"/>
  <c r="R68" i="1"/>
  <c r="M69" i="1"/>
  <c r="N69" i="1"/>
  <c r="O69" i="1"/>
  <c r="P69" i="1"/>
  <c r="Q69" i="1"/>
  <c r="R69" i="1"/>
  <c r="M70" i="1"/>
  <c r="N70" i="1"/>
  <c r="O70" i="1"/>
  <c r="P70" i="1"/>
  <c r="Q70" i="1"/>
  <c r="R70" i="1"/>
  <c r="M71" i="1"/>
  <c r="N71" i="1"/>
  <c r="O71" i="1"/>
  <c r="P71" i="1"/>
  <c r="Q71" i="1"/>
  <c r="R71" i="1"/>
  <c r="M72" i="1"/>
  <c r="N72" i="1"/>
  <c r="O72" i="1"/>
  <c r="P72" i="1"/>
  <c r="Q72" i="1"/>
  <c r="R72" i="1"/>
  <c r="M73" i="1"/>
  <c r="N73" i="1"/>
  <c r="O73" i="1"/>
  <c r="P73" i="1"/>
  <c r="Q73" i="1"/>
  <c r="R73" i="1"/>
  <c r="M74" i="1"/>
  <c r="N74" i="1"/>
  <c r="O74" i="1"/>
  <c r="P74" i="1"/>
  <c r="Q74" i="1"/>
  <c r="R74" i="1"/>
  <c r="AK77" i="1" l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AD69" i="1"/>
  <c r="AC69" i="1"/>
  <c r="AB69" i="1"/>
  <c r="AA69" i="1"/>
  <c r="Z69" i="1"/>
  <c r="Y69" i="1"/>
  <c r="X69" i="1"/>
  <c r="W69" i="1"/>
  <c r="V69" i="1"/>
  <c r="U69" i="1"/>
  <c r="L69" i="1"/>
  <c r="AE69" i="1" s="1"/>
  <c r="AD68" i="1"/>
  <c r="AC68" i="1"/>
  <c r="AB68" i="1"/>
  <c r="AA68" i="1"/>
  <c r="Z68" i="1"/>
  <c r="Y68" i="1"/>
  <c r="X68" i="1"/>
  <c r="W68" i="1"/>
  <c r="V68" i="1"/>
  <c r="U68" i="1"/>
  <c r="L68" i="1"/>
  <c r="AE68" i="1" s="1"/>
  <c r="AK67" i="1"/>
  <c r="AJ67" i="1"/>
  <c r="AI67" i="1"/>
  <c r="AH67" i="1"/>
  <c r="AG67" i="1"/>
  <c r="AE67" i="1"/>
  <c r="AD67" i="1"/>
  <c r="AC67" i="1"/>
  <c r="AB67" i="1"/>
  <c r="AA67" i="1"/>
  <c r="Z67" i="1"/>
  <c r="Y67" i="1"/>
  <c r="X67" i="1"/>
  <c r="W67" i="1"/>
  <c r="V67" i="1"/>
  <c r="U67" i="1"/>
  <c r="L67" i="1"/>
  <c r="K67" i="1"/>
  <c r="J67" i="1"/>
  <c r="I67" i="1"/>
  <c r="H67" i="1"/>
  <c r="G67" i="1"/>
  <c r="F67" i="1"/>
  <c r="E67" i="1"/>
  <c r="D67" i="1"/>
  <c r="C67" i="1"/>
  <c r="B67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AK54" i="1"/>
  <c r="AJ54" i="1"/>
  <c r="AI54" i="1"/>
  <c r="AH54" i="1"/>
  <c r="AG54" i="1"/>
  <c r="AE54" i="1"/>
  <c r="AD54" i="1"/>
  <c r="AC54" i="1"/>
  <c r="AB54" i="1"/>
  <c r="AA54" i="1"/>
  <c r="Z54" i="1"/>
  <c r="Y54" i="1"/>
  <c r="X54" i="1"/>
  <c r="W54" i="1"/>
  <c r="V54" i="1"/>
  <c r="U54" i="1"/>
  <c r="L54" i="1"/>
  <c r="K54" i="1"/>
  <c r="J54" i="1"/>
  <c r="I54" i="1"/>
  <c r="H54" i="1"/>
  <c r="G54" i="1"/>
  <c r="F54" i="1"/>
  <c r="E54" i="1"/>
  <c r="D54" i="1"/>
  <c r="C54" i="1"/>
  <c r="B54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AK41" i="1"/>
  <c r="AJ41" i="1"/>
  <c r="AI41" i="1"/>
  <c r="AH41" i="1"/>
  <c r="AG41" i="1"/>
  <c r="AE41" i="1"/>
  <c r="AD41" i="1"/>
  <c r="AC41" i="1"/>
  <c r="AB41" i="1"/>
  <c r="AA41" i="1"/>
  <c r="Z41" i="1"/>
  <c r="Y41" i="1"/>
  <c r="X41" i="1"/>
  <c r="W41" i="1"/>
  <c r="V41" i="1"/>
  <c r="U41" i="1"/>
  <c r="L41" i="1"/>
  <c r="K41" i="1"/>
  <c r="J41" i="1"/>
  <c r="I41" i="1"/>
  <c r="H41" i="1"/>
  <c r="G41" i="1"/>
  <c r="F41" i="1"/>
  <c r="E41" i="1"/>
  <c r="D41" i="1"/>
  <c r="C41" i="1"/>
  <c r="B41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A38" i="1"/>
  <c r="T38" i="1" s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A37" i="1"/>
  <c r="A50" i="1" s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A36" i="1"/>
  <c r="A49" i="1" s="1"/>
  <c r="A35" i="1"/>
  <c r="A48" i="1" s="1"/>
  <c r="A34" i="1"/>
  <c r="T34" i="1" s="1"/>
  <c r="A33" i="1"/>
  <c r="T33" i="1" s="1"/>
  <c r="A32" i="1"/>
  <c r="A45" i="1" s="1"/>
  <c r="A58" i="1" s="1"/>
  <c r="A71" i="1" s="1"/>
  <c r="T71" i="1" s="1"/>
  <c r="A31" i="1"/>
  <c r="A44" i="1" s="1"/>
  <c r="A57" i="1" s="1"/>
  <c r="A70" i="1" s="1"/>
  <c r="T70" i="1" s="1"/>
  <c r="A30" i="1"/>
  <c r="T30" i="1" s="1"/>
  <c r="A29" i="1"/>
  <c r="AK28" i="1"/>
  <c r="AJ28" i="1"/>
  <c r="AI28" i="1"/>
  <c r="AH28" i="1"/>
  <c r="AG28" i="1"/>
  <c r="AE28" i="1"/>
  <c r="AD28" i="1"/>
  <c r="AC28" i="1"/>
  <c r="AB28" i="1"/>
  <c r="AA28" i="1"/>
  <c r="Z28" i="1"/>
  <c r="Y28" i="1"/>
  <c r="X28" i="1"/>
  <c r="W28" i="1"/>
  <c r="V28" i="1"/>
  <c r="U28" i="1"/>
  <c r="L28" i="1"/>
  <c r="K28" i="1"/>
  <c r="J28" i="1"/>
  <c r="I28" i="1"/>
  <c r="H28" i="1"/>
  <c r="G28" i="1"/>
  <c r="F28" i="1"/>
  <c r="E28" i="1"/>
  <c r="D28" i="1"/>
  <c r="C28" i="1"/>
  <c r="B28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T22" i="1"/>
  <c r="T21" i="1"/>
  <c r="T20" i="1"/>
  <c r="T19" i="1"/>
  <c r="T18" i="1"/>
  <c r="T17" i="1"/>
  <c r="T16" i="1"/>
  <c r="AK15" i="1"/>
  <c r="AJ15" i="1"/>
  <c r="AI15" i="1"/>
  <c r="AH15" i="1"/>
  <c r="AG15" i="1"/>
  <c r="AE15" i="1"/>
  <c r="AD15" i="1"/>
  <c r="AC15" i="1"/>
  <c r="AB15" i="1"/>
  <c r="AA15" i="1"/>
  <c r="Z15" i="1"/>
  <c r="Y15" i="1"/>
  <c r="X15" i="1"/>
  <c r="W15" i="1"/>
  <c r="V15" i="1"/>
  <c r="U15" i="1"/>
  <c r="M15" i="1"/>
  <c r="AF15" i="1" s="1"/>
  <c r="AE13" i="1"/>
  <c r="AD13" i="1" s="1"/>
  <c r="AC13" i="1" s="1"/>
  <c r="AB13" i="1" s="1"/>
  <c r="AA13" i="1"/>
  <c r="Z13" i="1" s="1"/>
  <c r="Y13" i="1" s="1"/>
  <c r="X13" i="1" s="1"/>
  <c r="W13" i="1" s="1"/>
  <c r="V13" i="1" s="1"/>
  <c r="U13" i="1" s="1"/>
  <c r="L13" i="1"/>
  <c r="K13" i="1" s="1"/>
  <c r="J13" i="1" s="1"/>
  <c r="I13" i="1" s="1"/>
  <c r="H13" i="1" s="1"/>
  <c r="G13" i="1" s="1"/>
  <c r="F13" i="1" s="1"/>
  <c r="E13" i="1" s="1"/>
  <c r="D13" i="1" s="1"/>
  <c r="C13" i="1" s="1"/>
  <c r="B13" i="1" s="1"/>
  <c r="AJ68" i="1" l="1"/>
  <c r="AJ69" i="1"/>
  <c r="T31" i="1"/>
  <c r="AI69" i="1"/>
  <c r="T44" i="1"/>
  <c r="T57" i="1"/>
  <c r="AH68" i="1"/>
  <c r="AI68" i="1"/>
  <c r="T36" i="1"/>
  <c r="A63" i="1"/>
  <c r="A76" i="1" s="1"/>
  <c r="T76" i="1" s="1"/>
  <c r="T50" i="1"/>
  <c r="AF28" i="1"/>
  <c r="A46" i="1"/>
  <c r="A59" i="1" s="1"/>
  <c r="T59" i="1" s="1"/>
  <c r="AF54" i="1"/>
  <c r="AG68" i="1"/>
  <c r="AK69" i="1"/>
  <c r="M41" i="1"/>
  <c r="M28" i="1"/>
  <c r="T37" i="1"/>
  <c r="M54" i="1"/>
  <c r="AK68" i="1"/>
  <c r="AG69" i="1"/>
  <c r="T32" i="1"/>
  <c r="A43" i="1"/>
  <c r="A56" i="1" s="1"/>
  <c r="M67" i="1"/>
  <c r="T35" i="1"/>
  <c r="A51" i="1"/>
  <c r="AF68" i="1"/>
  <c r="A42" i="1"/>
  <c r="T29" i="1"/>
  <c r="T45" i="1"/>
  <c r="A61" i="1"/>
  <c r="T48" i="1"/>
  <c r="AF69" i="1"/>
  <c r="AH69" i="1"/>
  <c r="A62" i="1"/>
  <c r="T49" i="1"/>
  <c r="T58" i="1"/>
  <c r="T51" i="1"/>
  <c r="A64" i="1"/>
  <c r="A47" i="1"/>
  <c r="AF41" i="1"/>
  <c r="AF67" i="1"/>
  <c r="T43" i="1" l="1"/>
  <c r="T63" i="1"/>
  <c r="T46" i="1"/>
  <c r="A72" i="1"/>
  <c r="T72" i="1" s="1"/>
  <c r="T62" i="1"/>
  <c r="A75" i="1"/>
  <c r="T75" i="1" s="1"/>
  <c r="A69" i="1"/>
  <c r="T69" i="1" s="1"/>
  <c r="T56" i="1"/>
  <c r="A74" i="1"/>
  <c r="T74" i="1" s="1"/>
  <c r="T61" i="1"/>
  <c r="A60" i="1"/>
  <c r="T47" i="1"/>
  <c r="T42" i="1"/>
  <c r="A55" i="1"/>
  <c r="T64" i="1"/>
  <c r="A77" i="1"/>
  <c r="T77" i="1" s="1"/>
  <c r="A68" i="1" l="1"/>
  <c r="T68" i="1" s="1"/>
  <c r="T55" i="1"/>
  <c r="A73" i="1"/>
  <c r="T73" i="1" s="1"/>
  <c r="T60" i="1"/>
  <c r="U58" i="1" l="1"/>
  <c r="W58" i="1" l="1"/>
  <c r="Y58" i="1"/>
  <c r="V58" i="1"/>
  <c r="X58" i="1"/>
  <c r="AC45" i="1" l="1"/>
  <c r="X56" i="1" l="1"/>
  <c r="W56" i="1"/>
  <c r="U45" i="1"/>
  <c r="U29" i="1"/>
  <c r="U32" i="1"/>
  <c r="U47" i="1"/>
  <c r="AB32" i="1"/>
  <c r="U56" i="1"/>
  <c r="Z30" i="1"/>
  <c r="AB48" i="1"/>
  <c r="V47" i="1"/>
  <c r="U30" i="1"/>
  <c r="V32" i="1"/>
  <c r="AA30" i="1"/>
  <c r="AA47" i="1"/>
  <c r="AB45" i="1"/>
  <c r="W45" i="1"/>
  <c r="Y47" i="1"/>
  <c r="V45" i="1" l="1"/>
  <c r="X31" i="1"/>
  <c r="Z29" i="1"/>
  <c r="Y31" i="1"/>
  <c r="X29" i="1"/>
  <c r="Z45" i="1"/>
  <c r="X30" i="1"/>
  <c r="AC30" i="1"/>
  <c r="U44" i="1"/>
  <c r="AA32" i="1"/>
  <c r="W31" i="1"/>
  <c r="Y45" i="1"/>
  <c r="Y29" i="1"/>
  <c r="W32" i="1"/>
  <c r="V44" i="1"/>
  <c r="V30" i="1"/>
  <c r="AC48" i="1"/>
  <c r="AA29" i="1"/>
  <c r="V29" i="1"/>
  <c r="U48" i="1"/>
  <c r="AB44" i="1"/>
  <c r="AB30" i="1"/>
  <c r="Y32" i="1"/>
  <c r="AC32" i="1"/>
  <c r="X45" i="1"/>
  <c r="AA45" i="1"/>
  <c r="AC47" i="1"/>
  <c r="X32" i="1"/>
  <c r="Z44" i="1"/>
  <c r="Z47" i="1"/>
  <c r="Y33" i="1"/>
  <c r="Y30" i="1"/>
  <c r="AB47" i="1"/>
  <c r="W47" i="1"/>
  <c r="AB33" i="1"/>
  <c r="AB29" i="1"/>
  <c r="AA33" i="1"/>
  <c r="W29" i="1"/>
  <c r="W30" i="1"/>
  <c r="AA44" i="1"/>
  <c r="AC29" i="1"/>
  <c r="V56" i="1"/>
  <c r="Z33" i="1"/>
  <c r="X33" i="1"/>
  <c r="W44" i="1"/>
  <c r="W33" i="1"/>
  <c r="Z32" i="1"/>
  <c r="X47" i="1"/>
  <c r="Z31" i="1" l="1"/>
  <c r="AC31" i="1"/>
  <c r="W48" i="1"/>
  <c r="W59" i="1"/>
  <c r="Z48" i="1"/>
  <c r="AA31" i="1"/>
  <c r="AA59" i="1"/>
  <c r="X48" i="1"/>
  <c r="AC33" i="1"/>
  <c r="AC59" i="1"/>
  <c r="U59" i="1"/>
  <c r="U33" i="1"/>
  <c r="AC35" i="1"/>
  <c r="Y34" i="1"/>
  <c r="U35" i="1"/>
  <c r="U61" i="1"/>
  <c r="Z34" i="1"/>
  <c r="AC34" i="1"/>
  <c r="W35" i="1"/>
  <c r="Z35" i="1"/>
  <c r="U34" i="1"/>
  <c r="U60" i="1"/>
  <c r="V35" i="1"/>
  <c r="Y35" i="1"/>
  <c r="Y59" i="1"/>
  <c r="X34" i="1"/>
  <c r="AA34" i="1"/>
  <c r="X35" i="1"/>
  <c r="AA35" i="1"/>
  <c r="AB35" i="1"/>
  <c r="X44" i="1"/>
  <c r="X59" i="1"/>
  <c r="Y44" i="1"/>
  <c r="Z59" i="1"/>
  <c r="AA48" i="1"/>
  <c r="AC44" i="1"/>
  <c r="AB34" i="1"/>
  <c r="Y48" i="1"/>
  <c r="V33" i="1"/>
  <c r="AB31" i="1"/>
  <c r="AB59" i="1"/>
  <c r="V48" i="1"/>
  <c r="X60" i="1" l="1"/>
  <c r="Y61" i="1"/>
  <c r="AB61" i="1"/>
  <c r="X61" i="1"/>
  <c r="AC60" i="1"/>
  <c r="V59" i="1"/>
  <c r="AA60" i="1"/>
  <c r="V34" i="1"/>
  <c r="V60" i="1"/>
  <c r="V61" i="1"/>
  <c r="Y60" i="1"/>
  <c r="W34" i="1"/>
  <c r="Z61" i="1"/>
  <c r="AA61" i="1"/>
  <c r="W61" i="1"/>
  <c r="AC61" i="1"/>
  <c r="AB60" i="1"/>
  <c r="Z60" i="1"/>
  <c r="W60" i="1" l="1"/>
  <c r="Z58" i="1" l="1"/>
  <c r="U31" i="1"/>
  <c r="V31" i="1"/>
  <c r="AA58" i="1" l="1"/>
  <c r="W57" i="1"/>
  <c r="U57" i="1"/>
  <c r="V57" i="1" l="1"/>
  <c r="X57" i="1"/>
  <c r="AB58" i="1"/>
  <c r="AC58" i="1" l="1"/>
  <c r="U19" i="1"/>
  <c r="V19" i="1" l="1"/>
  <c r="U17" i="1"/>
  <c r="W19" i="1"/>
  <c r="AB19" i="1" l="1"/>
  <c r="U18" i="1"/>
  <c r="X19" i="1"/>
  <c r="Z19" i="1"/>
  <c r="AC19" i="1"/>
  <c r="AD32" i="1"/>
  <c r="Y19" i="1"/>
  <c r="U16" i="1"/>
  <c r="AA19" i="1"/>
  <c r="V17" i="1"/>
  <c r="W17" i="1"/>
  <c r="X17" i="1"/>
  <c r="AB21" i="1"/>
  <c r="Z17" i="1"/>
  <c r="U20" i="1"/>
  <c r="X20" i="1"/>
  <c r="U22" i="1"/>
  <c r="V22" i="1"/>
  <c r="U21" i="1"/>
  <c r="X22" i="1" l="1"/>
  <c r="AA20" i="1"/>
  <c r="V21" i="1"/>
  <c r="Y20" i="1"/>
  <c r="W21" i="1"/>
  <c r="AB18" i="1"/>
  <c r="AC18" i="1"/>
  <c r="Z22" i="1"/>
  <c r="Y22" i="1"/>
  <c r="AC17" i="1"/>
  <c r="Z20" i="1"/>
  <c r="AC22" i="1"/>
  <c r="W22" i="1"/>
  <c r="AB20" i="1"/>
  <c r="V16" i="1"/>
  <c r="AA22" i="1"/>
  <c r="AB22" i="1"/>
  <c r="AA21" i="1"/>
  <c r="AB17" i="1"/>
  <c r="V20" i="1"/>
  <c r="Z21" i="1"/>
  <c r="AA18" i="1"/>
  <c r="X21" i="1"/>
  <c r="Y17" i="1"/>
  <c r="W16" i="1"/>
  <c r="W20" i="1"/>
  <c r="Y21" i="1"/>
  <c r="AC20" i="1"/>
  <c r="AC21" i="1"/>
  <c r="AA17" i="1"/>
  <c r="V18" i="1"/>
  <c r="X18" i="1" l="1"/>
  <c r="AA16" i="1"/>
  <c r="Z16" i="1"/>
  <c r="AB16" i="1"/>
  <c r="X16" i="1"/>
  <c r="W18" i="1"/>
  <c r="Y18" i="1"/>
  <c r="Z18" i="1"/>
  <c r="Y16" i="1"/>
  <c r="AC16" i="1"/>
  <c r="AD16" i="1"/>
  <c r="AE16" i="1" l="1"/>
  <c r="AD19" i="1"/>
  <c r="AD58" i="1"/>
  <c r="Y56" i="1" l="1"/>
  <c r="AD20" i="1" l="1"/>
  <c r="AF16" i="1"/>
  <c r="AD17" i="1"/>
  <c r="AD21" i="1"/>
  <c r="Y57" i="1"/>
  <c r="AD33" i="1"/>
  <c r="AD59" i="1"/>
  <c r="AD22" i="1"/>
  <c r="AG16" i="1" l="1"/>
  <c r="AE22" i="1"/>
  <c r="AE21" i="1"/>
  <c r="AD35" i="1"/>
  <c r="AD61" i="1"/>
  <c r="Z57" i="1"/>
  <c r="Z56" i="1"/>
  <c r="AE32" i="1"/>
  <c r="AE58" i="1"/>
  <c r="AD60" i="1"/>
  <c r="AD34" i="1"/>
  <c r="AF22" i="1" l="1"/>
  <c r="AH16" i="1"/>
  <c r="AE17" i="1"/>
  <c r="AF58" i="1"/>
  <c r="AF32" i="1"/>
  <c r="AD45" i="1"/>
  <c r="AF17" i="1"/>
  <c r="AF21" i="1"/>
  <c r="AD47" i="1"/>
  <c r="AB56" i="1"/>
  <c r="AA56" i="1"/>
  <c r="AE61" i="1" l="1"/>
  <c r="AE35" i="1"/>
  <c r="AD30" i="1"/>
  <c r="AG58" i="1"/>
  <c r="AG32" i="1"/>
  <c r="AF35" i="1"/>
  <c r="AK32" i="1"/>
  <c r="AE60" i="1"/>
  <c r="AE34" i="1"/>
  <c r="AG22" i="1"/>
  <c r="AG17" i="1"/>
  <c r="AJ32" i="1"/>
  <c r="AF34" i="1"/>
  <c r="AF60" i="1"/>
  <c r="AI16" i="1"/>
  <c r="AG21" i="1"/>
  <c r="AH32" i="1"/>
  <c r="AK58" i="1" l="1"/>
  <c r="AF61" i="1"/>
  <c r="AC56" i="1"/>
  <c r="AH21" i="1"/>
  <c r="AH22" i="1"/>
  <c r="AI32" i="1"/>
  <c r="AI58" i="1"/>
  <c r="AH17" i="1"/>
  <c r="AG60" i="1"/>
  <c r="AG34" i="1"/>
  <c r="AJ16" i="1"/>
  <c r="AG35" i="1"/>
  <c r="AG61" i="1"/>
  <c r="AH58" i="1"/>
  <c r="AJ58" i="1" l="1"/>
  <c r="AI21" i="1"/>
  <c r="AI22" i="1"/>
  <c r="AE47" i="1"/>
  <c r="AF47" i="1"/>
  <c r="AI17" i="1"/>
  <c r="AH34" i="1"/>
  <c r="AH60" i="1"/>
  <c r="AH35" i="1"/>
  <c r="AH61" i="1"/>
  <c r="AK16" i="1"/>
  <c r="AF73" i="1" l="1"/>
  <c r="AI60" i="1"/>
  <c r="AI34" i="1"/>
  <c r="AJ17" i="1"/>
  <c r="AI35" i="1"/>
  <c r="AI61" i="1"/>
  <c r="AG47" i="1"/>
  <c r="AG73" i="1"/>
  <c r="AD29" i="1"/>
  <c r="AJ22" i="1"/>
  <c r="AD48" i="1"/>
  <c r="AJ21" i="1"/>
  <c r="AE73" i="1"/>
  <c r="AK22" i="1" l="1"/>
  <c r="AK17" i="1"/>
  <c r="AF48" i="1"/>
  <c r="AJ60" i="1"/>
  <c r="AJ34" i="1"/>
  <c r="AK21" i="1"/>
  <c r="AD56" i="1"/>
  <c r="AH47" i="1"/>
  <c r="AH73" i="1"/>
  <c r="AJ61" i="1"/>
  <c r="AJ35" i="1"/>
  <c r="AD73" i="1"/>
  <c r="AG48" i="1" l="1"/>
  <c r="AG74" i="1"/>
  <c r="AK34" i="1"/>
  <c r="AK60" i="1"/>
  <c r="AK61" i="1"/>
  <c r="AK35" i="1"/>
  <c r="AI47" i="1"/>
  <c r="AI73" i="1"/>
  <c r="AE48" i="1"/>
  <c r="AJ73" i="1" l="1"/>
  <c r="AJ47" i="1"/>
  <c r="AH48" i="1"/>
  <c r="AH74" i="1"/>
  <c r="AB73" i="1"/>
  <c r="AC73" i="1"/>
  <c r="AE74" i="1"/>
  <c r="AF74" i="1"/>
  <c r="AK47" i="1" l="1"/>
  <c r="AK73" i="1"/>
  <c r="AF30" i="1"/>
  <c r="AE30" i="1"/>
  <c r="AE56" i="1"/>
  <c r="AI48" i="1"/>
  <c r="AI74" i="1"/>
  <c r="AD74" i="1" l="1"/>
  <c r="AF56" i="1"/>
  <c r="AJ48" i="1"/>
  <c r="AJ74" i="1"/>
  <c r="Z73" i="1"/>
  <c r="AA73" i="1"/>
  <c r="AK74" i="1" l="1"/>
  <c r="AK48" i="1"/>
  <c r="AB74" i="1"/>
  <c r="AC74" i="1"/>
  <c r="AA74" i="1" l="1"/>
  <c r="Y73" i="1"/>
  <c r="X73" i="1" l="1"/>
  <c r="Z74" i="1"/>
  <c r="U73" i="1" l="1"/>
  <c r="W73" i="1"/>
  <c r="AE45" i="1"/>
  <c r="V73" i="1" l="1"/>
  <c r="AH45" i="1"/>
  <c r="X74" i="1"/>
  <c r="Y74" i="1"/>
  <c r="AJ45" i="1"/>
  <c r="AK45" i="1"/>
  <c r="AI45" i="1"/>
  <c r="AI71" i="1"/>
  <c r="AF71" i="1"/>
  <c r="AF45" i="1"/>
  <c r="AG45" i="1"/>
  <c r="AH71" i="1" l="1"/>
  <c r="AG71" i="1"/>
  <c r="AE71" i="1"/>
  <c r="AK71" i="1"/>
  <c r="AJ71" i="1"/>
  <c r="U74" i="1" l="1"/>
  <c r="W74" i="1"/>
  <c r="AD71" i="1"/>
  <c r="V74" i="1" l="1"/>
  <c r="AB71" i="1"/>
  <c r="AC71" i="1"/>
  <c r="AA71" i="1" l="1"/>
  <c r="Z71" i="1" l="1"/>
  <c r="Y71" i="1" l="1"/>
  <c r="W71" i="1" l="1"/>
  <c r="X71" i="1"/>
  <c r="U71" i="1" l="1"/>
  <c r="V71" i="1" l="1"/>
  <c r="U55" i="1" l="1"/>
  <c r="W55" i="1"/>
  <c r="X55" i="1"/>
  <c r="AA55" i="1"/>
  <c r="Z55" i="1" l="1"/>
  <c r="Y55" i="1"/>
  <c r="V55" i="1"/>
  <c r="AB55" i="1"/>
  <c r="AC55" i="1"/>
  <c r="AD55" i="1" l="1"/>
  <c r="AE55" i="1" l="1"/>
  <c r="AE29" i="1" l="1"/>
  <c r="AF55" i="1" l="1"/>
  <c r="AF29" i="1"/>
  <c r="AE19" i="1" l="1"/>
  <c r="AD31" i="1" l="1"/>
  <c r="AD44" i="1" l="1"/>
  <c r="AF19" i="1" l="1"/>
  <c r="AG19" i="1"/>
  <c r="AH19" i="1" l="1"/>
  <c r="AI19" i="1" l="1"/>
  <c r="AJ19" i="1" l="1"/>
  <c r="AK19" i="1" l="1"/>
  <c r="AD18" i="1" l="1"/>
  <c r="AE18" i="1" l="1"/>
  <c r="AF18" i="1"/>
  <c r="AG18" i="1" l="1"/>
  <c r="AH18" i="1" l="1"/>
  <c r="AJ18" i="1" l="1"/>
  <c r="AI18" i="1"/>
  <c r="AK18" i="1" l="1"/>
  <c r="AA57" i="1" l="1"/>
  <c r="AB57" i="1" l="1"/>
  <c r="AC57" i="1"/>
  <c r="AH30" i="1" l="1"/>
  <c r="AG56" i="1"/>
  <c r="AG30" i="1"/>
  <c r="AH31" i="1"/>
  <c r="AH57" i="1"/>
  <c r="AD57" i="1"/>
  <c r="AH56" i="1" l="1"/>
  <c r="AI56" i="1"/>
  <c r="AI30" i="1"/>
  <c r="AI31" i="1"/>
  <c r="AI57" i="1"/>
  <c r="AH29" i="1"/>
  <c r="AG29" i="1"/>
  <c r="AG55" i="1"/>
  <c r="AH55" i="1" l="1"/>
  <c r="AJ56" i="1"/>
  <c r="AJ30" i="1"/>
  <c r="AJ57" i="1"/>
  <c r="AJ31" i="1"/>
  <c r="AI55" i="1" l="1"/>
  <c r="AI29" i="1"/>
  <c r="AK30" i="1"/>
  <c r="AK56" i="1"/>
  <c r="AJ29" i="1"/>
  <c r="AJ55" i="1"/>
  <c r="AE57" i="1" l="1"/>
  <c r="AE31" i="1"/>
  <c r="AF31" i="1"/>
  <c r="AG31" i="1"/>
  <c r="AH44" i="1"/>
  <c r="AH70" i="1" l="1"/>
  <c r="AF57" i="1"/>
  <c r="AG57" i="1"/>
  <c r="AK57" i="1"/>
  <c r="AK31" i="1"/>
  <c r="AK55" i="1"/>
  <c r="AK29" i="1"/>
  <c r="AK70" i="1" l="1"/>
  <c r="AK44" i="1"/>
  <c r="AI44" i="1" l="1"/>
  <c r="AJ44" i="1"/>
  <c r="AF44" i="1"/>
  <c r="AG44" i="1"/>
  <c r="AE44" i="1"/>
  <c r="AE70" i="1" l="1"/>
  <c r="AF70" i="1"/>
  <c r="AG70" i="1"/>
  <c r="AI70" i="1"/>
  <c r="AJ70" i="1"/>
  <c r="AD70" i="1" l="1"/>
  <c r="AC70" i="1" l="1"/>
  <c r="AA70" i="1" l="1"/>
  <c r="AB70" i="1"/>
  <c r="Z70" i="1" l="1"/>
  <c r="Y70" i="1" l="1"/>
  <c r="X70" i="1" l="1"/>
  <c r="U70" i="1" l="1"/>
  <c r="W70" i="1"/>
  <c r="V70" i="1" l="1"/>
  <c r="AE20" i="1" l="1"/>
  <c r="AF20" i="1" l="1"/>
  <c r="AG20" i="1" l="1"/>
  <c r="AE33" i="1"/>
  <c r="AE59" i="1"/>
  <c r="AF59" i="1" l="1"/>
  <c r="AF33" i="1"/>
  <c r="AH20" i="1"/>
  <c r="AI20" i="1" l="1"/>
  <c r="AG59" i="1"/>
  <c r="AG33" i="1"/>
  <c r="AJ20" i="1" l="1"/>
  <c r="AH33" i="1"/>
  <c r="AH59" i="1"/>
  <c r="AI33" i="1" l="1"/>
  <c r="AI59" i="1"/>
  <c r="AK20" i="1"/>
  <c r="AJ33" i="1" l="1"/>
  <c r="AJ59" i="1"/>
  <c r="AK59" i="1" l="1"/>
  <c r="AK33" i="1"/>
</calcChain>
</file>

<file path=xl/sharedStrings.xml><?xml version="1.0" encoding="utf-8"?>
<sst xmlns="http://schemas.openxmlformats.org/spreadsheetml/2006/main" count="80" uniqueCount="51">
  <si>
    <t>File Number:</t>
  </si>
  <si>
    <t>EB-2025-0312</t>
  </si>
  <si>
    <t>Exhibit:</t>
  </si>
  <si>
    <t>Appendix 2-IB</t>
  </si>
  <si>
    <t>Tab:</t>
  </si>
  <si>
    <t>Customer, Connections, Load Forecast and Revenues Data and Analysis</t>
  </si>
  <si>
    <t>Schedule:</t>
  </si>
  <si>
    <t>Show RRR data</t>
  </si>
  <si>
    <t>Page:</t>
  </si>
  <si>
    <t>Yes</t>
  </si>
  <si>
    <t>Date:</t>
  </si>
  <si>
    <t>Customer Numbers</t>
  </si>
  <si>
    <t>Average</t>
  </si>
  <si>
    <t>This sheet is to be filled in accordance with the instructions documented in section 2.3.2 of Chapter 2 of the Filing Requirements for Distribution Rate Applications, in terms of one set of tables per customer class.</t>
  </si>
  <si>
    <t>Customers/Connections</t>
  </si>
  <si>
    <t>Customers/Connections Variance Analysis</t>
  </si>
  <si>
    <t>Rate Class</t>
  </si>
  <si>
    <t>Historical 2015</t>
  </si>
  <si>
    <t>Historical 2016</t>
  </si>
  <si>
    <t>Historical 2017</t>
  </si>
  <si>
    <t>Historical 2018</t>
  </si>
  <si>
    <t>Historical 2019</t>
  </si>
  <si>
    <t>Historical 2020</t>
  </si>
  <si>
    <t>Historical 2021</t>
  </si>
  <si>
    <t>Historical 2022</t>
  </si>
  <si>
    <t>Historical 2023</t>
  </si>
  <si>
    <t>Historical 2024</t>
  </si>
  <si>
    <t>Historical 2025</t>
  </si>
  <si>
    <t>2027 Test Year</t>
  </si>
  <si>
    <t>2028 Test Year</t>
  </si>
  <si>
    <t>2029 Test Year</t>
  </si>
  <si>
    <t>2030 Test Year</t>
  </si>
  <si>
    <t>2031 Test Year</t>
  </si>
  <si>
    <t>Residential</t>
  </si>
  <si>
    <t>General Service &lt; 50 kW</t>
  </si>
  <si>
    <t>General Service &gt;= 50 kW</t>
  </si>
  <si>
    <t>Large User</t>
  </si>
  <si>
    <t>Unmetered Scattered Load Connections</t>
  </si>
  <si>
    <t>Sentinel Lighting Connections</t>
  </si>
  <si>
    <t>Street Lighting Connections</t>
  </si>
  <si>
    <t>Wholesale Market Participants</t>
  </si>
  <si>
    <t>Embedded Distributor(s)</t>
  </si>
  <si>
    <t>Sub Transmission Customers</t>
  </si>
  <si>
    <t>Consumption (Actual)</t>
  </si>
  <si>
    <t>Consumption (Actual) Variance Analysis</t>
  </si>
  <si>
    <t>Demand (Actual)</t>
  </si>
  <si>
    <t>Demand (Actual) Variance Analysis</t>
  </si>
  <si>
    <t>Consumption (Weather Normalized)</t>
  </si>
  <si>
    <t>Consumption (Weather Normalized) Variance Analysis</t>
  </si>
  <si>
    <t>Demand (Weather Normalized)</t>
  </si>
  <si>
    <t>Demand (Weather Normalized) Variance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</si>
</sst>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0.0%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1"/>
      <color theme="7" tint="-0.249977111117893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9" fontId="16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1" applyFont="1"/>
    <xf numFmtId="0" fontId="4" fillId="0" borderId="0" xfId="1" applyFont="1" applyAlignment="1">
      <alignment vertical="top"/>
    </xf>
    <xf numFmtId="0" fontId="3" fillId="0" borderId="0" xfId="1" applyFont="1" applyProtection="1">
      <protection locked="0"/>
    </xf>
    <xf numFmtId="0" fontId="4" fillId="2" borderId="0" xfId="1" applyFont="1" applyFill="1" applyAlignment="1" applyProtection="1">
      <alignment vertical="top"/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7" fillId="3" borderId="1" xfId="0" applyFont="1" applyFill="1" applyBorder="1" applyProtection="1">
      <protection locked="0"/>
    </xf>
    <xf numFmtId="0" fontId="4" fillId="0" borderId="0" xfId="1" applyFont="1" applyAlignment="1" applyProtection="1">
      <alignment horizontal="right" vertical="top"/>
      <protection locked="0"/>
    </xf>
    <xf numFmtId="15" fontId="4" fillId="2" borderId="0" xfId="1" applyNumberFormat="1" applyFont="1" applyFill="1" applyAlignment="1" applyProtection="1">
      <alignment vertical="top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vertical="top" wrapText="1"/>
      <protection locked="0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2" fillId="0" borderId="0" xfId="0" applyFont="1"/>
    <xf numFmtId="0" fontId="10" fillId="0" borderId="0" xfId="0" applyFon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2" borderId="1" xfId="2" applyNumberFormat="1" applyFont="1" applyFill="1" applyBorder="1"/>
    <xf numFmtId="1" fontId="0" fillId="0" borderId="0" xfId="0" applyNumberFormat="1"/>
    <xf numFmtId="9" fontId="0" fillId="0" borderId="1" xfId="3" applyFont="1" applyBorder="1"/>
    <xf numFmtId="0" fontId="11" fillId="0" borderId="0" xfId="0" applyFont="1"/>
    <xf numFmtId="164" fontId="0" fillId="4" borderId="1" xfId="2" applyNumberFormat="1" applyFont="1" applyFill="1" applyBorder="1" applyProtection="1"/>
    <xf numFmtId="0" fontId="12" fillId="0" borderId="0" xfId="0" applyFont="1"/>
    <xf numFmtId="0" fontId="13" fillId="0" borderId="0" xfId="0" applyFont="1"/>
    <xf numFmtId="9" fontId="0" fillId="0" borderId="0" xfId="3" applyFont="1" applyBorder="1"/>
    <xf numFmtId="164" fontId="0" fillId="0" borderId="0" xfId="0" applyNumberFormat="1"/>
    <xf numFmtId="164" fontId="0" fillId="4" borderId="1" xfId="2" applyNumberFormat="1" applyFont="1" applyFill="1" applyBorder="1"/>
    <xf numFmtId="165" fontId="0" fillId="0" borderId="1" xfId="3" applyNumberFormat="1" applyFont="1" applyBorder="1"/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left" vertical="top"/>
    </xf>
  </cellXfs>
  <cellStyles count="6">
    <cellStyle name="Comma 10 2" xfId="2" xr:uid="{CC0DF1B8-FD38-4D75-94EF-DC3044ED105D}"/>
    <cellStyle name="Normal" xfId="0" builtinId="0"/>
    <cellStyle name="Normal 2 2 2 2 2" xfId="1" xr:uid="{D176D8E6-0DEE-4161-8F3D-2605A64CB5F5}"/>
    <cellStyle name="Normal 4 2" xfId="4" xr:uid="{9944B26A-74DC-4F06-8D4C-E2F6D94EE500}"/>
    <cellStyle name="Percent 10" xfId="3" xr:uid="{CF50028D-4308-46BF-8AF5-277039725AE8}"/>
    <cellStyle name="Percent 2" xfId="5" xr:uid="{7E9A3FF2-2884-4DB1-93C2-AAC9FB168F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Demand (Actual)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'App2.IB'!$A$44</c:f>
              <c:strCache>
                <c:ptCount val="1"/>
                <c:pt idx="0">
                  <c:v>General Service &gt;= 50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'App2.IB'!$B$41:$R$41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'App2.IB'!$B$44:$R$44</c:f>
              <c:numCache>
                <c:formatCode>_(* #,##0_);_(* \(#,##0\);_(* "-"??_);_(@_)</c:formatCode>
                <c:ptCount val="17"/>
                <c:pt idx="0">
                  <c:v>3386874.6266083815</c:v>
                </c:pt>
                <c:pt idx="1">
                  <c:v>3508268.84</c:v>
                </c:pt>
                <c:pt idx="2">
                  <c:v>3401904.3199999994</c:v>
                </c:pt>
                <c:pt idx="3">
                  <c:v>3453646.02</c:v>
                </c:pt>
                <c:pt idx="4">
                  <c:v>3400324.45</c:v>
                </c:pt>
                <c:pt idx="5">
                  <c:v>3282642.5999999996</c:v>
                </c:pt>
                <c:pt idx="6">
                  <c:v>3318386.2399999993</c:v>
                </c:pt>
                <c:pt idx="7">
                  <c:v>3436462.81</c:v>
                </c:pt>
                <c:pt idx="8">
                  <c:v>3385686.83</c:v>
                </c:pt>
                <c:pt idx="9">
                  <c:v>3344568.1899999995</c:v>
                </c:pt>
                <c:pt idx="10">
                  <c:v>3619407</c:v>
                </c:pt>
                <c:pt idx="11">
                  <c:v>3619377</c:v>
                </c:pt>
                <c:pt idx="12">
                  <c:v>3929138</c:v>
                </c:pt>
                <c:pt idx="13">
                  <c:v>4066273</c:v>
                </c:pt>
                <c:pt idx="14">
                  <c:v>4163656</c:v>
                </c:pt>
                <c:pt idx="15">
                  <c:v>4215014</c:v>
                </c:pt>
                <c:pt idx="16">
                  <c:v>4285199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E-478B-8B99-ED9EE8B82DA3}"/>
            </c:ext>
          </c:extLst>
        </c:ser>
        <c:ser>
          <c:idx val="3"/>
          <c:order val="3"/>
          <c:tx>
            <c:strRef>
              <c:f>'App2.IB'!$A$45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'App2.IB'!$B$41:$R$41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'App2.IB'!$B$45:$R$45</c:f>
              <c:numCache>
                <c:formatCode>_(* #,##0_);_(* \(#,##0\);_(* "-"??_);_(@_)</c:formatCode>
                <c:ptCount val="17"/>
                <c:pt idx="0">
                  <c:v>361254.63310506125</c:v>
                </c:pt>
                <c:pt idx="1">
                  <c:v>421758</c:v>
                </c:pt>
                <c:pt idx="2">
                  <c:v>382866</c:v>
                </c:pt>
                <c:pt idx="3">
                  <c:v>423038</c:v>
                </c:pt>
                <c:pt idx="4">
                  <c:v>433414</c:v>
                </c:pt>
                <c:pt idx="5">
                  <c:v>453257</c:v>
                </c:pt>
                <c:pt idx="6">
                  <c:v>481567</c:v>
                </c:pt>
                <c:pt idx="7">
                  <c:v>490452</c:v>
                </c:pt>
                <c:pt idx="8">
                  <c:v>518389.27999999997</c:v>
                </c:pt>
                <c:pt idx="9">
                  <c:v>532510.09</c:v>
                </c:pt>
                <c:pt idx="10">
                  <c:v>582754</c:v>
                </c:pt>
                <c:pt idx="11">
                  <c:v>582754</c:v>
                </c:pt>
                <c:pt idx="12">
                  <c:v>699953</c:v>
                </c:pt>
                <c:pt idx="13">
                  <c:v>838838</c:v>
                </c:pt>
                <c:pt idx="14">
                  <c:v>921904</c:v>
                </c:pt>
                <c:pt idx="15">
                  <c:v>941697</c:v>
                </c:pt>
                <c:pt idx="16">
                  <c:v>956658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E-478B-8B99-ED9EE8B82DA3}"/>
            </c:ext>
          </c:extLst>
        </c:ser>
        <c:ser>
          <c:idx val="5"/>
          <c:order val="5"/>
          <c:tx>
            <c:strRef>
              <c:f>'App2.IB'!$A$47</c:f>
              <c:strCache>
                <c:ptCount val="1"/>
                <c:pt idx="0">
                  <c:v>Sentinel Lighting Connections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'App2.IB'!$B$41:$R$41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'App2.IB'!$B$47:$R$47</c:f>
              <c:numCache>
                <c:formatCode>_(* #,##0_);_(* \(#,##0\);_(* "-"??_);_(@_)</c:formatCode>
                <c:ptCount val="17"/>
                <c:pt idx="0">
                  <c:v>1109</c:v>
                </c:pt>
                <c:pt idx="1">
                  <c:v>1106</c:v>
                </c:pt>
                <c:pt idx="2">
                  <c:v>1055</c:v>
                </c:pt>
                <c:pt idx="3">
                  <c:v>807</c:v>
                </c:pt>
                <c:pt idx="4">
                  <c:v>715</c:v>
                </c:pt>
                <c:pt idx="5">
                  <c:v>714</c:v>
                </c:pt>
                <c:pt idx="6">
                  <c:v>703</c:v>
                </c:pt>
                <c:pt idx="7">
                  <c:v>696</c:v>
                </c:pt>
                <c:pt idx="8">
                  <c:v>700</c:v>
                </c:pt>
                <c:pt idx="9">
                  <c:v>685</c:v>
                </c:pt>
                <c:pt idx="10">
                  <c:v>665</c:v>
                </c:pt>
                <c:pt idx="11">
                  <c:v>665</c:v>
                </c:pt>
                <c:pt idx="12">
                  <c:v>654</c:v>
                </c:pt>
                <c:pt idx="13">
                  <c:v>645</c:v>
                </c:pt>
                <c:pt idx="14">
                  <c:v>635</c:v>
                </c:pt>
                <c:pt idx="15">
                  <c:v>625</c:v>
                </c:pt>
                <c:pt idx="16">
                  <c:v>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9E-478B-8B99-ED9EE8B82DA3}"/>
            </c:ext>
          </c:extLst>
        </c:ser>
        <c:ser>
          <c:idx val="6"/>
          <c:order val="6"/>
          <c:tx>
            <c:strRef>
              <c:f>'App2.IB'!$A$48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'App2.IB'!$B$41:$R$41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'App2.IB'!$B$48:$R$48</c:f>
              <c:numCache>
                <c:formatCode>_(* #,##0_);_(* \(#,##0\);_(* "-"??_);_(@_)</c:formatCode>
                <c:ptCount val="17"/>
                <c:pt idx="0">
                  <c:v>81808.160000000003</c:v>
                </c:pt>
                <c:pt idx="1">
                  <c:v>73706.880000000005</c:v>
                </c:pt>
                <c:pt idx="2">
                  <c:v>67629.86</c:v>
                </c:pt>
                <c:pt idx="3">
                  <c:v>52906.29</c:v>
                </c:pt>
                <c:pt idx="4">
                  <c:v>45671.590000000004</c:v>
                </c:pt>
                <c:pt idx="5">
                  <c:v>40981.380000000005</c:v>
                </c:pt>
                <c:pt idx="6">
                  <c:v>40484.25</c:v>
                </c:pt>
                <c:pt idx="7">
                  <c:v>40597.899999999994</c:v>
                </c:pt>
                <c:pt idx="8">
                  <c:v>41371.47</c:v>
                </c:pt>
                <c:pt idx="9">
                  <c:v>42059.850000000006</c:v>
                </c:pt>
                <c:pt idx="10">
                  <c:v>43005</c:v>
                </c:pt>
                <c:pt idx="11">
                  <c:v>43005</c:v>
                </c:pt>
                <c:pt idx="12">
                  <c:v>43544</c:v>
                </c:pt>
                <c:pt idx="13">
                  <c:v>44091</c:v>
                </c:pt>
                <c:pt idx="14">
                  <c:v>44645</c:v>
                </c:pt>
                <c:pt idx="15">
                  <c:v>45206</c:v>
                </c:pt>
                <c:pt idx="16">
                  <c:v>45774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9E-478B-8B99-ED9EE8B82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75600"/>
        <c:axId val="1623764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'App2.IB'!$A$42</c15:sqref>
                        </c15:formulaRef>
                      </c:ext>
                    </c:extLst>
                    <c:strCache>
                      <c:ptCount val="1"/>
                      <c:pt idx="0">
                        <c:v>Residential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'App2.IB'!$B$41:$R$41</c15:sqref>
                        </c15:formulaRef>
                      </c:ext>
                    </c:extLst>
                    <c:strCache>
                      <c:ptCount val="17"/>
                      <c:pt idx="0">
                        <c:v>Historical 2015</c:v>
                      </c:pt>
                      <c:pt idx="1">
                        <c:v>Historical 2016</c:v>
                      </c:pt>
                      <c:pt idx="2">
                        <c:v>Historical 2017</c:v>
                      </c:pt>
                      <c:pt idx="3">
                        <c:v>Historical 2018</c:v>
                      </c:pt>
                      <c:pt idx="4">
                        <c:v>Historical 2019</c:v>
                      </c:pt>
                      <c:pt idx="5">
                        <c:v>Historical 2020</c:v>
                      </c:pt>
                      <c:pt idx="6">
                        <c:v>Historical 2021</c:v>
                      </c:pt>
                      <c:pt idx="7">
                        <c:v>Historical 2022</c:v>
                      </c:pt>
                      <c:pt idx="8">
                        <c:v>Historical 2023</c:v>
                      </c:pt>
                      <c:pt idx="9">
                        <c:v>Historical 2024</c:v>
                      </c:pt>
                      <c:pt idx="10">
                        <c:v>Historical 2025</c:v>
                      </c:pt>
                      <c:pt idx="11">
                        <c:v>2026 Bridge Year</c:v>
                      </c:pt>
                      <c:pt idx="12">
                        <c:v>2027 Test Year</c:v>
                      </c:pt>
                      <c:pt idx="13">
                        <c:v>2028 Test Year</c:v>
                      </c:pt>
                      <c:pt idx="14">
                        <c:v>2029 Test Year</c:v>
                      </c:pt>
                      <c:pt idx="15">
                        <c:v>2030 Test Year</c:v>
                      </c:pt>
                      <c:pt idx="16">
                        <c:v>2031 Test Year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'App2.IB'!$B$42:$R$42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C59E-478B-8B99-ED9EE8B82DA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'App2.IB'!$A$43</c15:sqref>
                        </c15:formulaRef>
                      </c:ext>
                    </c:extLst>
                    <c:strCache>
                      <c:ptCount val="1"/>
                      <c:pt idx="0">
                        <c:v>General Service &lt; 50 kW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'App2.IB'!$B$41:$R$41</c15:sqref>
                        </c15:formulaRef>
                      </c:ext>
                    </c:extLst>
                    <c:strCache>
                      <c:ptCount val="17"/>
                      <c:pt idx="0">
                        <c:v>Historical 2015</c:v>
                      </c:pt>
                      <c:pt idx="1">
                        <c:v>Historical 2016</c:v>
                      </c:pt>
                      <c:pt idx="2">
                        <c:v>Historical 2017</c:v>
                      </c:pt>
                      <c:pt idx="3">
                        <c:v>Historical 2018</c:v>
                      </c:pt>
                      <c:pt idx="4">
                        <c:v>Historical 2019</c:v>
                      </c:pt>
                      <c:pt idx="5">
                        <c:v>Historical 2020</c:v>
                      </c:pt>
                      <c:pt idx="6">
                        <c:v>Historical 2021</c:v>
                      </c:pt>
                      <c:pt idx="7">
                        <c:v>Historical 2022</c:v>
                      </c:pt>
                      <c:pt idx="8">
                        <c:v>Historical 2023</c:v>
                      </c:pt>
                      <c:pt idx="9">
                        <c:v>Historical 2024</c:v>
                      </c:pt>
                      <c:pt idx="10">
                        <c:v>Historical 2025</c:v>
                      </c:pt>
                      <c:pt idx="11">
                        <c:v>2026 Bridge Year</c:v>
                      </c:pt>
                      <c:pt idx="12">
                        <c:v>2027 Test Year</c:v>
                      </c:pt>
                      <c:pt idx="13">
                        <c:v>2028 Test Year</c:v>
                      </c:pt>
                      <c:pt idx="14">
                        <c:v>2029 Test Year</c:v>
                      </c:pt>
                      <c:pt idx="15">
                        <c:v>2030 Test Year</c:v>
                      </c:pt>
                      <c:pt idx="16">
                        <c:v>2031 Test Year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'App2.IB'!$B$43:$R$43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59E-478B-8B99-ED9EE8B82DA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'App2.IB'!$A$46</c15:sqref>
                        </c15:formulaRef>
                      </c:ext>
                    </c:extLst>
                    <c:strCache>
                      <c:ptCount val="1"/>
                      <c:pt idx="0">
                        <c:v>Unmetered Scattered Load Connections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'App2.IB'!$B$41:$R$41</c15:sqref>
                        </c15:formulaRef>
                      </c:ext>
                    </c:extLst>
                    <c:strCache>
                      <c:ptCount val="17"/>
                      <c:pt idx="0">
                        <c:v>Historical 2015</c:v>
                      </c:pt>
                      <c:pt idx="1">
                        <c:v>Historical 2016</c:v>
                      </c:pt>
                      <c:pt idx="2">
                        <c:v>Historical 2017</c:v>
                      </c:pt>
                      <c:pt idx="3">
                        <c:v>Historical 2018</c:v>
                      </c:pt>
                      <c:pt idx="4">
                        <c:v>Historical 2019</c:v>
                      </c:pt>
                      <c:pt idx="5">
                        <c:v>Historical 2020</c:v>
                      </c:pt>
                      <c:pt idx="6">
                        <c:v>Historical 2021</c:v>
                      </c:pt>
                      <c:pt idx="7">
                        <c:v>Historical 2022</c:v>
                      </c:pt>
                      <c:pt idx="8">
                        <c:v>Historical 2023</c:v>
                      </c:pt>
                      <c:pt idx="9">
                        <c:v>Historical 2024</c:v>
                      </c:pt>
                      <c:pt idx="10">
                        <c:v>Historical 2025</c:v>
                      </c:pt>
                      <c:pt idx="11">
                        <c:v>2026 Bridge Year</c:v>
                      </c:pt>
                      <c:pt idx="12">
                        <c:v>2027 Test Year</c:v>
                      </c:pt>
                      <c:pt idx="13">
                        <c:v>2028 Test Year</c:v>
                      </c:pt>
                      <c:pt idx="14">
                        <c:v>2029 Test Year</c:v>
                      </c:pt>
                      <c:pt idx="15">
                        <c:v>2030 Test Year</c:v>
                      </c:pt>
                      <c:pt idx="16">
                        <c:v>2031 Test Year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'App2.IB'!$B$46:$R$46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59E-478B-8B99-ED9EE8B82DA3}"/>
                  </c:ext>
                </c:extLst>
              </c15:ser>
            </c15:filteredLineSeries>
          </c:ext>
        </c:extLst>
      </c:lineChart>
      <c:catAx>
        <c:axId val="1623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6432"/>
        <c:crosses val="autoZero"/>
        <c:auto val="1"/>
        <c:lblAlgn val="ctr"/>
        <c:lblOffset val="100"/>
        <c:noMultiLvlLbl val="0"/>
      </c:catAx>
      <c:valAx>
        <c:axId val="1623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Consumption (Weather</a:t>
            </a:r>
            <a:r>
              <a:rPr lang="en-US" baseline="0"/>
              <a:t> Normalized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'App2.IB'!$A$55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'App2.IB'!$B$54:$R$54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'App2.IB'!$B$55:$R$55</c:f>
              <c:numCache>
                <c:formatCode>_(* #,##0_);_(* \(#,##0\);_(* "-"??_);_(@_)</c:formatCode>
                <c:ptCount val="17"/>
                <c:pt idx="0">
                  <c:v>1230163338</c:v>
                </c:pt>
                <c:pt idx="1">
                  <c:v>1247142493</c:v>
                </c:pt>
                <c:pt idx="2">
                  <c:v>1240233097</c:v>
                </c:pt>
                <c:pt idx="3">
                  <c:v>1249247605</c:v>
                </c:pt>
                <c:pt idx="4">
                  <c:v>1269579282</c:v>
                </c:pt>
                <c:pt idx="5">
                  <c:v>1339831612</c:v>
                </c:pt>
                <c:pt idx="6">
                  <c:v>1369157895</c:v>
                </c:pt>
                <c:pt idx="7">
                  <c:v>1377918724</c:v>
                </c:pt>
                <c:pt idx="8">
                  <c:v>1385701477</c:v>
                </c:pt>
                <c:pt idx="9">
                  <c:v>1417238229</c:v>
                </c:pt>
                <c:pt idx="10">
                  <c:v>1444190148</c:v>
                </c:pt>
                <c:pt idx="11">
                  <c:v>1475917371</c:v>
                </c:pt>
                <c:pt idx="12">
                  <c:v>1501336688</c:v>
                </c:pt>
                <c:pt idx="13">
                  <c:v>1527188609</c:v>
                </c:pt>
                <c:pt idx="14">
                  <c:v>1552409696</c:v>
                </c:pt>
                <c:pt idx="15">
                  <c:v>1586401588</c:v>
                </c:pt>
                <c:pt idx="16">
                  <c:v>1620511349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8-448D-8936-1A9E1C625D90}"/>
            </c:ext>
          </c:extLst>
        </c:ser>
        <c:ser>
          <c:idx val="1"/>
          <c:order val="1"/>
          <c:tx>
            <c:strRef>
              <c:f>'App2.IB'!$A$56</c:f>
              <c:strCache>
                <c:ptCount val="1"/>
                <c:pt idx="0">
                  <c:v>General Service &lt; 50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'App2.IB'!$B$54:$R$54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'App2.IB'!$B$56:$R$56</c:f>
              <c:numCache>
                <c:formatCode>_(* #,##0_);_(* \(#,##0\);_(* "-"??_);_(@_)</c:formatCode>
                <c:ptCount val="17"/>
                <c:pt idx="0">
                  <c:v>357244142</c:v>
                </c:pt>
                <c:pt idx="1">
                  <c:v>358746741</c:v>
                </c:pt>
                <c:pt idx="2">
                  <c:v>355542796</c:v>
                </c:pt>
                <c:pt idx="3">
                  <c:v>352747631</c:v>
                </c:pt>
                <c:pt idx="4">
                  <c:v>349797027</c:v>
                </c:pt>
                <c:pt idx="5">
                  <c:v>328183551</c:v>
                </c:pt>
                <c:pt idx="6">
                  <c:v>328809578</c:v>
                </c:pt>
                <c:pt idx="7">
                  <c:v>341996099</c:v>
                </c:pt>
                <c:pt idx="8">
                  <c:v>353099470</c:v>
                </c:pt>
                <c:pt idx="9">
                  <c:v>354606731</c:v>
                </c:pt>
                <c:pt idx="10">
                  <c:v>354963668</c:v>
                </c:pt>
                <c:pt idx="11">
                  <c:v>359353992</c:v>
                </c:pt>
                <c:pt idx="12">
                  <c:v>359437881</c:v>
                </c:pt>
                <c:pt idx="13">
                  <c:v>358097514</c:v>
                </c:pt>
                <c:pt idx="14">
                  <c:v>357895100</c:v>
                </c:pt>
                <c:pt idx="15">
                  <c:v>358082662</c:v>
                </c:pt>
                <c:pt idx="16">
                  <c:v>360015337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8-448D-8936-1A9E1C625D90}"/>
            </c:ext>
          </c:extLst>
        </c:ser>
        <c:ser>
          <c:idx val="2"/>
          <c:order val="2"/>
          <c:tx>
            <c:strRef>
              <c:f>'App2.IB'!$A$57</c:f>
              <c:strCache>
                <c:ptCount val="1"/>
                <c:pt idx="0">
                  <c:v>General Service &gt;= 50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'App2.IB'!$B$54:$R$54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'App2.IB'!$B$57:$R$57</c:f>
              <c:numCache>
                <c:formatCode>_(* #,##0_);_(* \(#,##0\);_(* "-"??_);_(@_)</c:formatCode>
                <c:ptCount val="17"/>
                <c:pt idx="0">
                  <c:v>1402633388</c:v>
                </c:pt>
                <c:pt idx="1">
                  <c:v>1409685684</c:v>
                </c:pt>
                <c:pt idx="2">
                  <c:v>1405721545</c:v>
                </c:pt>
                <c:pt idx="3">
                  <c:v>1418369551</c:v>
                </c:pt>
                <c:pt idx="4">
                  <c:v>1423185111</c:v>
                </c:pt>
                <c:pt idx="5">
                  <c:v>1337020988</c:v>
                </c:pt>
                <c:pt idx="6">
                  <c:v>1352358087</c:v>
                </c:pt>
                <c:pt idx="7">
                  <c:v>1386333564</c:v>
                </c:pt>
                <c:pt idx="8">
                  <c:v>1419893876</c:v>
                </c:pt>
                <c:pt idx="9">
                  <c:v>1419906774</c:v>
                </c:pt>
                <c:pt idx="10">
                  <c:v>1404618077</c:v>
                </c:pt>
                <c:pt idx="11">
                  <c:v>1509489314</c:v>
                </c:pt>
                <c:pt idx="12">
                  <c:v>1634769955</c:v>
                </c:pt>
                <c:pt idx="13">
                  <c:v>1685035352</c:v>
                </c:pt>
                <c:pt idx="14">
                  <c:v>1716888801</c:v>
                </c:pt>
                <c:pt idx="15">
                  <c:v>1728522186</c:v>
                </c:pt>
                <c:pt idx="16">
                  <c:v>1747669368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8-448D-8936-1A9E1C625D90}"/>
            </c:ext>
          </c:extLst>
        </c:ser>
        <c:ser>
          <c:idx val="3"/>
          <c:order val="3"/>
          <c:tx>
            <c:strRef>
              <c:f>'App2.IB'!$A$58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'App2.IB'!$B$54:$R$54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'App2.IB'!$B$58:$R$58</c:f>
              <c:numCache>
                <c:formatCode>_(* #,##0_);_(* \(#,##0\);_(* "-"??_);_(@_)</c:formatCode>
                <c:ptCount val="17"/>
                <c:pt idx="0">
                  <c:v>210025833</c:v>
                </c:pt>
                <c:pt idx="1">
                  <c:v>219875796</c:v>
                </c:pt>
                <c:pt idx="2">
                  <c:v>232685606</c:v>
                </c:pt>
                <c:pt idx="3">
                  <c:v>245208597</c:v>
                </c:pt>
                <c:pt idx="4">
                  <c:v>256336645</c:v>
                </c:pt>
                <c:pt idx="5">
                  <c:v>250800202</c:v>
                </c:pt>
                <c:pt idx="6">
                  <c:v>284375676</c:v>
                </c:pt>
                <c:pt idx="7">
                  <c:v>299045621</c:v>
                </c:pt>
                <c:pt idx="8">
                  <c:v>301923874</c:v>
                </c:pt>
                <c:pt idx="9">
                  <c:v>311872037</c:v>
                </c:pt>
                <c:pt idx="10">
                  <c:v>314537210</c:v>
                </c:pt>
                <c:pt idx="11">
                  <c:v>343075152</c:v>
                </c:pt>
                <c:pt idx="12">
                  <c:v>409486871</c:v>
                </c:pt>
                <c:pt idx="13">
                  <c:v>486502047</c:v>
                </c:pt>
                <c:pt idx="14">
                  <c:v>530848433</c:v>
                </c:pt>
                <c:pt idx="15">
                  <c:v>538574069</c:v>
                </c:pt>
                <c:pt idx="16">
                  <c:v>543584528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58-448D-8936-1A9E1C625D90}"/>
            </c:ext>
          </c:extLst>
        </c:ser>
        <c:ser>
          <c:idx val="4"/>
          <c:order val="4"/>
          <c:tx>
            <c:strRef>
              <c:f>'App2.IB'!$A$59</c:f>
              <c:strCache>
                <c:ptCount val="1"/>
                <c:pt idx="0">
                  <c:v>Unmetered Scattered Load Connections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'App2.IB'!$B$54:$R$54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'App2.IB'!$B$59:$R$59</c:f>
              <c:numCache>
                <c:formatCode>_(* #,##0_);_(* \(#,##0\);_(* "-"??_);_(@_)</c:formatCode>
                <c:ptCount val="17"/>
                <c:pt idx="0">
                  <c:v>5455378</c:v>
                </c:pt>
                <c:pt idx="1">
                  <c:v>5319487</c:v>
                </c:pt>
                <c:pt idx="2">
                  <c:v>5264809</c:v>
                </c:pt>
                <c:pt idx="3">
                  <c:v>5244007</c:v>
                </c:pt>
                <c:pt idx="4">
                  <c:v>5195123</c:v>
                </c:pt>
                <c:pt idx="5">
                  <c:v>6365423</c:v>
                </c:pt>
                <c:pt idx="6">
                  <c:v>6446512</c:v>
                </c:pt>
                <c:pt idx="7">
                  <c:v>6425119</c:v>
                </c:pt>
                <c:pt idx="8">
                  <c:v>6412757</c:v>
                </c:pt>
                <c:pt idx="9">
                  <c:v>6402637</c:v>
                </c:pt>
                <c:pt idx="10">
                  <c:v>6382480</c:v>
                </c:pt>
                <c:pt idx="11">
                  <c:v>6509454</c:v>
                </c:pt>
                <c:pt idx="12">
                  <c:v>6479774</c:v>
                </c:pt>
                <c:pt idx="13">
                  <c:v>6450484</c:v>
                </c:pt>
                <c:pt idx="14">
                  <c:v>6421581</c:v>
                </c:pt>
                <c:pt idx="15">
                  <c:v>6393062</c:v>
                </c:pt>
                <c:pt idx="16">
                  <c:v>6364926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58-448D-8936-1A9E1C625D90}"/>
            </c:ext>
          </c:extLst>
        </c:ser>
        <c:ser>
          <c:idx val="5"/>
          <c:order val="5"/>
          <c:tx>
            <c:strRef>
              <c:f>'App2.IB'!$A$60</c:f>
              <c:strCache>
                <c:ptCount val="1"/>
                <c:pt idx="0">
                  <c:v>Sentinel Lighting Connections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'App2.IB'!$B$54:$R$54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'App2.IB'!$B$60:$R$60</c:f>
              <c:numCache>
                <c:formatCode>_(* #,##0_);_(* \(#,##0\);_(* "-"??_);_(@_)</c:formatCode>
                <c:ptCount val="17"/>
                <c:pt idx="0">
                  <c:v>142040</c:v>
                </c:pt>
                <c:pt idx="1">
                  <c:v>179408</c:v>
                </c:pt>
                <c:pt idx="2">
                  <c:v>326142</c:v>
                </c:pt>
                <c:pt idx="3">
                  <c:v>265148</c:v>
                </c:pt>
                <c:pt idx="4">
                  <c:v>247564</c:v>
                </c:pt>
                <c:pt idx="5">
                  <c:v>242828</c:v>
                </c:pt>
                <c:pt idx="6">
                  <c:v>241169</c:v>
                </c:pt>
                <c:pt idx="7">
                  <c:v>236142</c:v>
                </c:pt>
                <c:pt idx="8">
                  <c:v>238591</c:v>
                </c:pt>
                <c:pt idx="9">
                  <c:v>91982</c:v>
                </c:pt>
                <c:pt idx="10">
                  <c:v>90555</c:v>
                </c:pt>
                <c:pt idx="11">
                  <c:v>88990</c:v>
                </c:pt>
                <c:pt idx="12">
                  <c:v>87458</c:v>
                </c:pt>
                <c:pt idx="13">
                  <c:v>85959</c:v>
                </c:pt>
                <c:pt idx="14">
                  <c:v>84492</c:v>
                </c:pt>
                <c:pt idx="15">
                  <c:v>83058</c:v>
                </c:pt>
                <c:pt idx="16">
                  <c:v>81654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58-448D-8936-1A9E1C625D90}"/>
            </c:ext>
          </c:extLst>
        </c:ser>
        <c:ser>
          <c:idx val="6"/>
          <c:order val="6"/>
          <c:tx>
            <c:strRef>
              <c:f>'App2.IB'!$A$61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'App2.IB'!$B$54:$R$54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'App2.IB'!$B$61:$R$61</c:f>
              <c:numCache>
                <c:formatCode>_(* #,##0_);_(* \(#,##0\);_(* "-"??_);_(@_)</c:formatCode>
                <c:ptCount val="17"/>
                <c:pt idx="0">
                  <c:v>29350208</c:v>
                </c:pt>
                <c:pt idx="1">
                  <c:v>26737106</c:v>
                </c:pt>
                <c:pt idx="2">
                  <c:v>24292248</c:v>
                </c:pt>
                <c:pt idx="3">
                  <c:v>19065687</c:v>
                </c:pt>
                <c:pt idx="4">
                  <c:v>16498218</c:v>
                </c:pt>
                <c:pt idx="5">
                  <c:v>14604685</c:v>
                </c:pt>
                <c:pt idx="6">
                  <c:v>14258337</c:v>
                </c:pt>
                <c:pt idx="7">
                  <c:v>14536997</c:v>
                </c:pt>
                <c:pt idx="8">
                  <c:v>14831879</c:v>
                </c:pt>
                <c:pt idx="9">
                  <c:v>15133018</c:v>
                </c:pt>
                <c:pt idx="10">
                  <c:v>15240214</c:v>
                </c:pt>
                <c:pt idx="11">
                  <c:v>15431376</c:v>
                </c:pt>
                <c:pt idx="12">
                  <c:v>15625049</c:v>
                </c:pt>
                <c:pt idx="13">
                  <c:v>15821266</c:v>
                </c:pt>
                <c:pt idx="14">
                  <c:v>16020065</c:v>
                </c:pt>
                <c:pt idx="15">
                  <c:v>16221479</c:v>
                </c:pt>
                <c:pt idx="16">
                  <c:v>16425546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58-448D-8936-1A9E1C625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415951"/>
        <c:axId val="1064413871"/>
      </c:lineChart>
      <c:catAx>
        <c:axId val="106441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13871"/>
        <c:crosses val="autoZero"/>
        <c:auto val="1"/>
        <c:lblAlgn val="ctr"/>
        <c:lblOffset val="100"/>
        <c:noMultiLvlLbl val="0"/>
      </c:catAx>
      <c:valAx>
        <c:axId val="106441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15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Demand (Weather Normalized)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'App2.IB'!$A$70</c:f>
              <c:strCache>
                <c:ptCount val="1"/>
                <c:pt idx="0">
                  <c:v>General Service &gt;= 50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'App2.IB'!$B$67:$R$67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'App2.IB'!$B$70:$R$70</c:f>
              <c:numCache>
                <c:formatCode>_(* #,##0_);_(* \(#,##0\);_(* "-"??_);_(@_)</c:formatCode>
                <c:ptCount val="17"/>
                <c:pt idx="0">
                  <c:v>3357754</c:v>
                </c:pt>
                <c:pt idx="1">
                  <c:v>3381174</c:v>
                </c:pt>
                <c:pt idx="2">
                  <c:v>3371612</c:v>
                </c:pt>
                <c:pt idx="3">
                  <c:v>3394494</c:v>
                </c:pt>
                <c:pt idx="4">
                  <c:v>3399800</c:v>
                </c:pt>
                <c:pt idx="5">
                  <c:v>3191389</c:v>
                </c:pt>
                <c:pt idx="6">
                  <c:v>3228042</c:v>
                </c:pt>
                <c:pt idx="7">
                  <c:v>3310442</c:v>
                </c:pt>
                <c:pt idx="8">
                  <c:v>3391891</c:v>
                </c:pt>
                <c:pt idx="9">
                  <c:v>3391865</c:v>
                </c:pt>
                <c:pt idx="10">
                  <c:v>3361385</c:v>
                </c:pt>
                <c:pt idx="11">
                  <c:v>3619377</c:v>
                </c:pt>
                <c:pt idx="12">
                  <c:v>3929138</c:v>
                </c:pt>
                <c:pt idx="13">
                  <c:v>4066273</c:v>
                </c:pt>
                <c:pt idx="14">
                  <c:v>4163656</c:v>
                </c:pt>
                <c:pt idx="15">
                  <c:v>4215014</c:v>
                </c:pt>
                <c:pt idx="16">
                  <c:v>4285199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1-4CAA-9BF9-5236CC63CAB8}"/>
            </c:ext>
          </c:extLst>
        </c:ser>
        <c:ser>
          <c:idx val="3"/>
          <c:order val="3"/>
          <c:tx>
            <c:strRef>
              <c:f>'App2.IB'!$A$71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'App2.IB'!$B$67:$R$67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'App2.IB'!$B$71:$R$71</c:f>
              <c:numCache>
                <c:formatCode>_(* #,##0_);_(* \(#,##0\);_(* "-"??_);_(@_)</c:formatCode>
                <c:ptCount val="17"/>
                <c:pt idx="0">
                  <c:v>402864</c:v>
                </c:pt>
                <c:pt idx="1">
                  <c:v>421758</c:v>
                </c:pt>
                <c:pt idx="2">
                  <c:v>382866</c:v>
                </c:pt>
                <c:pt idx="3">
                  <c:v>423038</c:v>
                </c:pt>
                <c:pt idx="4">
                  <c:v>433414</c:v>
                </c:pt>
                <c:pt idx="5">
                  <c:v>453257</c:v>
                </c:pt>
                <c:pt idx="6">
                  <c:v>481567</c:v>
                </c:pt>
                <c:pt idx="7">
                  <c:v>490452</c:v>
                </c:pt>
                <c:pt idx="8">
                  <c:v>518389</c:v>
                </c:pt>
                <c:pt idx="9">
                  <c:v>532510</c:v>
                </c:pt>
                <c:pt idx="10">
                  <c:v>539317</c:v>
                </c:pt>
                <c:pt idx="11">
                  <c:v>582754</c:v>
                </c:pt>
                <c:pt idx="12">
                  <c:v>699953</c:v>
                </c:pt>
                <c:pt idx="13">
                  <c:v>838838</c:v>
                </c:pt>
                <c:pt idx="14">
                  <c:v>921904</c:v>
                </c:pt>
                <c:pt idx="15">
                  <c:v>941697</c:v>
                </c:pt>
                <c:pt idx="16">
                  <c:v>956658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1-4CAA-9BF9-5236CC63CAB8}"/>
            </c:ext>
          </c:extLst>
        </c:ser>
        <c:ser>
          <c:idx val="5"/>
          <c:order val="5"/>
          <c:tx>
            <c:strRef>
              <c:f>'App2.IB'!$A$73</c:f>
              <c:strCache>
                <c:ptCount val="1"/>
                <c:pt idx="0">
                  <c:v>Sentinel Lighting Connections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'App2.IB'!$B$67:$R$67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'App2.IB'!$B$73:$R$73</c:f>
              <c:numCache>
                <c:formatCode>_(* #,##0_);_(* \(#,##0\);_(* "-"??_);_(@_)</c:formatCode>
                <c:ptCount val="17"/>
                <c:pt idx="0">
                  <c:v>1109</c:v>
                </c:pt>
                <c:pt idx="1">
                  <c:v>1106</c:v>
                </c:pt>
                <c:pt idx="2">
                  <c:v>1055</c:v>
                </c:pt>
                <c:pt idx="3">
                  <c:v>807</c:v>
                </c:pt>
                <c:pt idx="4">
                  <c:v>715</c:v>
                </c:pt>
                <c:pt idx="5">
                  <c:v>714</c:v>
                </c:pt>
                <c:pt idx="6">
                  <c:v>703</c:v>
                </c:pt>
                <c:pt idx="7">
                  <c:v>696</c:v>
                </c:pt>
                <c:pt idx="8">
                  <c:v>700</c:v>
                </c:pt>
                <c:pt idx="9">
                  <c:v>685</c:v>
                </c:pt>
                <c:pt idx="10">
                  <c:v>675</c:v>
                </c:pt>
                <c:pt idx="11">
                  <c:v>665</c:v>
                </c:pt>
                <c:pt idx="12">
                  <c:v>654</c:v>
                </c:pt>
                <c:pt idx="13">
                  <c:v>645</c:v>
                </c:pt>
                <c:pt idx="14">
                  <c:v>635</c:v>
                </c:pt>
                <c:pt idx="15">
                  <c:v>625</c:v>
                </c:pt>
                <c:pt idx="16">
                  <c:v>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31-4CAA-9BF9-5236CC63CAB8}"/>
            </c:ext>
          </c:extLst>
        </c:ser>
        <c:ser>
          <c:idx val="6"/>
          <c:order val="6"/>
          <c:tx>
            <c:strRef>
              <c:f>'App2.IB'!$A$74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'App2.IB'!$B$67:$R$67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'App2.IB'!$B$74:$R$74</c:f>
              <c:numCache>
                <c:formatCode>_(* #,##0_);_(* \(#,##0\);_(* "-"??_);_(@_)</c:formatCode>
                <c:ptCount val="17"/>
                <c:pt idx="0">
                  <c:v>81808</c:v>
                </c:pt>
                <c:pt idx="1">
                  <c:v>73707</c:v>
                </c:pt>
                <c:pt idx="2">
                  <c:v>67630</c:v>
                </c:pt>
                <c:pt idx="3">
                  <c:v>52906</c:v>
                </c:pt>
                <c:pt idx="4">
                  <c:v>45672</c:v>
                </c:pt>
                <c:pt idx="5">
                  <c:v>40981</c:v>
                </c:pt>
                <c:pt idx="6">
                  <c:v>40484</c:v>
                </c:pt>
                <c:pt idx="7">
                  <c:v>40598</c:v>
                </c:pt>
                <c:pt idx="8">
                  <c:v>41371</c:v>
                </c:pt>
                <c:pt idx="9">
                  <c:v>42060</c:v>
                </c:pt>
                <c:pt idx="10">
                  <c:v>42473</c:v>
                </c:pt>
                <c:pt idx="11">
                  <c:v>43005</c:v>
                </c:pt>
                <c:pt idx="12">
                  <c:v>43544</c:v>
                </c:pt>
                <c:pt idx="13">
                  <c:v>44091</c:v>
                </c:pt>
                <c:pt idx="14">
                  <c:v>44645</c:v>
                </c:pt>
                <c:pt idx="15">
                  <c:v>45206</c:v>
                </c:pt>
                <c:pt idx="16">
                  <c:v>45774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31-4CAA-9BF9-5236CC63C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75600"/>
        <c:axId val="1623764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'App2.IB'!$A$68</c15:sqref>
                        </c15:formulaRef>
                      </c:ext>
                    </c:extLst>
                    <c:strCache>
                      <c:ptCount val="1"/>
                      <c:pt idx="0">
                        <c:v>Residential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'App2.IB'!$B$67:$R$67</c15:sqref>
                        </c15:formulaRef>
                      </c:ext>
                    </c:extLst>
                    <c:strCache>
                      <c:ptCount val="17"/>
                      <c:pt idx="0">
                        <c:v>Historical 2015</c:v>
                      </c:pt>
                      <c:pt idx="1">
                        <c:v>Historical 2016</c:v>
                      </c:pt>
                      <c:pt idx="2">
                        <c:v>Historical 2017</c:v>
                      </c:pt>
                      <c:pt idx="3">
                        <c:v>Historical 2018</c:v>
                      </c:pt>
                      <c:pt idx="4">
                        <c:v>Historical 2019</c:v>
                      </c:pt>
                      <c:pt idx="5">
                        <c:v>Historical 2020</c:v>
                      </c:pt>
                      <c:pt idx="6">
                        <c:v>Historical 2021</c:v>
                      </c:pt>
                      <c:pt idx="7">
                        <c:v>Historical 2022</c:v>
                      </c:pt>
                      <c:pt idx="8">
                        <c:v>Historical 2023</c:v>
                      </c:pt>
                      <c:pt idx="9">
                        <c:v>Historical 2024</c:v>
                      </c:pt>
                      <c:pt idx="10">
                        <c:v>Historical 2025</c:v>
                      </c:pt>
                      <c:pt idx="11">
                        <c:v>2026 Bridge Year</c:v>
                      </c:pt>
                      <c:pt idx="12">
                        <c:v>2027 Test Year</c:v>
                      </c:pt>
                      <c:pt idx="13">
                        <c:v>2028 Test Year</c:v>
                      </c:pt>
                      <c:pt idx="14">
                        <c:v>2029 Test Year</c:v>
                      </c:pt>
                      <c:pt idx="15">
                        <c:v>2030 Test Year</c:v>
                      </c:pt>
                      <c:pt idx="16">
                        <c:v>2031 Test Year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'App2.IB'!$B$68:$R$68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7"/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F731-4CAA-9BF9-5236CC63CAB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'App2.IB'!$A$69</c15:sqref>
                        </c15:formulaRef>
                      </c:ext>
                    </c:extLst>
                    <c:strCache>
                      <c:ptCount val="1"/>
                      <c:pt idx="0">
                        <c:v>General Service &lt; 50 kW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'App2.IB'!$B$67:$R$67</c15:sqref>
                        </c15:formulaRef>
                      </c:ext>
                    </c:extLst>
                    <c:strCache>
                      <c:ptCount val="17"/>
                      <c:pt idx="0">
                        <c:v>Historical 2015</c:v>
                      </c:pt>
                      <c:pt idx="1">
                        <c:v>Historical 2016</c:v>
                      </c:pt>
                      <c:pt idx="2">
                        <c:v>Historical 2017</c:v>
                      </c:pt>
                      <c:pt idx="3">
                        <c:v>Historical 2018</c:v>
                      </c:pt>
                      <c:pt idx="4">
                        <c:v>Historical 2019</c:v>
                      </c:pt>
                      <c:pt idx="5">
                        <c:v>Historical 2020</c:v>
                      </c:pt>
                      <c:pt idx="6">
                        <c:v>Historical 2021</c:v>
                      </c:pt>
                      <c:pt idx="7">
                        <c:v>Historical 2022</c:v>
                      </c:pt>
                      <c:pt idx="8">
                        <c:v>Historical 2023</c:v>
                      </c:pt>
                      <c:pt idx="9">
                        <c:v>Historical 2024</c:v>
                      </c:pt>
                      <c:pt idx="10">
                        <c:v>Historical 2025</c:v>
                      </c:pt>
                      <c:pt idx="11">
                        <c:v>2026 Bridge Year</c:v>
                      </c:pt>
                      <c:pt idx="12">
                        <c:v>2027 Test Year</c:v>
                      </c:pt>
                      <c:pt idx="13">
                        <c:v>2028 Test Year</c:v>
                      </c:pt>
                      <c:pt idx="14">
                        <c:v>2029 Test Year</c:v>
                      </c:pt>
                      <c:pt idx="15">
                        <c:v>2030 Test Year</c:v>
                      </c:pt>
                      <c:pt idx="16">
                        <c:v>2031 Test Year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'App2.IB'!$B$69:$R$69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7"/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731-4CAA-9BF9-5236CC63CAB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'App2.IB'!$A$72</c15:sqref>
                        </c15:formulaRef>
                      </c:ext>
                    </c:extLst>
                    <c:strCache>
                      <c:ptCount val="1"/>
                      <c:pt idx="0">
                        <c:v>Unmetered Scattered Load Connections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'App2.IB'!$B$67:$R$67</c15:sqref>
                        </c15:formulaRef>
                      </c:ext>
                    </c:extLst>
                    <c:strCache>
                      <c:ptCount val="17"/>
                      <c:pt idx="0">
                        <c:v>Historical 2015</c:v>
                      </c:pt>
                      <c:pt idx="1">
                        <c:v>Historical 2016</c:v>
                      </c:pt>
                      <c:pt idx="2">
                        <c:v>Historical 2017</c:v>
                      </c:pt>
                      <c:pt idx="3">
                        <c:v>Historical 2018</c:v>
                      </c:pt>
                      <c:pt idx="4">
                        <c:v>Historical 2019</c:v>
                      </c:pt>
                      <c:pt idx="5">
                        <c:v>Historical 2020</c:v>
                      </c:pt>
                      <c:pt idx="6">
                        <c:v>Historical 2021</c:v>
                      </c:pt>
                      <c:pt idx="7">
                        <c:v>Historical 2022</c:v>
                      </c:pt>
                      <c:pt idx="8">
                        <c:v>Historical 2023</c:v>
                      </c:pt>
                      <c:pt idx="9">
                        <c:v>Historical 2024</c:v>
                      </c:pt>
                      <c:pt idx="10">
                        <c:v>Historical 2025</c:v>
                      </c:pt>
                      <c:pt idx="11">
                        <c:v>2026 Bridge Year</c:v>
                      </c:pt>
                      <c:pt idx="12">
                        <c:v>2027 Test Year</c:v>
                      </c:pt>
                      <c:pt idx="13">
                        <c:v>2028 Test Year</c:v>
                      </c:pt>
                      <c:pt idx="14">
                        <c:v>2029 Test Year</c:v>
                      </c:pt>
                      <c:pt idx="15">
                        <c:v>2030 Test Year</c:v>
                      </c:pt>
                      <c:pt idx="16">
                        <c:v>2031 Test Year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'App2.IB'!$B$72:$R$72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7"/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731-4CAA-9BF9-5236CC63CAB8}"/>
                  </c:ext>
                </c:extLst>
              </c15:ser>
            </c15:filteredLineSeries>
          </c:ext>
        </c:extLst>
      </c:lineChart>
      <c:catAx>
        <c:axId val="1623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6432"/>
        <c:crosses val="autoZero"/>
        <c:auto val="1"/>
        <c:lblAlgn val="ctr"/>
        <c:lblOffset val="100"/>
        <c:noMultiLvlLbl val="0"/>
      </c:catAx>
      <c:valAx>
        <c:axId val="1623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Consumption (Actual)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'App2.IB'!$A$29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'App2.IB'!$B$28:$R$28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'App2.IB'!$B$29:$R$29</c:f>
              <c:numCache>
                <c:formatCode>_(* #,##0_);_(* \(#,##0\);_(* "-"??_);_(@_)</c:formatCode>
                <c:ptCount val="17"/>
                <c:pt idx="0">
                  <c:v>1163433934.6397705</c:v>
                </c:pt>
                <c:pt idx="1">
                  <c:v>1278427015.0292993</c:v>
                </c:pt>
                <c:pt idx="2">
                  <c:v>1197478899.0464308</c:v>
                </c:pt>
                <c:pt idx="3">
                  <c:v>1297361387.8423414</c:v>
                </c:pt>
                <c:pt idx="4">
                  <c:v>1260018881.5638428</c:v>
                </c:pt>
                <c:pt idx="5">
                  <c:v>1375213390.5323017</c:v>
                </c:pt>
                <c:pt idx="6">
                  <c:v>1368935144.2654767</c:v>
                </c:pt>
                <c:pt idx="7">
                  <c:v>1359425510.4766724</c:v>
                </c:pt>
                <c:pt idx="8">
                  <c:v>1349316068.628989</c:v>
                </c:pt>
                <c:pt idx="9">
                  <c:v>1409132816.8941269</c:v>
                </c:pt>
                <c:pt idx="10">
                  <c:v>1444410572.5737796</c:v>
                </c:pt>
                <c:pt idx="11">
                  <c:v>1475917371</c:v>
                </c:pt>
                <c:pt idx="12">
                  <c:v>1501336688</c:v>
                </c:pt>
                <c:pt idx="13">
                  <c:v>1527188609</c:v>
                </c:pt>
                <c:pt idx="14">
                  <c:v>1552409696</c:v>
                </c:pt>
                <c:pt idx="15">
                  <c:v>1586401588</c:v>
                </c:pt>
                <c:pt idx="16">
                  <c:v>1620511349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E-42DE-B10C-DED65A49CC3C}"/>
            </c:ext>
          </c:extLst>
        </c:ser>
        <c:ser>
          <c:idx val="2"/>
          <c:order val="1"/>
          <c:tx>
            <c:strRef>
              <c:f>'App2.IB'!$A$30</c:f>
              <c:strCache>
                <c:ptCount val="1"/>
                <c:pt idx="0">
                  <c:v>General Service &lt; 50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'App2.IB'!$B$28:$R$28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'App2.IB'!$B$30:$R$30</c:f>
              <c:numCache>
                <c:formatCode>_(* #,##0_);_(* \(#,##0\);_(* "-"??_);_(@_)</c:formatCode>
                <c:ptCount val="17"/>
                <c:pt idx="0">
                  <c:v>332319115.11123252</c:v>
                </c:pt>
                <c:pt idx="1">
                  <c:v>356382632.03854048</c:v>
                </c:pt>
                <c:pt idx="2">
                  <c:v>344615364.77915114</c:v>
                </c:pt>
                <c:pt idx="3">
                  <c:v>354266041.51103485</c:v>
                </c:pt>
                <c:pt idx="4">
                  <c:v>361354773.75802004</c:v>
                </c:pt>
                <c:pt idx="5">
                  <c:v>332522270.89174366</c:v>
                </c:pt>
                <c:pt idx="6">
                  <c:v>332462051.56827033</c:v>
                </c:pt>
                <c:pt idx="7">
                  <c:v>349475981.39731491</c:v>
                </c:pt>
                <c:pt idx="8">
                  <c:v>348427263.30568337</c:v>
                </c:pt>
                <c:pt idx="9">
                  <c:v>330257787.06055099</c:v>
                </c:pt>
                <c:pt idx="10">
                  <c:v>334472924.8429631</c:v>
                </c:pt>
                <c:pt idx="11">
                  <c:v>359353992</c:v>
                </c:pt>
                <c:pt idx="12">
                  <c:v>359437881</c:v>
                </c:pt>
                <c:pt idx="13">
                  <c:v>358097514</c:v>
                </c:pt>
                <c:pt idx="14">
                  <c:v>357895100</c:v>
                </c:pt>
                <c:pt idx="15">
                  <c:v>358082662</c:v>
                </c:pt>
                <c:pt idx="16">
                  <c:v>360015337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E-42DE-B10C-DED65A49CC3C}"/>
            </c:ext>
          </c:extLst>
        </c:ser>
        <c:ser>
          <c:idx val="3"/>
          <c:order val="2"/>
          <c:tx>
            <c:strRef>
              <c:f>'App2.IB'!$A$31</c:f>
              <c:strCache>
                <c:ptCount val="1"/>
                <c:pt idx="0">
                  <c:v>General Service &gt;= 50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'App2.IB'!$B$28:$R$28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'App2.IB'!$B$31:$R$31</c:f>
              <c:numCache>
                <c:formatCode>_(* #,##0_);_(* \(#,##0\);_(* "-"??_);_(@_)</c:formatCode>
                <c:ptCount val="17"/>
                <c:pt idx="0">
                  <c:v>1388685365.8191483</c:v>
                </c:pt>
                <c:pt idx="1">
                  <c:v>1410876549.9224262</c:v>
                </c:pt>
                <c:pt idx="2">
                  <c:v>1382669963.1538775</c:v>
                </c:pt>
                <c:pt idx="3">
                  <c:v>1414943656.8021364</c:v>
                </c:pt>
                <c:pt idx="4">
                  <c:v>1398963267.8393512</c:v>
                </c:pt>
                <c:pt idx="5">
                  <c:v>1336589404.3854394</c:v>
                </c:pt>
                <c:pt idx="6">
                  <c:v>1364165182.7866735</c:v>
                </c:pt>
                <c:pt idx="7">
                  <c:v>1399315936.946038</c:v>
                </c:pt>
                <c:pt idx="8">
                  <c:v>1394289665.7250414</c:v>
                </c:pt>
                <c:pt idx="9">
                  <c:v>1424328459.146173</c:v>
                </c:pt>
                <c:pt idx="10">
                  <c:v>1445303017.4393847</c:v>
                </c:pt>
                <c:pt idx="11">
                  <c:v>1509489314</c:v>
                </c:pt>
                <c:pt idx="12">
                  <c:v>1634769955</c:v>
                </c:pt>
                <c:pt idx="13">
                  <c:v>1685035352</c:v>
                </c:pt>
                <c:pt idx="14">
                  <c:v>1716888801</c:v>
                </c:pt>
                <c:pt idx="15">
                  <c:v>1728522186</c:v>
                </c:pt>
                <c:pt idx="16">
                  <c:v>1747669368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1E-42DE-B10C-DED65A49CC3C}"/>
            </c:ext>
          </c:extLst>
        </c:ser>
        <c:ser>
          <c:idx val="4"/>
          <c:order val="3"/>
          <c:tx>
            <c:strRef>
              <c:f>'App2.IB'!$A$32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'App2.IB'!$B$28:$R$28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'App2.IB'!$B$32:$R$32</c:f>
              <c:numCache>
                <c:formatCode>_(* #,##0_);_(* \(#,##0\);_(* "-"??_);_(@_)</c:formatCode>
                <c:ptCount val="17"/>
                <c:pt idx="0">
                  <c:v>208987511.059468</c:v>
                </c:pt>
                <c:pt idx="1">
                  <c:v>214289820.48699546</c:v>
                </c:pt>
                <c:pt idx="2">
                  <c:v>222292495.33607462</c:v>
                </c:pt>
                <c:pt idx="3">
                  <c:v>248469427.75455135</c:v>
                </c:pt>
                <c:pt idx="4">
                  <c:v>257775123.13030541</c:v>
                </c:pt>
                <c:pt idx="5">
                  <c:v>262392771.64005709</c:v>
                </c:pt>
                <c:pt idx="6">
                  <c:v>282815639.36618131</c:v>
                </c:pt>
                <c:pt idx="7">
                  <c:v>287178352.97389549</c:v>
                </c:pt>
                <c:pt idx="8">
                  <c:v>301783249.88881892</c:v>
                </c:pt>
                <c:pt idx="9">
                  <c:v>319639648.58016247</c:v>
                </c:pt>
                <c:pt idx="10">
                  <c:v>320243428.7364316</c:v>
                </c:pt>
                <c:pt idx="11">
                  <c:v>343075152</c:v>
                </c:pt>
                <c:pt idx="12">
                  <c:v>409486871</c:v>
                </c:pt>
                <c:pt idx="13">
                  <c:v>486502047</c:v>
                </c:pt>
                <c:pt idx="14">
                  <c:v>530848433</c:v>
                </c:pt>
                <c:pt idx="15">
                  <c:v>538574069</c:v>
                </c:pt>
                <c:pt idx="16">
                  <c:v>543584528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1E-42DE-B10C-DED65A49CC3C}"/>
            </c:ext>
          </c:extLst>
        </c:ser>
        <c:ser>
          <c:idx val="5"/>
          <c:order val="4"/>
          <c:tx>
            <c:strRef>
              <c:f>'App2.IB'!$A$33</c:f>
              <c:strCache>
                <c:ptCount val="1"/>
                <c:pt idx="0">
                  <c:v>Unmetered Scattered Load Connections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'App2.IB'!$B$28:$R$28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'App2.IB'!$B$33:$R$33</c:f>
              <c:numCache>
                <c:formatCode>_(* #,##0_);_(* \(#,##0\);_(* "-"??_);_(@_)</c:formatCode>
                <c:ptCount val="17"/>
                <c:pt idx="0">
                  <c:v>5455378.0117962202</c:v>
                </c:pt>
                <c:pt idx="1">
                  <c:v>5319486.7856042404</c:v>
                </c:pt>
                <c:pt idx="2">
                  <c:v>5264808.774879396</c:v>
                </c:pt>
                <c:pt idx="3">
                  <c:v>5244007.0437639654</c:v>
                </c:pt>
                <c:pt idx="4">
                  <c:v>5195123.00683486</c:v>
                </c:pt>
                <c:pt idx="5">
                  <c:v>6365423.234460949</c:v>
                </c:pt>
                <c:pt idx="6">
                  <c:v>6446512.2146405866</c:v>
                </c:pt>
                <c:pt idx="7">
                  <c:v>6425118.5269147065</c:v>
                </c:pt>
                <c:pt idx="8">
                  <c:v>6412756.5779130254</c:v>
                </c:pt>
                <c:pt idx="9">
                  <c:v>6402636.7834870443</c:v>
                </c:pt>
                <c:pt idx="10">
                  <c:v>6382480.4137291927</c:v>
                </c:pt>
                <c:pt idx="11">
                  <c:v>6509454</c:v>
                </c:pt>
                <c:pt idx="12">
                  <c:v>6479774</c:v>
                </c:pt>
                <c:pt idx="13">
                  <c:v>6450484</c:v>
                </c:pt>
                <c:pt idx="14">
                  <c:v>6421581</c:v>
                </c:pt>
                <c:pt idx="15">
                  <c:v>6393062</c:v>
                </c:pt>
                <c:pt idx="16">
                  <c:v>6364926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1E-42DE-B10C-DED65A49CC3C}"/>
            </c:ext>
          </c:extLst>
        </c:ser>
        <c:ser>
          <c:idx val="6"/>
          <c:order val="5"/>
          <c:tx>
            <c:strRef>
              <c:f>'App2.IB'!$A$34</c:f>
              <c:strCache>
                <c:ptCount val="1"/>
                <c:pt idx="0">
                  <c:v>Sentinel Lighting Connections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'App2.IB'!$B$28:$R$28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'App2.IB'!$B$34:$R$34</c:f>
              <c:numCache>
                <c:formatCode>_(* #,##0_);_(* \(#,##0\);_(* "-"??_);_(@_)</c:formatCode>
                <c:ptCount val="17"/>
                <c:pt idx="0">
                  <c:v>142039.76789630213</c:v>
                </c:pt>
                <c:pt idx="1">
                  <c:v>398391</c:v>
                </c:pt>
                <c:pt idx="2">
                  <c:v>380813</c:v>
                </c:pt>
                <c:pt idx="3">
                  <c:v>288925</c:v>
                </c:pt>
                <c:pt idx="4">
                  <c:v>256732</c:v>
                </c:pt>
                <c:pt idx="5">
                  <c:v>256857</c:v>
                </c:pt>
                <c:pt idx="6">
                  <c:v>255183</c:v>
                </c:pt>
                <c:pt idx="7">
                  <c:v>236141.768912231</c:v>
                </c:pt>
                <c:pt idx="8">
                  <c:v>238591.19181490058</c:v>
                </c:pt>
                <c:pt idx="9">
                  <c:v>91981.701123870385</c:v>
                </c:pt>
                <c:pt idx="10">
                  <c:v>90555.288032465556</c:v>
                </c:pt>
                <c:pt idx="11">
                  <c:v>88990</c:v>
                </c:pt>
                <c:pt idx="12">
                  <c:v>87458</c:v>
                </c:pt>
                <c:pt idx="13">
                  <c:v>85959</c:v>
                </c:pt>
                <c:pt idx="14">
                  <c:v>84492</c:v>
                </c:pt>
                <c:pt idx="15">
                  <c:v>83058</c:v>
                </c:pt>
                <c:pt idx="16">
                  <c:v>81654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1E-42DE-B10C-DED65A49CC3C}"/>
            </c:ext>
          </c:extLst>
        </c:ser>
        <c:ser>
          <c:idx val="0"/>
          <c:order val="6"/>
          <c:tx>
            <c:strRef>
              <c:f>'App2.IB'!$A$35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'App2.IB'!$B$28:$R$28</c:f>
              <c:strCache>
                <c:ptCount val="17"/>
                <c:pt idx="0">
                  <c:v>Historical 2015</c:v>
                </c:pt>
                <c:pt idx="1">
                  <c:v>Historical 2016</c:v>
                </c:pt>
                <c:pt idx="2">
                  <c:v>Historical 2017</c:v>
                </c:pt>
                <c:pt idx="3">
                  <c:v>Historical 2018</c:v>
                </c:pt>
                <c:pt idx="4">
                  <c:v>Historical 2019</c:v>
                </c:pt>
                <c:pt idx="5">
                  <c:v>Historical 2020</c:v>
                </c:pt>
                <c:pt idx="6">
                  <c:v>Historical 2021</c:v>
                </c:pt>
                <c:pt idx="7">
                  <c:v>Historical 2022</c:v>
                </c:pt>
                <c:pt idx="8">
                  <c:v>Historical 2023</c:v>
                </c:pt>
                <c:pt idx="9">
                  <c:v>Historical 2024</c:v>
                </c:pt>
                <c:pt idx="10">
                  <c:v>Historical 2025</c:v>
                </c:pt>
                <c:pt idx="11">
                  <c:v>2026 Bridge Year</c:v>
                </c:pt>
                <c:pt idx="12">
                  <c:v>2027 Test Year</c:v>
                </c:pt>
                <c:pt idx="13">
                  <c:v>2028 Test Year</c:v>
                </c:pt>
                <c:pt idx="14">
                  <c:v>2029 Test Year</c:v>
                </c:pt>
                <c:pt idx="15">
                  <c:v>2030 Test Year</c:v>
                </c:pt>
                <c:pt idx="16">
                  <c:v>2031 Test Year</c:v>
                </c:pt>
              </c:strCache>
            </c:strRef>
          </c:cat>
          <c:val>
            <c:numRef>
              <c:f>'App2.IB'!$B$35:$R$35</c:f>
              <c:numCache>
                <c:formatCode>_(* #,##0_);_(* \(#,##0\);_(* "-"??_);_(@_)</c:formatCode>
                <c:ptCount val="17"/>
                <c:pt idx="0">
                  <c:v>29350208.153135147</c:v>
                </c:pt>
                <c:pt idx="1">
                  <c:v>26737105.908349372</c:v>
                </c:pt>
                <c:pt idx="2">
                  <c:v>24292247.560884662</c:v>
                </c:pt>
                <c:pt idx="3">
                  <c:v>19065686.602786075</c:v>
                </c:pt>
                <c:pt idx="4">
                  <c:v>16498217.858064698</c:v>
                </c:pt>
                <c:pt idx="5">
                  <c:v>14604685.489041734</c:v>
                </c:pt>
                <c:pt idx="6">
                  <c:v>14258336.742137816</c:v>
                </c:pt>
                <c:pt idx="7">
                  <c:v>14536997.412027439</c:v>
                </c:pt>
                <c:pt idx="8">
                  <c:v>14831879.343626488</c:v>
                </c:pt>
                <c:pt idx="9">
                  <c:v>15133017.663432209</c:v>
                </c:pt>
                <c:pt idx="10">
                  <c:v>15240214.019841498</c:v>
                </c:pt>
                <c:pt idx="11">
                  <c:v>15431376</c:v>
                </c:pt>
                <c:pt idx="12">
                  <c:v>15625049</c:v>
                </c:pt>
                <c:pt idx="13">
                  <c:v>15821266</c:v>
                </c:pt>
                <c:pt idx="14">
                  <c:v>16020065</c:v>
                </c:pt>
                <c:pt idx="15">
                  <c:v>16221479</c:v>
                </c:pt>
                <c:pt idx="16">
                  <c:v>16425546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1E-42DE-B10C-DED65A49C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75600"/>
        <c:axId val="162376432"/>
      </c:lineChart>
      <c:catAx>
        <c:axId val="1623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6432"/>
        <c:crosses val="autoZero"/>
        <c:auto val="1"/>
        <c:lblAlgn val="ctr"/>
        <c:lblOffset val="100"/>
        <c:noMultiLvlLbl val="0"/>
      </c:catAx>
      <c:valAx>
        <c:axId val="1623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135962</xdr:colOff>
      <xdr:row>94</xdr:row>
      <xdr:rowOff>54175</xdr:rowOff>
    </xdr:from>
    <xdr:to>
      <xdr:col>19</xdr:col>
      <xdr:colOff>626673</xdr:colOff>
      <xdr:row>109</xdr:row>
      <xdr:rowOff>79604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0297AD-D155-4097-8828-C3366507D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1116784</xdr:colOff>
      <xdr:row>78</xdr:row>
      <xdr:rowOff>101924</xdr:rowOff>
    </xdr:from>
    <xdr:to>
      <xdr:col>37</xdr:col>
      <xdr:colOff>9524</xdr:colOff>
      <xdr:row>93</xdr:row>
      <xdr:rowOff>129751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4E3FBF-B636-49EE-B90E-58A12F792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1134232</xdr:colOff>
      <xdr:row>94</xdr:row>
      <xdr:rowOff>86833</xdr:rowOff>
    </xdr:from>
    <xdr:to>
      <xdr:col>36</xdr:col>
      <xdr:colOff>695325</xdr:colOff>
      <xdr:row>109</xdr:row>
      <xdr:rowOff>97929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A65D18-E204-4779-ABD4-93C478C14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161925</xdr:colOff>
      <xdr:row>78</xdr:row>
      <xdr:rowOff>66675</xdr:rowOff>
    </xdr:from>
    <xdr:to>
      <xdr:col>19</xdr:col>
      <xdr:colOff>664066</xdr:colOff>
      <xdr:row>93</xdr:row>
      <xdr:rowOff>94009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2FBE18-55ED-4E6A-B74D-4E1FB1FB8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3EB3D-1D20-4ED4-A51A-F03C84DE7396}">
  <dimension ref="A1:BG101"/>
  <sheetViews>
    <sheetView tabSelected="1" topLeftCell="K3" zoomScale="70" zoomScaleNormal="70" workbookViewId="0">
      <selection activeCell="A15" sqref="A15:A22"/>
    </sheetView>
  </sheetViews>
  <sheetFormatPr defaultRowHeight="15" x14ac:dyDescent="0.25"/>
  <cols>
    <col min="1" max="1" width="35.5703125" bestFit="1" customWidth="1"/>
    <col min="2" max="6" width="16.42578125" bestFit="1" customWidth="1"/>
    <col min="7" max="7" width="15.85546875" bestFit="1" customWidth="1"/>
    <col min="8" max="12" width="16.42578125" bestFit="1" customWidth="1"/>
    <col min="13" max="13" width="15.85546875" bestFit="1" customWidth="1"/>
    <col min="14" max="16" width="16.42578125" bestFit="1" customWidth="1"/>
    <col min="17" max="17" width="16.28515625" customWidth="1"/>
    <col min="18" max="18" width="16.140625" customWidth="1"/>
    <col min="19" max="19" width="1.5703125" customWidth="1"/>
    <col min="20" max="20" width="46.5703125" customWidth="1"/>
    <col min="21" max="25" width="12.5703125" customWidth="1"/>
    <col min="26" max="30" width="9.5703125" customWidth="1"/>
    <col min="31" max="31" width="12.28515625" customWidth="1"/>
    <col min="32" max="32" width="11.42578125" customWidth="1"/>
    <col min="33" max="37" width="10.42578125" customWidth="1"/>
    <col min="38" max="38" width="2.42578125" customWidth="1"/>
    <col min="39" max="39" width="12.5703125" customWidth="1"/>
    <col min="40" max="46" width="9.5703125" customWidth="1"/>
    <col min="47" max="47" width="2.42578125" customWidth="1"/>
    <col min="48" max="48" width="12.7109375" customWidth="1"/>
    <col min="49" max="55" width="9.28515625" customWidth="1"/>
    <col min="56" max="56" width="1.5703125" customWidth="1"/>
    <col min="57" max="57" width="14.42578125" customWidth="1"/>
    <col min="58" max="58" width="9.28515625" customWidth="1"/>
  </cols>
  <sheetData>
    <row r="1" spans="1:59" x14ac:dyDescent="0.25">
      <c r="AE1" s="1" t="s">
        <v>0</v>
      </c>
      <c r="AF1" s="2" t="s">
        <v>1</v>
      </c>
      <c r="AG1" s="2"/>
      <c r="AH1" s="2"/>
      <c r="AI1" s="2"/>
      <c r="AJ1" s="2"/>
    </row>
    <row r="2" spans="1:59" x14ac:dyDescent="0.25">
      <c r="AE2" s="3" t="s">
        <v>2</v>
      </c>
      <c r="AF2" s="4">
        <v>3</v>
      </c>
      <c r="AG2" s="2"/>
      <c r="AH2" s="2"/>
      <c r="AI2" s="2"/>
      <c r="AJ2" s="2"/>
      <c r="AK2" s="2"/>
      <c r="AL2" s="5"/>
      <c r="AM2" s="5"/>
      <c r="AN2" s="5"/>
      <c r="AO2" s="5"/>
      <c r="AP2" s="5"/>
      <c r="AQ2" s="5"/>
      <c r="AR2" s="5"/>
      <c r="AU2" s="5"/>
      <c r="AV2" s="5"/>
      <c r="AW2" s="5"/>
      <c r="AX2" s="5"/>
      <c r="AY2" s="5"/>
      <c r="AZ2" s="5"/>
      <c r="BA2" s="5"/>
      <c r="BB2" s="5"/>
      <c r="BC2" s="5"/>
      <c r="BD2" s="5"/>
    </row>
    <row r="3" spans="1:59" ht="18" x14ac:dyDescent="0.25">
      <c r="A3" s="32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E3" s="3" t="s">
        <v>4</v>
      </c>
      <c r="AF3" s="4">
        <v>1</v>
      </c>
      <c r="AG3" s="2"/>
      <c r="AH3" s="2"/>
      <c r="AI3" s="2"/>
      <c r="AJ3" s="2"/>
      <c r="AK3" s="2"/>
      <c r="AL3" s="5"/>
      <c r="AM3" s="5"/>
      <c r="AN3" s="5"/>
      <c r="AO3" s="5"/>
      <c r="AP3" s="5"/>
      <c r="AQ3" s="5"/>
      <c r="AR3" s="5"/>
      <c r="AU3" s="5"/>
      <c r="AV3" s="5"/>
      <c r="AW3" s="5"/>
      <c r="AX3" s="5"/>
      <c r="AY3" s="5"/>
      <c r="AZ3" s="5"/>
      <c r="BA3" s="5"/>
      <c r="BB3" s="5"/>
      <c r="BC3" s="5"/>
      <c r="BD3" s="5"/>
    </row>
    <row r="4" spans="1:59" ht="18" x14ac:dyDescent="0.25">
      <c r="A4" s="33" t="s">
        <v>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" t="s">
        <v>6</v>
      </c>
      <c r="AF4" s="4">
        <v>2</v>
      </c>
      <c r="AG4" s="2"/>
      <c r="AH4" s="2"/>
      <c r="AI4" s="2"/>
      <c r="AJ4" s="2"/>
      <c r="AK4" s="2"/>
      <c r="AL4" s="5"/>
      <c r="AM4" s="5"/>
      <c r="AN4" s="5"/>
      <c r="AO4" s="5"/>
      <c r="AP4" s="5"/>
      <c r="AQ4" s="5"/>
      <c r="AR4" s="5"/>
      <c r="AU4" s="5"/>
      <c r="AV4" s="5"/>
      <c r="AW4" s="5"/>
      <c r="AX4" s="5"/>
      <c r="AY4" s="5"/>
      <c r="AZ4" s="5"/>
      <c r="BA4" s="5"/>
      <c r="BB4" s="5"/>
      <c r="BC4" s="5"/>
      <c r="BD4" s="5"/>
    </row>
    <row r="5" spans="1:59" x14ac:dyDescent="0.25">
      <c r="A5" s="6" t="s">
        <v>7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3" t="s">
        <v>8</v>
      </c>
      <c r="AF5" s="4"/>
      <c r="AG5" s="2"/>
      <c r="AH5" s="2"/>
      <c r="AI5" s="2"/>
      <c r="AJ5" s="2"/>
      <c r="AK5" s="2"/>
      <c r="AL5" s="5"/>
      <c r="AM5" s="5"/>
      <c r="AN5" s="5"/>
      <c r="AO5" s="5"/>
      <c r="AP5" s="5"/>
      <c r="AQ5" s="5"/>
      <c r="AR5" s="5"/>
      <c r="AU5" s="5"/>
      <c r="AV5" s="5"/>
      <c r="AW5" s="5"/>
      <c r="AX5" s="5"/>
      <c r="AY5" s="5"/>
      <c r="AZ5" s="5"/>
      <c r="BA5" s="5"/>
      <c r="BB5" s="5"/>
      <c r="BC5" s="5"/>
      <c r="BD5" s="5"/>
    </row>
    <row r="6" spans="1:59" x14ac:dyDescent="0.25">
      <c r="A6" s="7" t="s">
        <v>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3"/>
      <c r="AF6" s="8"/>
      <c r="AG6" s="2"/>
      <c r="AH6" s="2"/>
      <c r="AI6" s="2"/>
      <c r="AJ6" s="2"/>
      <c r="AK6" s="2"/>
      <c r="AL6" s="5"/>
      <c r="AM6" s="5"/>
      <c r="AN6" s="5"/>
      <c r="AO6" s="5"/>
      <c r="AP6" s="5"/>
      <c r="AQ6" s="5"/>
      <c r="AR6" s="5"/>
      <c r="AU6" s="5"/>
      <c r="AV6" s="5"/>
      <c r="AW6" s="5"/>
      <c r="AX6" s="5"/>
      <c r="AY6" s="5"/>
      <c r="AZ6" s="5"/>
      <c r="BA6" s="5"/>
      <c r="BB6" s="5"/>
      <c r="BC6" s="5"/>
      <c r="BD6" s="5"/>
    </row>
    <row r="7" spans="1:59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3" t="s">
        <v>10</v>
      </c>
      <c r="AF7" s="9">
        <v>46150</v>
      </c>
      <c r="AG7" s="2"/>
      <c r="AH7" s="2"/>
      <c r="AI7" s="2"/>
      <c r="AJ7" s="2"/>
      <c r="AK7" s="2"/>
      <c r="AL7" s="5"/>
      <c r="AM7" s="5"/>
      <c r="AN7" s="5"/>
      <c r="AO7" s="5"/>
      <c r="AP7" s="5"/>
      <c r="AQ7" s="5"/>
      <c r="AR7" s="5"/>
      <c r="AU7" s="5"/>
      <c r="AV7" s="5"/>
      <c r="AW7" s="5"/>
      <c r="AX7" s="5"/>
      <c r="AY7" s="5"/>
      <c r="AZ7" s="5"/>
      <c r="BA7" s="5"/>
      <c r="BB7" s="5"/>
      <c r="BC7" s="5"/>
      <c r="BD7" s="5"/>
    </row>
    <row r="8" spans="1:59" ht="15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3" t="s">
        <v>11</v>
      </c>
      <c r="AF8" s="10" t="s">
        <v>12</v>
      </c>
      <c r="AG8" s="2"/>
      <c r="AH8" s="2"/>
      <c r="AI8" s="2"/>
      <c r="AJ8" s="2"/>
      <c r="AK8" s="2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1:59" ht="3" customHeight="1" x14ac:dyDescent="0.25"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2"/>
      <c r="AH9" s="2"/>
      <c r="AI9" s="2"/>
      <c r="AJ9" s="2"/>
      <c r="AK9" s="2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</row>
    <row r="10" spans="1:59" ht="3" customHeight="1" x14ac:dyDescent="0.25"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2"/>
      <c r="AH10" s="2"/>
      <c r="AI10" s="2"/>
      <c r="AJ10" s="2"/>
      <c r="AK10" s="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</row>
    <row r="11" spans="1:59" ht="3" customHeight="1" x14ac:dyDescent="0.25"/>
    <row r="12" spans="1:59" x14ac:dyDescent="0.25">
      <c r="A12" s="34" t="s">
        <v>13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13"/>
      <c r="AH12" s="13"/>
      <c r="AI12" s="13"/>
      <c r="AJ12" s="13"/>
      <c r="AK12" s="13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</row>
    <row r="13" spans="1:59" s="15" customFormat="1" ht="15.75" hidden="1" customHeight="1" x14ac:dyDescent="0.2">
      <c r="B13" s="15">
        <f t="shared" ref="B13:K13" si="0">C13-1</f>
        <v>2015</v>
      </c>
      <c r="C13" s="15">
        <f t="shared" si="0"/>
        <v>2016</v>
      </c>
      <c r="D13" s="15">
        <f t="shared" si="0"/>
        <v>2017</v>
      </c>
      <c r="E13" s="15">
        <f t="shared" si="0"/>
        <v>2018</v>
      </c>
      <c r="F13" s="15">
        <f t="shared" si="0"/>
        <v>2019</v>
      </c>
      <c r="G13" s="15">
        <f t="shared" si="0"/>
        <v>2020</v>
      </c>
      <c r="H13" s="15">
        <f t="shared" si="0"/>
        <v>2021</v>
      </c>
      <c r="I13" s="15">
        <f t="shared" si="0"/>
        <v>2022</v>
      </c>
      <c r="J13" s="15">
        <f t="shared" si="0"/>
        <v>2023</v>
      </c>
      <c r="K13" s="15">
        <f t="shared" si="0"/>
        <v>2024</v>
      </c>
      <c r="L13" s="15">
        <f>M13-1</f>
        <v>2025</v>
      </c>
      <c r="M13" s="15">
        <v>2026</v>
      </c>
      <c r="U13" s="15">
        <f t="shared" ref="U13:AD13" si="1">V13-1</f>
        <v>2015</v>
      </c>
      <c r="V13" s="15">
        <f t="shared" si="1"/>
        <v>2016</v>
      </c>
      <c r="W13" s="15">
        <f t="shared" si="1"/>
        <v>2017</v>
      </c>
      <c r="X13" s="15">
        <f t="shared" si="1"/>
        <v>2018</v>
      </c>
      <c r="Y13" s="15">
        <f t="shared" si="1"/>
        <v>2019</v>
      </c>
      <c r="Z13" s="15">
        <f t="shared" si="1"/>
        <v>2020</v>
      </c>
      <c r="AA13" s="15">
        <f t="shared" si="1"/>
        <v>2021</v>
      </c>
      <c r="AB13" s="15">
        <f t="shared" si="1"/>
        <v>2022</v>
      </c>
      <c r="AC13" s="15">
        <f t="shared" si="1"/>
        <v>2023</v>
      </c>
      <c r="AD13" s="15">
        <f t="shared" si="1"/>
        <v>2024</v>
      </c>
      <c r="AE13" s="15">
        <f>AF13-1</f>
        <v>2025</v>
      </c>
      <c r="AF13" s="15">
        <v>2026</v>
      </c>
    </row>
    <row r="14" spans="1:59" x14ac:dyDescent="0.25">
      <c r="A14" s="16" t="s">
        <v>14</v>
      </c>
      <c r="T14" s="16" t="s">
        <v>15</v>
      </c>
      <c r="AL14" s="17"/>
      <c r="AU14" s="17"/>
    </row>
    <row r="15" spans="1:59" ht="35.25" customHeight="1" x14ac:dyDescent="0.25">
      <c r="A15" s="18" t="s">
        <v>16</v>
      </c>
      <c r="B15" s="19" t="s">
        <v>17</v>
      </c>
      <c r="C15" s="19" t="s">
        <v>18</v>
      </c>
      <c r="D15" s="19" t="s">
        <v>19</v>
      </c>
      <c r="E15" s="19" t="s">
        <v>20</v>
      </c>
      <c r="F15" s="19" t="s">
        <v>21</v>
      </c>
      <c r="G15" s="19" t="s">
        <v>22</v>
      </c>
      <c r="H15" s="19" t="s">
        <v>23</v>
      </c>
      <c r="I15" s="19" t="s">
        <v>24</v>
      </c>
      <c r="J15" s="19" t="s">
        <v>25</v>
      </c>
      <c r="K15" s="19" t="s">
        <v>26</v>
      </c>
      <c r="L15" s="19" t="s">
        <v>27</v>
      </c>
      <c r="M15" s="19" t="str">
        <f>"2026" &amp; " Bridge Year"</f>
        <v>2026 Bridge Year</v>
      </c>
      <c r="N15" s="19" t="s">
        <v>28</v>
      </c>
      <c r="O15" s="19" t="s">
        <v>29</v>
      </c>
      <c r="P15" s="19" t="s">
        <v>30</v>
      </c>
      <c r="Q15" s="19" t="s">
        <v>31</v>
      </c>
      <c r="R15" s="19" t="s">
        <v>32</v>
      </c>
      <c r="S15" s="17"/>
      <c r="T15" s="18" t="s">
        <v>16</v>
      </c>
      <c r="U15" s="19" t="str">
        <f t="shared" ref="U15:Y15" si="2">B15</f>
        <v>Historical 2015</v>
      </c>
      <c r="V15" s="19" t="str">
        <f t="shared" si="2"/>
        <v>Historical 2016</v>
      </c>
      <c r="W15" s="19" t="str">
        <f t="shared" si="2"/>
        <v>Historical 2017</v>
      </c>
      <c r="X15" s="19" t="str">
        <f t="shared" si="2"/>
        <v>Historical 2018</v>
      </c>
      <c r="Y15" s="19" t="str">
        <f t="shared" si="2"/>
        <v>Historical 2019</v>
      </c>
      <c r="Z15" s="19" t="str">
        <f>G15</f>
        <v>Historical 2020</v>
      </c>
      <c r="AA15" s="19" t="str">
        <f t="shared" ref="AA15:AK15" si="3">H15</f>
        <v>Historical 2021</v>
      </c>
      <c r="AB15" s="19" t="str">
        <f t="shared" si="3"/>
        <v>Historical 2022</v>
      </c>
      <c r="AC15" s="19" t="str">
        <f t="shared" si="3"/>
        <v>Historical 2023</v>
      </c>
      <c r="AD15" s="19" t="str">
        <f t="shared" si="3"/>
        <v>Historical 2024</v>
      </c>
      <c r="AE15" s="19" t="str">
        <f t="shared" si="3"/>
        <v>Historical 2025</v>
      </c>
      <c r="AF15" s="19" t="str">
        <f t="shared" si="3"/>
        <v>2026 Bridge Year</v>
      </c>
      <c r="AG15" s="19" t="str">
        <f t="shared" si="3"/>
        <v>2027 Test Year</v>
      </c>
      <c r="AH15" s="19" t="str">
        <f t="shared" si="3"/>
        <v>2028 Test Year</v>
      </c>
      <c r="AI15" s="19" t="str">
        <f t="shared" si="3"/>
        <v>2029 Test Year</v>
      </c>
      <c r="AJ15" s="19" t="str">
        <f t="shared" si="3"/>
        <v>2030 Test Year</v>
      </c>
      <c r="AK15" s="19" t="str">
        <f t="shared" si="3"/>
        <v>2031 Test Year</v>
      </c>
    </row>
    <row r="16" spans="1:59" x14ac:dyDescent="0.25">
      <c r="A16" s="20" t="s">
        <v>33</v>
      </c>
      <c r="B16" s="21">
        <v>147926.969972544</v>
      </c>
      <c r="C16" s="21">
        <v>148466.91666666669</v>
      </c>
      <c r="D16" s="21">
        <v>149693.37499999997</v>
      </c>
      <c r="E16" s="21">
        <v>151137.58333333334</v>
      </c>
      <c r="F16" s="21">
        <v>153429.04166666669</v>
      </c>
      <c r="G16" s="21">
        <v>155660</v>
      </c>
      <c r="H16" s="21">
        <v>157515.99999999997</v>
      </c>
      <c r="I16" s="21">
        <v>159733.54166666672</v>
      </c>
      <c r="J16" s="21">
        <v>162197.16666666669</v>
      </c>
      <c r="K16" s="21">
        <v>164538.83333333334</v>
      </c>
      <c r="L16" s="21">
        <v>166331</v>
      </c>
      <c r="M16" s="21">
        <v>168596.70879999999</v>
      </c>
      <c r="N16" s="21">
        <v>171004.6801</v>
      </c>
      <c r="O16" s="21">
        <v>173580.9737</v>
      </c>
      <c r="P16" s="21">
        <v>176320.7028</v>
      </c>
      <c r="Q16" s="21">
        <v>179167.10440000001</v>
      </c>
      <c r="R16" s="21">
        <v>181835.10569999999</v>
      </c>
      <c r="S16" s="22"/>
      <c r="T16" s="20" t="str">
        <f t="shared" ref="T16:T25" si="4">A16</f>
        <v>Residential</v>
      </c>
      <c r="U16" s="23" t="str">
        <f>IF(ISERROR((B16-#REF!)/#REF!), "", (B16-#REF!)/#REF!)</f>
        <v/>
      </c>
      <c r="V16" s="31">
        <f t="shared" ref="V16:AA25" si="5">IF(ISERROR((C16-B16)/B16), "", (C16-B16)/B16)</f>
        <v>3.6500895963927499E-3</v>
      </c>
      <c r="W16" s="31">
        <f t="shared" si="5"/>
        <v>8.2608190489123646E-3</v>
      </c>
      <c r="X16" s="31">
        <f t="shared" si="5"/>
        <v>9.647777220156686E-3</v>
      </c>
      <c r="Y16" s="31">
        <f t="shared" si="5"/>
        <v>1.5161406466845117E-2</v>
      </c>
      <c r="Z16" s="31">
        <f t="shared" si="5"/>
        <v>1.4540652207032602E-2</v>
      </c>
      <c r="AA16" s="31">
        <f>IF(ISERROR((H16-G16)/G16), "", (H16-G16)/G16)</f>
        <v>1.1923422844661255E-2</v>
      </c>
      <c r="AB16" s="31">
        <f t="shared" ref="AB16:AK25" si="6">IF(ISERROR((I16-H16)/H16), "", (I16-H16)/H16)</f>
        <v>1.4078199463335437E-2</v>
      </c>
      <c r="AC16" s="31">
        <f t="shared" si="6"/>
        <v>1.5423341737085402E-2</v>
      </c>
      <c r="AD16" s="31">
        <f t="shared" si="6"/>
        <v>1.44371613560861E-2</v>
      </c>
      <c r="AE16" s="31">
        <f t="shared" si="6"/>
        <v>1.0892058916182848E-2</v>
      </c>
      <c r="AF16" s="31">
        <f t="shared" si="6"/>
        <v>1.3621686877370984E-2</v>
      </c>
      <c r="AG16" s="31">
        <f t="shared" si="6"/>
        <v>1.4282433608217652E-2</v>
      </c>
      <c r="AH16" s="31">
        <f t="shared" si="6"/>
        <v>1.5065632113071065E-2</v>
      </c>
      <c r="AI16" s="31">
        <f t="shared" si="6"/>
        <v>1.5783579511053272E-2</v>
      </c>
      <c r="AJ16" s="31">
        <f t="shared" si="6"/>
        <v>1.6143320408770579E-2</v>
      </c>
      <c r="AK16" s="31">
        <f t="shared" si="6"/>
        <v>1.4891133665047802E-2</v>
      </c>
    </row>
    <row r="17" spans="1:37" x14ac:dyDescent="0.25">
      <c r="A17" s="20" t="s">
        <v>34</v>
      </c>
      <c r="B17" s="21">
        <v>11061.416666666662</v>
      </c>
      <c r="C17" s="21">
        <v>11154.625000000002</v>
      </c>
      <c r="D17" s="21">
        <v>11245.125</v>
      </c>
      <c r="E17" s="21">
        <v>11336.291666666668</v>
      </c>
      <c r="F17" s="21">
        <v>11468.083333333338</v>
      </c>
      <c r="G17" s="21">
        <v>11562.083333333332</v>
      </c>
      <c r="H17" s="21">
        <v>11641.33333333333</v>
      </c>
      <c r="I17" s="21">
        <v>11796.791666666662</v>
      </c>
      <c r="J17" s="21">
        <v>11922.666666666668</v>
      </c>
      <c r="K17" s="21">
        <v>11966.625</v>
      </c>
      <c r="L17" s="21">
        <v>11978</v>
      </c>
      <c r="M17" s="21">
        <v>12074.0147</v>
      </c>
      <c r="N17" s="21">
        <v>12170.457200000001</v>
      </c>
      <c r="O17" s="21">
        <v>12267.75</v>
      </c>
      <c r="P17" s="21">
        <v>12365.9017</v>
      </c>
      <c r="Q17" s="21">
        <v>12464.920599999999</v>
      </c>
      <c r="R17" s="21">
        <v>12564.815199999999</v>
      </c>
      <c r="S17" s="22"/>
      <c r="T17" s="20" t="str">
        <f t="shared" si="4"/>
        <v>General Service &lt; 50 kW</v>
      </c>
      <c r="U17" s="23" t="str">
        <f>IF(ISERROR((B17-#REF!)/#REF!), "", (B17-#REF!)/#REF!)</f>
        <v/>
      </c>
      <c r="V17" s="31">
        <f t="shared" si="5"/>
        <v>8.4264372405589497E-3</v>
      </c>
      <c r="W17" s="31">
        <f t="shared" si="5"/>
        <v>8.1132265764199303E-3</v>
      </c>
      <c r="X17" s="31">
        <f t="shared" si="5"/>
        <v>8.1072168309972437E-3</v>
      </c>
      <c r="Y17" s="31">
        <f t="shared" si="5"/>
        <v>1.1625641836138628E-2</v>
      </c>
      <c r="Z17" s="31">
        <f t="shared" si="5"/>
        <v>8.1966617496380106E-3</v>
      </c>
      <c r="AA17" s="31">
        <f t="shared" si="5"/>
        <v>6.8543010558937498E-3</v>
      </c>
      <c r="AB17" s="31">
        <f t="shared" si="6"/>
        <v>1.3353997251173876E-2</v>
      </c>
      <c r="AC17" s="31">
        <f t="shared" si="6"/>
        <v>1.0670274050501485E-2</v>
      </c>
      <c r="AD17" s="31">
        <f t="shared" si="6"/>
        <v>3.6869548199506921E-3</v>
      </c>
      <c r="AE17" s="31">
        <f t="shared" si="6"/>
        <v>9.5056041281480787E-4</v>
      </c>
      <c r="AF17" s="31">
        <f t="shared" si="6"/>
        <v>8.015920854900627E-3</v>
      </c>
      <c r="AG17" s="31">
        <f t="shared" si="6"/>
        <v>7.987608297346285E-3</v>
      </c>
      <c r="AH17" s="31">
        <f t="shared" si="6"/>
        <v>7.9941779015499318E-3</v>
      </c>
      <c r="AI17" s="31">
        <f t="shared" si="6"/>
        <v>8.0007906910395422E-3</v>
      </c>
      <c r="AJ17" s="31">
        <f t="shared" si="6"/>
        <v>8.0074144532459868E-3</v>
      </c>
      <c r="AK17" s="31">
        <f t="shared" si="6"/>
        <v>8.0140582684497513E-3</v>
      </c>
    </row>
    <row r="18" spans="1:37" x14ac:dyDescent="0.25">
      <c r="A18" s="20" t="s">
        <v>35</v>
      </c>
      <c r="B18" s="21">
        <v>1427.2083333333335</v>
      </c>
      <c r="C18" s="21">
        <v>1430.1249999999998</v>
      </c>
      <c r="D18" s="21">
        <v>1443.3333333333337</v>
      </c>
      <c r="E18" s="21">
        <v>1440.125</v>
      </c>
      <c r="F18" s="21">
        <v>1413.0833333333337</v>
      </c>
      <c r="G18" s="21">
        <v>1421.4166666666667</v>
      </c>
      <c r="H18" s="21">
        <v>1451.6250000000005</v>
      </c>
      <c r="I18" s="21">
        <v>1432.0416666666667</v>
      </c>
      <c r="J18" s="21">
        <v>1421.791666666667</v>
      </c>
      <c r="K18" s="21">
        <v>1456.0416666666663</v>
      </c>
      <c r="L18" s="21">
        <v>1492.5</v>
      </c>
      <c r="M18" s="21">
        <v>1509.5781999999999</v>
      </c>
      <c r="N18" s="21">
        <v>1529.6632</v>
      </c>
      <c r="O18" s="21">
        <v>1542.3023000000001</v>
      </c>
      <c r="P18" s="21">
        <v>1551.6478999999999</v>
      </c>
      <c r="Q18" s="21">
        <v>1560.1295</v>
      </c>
      <c r="R18" s="21">
        <v>1568.5035</v>
      </c>
      <c r="S18" s="22"/>
      <c r="T18" s="20" t="str">
        <f t="shared" si="4"/>
        <v>General Service &gt;= 50 kW</v>
      </c>
      <c r="U18" s="23" t="str">
        <f>IF(ISERROR((B18-#REF!)/#REF!), "", (B18-#REF!)/#REF!)</f>
        <v/>
      </c>
      <c r="V18" s="31">
        <f t="shared" si="5"/>
        <v>2.043616617522287E-3</v>
      </c>
      <c r="W18" s="31">
        <f t="shared" si="5"/>
        <v>9.2357894123478307E-3</v>
      </c>
      <c r="X18" s="31">
        <f t="shared" si="5"/>
        <v>-2.2228637413397537E-3</v>
      </c>
      <c r="Y18" s="31">
        <f t="shared" si="5"/>
        <v>-1.8777305210774264E-2</v>
      </c>
      <c r="Z18" s="31">
        <f t="shared" si="5"/>
        <v>5.8972695641915634E-3</v>
      </c>
      <c r="AA18" s="31">
        <f t="shared" si="5"/>
        <v>2.1252271794571408E-2</v>
      </c>
      <c r="AB18" s="31">
        <f t="shared" si="6"/>
        <v>-1.349062831883834E-2</v>
      </c>
      <c r="AC18" s="31">
        <f t="shared" si="6"/>
        <v>-7.1576129651719439E-3</v>
      </c>
      <c r="AD18" s="31">
        <f t="shared" si="6"/>
        <v>2.4089323916419526E-2</v>
      </c>
      <c r="AE18" s="31">
        <f t="shared" si="6"/>
        <v>2.5039347546144206E-2</v>
      </c>
      <c r="AF18" s="31">
        <f t="shared" si="6"/>
        <v>1.1442680067001625E-2</v>
      </c>
      <c r="AG18" s="31">
        <f t="shared" si="6"/>
        <v>1.3305041103534775E-2</v>
      </c>
      <c r="AH18" s="31">
        <f t="shared" si="6"/>
        <v>8.2626685403689518E-3</v>
      </c>
      <c r="AI18" s="31">
        <f t="shared" si="6"/>
        <v>6.059512457447464E-3</v>
      </c>
      <c r="AJ18" s="31">
        <f t="shared" si="6"/>
        <v>5.466188559917538E-3</v>
      </c>
      <c r="AK18" s="31">
        <f t="shared" si="6"/>
        <v>5.3675031463734412E-3</v>
      </c>
    </row>
    <row r="19" spans="1:37" x14ac:dyDescent="0.25">
      <c r="A19" s="20" t="s">
        <v>36</v>
      </c>
      <c r="B19" s="21">
        <v>2.5416666666666674</v>
      </c>
      <c r="C19" s="21">
        <v>3</v>
      </c>
      <c r="D19" s="21">
        <v>3</v>
      </c>
      <c r="E19" s="21">
        <v>3.5416666666666674</v>
      </c>
      <c r="F19" s="21">
        <v>4</v>
      </c>
      <c r="G19" s="21">
        <v>4</v>
      </c>
      <c r="H19" s="21">
        <v>4</v>
      </c>
      <c r="I19" s="21">
        <v>4</v>
      </c>
      <c r="J19" s="21">
        <v>4.5416666666666652</v>
      </c>
      <c r="K19" s="21">
        <v>5</v>
      </c>
      <c r="L19" s="21">
        <v>5</v>
      </c>
      <c r="M19" s="21">
        <v>5.2031000000000001</v>
      </c>
      <c r="N19" s="21">
        <v>5.6458000000000004</v>
      </c>
      <c r="O19" s="21">
        <v>5.9427000000000003</v>
      </c>
      <c r="P19" s="21">
        <v>6</v>
      </c>
      <c r="Q19" s="21">
        <v>6</v>
      </c>
      <c r="R19" s="21">
        <v>6</v>
      </c>
      <c r="S19" s="22"/>
      <c r="T19" s="20" t="str">
        <f t="shared" si="4"/>
        <v>Large User</v>
      </c>
      <c r="U19" s="23" t="str">
        <f>IF(ISERROR((B19-#REF!)/#REF!), "", (B19-#REF!)/#REF!)</f>
        <v/>
      </c>
      <c r="V19" s="31">
        <f t="shared" si="5"/>
        <v>0.18032786885245866</v>
      </c>
      <c r="W19" s="31">
        <f t="shared" si="5"/>
        <v>0</v>
      </c>
      <c r="X19" s="31">
        <f t="shared" si="5"/>
        <v>0.1805555555555558</v>
      </c>
      <c r="Y19" s="31">
        <f t="shared" si="5"/>
        <v>0.12941176470588212</v>
      </c>
      <c r="Z19" s="31">
        <f t="shared" si="5"/>
        <v>0</v>
      </c>
      <c r="AA19" s="31">
        <f t="shared" si="5"/>
        <v>0</v>
      </c>
      <c r="AB19" s="31">
        <f t="shared" si="6"/>
        <v>0</v>
      </c>
      <c r="AC19" s="31">
        <f t="shared" si="6"/>
        <v>0.1354166666666663</v>
      </c>
      <c r="AD19" s="31">
        <f t="shared" si="6"/>
        <v>0.1009174311926609</v>
      </c>
      <c r="AE19" s="31">
        <f t="shared" si="6"/>
        <v>0</v>
      </c>
      <c r="AF19" s="31">
        <f t="shared" si="6"/>
        <v>4.062000000000001E-2</v>
      </c>
      <c r="AG19" s="31">
        <f t="shared" si="6"/>
        <v>8.508389229497805E-2</v>
      </c>
      <c r="AH19" s="31">
        <f t="shared" si="6"/>
        <v>5.2587764355804298E-2</v>
      </c>
      <c r="AI19" s="31">
        <f t="shared" si="6"/>
        <v>9.6420818819727867E-3</v>
      </c>
      <c r="AJ19" s="31">
        <f t="shared" si="6"/>
        <v>0</v>
      </c>
      <c r="AK19" s="31">
        <f t="shared" si="6"/>
        <v>0</v>
      </c>
    </row>
    <row r="20" spans="1:37" x14ac:dyDescent="0.25">
      <c r="A20" s="20" t="s">
        <v>37</v>
      </c>
      <c r="B20" s="21">
        <v>1250.7916666666665</v>
      </c>
      <c r="C20" s="21">
        <v>1209.6250000000005</v>
      </c>
      <c r="D20" s="21">
        <v>1196.208333333333</v>
      </c>
      <c r="E20" s="21">
        <v>1194.625</v>
      </c>
      <c r="F20" s="21">
        <v>1193.291666666667</v>
      </c>
      <c r="G20" s="21">
        <v>1190.9999999999995</v>
      </c>
      <c r="H20" s="21">
        <v>1193.1666666666665</v>
      </c>
      <c r="I20" s="21">
        <v>1193.9166666666665</v>
      </c>
      <c r="J20" s="21">
        <v>1198.416666666667</v>
      </c>
      <c r="K20" s="21">
        <v>1166.166666666667</v>
      </c>
      <c r="L20" s="21">
        <v>1165.3333333333335</v>
      </c>
      <c r="M20" s="21">
        <v>1167.5048999999999</v>
      </c>
      <c r="N20" s="21">
        <v>1159.133</v>
      </c>
      <c r="O20" s="21">
        <v>1158.6445000000001</v>
      </c>
      <c r="P20" s="21">
        <v>1159.3386</v>
      </c>
      <c r="Q20" s="21">
        <v>1157.6314</v>
      </c>
      <c r="R20" s="21">
        <v>1153.4392</v>
      </c>
      <c r="S20" s="22"/>
      <c r="T20" s="20" t="str">
        <f t="shared" si="4"/>
        <v>Unmetered Scattered Load Connections</v>
      </c>
      <c r="U20" s="23" t="str">
        <f>IF(ISERROR((B20-#REF!)/#REF!), "", (B20-#REF!)/#REF!)</f>
        <v/>
      </c>
      <c r="V20" s="31">
        <f t="shared" si="5"/>
        <v>-3.2912488757120009E-2</v>
      </c>
      <c r="W20" s="31">
        <f t="shared" si="5"/>
        <v>-1.1091591746754092E-2</v>
      </c>
      <c r="X20" s="31">
        <f t="shared" si="5"/>
        <v>-1.3236267372598396E-3</v>
      </c>
      <c r="Y20" s="31">
        <f t="shared" si="5"/>
        <v>-1.1161103554111376E-3</v>
      </c>
      <c r="Z20" s="31">
        <f t="shared" si="5"/>
        <v>-1.9204581165549837E-3</v>
      </c>
      <c r="AA20" s="31">
        <f t="shared" si="5"/>
        <v>1.8191995521972886E-3</v>
      </c>
      <c r="AB20" s="31">
        <f t="shared" si="6"/>
        <v>6.2857941053219731E-4</v>
      </c>
      <c r="AC20" s="31">
        <f t="shared" si="6"/>
        <v>3.7691072799612944E-3</v>
      </c>
      <c r="AD20" s="31">
        <f t="shared" si="6"/>
        <v>-2.6910506918851256E-2</v>
      </c>
      <c r="AE20" s="31">
        <f t="shared" si="6"/>
        <v>-7.1459196798640966E-4</v>
      </c>
      <c r="AF20" s="31">
        <f t="shared" si="6"/>
        <v>1.8634725400455564E-3</v>
      </c>
      <c r="AG20" s="31">
        <f t="shared" si="6"/>
        <v>-7.1707621955161551E-3</v>
      </c>
      <c r="AH20" s="31">
        <f t="shared" si="6"/>
        <v>-4.2143567649262928E-4</v>
      </c>
      <c r="AI20" s="31">
        <f t="shared" si="6"/>
        <v>5.9906209367923877E-4</v>
      </c>
      <c r="AJ20" s="31">
        <f t="shared" si="6"/>
        <v>-1.4725637531606875E-3</v>
      </c>
      <c r="AK20" s="31">
        <f t="shared" si="6"/>
        <v>-3.621359959655515E-3</v>
      </c>
    </row>
    <row r="21" spans="1:37" x14ac:dyDescent="0.25">
      <c r="A21" s="20" t="s">
        <v>38</v>
      </c>
      <c r="B21" s="21">
        <v>483.04166666666657</v>
      </c>
      <c r="C21" s="21">
        <v>478</v>
      </c>
      <c r="D21" s="21">
        <v>477.45833333333331</v>
      </c>
      <c r="E21" s="21">
        <v>476.45833333333331</v>
      </c>
      <c r="F21" s="21">
        <v>379.04166666666652</v>
      </c>
      <c r="G21" s="21">
        <v>292.125</v>
      </c>
      <c r="H21" s="21">
        <v>291.24999999999994</v>
      </c>
      <c r="I21" s="21">
        <v>292.37500000000006</v>
      </c>
      <c r="J21" s="21">
        <v>288.83333333333326</v>
      </c>
      <c r="K21" s="21">
        <v>283.75000000000006</v>
      </c>
      <c r="L21" s="21">
        <v>275.58333333333331</v>
      </c>
      <c r="M21" s="21">
        <v>265.61040000000003</v>
      </c>
      <c r="N21" s="21">
        <v>260.63510000000002</v>
      </c>
      <c r="O21" s="21">
        <v>255.28819999999999</v>
      </c>
      <c r="P21" s="21">
        <v>250.56800000000001</v>
      </c>
      <c r="Q21" s="21">
        <v>246.3895</v>
      </c>
      <c r="R21" s="21">
        <v>247.70949999999999</v>
      </c>
      <c r="S21" s="22"/>
      <c r="T21" s="20" t="str">
        <f t="shared" si="4"/>
        <v>Sentinel Lighting Connections</v>
      </c>
      <c r="U21" s="23" t="str">
        <f>IF(ISERROR((B21-#REF!)/#REF!), "", (B21-#REF!)/#REF!)</f>
        <v/>
      </c>
      <c r="V21" s="31">
        <f t="shared" si="5"/>
        <v>-1.043733287328541E-2</v>
      </c>
      <c r="W21" s="31">
        <f t="shared" si="5"/>
        <v>-1.1331938633194259E-3</v>
      </c>
      <c r="X21" s="31">
        <f t="shared" si="5"/>
        <v>-2.0944235971725282E-3</v>
      </c>
      <c r="Y21" s="31">
        <f t="shared" si="5"/>
        <v>-0.2044599912549194</v>
      </c>
      <c r="Z21" s="31">
        <f t="shared" si="5"/>
        <v>-0.22930636473562682</v>
      </c>
      <c r="AA21" s="31">
        <f t="shared" si="5"/>
        <v>-2.9952931108260398E-3</v>
      </c>
      <c r="AB21" s="31">
        <f t="shared" si="6"/>
        <v>3.8626609442063997E-3</v>
      </c>
      <c r="AC21" s="31">
        <f t="shared" si="6"/>
        <v>-1.2113438791506793E-2</v>
      </c>
      <c r="AD21" s="31">
        <f t="shared" si="6"/>
        <v>-1.759953837276354E-2</v>
      </c>
      <c r="AE21" s="31">
        <f t="shared" si="6"/>
        <v>-2.8781204111600848E-2</v>
      </c>
      <c r="AF21" s="31">
        <f t="shared" si="6"/>
        <v>-3.6188448745086019E-2</v>
      </c>
      <c r="AG21" s="31">
        <f t="shared" si="6"/>
        <v>-1.8731570751747688E-2</v>
      </c>
      <c r="AH21" s="31">
        <f t="shared" si="6"/>
        <v>-2.0514888439815027E-2</v>
      </c>
      <c r="AI21" s="31">
        <f t="shared" si="6"/>
        <v>-1.8489691258741992E-2</v>
      </c>
      <c r="AJ21" s="31">
        <f t="shared" si="6"/>
        <v>-1.667611187382273E-2</v>
      </c>
      <c r="AK21" s="31">
        <f t="shared" si="6"/>
        <v>5.3573711542090601E-3</v>
      </c>
    </row>
    <row r="22" spans="1:37" x14ac:dyDescent="0.25">
      <c r="A22" s="20" t="s">
        <v>39</v>
      </c>
      <c r="B22" s="21">
        <v>41667.666666666672</v>
      </c>
      <c r="C22" s="21">
        <v>41888.125</v>
      </c>
      <c r="D22" s="21">
        <v>42302.75</v>
      </c>
      <c r="E22" s="21">
        <v>42951.291666666672</v>
      </c>
      <c r="F22" s="21">
        <v>43551.458333333328</v>
      </c>
      <c r="G22" s="21">
        <v>44122.708333333328</v>
      </c>
      <c r="H22" s="21">
        <v>44702.958333333328</v>
      </c>
      <c r="I22" s="21">
        <v>45137.958333333328</v>
      </c>
      <c r="J22" s="21">
        <v>45686.999999999985</v>
      </c>
      <c r="K22" s="21">
        <v>46425.416666666657</v>
      </c>
      <c r="L22" s="21">
        <v>47002.83333333335</v>
      </c>
      <c r="M22" s="21">
        <v>45371.315499999997</v>
      </c>
      <c r="N22" s="21">
        <v>45774.760399999999</v>
      </c>
      <c r="O22" s="21">
        <v>46311.327899999997</v>
      </c>
      <c r="P22" s="21">
        <v>47044.104599999999</v>
      </c>
      <c r="Q22" s="21">
        <v>47725.677799999998</v>
      </c>
      <c r="R22" s="21">
        <v>48428.093500000003</v>
      </c>
      <c r="S22" s="22"/>
      <c r="T22" s="20" t="str">
        <f t="shared" si="4"/>
        <v>Street Lighting Connections</v>
      </c>
      <c r="U22" s="23" t="str">
        <f>IF(ISERROR((B22-#REF!)/#REF!), "", (B22-#REF!)/#REF!)</f>
        <v/>
      </c>
      <c r="V22" s="31">
        <f t="shared" si="5"/>
        <v>5.2908730190474257E-3</v>
      </c>
      <c r="W22" s="31">
        <f t="shared" si="5"/>
        <v>9.8983900568478545E-3</v>
      </c>
      <c r="X22" s="31">
        <f t="shared" si="5"/>
        <v>1.5330957601259292E-2</v>
      </c>
      <c r="Y22" s="31">
        <f t="shared" si="5"/>
        <v>1.3973192501971482E-2</v>
      </c>
      <c r="Z22" s="31">
        <f t="shared" si="5"/>
        <v>1.3116667543662431E-2</v>
      </c>
      <c r="AA22" s="31">
        <f t="shared" si="5"/>
        <v>1.3150824641506407E-2</v>
      </c>
      <c r="AB22" s="31">
        <f t="shared" si="6"/>
        <v>9.7308996142127062E-3</v>
      </c>
      <c r="AC22" s="31">
        <f t="shared" si="6"/>
        <v>1.2163635373405946E-2</v>
      </c>
      <c r="AD22" s="31">
        <f t="shared" si="6"/>
        <v>1.6162511582434209E-2</v>
      </c>
      <c r="AE22" s="31">
        <f t="shared" si="6"/>
        <v>1.2437511779647144E-2</v>
      </c>
      <c r="AF22" s="31">
        <f t="shared" si="6"/>
        <v>-3.471105287979135E-2</v>
      </c>
      <c r="AG22" s="31">
        <f t="shared" si="6"/>
        <v>8.8920697042606644E-3</v>
      </c>
      <c r="AH22" s="31">
        <f t="shared" si="6"/>
        <v>1.1721907341758524E-2</v>
      </c>
      <c r="AI22" s="31">
        <f t="shared" si="6"/>
        <v>1.5822839318757737E-2</v>
      </c>
      <c r="AJ22" s="31">
        <f t="shared" si="6"/>
        <v>1.4487962004913979E-2</v>
      </c>
      <c r="AK22" s="31">
        <f t="shared" si="6"/>
        <v>1.47177731648686E-2</v>
      </c>
    </row>
    <row r="23" spans="1:37" hidden="1" x14ac:dyDescent="0.25">
      <c r="A23" s="20" t="s">
        <v>40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2"/>
      <c r="T23" s="20" t="str">
        <f t="shared" si="4"/>
        <v>Wholesale Market Participants</v>
      </c>
      <c r="U23" s="23" t="str">
        <f>IF(ISERROR((B23-#REF!)/#REF!), "", (B23-#REF!)/#REF!)</f>
        <v/>
      </c>
      <c r="V23" s="23" t="str">
        <f t="shared" si="5"/>
        <v/>
      </c>
      <c r="W23" s="23" t="str">
        <f t="shared" si="5"/>
        <v/>
      </c>
      <c r="X23" s="23" t="str">
        <f t="shared" si="5"/>
        <v/>
      </c>
      <c r="Y23" s="23" t="str">
        <f t="shared" si="5"/>
        <v/>
      </c>
      <c r="Z23" s="23" t="str">
        <f t="shared" si="5"/>
        <v/>
      </c>
      <c r="AA23" s="23" t="str">
        <f t="shared" si="5"/>
        <v/>
      </c>
      <c r="AB23" s="23" t="str">
        <f t="shared" si="6"/>
        <v/>
      </c>
      <c r="AC23" s="23" t="str">
        <f t="shared" si="6"/>
        <v/>
      </c>
      <c r="AD23" s="23" t="str">
        <f t="shared" si="6"/>
        <v/>
      </c>
      <c r="AE23" s="23" t="str">
        <f t="shared" si="6"/>
        <v/>
      </c>
      <c r="AF23" s="23" t="str">
        <f t="shared" si="6"/>
        <v/>
      </c>
      <c r="AG23" s="23" t="str">
        <f t="shared" si="6"/>
        <v/>
      </c>
      <c r="AH23" s="23" t="str">
        <f t="shared" si="6"/>
        <v/>
      </c>
      <c r="AI23" s="23" t="str">
        <f t="shared" si="6"/>
        <v/>
      </c>
      <c r="AJ23" s="23" t="str">
        <f t="shared" si="6"/>
        <v/>
      </c>
      <c r="AK23" s="23" t="str">
        <f t="shared" si="6"/>
        <v/>
      </c>
    </row>
    <row r="24" spans="1:37" hidden="1" x14ac:dyDescent="0.25">
      <c r="A24" s="20" t="s">
        <v>41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2"/>
      <c r="T24" s="20" t="str">
        <f t="shared" si="4"/>
        <v>Embedded Distributor(s)</v>
      </c>
      <c r="U24" s="23" t="str">
        <f>IF(ISERROR((B24-#REF!)/#REF!), "", (B24-#REF!)/#REF!)</f>
        <v/>
      </c>
      <c r="V24" s="23" t="str">
        <f t="shared" si="5"/>
        <v/>
      </c>
      <c r="W24" s="23" t="str">
        <f t="shared" si="5"/>
        <v/>
      </c>
      <c r="X24" s="23" t="str">
        <f t="shared" si="5"/>
        <v/>
      </c>
      <c r="Y24" s="23" t="str">
        <f t="shared" si="5"/>
        <v/>
      </c>
      <c r="Z24" s="23" t="str">
        <f t="shared" si="5"/>
        <v/>
      </c>
      <c r="AA24" s="23" t="str">
        <f t="shared" si="5"/>
        <v/>
      </c>
      <c r="AB24" s="23" t="str">
        <f t="shared" si="6"/>
        <v/>
      </c>
      <c r="AC24" s="23" t="str">
        <f t="shared" si="6"/>
        <v/>
      </c>
      <c r="AD24" s="23" t="str">
        <f t="shared" si="6"/>
        <v/>
      </c>
      <c r="AE24" s="23" t="str">
        <f t="shared" si="6"/>
        <v/>
      </c>
      <c r="AF24" s="23" t="str">
        <f t="shared" si="6"/>
        <v/>
      </c>
      <c r="AG24" s="23" t="str">
        <f t="shared" si="6"/>
        <v/>
      </c>
      <c r="AH24" s="23" t="str">
        <f t="shared" si="6"/>
        <v/>
      </c>
      <c r="AI24" s="23" t="str">
        <f t="shared" si="6"/>
        <v/>
      </c>
      <c r="AJ24" s="23" t="str">
        <f t="shared" si="6"/>
        <v/>
      </c>
      <c r="AK24" s="23" t="str">
        <f t="shared" si="6"/>
        <v/>
      </c>
    </row>
    <row r="25" spans="1:37" hidden="1" x14ac:dyDescent="0.25">
      <c r="A25" s="20" t="s">
        <v>42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2"/>
      <c r="T25" s="20" t="str">
        <f t="shared" si="4"/>
        <v>Sub Transmission Customers</v>
      </c>
      <c r="U25" s="23" t="str">
        <f>IF(ISERROR((B25-#REF!)/#REF!), "", (B25-#REF!)/#REF!)</f>
        <v/>
      </c>
      <c r="V25" s="23" t="str">
        <f t="shared" si="5"/>
        <v/>
      </c>
      <c r="W25" s="23" t="str">
        <f t="shared" si="5"/>
        <v/>
      </c>
      <c r="X25" s="23" t="str">
        <f t="shared" si="5"/>
        <v/>
      </c>
      <c r="Y25" s="23" t="str">
        <f t="shared" si="5"/>
        <v/>
      </c>
      <c r="Z25" s="23" t="str">
        <f t="shared" si="5"/>
        <v/>
      </c>
      <c r="AA25" s="23" t="str">
        <f t="shared" si="5"/>
        <v/>
      </c>
      <c r="AB25" s="23" t="str">
        <f t="shared" si="6"/>
        <v/>
      </c>
      <c r="AC25" s="23" t="str">
        <f t="shared" si="6"/>
        <v/>
      </c>
      <c r="AD25" s="23" t="str">
        <f t="shared" si="6"/>
        <v/>
      </c>
      <c r="AE25" s="23" t="str">
        <f t="shared" si="6"/>
        <v/>
      </c>
      <c r="AF25" s="23" t="str">
        <f t="shared" si="6"/>
        <v/>
      </c>
      <c r="AG25" s="23" t="str">
        <f t="shared" si="6"/>
        <v/>
      </c>
      <c r="AH25" s="23" t="str">
        <f t="shared" si="6"/>
        <v/>
      </c>
      <c r="AI25" s="23" t="str">
        <f t="shared" si="6"/>
        <v/>
      </c>
      <c r="AJ25" s="23" t="str">
        <f t="shared" si="6"/>
        <v/>
      </c>
      <c r="AK25" s="23" t="str">
        <f t="shared" si="6"/>
        <v/>
      </c>
    </row>
    <row r="26" spans="1:37" x14ac:dyDescent="0.25"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37" x14ac:dyDescent="0.25">
      <c r="A27" s="24" t="s">
        <v>43</v>
      </c>
      <c r="T27" s="24" t="s">
        <v>44</v>
      </c>
    </row>
    <row r="28" spans="1:37" ht="31.5" customHeight="1" x14ac:dyDescent="0.25">
      <c r="A28" s="18" t="s">
        <v>16</v>
      </c>
      <c r="B28" s="19" t="str">
        <f t="shared" ref="B28:F28" si="7">B15</f>
        <v>Historical 2015</v>
      </c>
      <c r="C28" s="19" t="str">
        <f t="shared" si="7"/>
        <v>Historical 2016</v>
      </c>
      <c r="D28" s="19" t="str">
        <f t="shared" si="7"/>
        <v>Historical 2017</v>
      </c>
      <c r="E28" s="19" t="str">
        <f t="shared" si="7"/>
        <v>Historical 2018</v>
      </c>
      <c r="F28" s="19" t="str">
        <f t="shared" si="7"/>
        <v>Historical 2019</v>
      </c>
      <c r="G28" s="19" t="str">
        <f>G15</f>
        <v>Historical 2020</v>
      </c>
      <c r="H28" s="19" t="str">
        <f t="shared" ref="H28:M28" si="8">H15</f>
        <v>Historical 2021</v>
      </c>
      <c r="I28" s="19" t="str">
        <f t="shared" si="8"/>
        <v>Historical 2022</v>
      </c>
      <c r="J28" s="19" t="str">
        <f t="shared" si="8"/>
        <v>Historical 2023</v>
      </c>
      <c r="K28" s="19" t="str">
        <f t="shared" si="8"/>
        <v>Historical 2024</v>
      </c>
      <c r="L28" s="19" t="str">
        <f t="shared" si="8"/>
        <v>Historical 2025</v>
      </c>
      <c r="M28" s="19" t="str">
        <f t="shared" si="8"/>
        <v>2026 Bridge Year</v>
      </c>
      <c r="N28" s="19" t="s">
        <v>28</v>
      </c>
      <c r="O28" s="19" t="s">
        <v>29</v>
      </c>
      <c r="P28" s="19" t="s">
        <v>30</v>
      </c>
      <c r="Q28" s="19" t="s">
        <v>31</v>
      </c>
      <c r="R28" s="19" t="s">
        <v>32</v>
      </c>
      <c r="S28" s="17"/>
      <c r="T28" s="18" t="s">
        <v>16</v>
      </c>
      <c r="U28" s="19" t="str">
        <f t="shared" ref="U28:Y28" si="9">B15</f>
        <v>Historical 2015</v>
      </c>
      <c r="V28" s="19" t="str">
        <f t="shared" si="9"/>
        <v>Historical 2016</v>
      </c>
      <c r="W28" s="19" t="str">
        <f t="shared" si="9"/>
        <v>Historical 2017</v>
      </c>
      <c r="X28" s="19" t="str">
        <f t="shared" si="9"/>
        <v>Historical 2018</v>
      </c>
      <c r="Y28" s="19" t="str">
        <f t="shared" si="9"/>
        <v>Historical 2019</v>
      </c>
      <c r="Z28" s="19" t="str">
        <f>G15</f>
        <v>Historical 2020</v>
      </c>
      <c r="AA28" s="19" t="str">
        <f t="shared" ref="AA28:AK28" si="10">H15</f>
        <v>Historical 2021</v>
      </c>
      <c r="AB28" s="19" t="str">
        <f t="shared" si="10"/>
        <v>Historical 2022</v>
      </c>
      <c r="AC28" s="19" t="str">
        <f t="shared" si="10"/>
        <v>Historical 2023</v>
      </c>
      <c r="AD28" s="19" t="str">
        <f t="shared" si="10"/>
        <v>Historical 2024</v>
      </c>
      <c r="AE28" s="19" t="str">
        <f t="shared" si="10"/>
        <v>Historical 2025</v>
      </c>
      <c r="AF28" s="19" t="str">
        <f t="shared" si="10"/>
        <v>2026 Bridge Year</v>
      </c>
      <c r="AG28" s="19" t="str">
        <f t="shared" si="10"/>
        <v>2027 Test Year</v>
      </c>
      <c r="AH28" s="19" t="str">
        <f t="shared" si="10"/>
        <v>2028 Test Year</v>
      </c>
      <c r="AI28" s="19" t="str">
        <f t="shared" si="10"/>
        <v>2029 Test Year</v>
      </c>
      <c r="AJ28" s="19" t="str">
        <f t="shared" si="10"/>
        <v>2030 Test Year</v>
      </c>
      <c r="AK28" s="19" t="str">
        <f t="shared" si="10"/>
        <v>2031 Test Year</v>
      </c>
    </row>
    <row r="29" spans="1:37" x14ac:dyDescent="0.25">
      <c r="A29" s="20" t="str">
        <f>A16</f>
        <v>Residential</v>
      </c>
      <c r="B29" s="21">
        <v>1163433934.6397705</v>
      </c>
      <c r="C29" s="21">
        <v>1278427015.0292993</v>
      </c>
      <c r="D29" s="21">
        <v>1197478899.0464308</v>
      </c>
      <c r="E29" s="21">
        <v>1297361387.8423414</v>
      </c>
      <c r="F29" s="21">
        <v>1260018881.5638428</v>
      </c>
      <c r="G29" s="21">
        <v>1375213390.5323017</v>
      </c>
      <c r="H29" s="21">
        <v>1368935144.2654767</v>
      </c>
      <c r="I29" s="21">
        <v>1359425510.4766724</v>
      </c>
      <c r="J29" s="21">
        <v>1349316068.628989</v>
      </c>
      <c r="K29" s="21">
        <v>1409132816.8941269</v>
      </c>
      <c r="L29" s="21">
        <v>1444410572.5737796</v>
      </c>
      <c r="M29" s="21">
        <v>1475917371</v>
      </c>
      <c r="N29" s="21">
        <v>1501336688</v>
      </c>
      <c r="O29" s="21">
        <v>1527188609</v>
      </c>
      <c r="P29" s="21">
        <v>1552409696</v>
      </c>
      <c r="Q29" s="21">
        <v>1586401588</v>
      </c>
      <c r="R29" s="21">
        <v>1620511349</v>
      </c>
      <c r="T29" s="20" t="str">
        <f t="shared" ref="T29:T38" si="11">A29</f>
        <v>Residential</v>
      </c>
      <c r="U29" s="23" t="str">
        <f>IF(ISERROR((B29-#REF!)/#REF!), "", (B29-#REF!)/#REF!)</f>
        <v/>
      </c>
      <c r="V29" s="23">
        <f t="shared" ref="V29:AA38" si="12">IF(ISERROR((C29-B29)/B29), "", (C29-B29)/B29)</f>
        <v>9.8839372796130115E-2</v>
      </c>
      <c r="W29" s="23">
        <f t="shared" si="12"/>
        <v>-6.3318527402217994E-2</v>
      </c>
      <c r="X29" s="23">
        <f t="shared" si="12"/>
        <v>8.3410646213013376E-2</v>
      </c>
      <c r="Y29" s="23">
        <f t="shared" si="12"/>
        <v>-2.8783426598353954E-2</v>
      </c>
      <c r="Z29" s="23">
        <f t="shared" si="12"/>
        <v>9.1422843462066167E-2</v>
      </c>
      <c r="AA29" s="23">
        <f>IF(ISERROR((H29-G29)/G29), "", (H29-G29)/G29)</f>
        <v>-4.5652887835791432E-3</v>
      </c>
      <c r="AB29" s="23">
        <f t="shared" ref="AB29:AK38" si="13">IF(ISERROR((I29-H29)/H29), "", (I29-H29)/H29)</f>
        <v>-6.946738001899158E-3</v>
      </c>
      <c r="AC29" s="23">
        <f t="shared" si="13"/>
        <v>-7.4365544634649597E-3</v>
      </c>
      <c r="AD29" s="23">
        <f t="shared" si="13"/>
        <v>4.4331161286707582E-2</v>
      </c>
      <c r="AE29" s="23">
        <f t="shared" si="13"/>
        <v>2.5035082042449683E-2</v>
      </c>
      <c r="AF29" s="23">
        <f t="shared" si="13"/>
        <v>2.1812910417900636E-2</v>
      </c>
      <c r="AG29" s="23">
        <f t="shared" si="13"/>
        <v>1.7222723642569011E-2</v>
      </c>
      <c r="AH29" s="23">
        <f t="shared" si="13"/>
        <v>1.7219269472751337E-2</v>
      </c>
      <c r="AI29" s="23">
        <f t="shared" si="13"/>
        <v>1.6514716552603621E-2</v>
      </c>
      <c r="AJ29" s="23">
        <f t="shared" si="13"/>
        <v>2.1896212119509977E-2</v>
      </c>
      <c r="AK29" s="23">
        <f t="shared" si="13"/>
        <v>2.1501340680705371E-2</v>
      </c>
    </row>
    <row r="30" spans="1:37" x14ac:dyDescent="0.25">
      <c r="A30" s="20" t="str">
        <f t="shared" ref="A30:A38" si="14">A17</f>
        <v>General Service &lt; 50 kW</v>
      </c>
      <c r="B30" s="21">
        <v>332319115.11123252</v>
      </c>
      <c r="C30" s="21">
        <v>356382632.03854048</v>
      </c>
      <c r="D30" s="21">
        <v>344615364.77915114</v>
      </c>
      <c r="E30" s="21">
        <v>354266041.51103485</v>
      </c>
      <c r="F30" s="21">
        <v>361354773.75802004</v>
      </c>
      <c r="G30" s="21">
        <v>332522270.89174366</v>
      </c>
      <c r="H30" s="21">
        <v>332462051.56827033</v>
      </c>
      <c r="I30" s="21">
        <v>349475981.39731491</v>
      </c>
      <c r="J30" s="21">
        <v>348427263.30568337</v>
      </c>
      <c r="K30" s="21">
        <v>330257787.06055099</v>
      </c>
      <c r="L30" s="21">
        <v>334472924.8429631</v>
      </c>
      <c r="M30" s="21">
        <v>359353992</v>
      </c>
      <c r="N30" s="21">
        <v>359437881</v>
      </c>
      <c r="O30" s="21">
        <v>358097514</v>
      </c>
      <c r="P30" s="21">
        <v>357895100</v>
      </c>
      <c r="Q30" s="21">
        <v>358082662</v>
      </c>
      <c r="R30" s="21">
        <v>360015337</v>
      </c>
      <c r="T30" s="20" t="str">
        <f t="shared" si="11"/>
        <v>General Service &lt; 50 kW</v>
      </c>
      <c r="U30" s="23" t="str">
        <f>IF(ISERROR((B30-#REF!)/#REF!), "", (B30-#REF!)/#REF!)</f>
        <v/>
      </c>
      <c r="V30" s="23">
        <f t="shared" si="12"/>
        <v>7.2410872059687326E-2</v>
      </c>
      <c r="W30" s="23">
        <f t="shared" si="12"/>
        <v>-3.3018632788246502E-2</v>
      </c>
      <c r="X30" s="23">
        <f t="shared" si="12"/>
        <v>2.8004197485705259E-2</v>
      </c>
      <c r="Y30" s="23">
        <f t="shared" si="12"/>
        <v>2.0009629533640733E-2</v>
      </c>
      <c r="Z30" s="23">
        <f t="shared" si="12"/>
        <v>-7.9790015132286493E-2</v>
      </c>
      <c r="AA30" s="23">
        <f t="shared" si="12"/>
        <v>-1.8109861728010207E-4</v>
      </c>
      <c r="AB30" s="23">
        <f t="shared" si="13"/>
        <v>5.1175554469412306E-2</v>
      </c>
      <c r="AC30" s="23">
        <f t="shared" si="13"/>
        <v>-3.0008302357101249E-3</v>
      </c>
      <c r="AD30" s="23">
        <f t="shared" si="13"/>
        <v>-5.2147114071242701E-2</v>
      </c>
      <c r="AE30" s="23">
        <f t="shared" si="13"/>
        <v>1.2763174548975249E-2</v>
      </c>
      <c r="AF30" s="23">
        <f t="shared" si="13"/>
        <v>7.4388882653861149E-2</v>
      </c>
      <c r="AG30" s="23">
        <f t="shared" si="13"/>
        <v>2.334439073102046E-4</v>
      </c>
      <c r="AH30" s="23">
        <f t="shared" si="13"/>
        <v>-3.7290643831722342E-3</v>
      </c>
      <c r="AI30" s="23">
        <f t="shared" si="13"/>
        <v>-5.6524826921864637E-4</v>
      </c>
      <c r="AJ30" s="23">
        <f t="shared" si="13"/>
        <v>5.2406976234097642E-4</v>
      </c>
      <c r="AK30" s="23">
        <f t="shared" si="13"/>
        <v>5.3972872889333024E-3</v>
      </c>
    </row>
    <row r="31" spans="1:37" x14ac:dyDescent="0.25">
      <c r="A31" s="20" t="str">
        <f t="shared" si="14"/>
        <v>General Service &gt;= 50 kW</v>
      </c>
      <c r="B31" s="21">
        <v>1388685365.8191483</v>
      </c>
      <c r="C31" s="21">
        <v>1410876549.9224262</v>
      </c>
      <c r="D31" s="21">
        <v>1382669963.1538775</v>
      </c>
      <c r="E31" s="21">
        <v>1414943656.8021364</v>
      </c>
      <c r="F31" s="21">
        <v>1398963267.8393512</v>
      </c>
      <c r="G31" s="21">
        <v>1336589404.3854394</v>
      </c>
      <c r="H31" s="21">
        <v>1364165182.7866735</v>
      </c>
      <c r="I31" s="21">
        <v>1399315936.946038</v>
      </c>
      <c r="J31" s="21">
        <v>1394289665.7250414</v>
      </c>
      <c r="K31" s="21">
        <v>1424328459.146173</v>
      </c>
      <c r="L31" s="21">
        <v>1445303017.4393847</v>
      </c>
      <c r="M31" s="21">
        <v>1509489314</v>
      </c>
      <c r="N31" s="21">
        <v>1634769955</v>
      </c>
      <c r="O31" s="21">
        <v>1685035352</v>
      </c>
      <c r="P31" s="21">
        <v>1716888801</v>
      </c>
      <c r="Q31" s="21">
        <v>1728522186</v>
      </c>
      <c r="R31" s="21">
        <v>1747669368</v>
      </c>
      <c r="T31" s="20" t="str">
        <f t="shared" si="11"/>
        <v>General Service &gt;= 50 kW</v>
      </c>
      <c r="U31" s="23" t="str">
        <f>IF(ISERROR((B31-#REF!)/#REF!), "", (B31-#REF!)/#REF!)</f>
        <v/>
      </c>
      <c r="V31" s="23">
        <f t="shared" si="12"/>
        <v>1.5979994208542649E-2</v>
      </c>
      <c r="W31" s="23">
        <f t="shared" si="12"/>
        <v>-1.9992242957117403E-2</v>
      </c>
      <c r="X31" s="23">
        <f t="shared" si="12"/>
        <v>2.3341574278971433E-2</v>
      </c>
      <c r="Y31" s="23">
        <f t="shared" si="12"/>
        <v>-1.1294010815174046E-2</v>
      </c>
      <c r="Z31" s="23">
        <f t="shared" si="12"/>
        <v>-4.4585776401581997E-2</v>
      </c>
      <c r="AA31" s="23">
        <f t="shared" si="12"/>
        <v>2.0631450698887912E-2</v>
      </c>
      <c r="AB31" s="23">
        <f t="shared" si="13"/>
        <v>2.5767227167870985E-2</v>
      </c>
      <c r="AC31" s="23">
        <f t="shared" si="13"/>
        <v>-3.5919488146231603E-3</v>
      </c>
      <c r="AD31" s="23">
        <f t="shared" si="13"/>
        <v>2.1544155536368553E-2</v>
      </c>
      <c r="AE31" s="23">
        <f t="shared" si="13"/>
        <v>1.4725927968739103E-2</v>
      </c>
      <c r="AF31" s="23">
        <f t="shared" si="13"/>
        <v>4.4410269532497701E-2</v>
      </c>
      <c r="AG31" s="23">
        <f t="shared" si="13"/>
        <v>8.2995381178299618E-2</v>
      </c>
      <c r="AH31" s="23">
        <f t="shared" si="13"/>
        <v>3.0747688288655879E-2</v>
      </c>
      <c r="AI31" s="23">
        <f t="shared" si="13"/>
        <v>1.8903727427553699E-2</v>
      </c>
      <c r="AJ31" s="23">
        <f t="shared" si="13"/>
        <v>6.775852340130676E-3</v>
      </c>
      <c r="AK31" s="23">
        <f t="shared" si="13"/>
        <v>1.1077197709743483E-2</v>
      </c>
    </row>
    <row r="32" spans="1:37" x14ac:dyDescent="0.25">
      <c r="A32" s="20" t="str">
        <f t="shared" si="14"/>
        <v>Large User</v>
      </c>
      <c r="B32" s="21">
        <v>208987511.059468</v>
      </c>
      <c r="C32" s="21">
        <v>214289820.48699546</v>
      </c>
      <c r="D32" s="21">
        <v>222292495.33607462</v>
      </c>
      <c r="E32" s="21">
        <v>248469427.75455135</v>
      </c>
      <c r="F32" s="21">
        <v>257775123.13030541</v>
      </c>
      <c r="G32" s="21">
        <v>262392771.64005709</v>
      </c>
      <c r="H32" s="21">
        <v>282815639.36618131</v>
      </c>
      <c r="I32" s="21">
        <v>287178352.97389549</v>
      </c>
      <c r="J32" s="21">
        <v>301783249.88881892</v>
      </c>
      <c r="K32" s="21">
        <v>319639648.58016247</v>
      </c>
      <c r="L32" s="21">
        <v>320243428.7364316</v>
      </c>
      <c r="M32" s="21">
        <v>343075152</v>
      </c>
      <c r="N32" s="21">
        <v>409486871</v>
      </c>
      <c r="O32" s="21">
        <v>486502047</v>
      </c>
      <c r="P32" s="21">
        <v>530848433</v>
      </c>
      <c r="Q32" s="21">
        <v>538574069</v>
      </c>
      <c r="R32" s="21">
        <v>543584528</v>
      </c>
      <c r="T32" s="20" t="str">
        <f t="shared" si="11"/>
        <v>Large User</v>
      </c>
      <c r="U32" s="23" t="str">
        <f>IF(ISERROR((B32-#REF!)/#REF!), "", (B32-#REF!)/#REF!)</f>
        <v/>
      </c>
      <c r="V32" s="23">
        <f t="shared" si="12"/>
        <v>2.537141765384569E-2</v>
      </c>
      <c r="W32" s="23">
        <f t="shared" si="12"/>
        <v>3.7345100345374631E-2</v>
      </c>
      <c r="X32" s="23">
        <f t="shared" si="12"/>
        <v>0.11775895708445278</v>
      </c>
      <c r="Y32" s="23">
        <f t="shared" si="12"/>
        <v>3.7452073922537542E-2</v>
      </c>
      <c r="Z32" s="23">
        <f t="shared" si="12"/>
        <v>1.7913476109242141E-2</v>
      </c>
      <c r="AA32" s="23">
        <f t="shared" si="12"/>
        <v>7.783319486460448E-2</v>
      </c>
      <c r="AB32" s="23">
        <f t="shared" si="13"/>
        <v>1.5425998426011596E-2</v>
      </c>
      <c r="AC32" s="23">
        <f t="shared" si="13"/>
        <v>5.0856538327772267E-2</v>
      </c>
      <c r="AD32" s="23">
        <f t="shared" si="13"/>
        <v>5.9169614940266194E-2</v>
      </c>
      <c r="AE32" s="23">
        <f t="shared" si="13"/>
        <v>1.8889401203859445E-3</v>
      </c>
      <c r="AF32" s="23">
        <f t="shared" si="13"/>
        <v>7.1294900112874704E-2</v>
      </c>
      <c r="AG32" s="23">
        <f t="shared" si="13"/>
        <v>0.19357775872966748</v>
      </c>
      <c r="AH32" s="23">
        <f t="shared" si="13"/>
        <v>0.18807727781826733</v>
      </c>
      <c r="AI32" s="23">
        <f t="shared" si="13"/>
        <v>9.1153544519412891E-2</v>
      </c>
      <c r="AJ32" s="23">
        <f t="shared" si="13"/>
        <v>1.4553374409226145E-2</v>
      </c>
      <c r="AK32" s="23">
        <f t="shared" si="13"/>
        <v>9.303193912219343E-3</v>
      </c>
    </row>
    <row r="33" spans="1:37" x14ac:dyDescent="0.25">
      <c r="A33" s="20" t="str">
        <f t="shared" si="14"/>
        <v>Unmetered Scattered Load Connections</v>
      </c>
      <c r="B33" s="21">
        <v>5455378.0117962202</v>
      </c>
      <c r="C33" s="21">
        <v>5319486.7856042404</v>
      </c>
      <c r="D33" s="21">
        <v>5264808.774879396</v>
      </c>
      <c r="E33" s="21">
        <v>5244007.0437639654</v>
      </c>
      <c r="F33" s="21">
        <v>5195123.00683486</v>
      </c>
      <c r="G33" s="21">
        <v>6365423.234460949</v>
      </c>
      <c r="H33" s="21">
        <v>6446512.2146405866</v>
      </c>
      <c r="I33" s="21">
        <v>6425118.5269147065</v>
      </c>
      <c r="J33" s="21">
        <v>6412756.5779130254</v>
      </c>
      <c r="K33" s="21">
        <v>6402636.7834870443</v>
      </c>
      <c r="L33" s="21">
        <v>6382480.4137291927</v>
      </c>
      <c r="M33" s="21">
        <v>6509454</v>
      </c>
      <c r="N33" s="21">
        <v>6479774</v>
      </c>
      <c r="O33" s="21">
        <v>6450484</v>
      </c>
      <c r="P33" s="21">
        <v>6421581</v>
      </c>
      <c r="Q33" s="21">
        <v>6393062</v>
      </c>
      <c r="R33" s="21">
        <v>6364926</v>
      </c>
      <c r="T33" s="20" t="str">
        <f t="shared" si="11"/>
        <v>Unmetered Scattered Load Connections</v>
      </c>
      <c r="U33" s="23" t="str">
        <f>IF(ISERROR((B33-#REF!)/#REF!), "", (B33-#REF!)/#REF!)</f>
        <v/>
      </c>
      <c r="V33" s="23">
        <f t="shared" si="12"/>
        <v>-2.4909589380999967E-2</v>
      </c>
      <c r="W33" s="23">
        <f t="shared" si="12"/>
        <v>-1.027881315032415E-2</v>
      </c>
      <c r="X33" s="23">
        <f t="shared" si="12"/>
        <v>-3.9510895846178408E-3</v>
      </c>
      <c r="Y33" s="23">
        <f t="shared" si="12"/>
        <v>-9.3218862067008506E-3</v>
      </c>
      <c r="Z33" s="23">
        <f t="shared" si="12"/>
        <v>0.22526901212664394</v>
      </c>
      <c r="AA33" s="23">
        <f t="shared" si="12"/>
        <v>1.273897700009018E-2</v>
      </c>
      <c r="AB33" s="23">
        <f t="shared" si="13"/>
        <v>-3.3186453408547444E-3</v>
      </c>
      <c r="AC33" s="23">
        <f t="shared" si="13"/>
        <v>-1.9240032615580672E-3</v>
      </c>
      <c r="AD33" s="23">
        <f t="shared" si="13"/>
        <v>-1.5780724409275046E-3</v>
      </c>
      <c r="AE33" s="23">
        <f t="shared" si="13"/>
        <v>-3.1481357508576172E-3</v>
      </c>
      <c r="AF33" s="23">
        <f t="shared" si="13"/>
        <v>1.9894081617184069E-2</v>
      </c>
      <c r="AG33" s="23">
        <f t="shared" si="13"/>
        <v>-4.5595221964852967E-3</v>
      </c>
      <c r="AH33" s="23">
        <f t="shared" si="13"/>
        <v>-4.5202193780215175E-3</v>
      </c>
      <c r="AI33" s="23">
        <f t="shared" si="13"/>
        <v>-4.4807490414672758E-3</v>
      </c>
      <c r="AJ33" s="23">
        <f t="shared" si="13"/>
        <v>-4.4411181607769178E-3</v>
      </c>
      <c r="AK33" s="23">
        <f t="shared" si="13"/>
        <v>-4.4010209818080917E-3</v>
      </c>
    </row>
    <row r="34" spans="1:37" x14ac:dyDescent="0.25">
      <c r="A34" s="20" t="str">
        <f t="shared" si="14"/>
        <v>Sentinel Lighting Connections</v>
      </c>
      <c r="B34" s="21">
        <v>142039.76789630213</v>
      </c>
      <c r="C34" s="21">
        <v>398391</v>
      </c>
      <c r="D34" s="21">
        <v>380813</v>
      </c>
      <c r="E34" s="21">
        <v>288925</v>
      </c>
      <c r="F34" s="21">
        <v>256732</v>
      </c>
      <c r="G34" s="21">
        <v>256857</v>
      </c>
      <c r="H34" s="21">
        <v>255183</v>
      </c>
      <c r="I34" s="21">
        <v>236141.768912231</v>
      </c>
      <c r="J34" s="21">
        <v>238591.19181490058</v>
      </c>
      <c r="K34" s="21">
        <v>91981.701123870385</v>
      </c>
      <c r="L34" s="21">
        <v>90555.288032465556</v>
      </c>
      <c r="M34" s="21">
        <v>88990</v>
      </c>
      <c r="N34" s="21">
        <v>87458</v>
      </c>
      <c r="O34" s="21">
        <v>85959</v>
      </c>
      <c r="P34" s="21">
        <v>84492</v>
      </c>
      <c r="Q34" s="21">
        <v>83058</v>
      </c>
      <c r="R34" s="21">
        <v>81654</v>
      </c>
      <c r="T34" s="20" t="str">
        <f t="shared" si="11"/>
        <v>Sentinel Lighting Connections</v>
      </c>
      <c r="U34" s="23" t="str">
        <f>IF(ISERROR((B34-#REF!)/#REF!), "", (B34-#REF!)/#REF!)</f>
        <v/>
      </c>
      <c r="V34" s="23">
        <f t="shared" si="12"/>
        <v>1.8047849267878995</v>
      </c>
      <c r="W34" s="23">
        <f t="shared" si="12"/>
        <v>-4.4122482686606873E-2</v>
      </c>
      <c r="X34" s="23">
        <f t="shared" si="12"/>
        <v>-0.24129428354599239</v>
      </c>
      <c r="Y34" s="23">
        <f t="shared" si="12"/>
        <v>-0.11142337976983646</v>
      </c>
      <c r="Z34" s="23">
        <f t="shared" si="12"/>
        <v>4.8688905161802968E-4</v>
      </c>
      <c r="AA34" s="23">
        <f t="shared" si="12"/>
        <v>-6.5172450040294795E-3</v>
      </c>
      <c r="AB34" s="23">
        <f t="shared" si="13"/>
        <v>-7.4617945112993439E-2</v>
      </c>
      <c r="AC34" s="23">
        <f t="shared" si="13"/>
        <v>1.0372679572752683E-2</v>
      </c>
      <c r="AD34" s="23">
        <f t="shared" si="13"/>
        <v>-0.6144798958243608</v>
      </c>
      <c r="AE34" s="23">
        <f t="shared" si="13"/>
        <v>-1.5507574593384612E-2</v>
      </c>
      <c r="AF34" s="23">
        <f t="shared" si="13"/>
        <v>-1.7285440380956821E-2</v>
      </c>
      <c r="AG34" s="23">
        <f t="shared" si="13"/>
        <v>-1.7215417462636252E-2</v>
      </c>
      <c r="AH34" s="23">
        <f t="shared" si="13"/>
        <v>-1.7139655606119509E-2</v>
      </c>
      <c r="AI34" s="23">
        <f t="shared" si="13"/>
        <v>-1.7066275782640562E-2</v>
      </c>
      <c r="AJ34" s="23">
        <f t="shared" si="13"/>
        <v>-1.6972021019741514E-2</v>
      </c>
      <c r="AK34" s="23">
        <f t="shared" si="13"/>
        <v>-1.6903850321462112E-2</v>
      </c>
    </row>
    <row r="35" spans="1:37" x14ac:dyDescent="0.25">
      <c r="A35" s="20" t="str">
        <f t="shared" si="14"/>
        <v>Street Lighting Connections</v>
      </c>
      <c r="B35" s="21">
        <v>29350208.153135147</v>
      </c>
      <c r="C35" s="21">
        <v>26737105.908349372</v>
      </c>
      <c r="D35" s="21">
        <v>24292247.560884662</v>
      </c>
      <c r="E35" s="21">
        <v>19065686.602786075</v>
      </c>
      <c r="F35" s="21">
        <v>16498217.858064698</v>
      </c>
      <c r="G35" s="21">
        <v>14604685.489041734</v>
      </c>
      <c r="H35" s="21">
        <v>14258336.742137816</v>
      </c>
      <c r="I35" s="21">
        <v>14536997.412027439</v>
      </c>
      <c r="J35" s="21">
        <v>14831879.343626488</v>
      </c>
      <c r="K35" s="21">
        <v>15133017.663432209</v>
      </c>
      <c r="L35" s="21">
        <v>15240214.019841498</v>
      </c>
      <c r="M35" s="21">
        <v>15431376</v>
      </c>
      <c r="N35" s="21">
        <v>15625049</v>
      </c>
      <c r="O35" s="21">
        <v>15821266</v>
      </c>
      <c r="P35" s="21">
        <v>16020065</v>
      </c>
      <c r="Q35" s="21">
        <v>16221479</v>
      </c>
      <c r="R35" s="21">
        <v>16425546</v>
      </c>
      <c r="T35" s="20" t="str">
        <f t="shared" si="11"/>
        <v>Street Lighting Connections</v>
      </c>
      <c r="U35" s="23" t="str">
        <f>IF(ISERROR((B35-#REF!)/#REF!), "", (B35-#REF!)/#REF!)</f>
        <v/>
      </c>
      <c r="V35" s="23">
        <f t="shared" si="12"/>
        <v>-8.9031813033552426E-2</v>
      </c>
      <c r="W35" s="23">
        <f t="shared" si="12"/>
        <v>-9.1440650152836422E-2</v>
      </c>
      <c r="X35" s="23">
        <f t="shared" si="12"/>
        <v>-0.2151534535863362</v>
      </c>
      <c r="Y35" s="23">
        <f t="shared" si="12"/>
        <v>-0.13466437365786724</v>
      </c>
      <c r="Z35" s="23">
        <f t="shared" si="12"/>
        <v>-0.11477193387268568</v>
      </c>
      <c r="AA35" s="23">
        <f t="shared" si="12"/>
        <v>-2.3714906230866317E-2</v>
      </c>
      <c r="AB35" s="23">
        <f t="shared" si="13"/>
        <v>1.9543700989056768E-2</v>
      </c>
      <c r="AC35" s="23">
        <f t="shared" si="13"/>
        <v>2.0284927020422606E-2</v>
      </c>
      <c r="AD35" s="23">
        <f t="shared" si="13"/>
        <v>2.0303449942446108E-2</v>
      </c>
      <c r="AE35" s="23">
        <f t="shared" si="13"/>
        <v>7.0836074333224903E-3</v>
      </c>
      <c r="AF35" s="23">
        <f t="shared" si="13"/>
        <v>1.2543260869540622E-2</v>
      </c>
      <c r="AG35" s="23">
        <f t="shared" si="13"/>
        <v>1.2550598209777275E-2</v>
      </c>
      <c r="AH35" s="23">
        <f t="shared" si="13"/>
        <v>1.2557848618586732E-2</v>
      </c>
      <c r="AI35" s="23">
        <f t="shared" si="13"/>
        <v>1.2565302928349729E-2</v>
      </c>
      <c r="AJ35" s="23">
        <f t="shared" si="13"/>
        <v>1.2572608163574866E-2</v>
      </c>
      <c r="AK35" s="23">
        <f t="shared" si="13"/>
        <v>1.2580048958544409E-2</v>
      </c>
    </row>
    <row r="36" spans="1:37" hidden="1" x14ac:dyDescent="0.25">
      <c r="A36" s="20" t="str">
        <f t="shared" si="14"/>
        <v>Wholesale Market Participants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30"/>
      <c r="L36" s="21"/>
      <c r="M36" s="21"/>
      <c r="N36" s="21"/>
      <c r="O36" s="21"/>
      <c r="P36" s="21"/>
      <c r="Q36" s="21"/>
      <c r="R36" s="21"/>
      <c r="T36" s="20" t="str">
        <f t="shared" si="11"/>
        <v>Wholesale Market Participants</v>
      </c>
      <c r="U36" s="23" t="str">
        <f>IF(ISERROR((B36-#REF!)/#REF!), "", (B36-#REF!)/#REF!)</f>
        <v/>
      </c>
      <c r="V36" s="23" t="str">
        <f t="shared" si="12"/>
        <v/>
      </c>
      <c r="W36" s="23" t="str">
        <f t="shared" si="12"/>
        <v/>
      </c>
      <c r="X36" s="23" t="str">
        <f t="shared" si="12"/>
        <v/>
      </c>
      <c r="Y36" s="23" t="str">
        <f t="shared" si="12"/>
        <v/>
      </c>
      <c r="Z36" s="23" t="str">
        <f t="shared" si="12"/>
        <v/>
      </c>
      <c r="AA36" s="23" t="str">
        <f t="shared" si="12"/>
        <v/>
      </c>
      <c r="AB36" s="23" t="str">
        <f t="shared" si="13"/>
        <v/>
      </c>
      <c r="AC36" s="23" t="str">
        <f t="shared" si="13"/>
        <v/>
      </c>
      <c r="AD36" s="23" t="str">
        <f t="shared" si="13"/>
        <v/>
      </c>
      <c r="AE36" s="23" t="str">
        <f t="shared" si="13"/>
        <v/>
      </c>
      <c r="AF36" s="23" t="str">
        <f t="shared" si="13"/>
        <v/>
      </c>
      <c r="AG36" s="23" t="str">
        <f t="shared" si="13"/>
        <v/>
      </c>
      <c r="AH36" s="23" t="str">
        <f t="shared" si="13"/>
        <v/>
      </c>
      <c r="AI36" s="23" t="str">
        <f t="shared" si="13"/>
        <v/>
      </c>
      <c r="AJ36" s="23" t="str">
        <f t="shared" si="13"/>
        <v/>
      </c>
      <c r="AK36" s="23" t="str">
        <f t="shared" si="13"/>
        <v/>
      </c>
    </row>
    <row r="37" spans="1:37" hidden="1" x14ac:dyDescent="0.25">
      <c r="A37" s="20" t="str">
        <f t="shared" si="14"/>
        <v>Embedded Distributor(s)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30"/>
      <c r="L37" s="21"/>
      <c r="M37" s="21"/>
      <c r="N37" s="21"/>
      <c r="O37" s="21"/>
      <c r="P37" s="21"/>
      <c r="Q37" s="21"/>
      <c r="R37" s="21"/>
      <c r="T37" s="20" t="str">
        <f t="shared" si="11"/>
        <v>Embedded Distributor(s)</v>
      </c>
      <c r="U37" s="23" t="str">
        <f>IF(ISERROR((B37-#REF!)/#REF!), "", (B37-#REF!)/#REF!)</f>
        <v/>
      </c>
      <c r="V37" s="23" t="str">
        <f t="shared" si="12"/>
        <v/>
      </c>
      <c r="W37" s="23" t="str">
        <f t="shared" si="12"/>
        <v/>
      </c>
      <c r="X37" s="23" t="str">
        <f t="shared" si="12"/>
        <v/>
      </c>
      <c r="Y37" s="23" t="str">
        <f t="shared" si="12"/>
        <v/>
      </c>
      <c r="Z37" s="23" t="str">
        <f t="shared" si="12"/>
        <v/>
      </c>
      <c r="AA37" s="23" t="str">
        <f t="shared" si="12"/>
        <v/>
      </c>
      <c r="AB37" s="23" t="str">
        <f t="shared" si="13"/>
        <v/>
      </c>
      <c r="AC37" s="23" t="str">
        <f t="shared" si="13"/>
        <v/>
      </c>
      <c r="AD37" s="23" t="str">
        <f t="shared" si="13"/>
        <v/>
      </c>
      <c r="AE37" s="23" t="str">
        <f t="shared" si="13"/>
        <v/>
      </c>
      <c r="AF37" s="23" t="str">
        <f t="shared" si="13"/>
        <v/>
      </c>
      <c r="AG37" s="23" t="str">
        <f t="shared" si="13"/>
        <v/>
      </c>
      <c r="AH37" s="23" t="str">
        <f t="shared" si="13"/>
        <v/>
      </c>
      <c r="AI37" s="23" t="str">
        <f t="shared" si="13"/>
        <v/>
      </c>
      <c r="AJ37" s="23" t="str">
        <f t="shared" si="13"/>
        <v/>
      </c>
      <c r="AK37" s="23" t="str">
        <f t="shared" si="13"/>
        <v/>
      </c>
    </row>
    <row r="38" spans="1:37" hidden="1" x14ac:dyDescent="0.25">
      <c r="A38" s="20" t="str">
        <f t="shared" si="14"/>
        <v>Sub Transmission Customers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30"/>
      <c r="L38" s="21"/>
      <c r="M38" s="21"/>
      <c r="N38" s="21"/>
      <c r="O38" s="21"/>
      <c r="P38" s="21"/>
      <c r="Q38" s="21"/>
      <c r="R38" s="21"/>
      <c r="T38" s="20" t="str">
        <f t="shared" si="11"/>
        <v>Sub Transmission Customers</v>
      </c>
      <c r="U38" s="23" t="str">
        <f>IF(ISERROR((B38-#REF!)/#REF!), "", (B38-#REF!)/#REF!)</f>
        <v/>
      </c>
      <c r="V38" s="23" t="str">
        <f t="shared" si="12"/>
        <v/>
      </c>
      <c r="W38" s="23" t="str">
        <f t="shared" si="12"/>
        <v/>
      </c>
      <c r="X38" s="23" t="str">
        <f t="shared" si="12"/>
        <v/>
      </c>
      <c r="Y38" s="23" t="str">
        <f t="shared" si="12"/>
        <v/>
      </c>
      <c r="Z38" s="23" t="str">
        <f t="shared" si="12"/>
        <v/>
      </c>
      <c r="AA38" s="23" t="str">
        <f t="shared" si="12"/>
        <v/>
      </c>
      <c r="AB38" s="23" t="str">
        <f t="shared" si="13"/>
        <v/>
      </c>
      <c r="AC38" s="23" t="str">
        <f t="shared" si="13"/>
        <v/>
      </c>
      <c r="AD38" s="23" t="str">
        <f t="shared" si="13"/>
        <v/>
      </c>
      <c r="AE38" s="23" t="str">
        <f t="shared" si="13"/>
        <v/>
      </c>
      <c r="AF38" s="23" t="str">
        <f t="shared" si="13"/>
        <v/>
      </c>
      <c r="AG38" s="23" t="str">
        <f t="shared" si="13"/>
        <v/>
      </c>
      <c r="AH38" s="23" t="str">
        <f t="shared" si="13"/>
        <v/>
      </c>
      <c r="AI38" s="23" t="str">
        <f>IF(ISERROR((P38-O38)/O38), "", (P38-O38)/O38)</f>
        <v/>
      </c>
      <c r="AJ38" s="23" t="str">
        <f>IF(ISERROR((Q38-P38)/P38), "", (Q38-P38)/P38)</f>
        <v/>
      </c>
      <c r="AK38" s="23" t="str">
        <f t="shared" si="13"/>
        <v/>
      </c>
    </row>
    <row r="40" spans="1:37" x14ac:dyDescent="0.25">
      <c r="A40" s="26" t="s">
        <v>45</v>
      </c>
      <c r="T40" s="26" t="s">
        <v>46</v>
      </c>
    </row>
    <row r="41" spans="1:37" ht="31.5" customHeight="1" x14ac:dyDescent="0.25">
      <c r="A41" s="18" t="s">
        <v>16</v>
      </c>
      <c r="B41" s="19" t="str">
        <f t="shared" ref="B41:F41" si="15">B15</f>
        <v>Historical 2015</v>
      </c>
      <c r="C41" s="19" t="str">
        <f t="shared" si="15"/>
        <v>Historical 2016</v>
      </c>
      <c r="D41" s="19" t="str">
        <f t="shared" si="15"/>
        <v>Historical 2017</v>
      </c>
      <c r="E41" s="19" t="str">
        <f t="shared" si="15"/>
        <v>Historical 2018</v>
      </c>
      <c r="F41" s="19" t="str">
        <f t="shared" si="15"/>
        <v>Historical 2019</v>
      </c>
      <c r="G41" s="19" t="str">
        <f>G15</f>
        <v>Historical 2020</v>
      </c>
      <c r="H41" s="19" t="str">
        <f t="shared" ref="H41:M41" si="16">H15</f>
        <v>Historical 2021</v>
      </c>
      <c r="I41" s="19" t="str">
        <f t="shared" si="16"/>
        <v>Historical 2022</v>
      </c>
      <c r="J41" s="19" t="str">
        <f t="shared" si="16"/>
        <v>Historical 2023</v>
      </c>
      <c r="K41" s="19" t="str">
        <f t="shared" si="16"/>
        <v>Historical 2024</v>
      </c>
      <c r="L41" s="19" t="str">
        <f t="shared" si="16"/>
        <v>Historical 2025</v>
      </c>
      <c r="M41" s="19" t="str">
        <f t="shared" si="16"/>
        <v>2026 Bridge Year</v>
      </c>
      <c r="N41" s="19" t="s">
        <v>28</v>
      </c>
      <c r="O41" s="19" t="s">
        <v>29</v>
      </c>
      <c r="P41" s="19" t="s">
        <v>30</v>
      </c>
      <c r="Q41" s="19" t="s">
        <v>31</v>
      </c>
      <c r="R41" s="19" t="s">
        <v>32</v>
      </c>
      <c r="S41" s="17"/>
      <c r="T41" s="18" t="s">
        <v>16</v>
      </c>
      <c r="U41" s="19" t="str">
        <f t="shared" ref="U41:Y41" si="17">B15</f>
        <v>Historical 2015</v>
      </c>
      <c r="V41" s="19" t="str">
        <f t="shared" si="17"/>
        <v>Historical 2016</v>
      </c>
      <c r="W41" s="19" t="str">
        <f t="shared" si="17"/>
        <v>Historical 2017</v>
      </c>
      <c r="X41" s="19" t="str">
        <f t="shared" si="17"/>
        <v>Historical 2018</v>
      </c>
      <c r="Y41" s="19" t="str">
        <f t="shared" si="17"/>
        <v>Historical 2019</v>
      </c>
      <c r="Z41" s="19" t="str">
        <f>G15</f>
        <v>Historical 2020</v>
      </c>
      <c r="AA41" s="19" t="str">
        <f t="shared" ref="AA41:AK41" si="18">H15</f>
        <v>Historical 2021</v>
      </c>
      <c r="AB41" s="19" t="str">
        <f t="shared" si="18"/>
        <v>Historical 2022</v>
      </c>
      <c r="AC41" s="19" t="str">
        <f t="shared" si="18"/>
        <v>Historical 2023</v>
      </c>
      <c r="AD41" s="19" t="str">
        <f t="shared" si="18"/>
        <v>Historical 2024</v>
      </c>
      <c r="AE41" s="19" t="str">
        <f t="shared" si="18"/>
        <v>Historical 2025</v>
      </c>
      <c r="AF41" s="19" t="str">
        <f t="shared" si="18"/>
        <v>2026 Bridge Year</v>
      </c>
      <c r="AG41" s="19" t="str">
        <f t="shared" si="18"/>
        <v>2027 Test Year</v>
      </c>
      <c r="AH41" s="19" t="str">
        <f t="shared" si="18"/>
        <v>2028 Test Year</v>
      </c>
      <c r="AI41" s="19" t="str">
        <f t="shared" si="18"/>
        <v>2029 Test Year</v>
      </c>
      <c r="AJ41" s="19" t="str">
        <f t="shared" si="18"/>
        <v>2030 Test Year</v>
      </c>
      <c r="AK41" s="19" t="str">
        <f t="shared" si="18"/>
        <v>2031 Test Year</v>
      </c>
    </row>
    <row r="42" spans="1:37" x14ac:dyDescent="0.25">
      <c r="A42" s="20" t="str">
        <f>A29</f>
        <v>Residential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30"/>
      <c r="L42" s="21"/>
      <c r="M42" s="21"/>
      <c r="N42" s="21"/>
      <c r="O42" s="21"/>
      <c r="P42" s="21"/>
      <c r="Q42" s="21"/>
      <c r="R42" s="21"/>
      <c r="T42" s="20" t="str">
        <f t="shared" ref="T42:T51" si="19">A42</f>
        <v>Residential</v>
      </c>
      <c r="U42" s="23" t="str">
        <f>IF(ISERROR((B42-#REF!)/#REF!), "", (B42-#REF!)/#REF!)</f>
        <v/>
      </c>
      <c r="V42" s="23" t="str">
        <f t="shared" ref="V42:AA51" si="20">IF(ISERROR((C42-B42)/B42), "", (C42-B42)/B42)</f>
        <v/>
      </c>
      <c r="W42" s="23" t="str">
        <f t="shared" si="20"/>
        <v/>
      </c>
      <c r="X42" s="23" t="str">
        <f t="shared" si="20"/>
        <v/>
      </c>
      <c r="Y42" s="23" t="str">
        <f t="shared" si="20"/>
        <v/>
      </c>
      <c r="Z42" s="23" t="str">
        <f t="shared" si="20"/>
        <v/>
      </c>
      <c r="AA42" s="23" t="str">
        <f>IF(ISERROR((H42-G42)/G42), "", (H42-G42)/G42)</f>
        <v/>
      </c>
      <c r="AB42" s="23" t="str">
        <f t="shared" ref="AB42:AK51" si="21">IF(ISERROR((I42-H42)/H42), "", (I42-H42)/H42)</f>
        <v/>
      </c>
      <c r="AC42" s="23" t="str">
        <f t="shared" si="21"/>
        <v/>
      </c>
      <c r="AD42" s="23" t="str">
        <f t="shared" si="21"/>
        <v/>
      </c>
      <c r="AE42" s="23" t="str">
        <f t="shared" si="21"/>
        <v/>
      </c>
      <c r="AF42" s="23" t="str">
        <f t="shared" si="21"/>
        <v/>
      </c>
      <c r="AG42" s="23" t="str">
        <f t="shared" si="21"/>
        <v/>
      </c>
      <c r="AH42" s="23" t="str">
        <f t="shared" si="21"/>
        <v/>
      </c>
      <c r="AI42" s="23" t="str">
        <f t="shared" si="21"/>
        <v/>
      </c>
      <c r="AJ42" s="23" t="str">
        <f t="shared" si="21"/>
        <v/>
      </c>
      <c r="AK42" s="23" t="str">
        <f t="shared" si="21"/>
        <v/>
      </c>
    </row>
    <row r="43" spans="1:37" ht="14.1" customHeight="1" x14ac:dyDescent="0.25">
      <c r="A43" s="20" t="str">
        <f t="shared" ref="A43:A51" si="22">A30</f>
        <v>General Service &lt; 50 kW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30"/>
      <c r="L43" s="21"/>
      <c r="M43" s="21"/>
      <c r="N43" s="21"/>
      <c r="O43" s="21"/>
      <c r="P43" s="21"/>
      <c r="Q43" s="21"/>
      <c r="R43" s="21"/>
      <c r="T43" s="20" t="str">
        <f t="shared" si="19"/>
        <v>General Service &lt; 50 kW</v>
      </c>
      <c r="U43" s="23" t="str">
        <f>IF(ISERROR((B43-#REF!)/#REF!), "", (B43-#REF!)/#REF!)</f>
        <v/>
      </c>
      <c r="V43" s="23" t="str">
        <f t="shared" si="20"/>
        <v/>
      </c>
      <c r="W43" s="23" t="str">
        <f t="shared" si="20"/>
        <v/>
      </c>
      <c r="X43" s="23" t="str">
        <f t="shared" si="20"/>
        <v/>
      </c>
      <c r="Y43" s="23" t="str">
        <f t="shared" si="20"/>
        <v/>
      </c>
      <c r="Z43" s="23" t="str">
        <f t="shared" si="20"/>
        <v/>
      </c>
      <c r="AA43" s="23" t="str">
        <f t="shared" si="20"/>
        <v/>
      </c>
      <c r="AB43" s="23" t="str">
        <f t="shared" si="21"/>
        <v/>
      </c>
      <c r="AC43" s="23" t="str">
        <f t="shared" si="21"/>
        <v/>
      </c>
      <c r="AD43" s="23" t="str">
        <f t="shared" si="21"/>
        <v/>
      </c>
      <c r="AE43" s="23" t="str">
        <f t="shared" si="21"/>
        <v/>
      </c>
      <c r="AF43" s="23" t="str">
        <f t="shared" si="21"/>
        <v/>
      </c>
      <c r="AG43" s="23" t="str">
        <f t="shared" si="21"/>
        <v/>
      </c>
      <c r="AH43" s="23" t="str">
        <f t="shared" si="21"/>
        <v/>
      </c>
      <c r="AI43" s="23" t="str">
        <f t="shared" si="21"/>
        <v/>
      </c>
      <c r="AJ43" s="23" t="str">
        <f t="shared" si="21"/>
        <v/>
      </c>
      <c r="AK43" s="23" t="str">
        <f t="shared" si="21"/>
        <v/>
      </c>
    </row>
    <row r="44" spans="1:37" x14ac:dyDescent="0.25">
      <c r="A44" s="20" t="str">
        <f t="shared" si="22"/>
        <v>General Service &gt;= 50 kW</v>
      </c>
      <c r="B44" s="25">
        <v>3386874.6266083815</v>
      </c>
      <c r="C44" s="25">
        <v>3508268.84</v>
      </c>
      <c r="D44" s="25">
        <v>3401904.3199999994</v>
      </c>
      <c r="E44" s="25">
        <v>3453646.02</v>
      </c>
      <c r="F44" s="25">
        <v>3400324.45</v>
      </c>
      <c r="G44" s="25">
        <v>3282642.5999999996</v>
      </c>
      <c r="H44" s="25">
        <v>3318386.2399999993</v>
      </c>
      <c r="I44" s="25">
        <v>3436462.81</v>
      </c>
      <c r="J44" s="25">
        <v>3385686.83</v>
      </c>
      <c r="K44" s="30">
        <v>3344568.1899999995</v>
      </c>
      <c r="L44" s="21">
        <v>3619407</v>
      </c>
      <c r="M44" s="21">
        <v>3619377</v>
      </c>
      <c r="N44" s="21">
        <v>3929138</v>
      </c>
      <c r="O44" s="21">
        <v>4066273</v>
      </c>
      <c r="P44" s="21">
        <v>4163656</v>
      </c>
      <c r="Q44" s="21">
        <v>4215014</v>
      </c>
      <c r="R44" s="21">
        <v>4285199</v>
      </c>
      <c r="T44" s="20" t="str">
        <f t="shared" si="19"/>
        <v>General Service &gt;= 50 kW</v>
      </c>
      <c r="U44" s="23" t="str">
        <f>IF(ISERROR((B44-#REF!)/#REF!), "", (B44-#REF!)/#REF!)</f>
        <v/>
      </c>
      <c r="V44" s="23">
        <f t="shared" si="20"/>
        <v>3.5842547119372584E-2</v>
      </c>
      <c r="W44" s="23">
        <f t="shared" si="20"/>
        <v>-3.031823524676076E-2</v>
      </c>
      <c r="X44" s="23">
        <f t="shared" si="20"/>
        <v>1.5209628235517412E-2</v>
      </c>
      <c r="Y44" s="23">
        <f t="shared" si="20"/>
        <v>-1.5439211109423378E-2</v>
      </c>
      <c r="Z44" s="23">
        <f t="shared" si="20"/>
        <v>-3.460900620821656E-2</v>
      </c>
      <c r="AA44" s="23">
        <f t="shared" si="20"/>
        <v>1.0888678529913574E-2</v>
      </c>
      <c r="AB44" s="23">
        <f t="shared" si="21"/>
        <v>3.5582527608359657E-2</v>
      </c>
      <c r="AC44" s="23">
        <f t="shared" si="21"/>
        <v>-1.47756524098685E-2</v>
      </c>
      <c r="AD44" s="23">
        <f t="shared" si="21"/>
        <v>-1.2144844477538578E-2</v>
      </c>
      <c r="AE44" s="23">
        <f t="shared" si="21"/>
        <v>8.2174676785406062E-2</v>
      </c>
      <c r="AF44" s="23">
        <f t="shared" si="21"/>
        <v>-8.2886505993937687E-6</v>
      </c>
      <c r="AG44" s="23">
        <f t="shared" si="21"/>
        <v>8.5584065987046945E-2</v>
      </c>
      <c r="AH44" s="23">
        <f t="shared" si="21"/>
        <v>3.4902057397831282E-2</v>
      </c>
      <c r="AI44" s="23">
        <f t="shared" si="21"/>
        <v>2.3948957681887074E-2</v>
      </c>
      <c r="AJ44" s="23">
        <f t="shared" si="21"/>
        <v>1.2334832656684414E-2</v>
      </c>
      <c r="AK44" s="23">
        <f t="shared" si="21"/>
        <v>1.6651190245156957E-2</v>
      </c>
    </row>
    <row r="45" spans="1:37" x14ac:dyDescent="0.25">
      <c r="A45" s="20" t="str">
        <f t="shared" si="22"/>
        <v>Large User</v>
      </c>
      <c r="B45" s="25">
        <v>361254.63310506125</v>
      </c>
      <c r="C45" s="25">
        <v>421758</v>
      </c>
      <c r="D45" s="25">
        <v>382866</v>
      </c>
      <c r="E45" s="25">
        <v>423038</v>
      </c>
      <c r="F45" s="25">
        <v>433414</v>
      </c>
      <c r="G45" s="25">
        <v>453257</v>
      </c>
      <c r="H45" s="25">
        <v>481567</v>
      </c>
      <c r="I45" s="25">
        <v>490452</v>
      </c>
      <c r="J45" s="25">
        <v>518389.27999999997</v>
      </c>
      <c r="K45" s="30">
        <v>532510.09</v>
      </c>
      <c r="L45" s="21">
        <v>582754</v>
      </c>
      <c r="M45" s="21">
        <v>582754</v>
      </c>
      <c r="N45" s="21">
        <v>699953</v>
      </c>
      <c r="O45" s="21">
        <v>838838</v>
      </c>
      <c r="P45" s="21">
        <v>921904</v>
      </c>
      <c r="Q45" s="21">
        <v>941697</v>
      </c>
      <c r="R45" s="21">
        <v>956658</v>
      </c>
      <c r="T45" s="20" t="str">
        <f t="shared" si="19"/>
        <v>Large User</v>
      </c>
      <c r="U45" s="23" t="str">
        <f>IF(ISERROR((B45-#REF!)/#REF!), "", (B45-#REF!)/#REF!)</f>
        <v/>
      </c>
      <c r="V45" s="23">
        <f t="shared" si="20"/>
        <v>0.16748122058643042</v>
      </c>
      <c r="W45" s="23">
        <f t="shared" si="20"/>
        <v>-9.2214018465565567E-2</v>
      </c>
      <c r="X45" s="23">
        <f t="shared" si="20"/>
        <v>0.104924438315233</v>
      </c>
      <c r="Y45" s="23">
        <f t="shared" si="20"/>
        <v>2.4527347425054014E-2</v>
      </c>
      <c r="Z45" s="23">
        <f t="shared" si="20"/>
        <v>4.5783015777063042E-2</v>
      </c>
      <c r="AA45" s="23">
        <f t="shared" si="20"/>
        <v>6.2459046412962183E-2</v>
      </c>
      <c r="AB45" s="23">
        <f t="shared" si="21"/>
        <v>1.8450184501845018E-2</v>
      </c>
      <c r="AC45" s="23">
        <f t="shared" si="21"/>
        <v>5.6962312315986009E-2</v>
      </c>
      <c r="AD45" s="23">
        <f t="shared" si="21"/>
        <v>2.7239780112736898E-2</v>
      </c>
      <c r="AE45" s="23">
        <f t="shared" si="21"/>
        <v>9.4352972729587217E-2</v>
      </c>
      <c r="AF45" s="23">
        <f t="shared" si="21"/>
        <v>0</v>
      </c>
      <c r="AG45" s="23">
        <f t="shared" si="21"/>
        <v>0.20111230467744537</v>
      </c>
      <c r="AH45" s="23">
        <f t="shared" si="21"/>
        <v>0.19842046537410368</v>
      </c>
      <c r="AI45" s="23">
        <f t="shared" si="21"/>
        <v>9.9025079932001173E-2</v>
      </c>
      <c r="AJ45" s="23">
        <f t="shared" si="21"/>
        <v>2.1469697495617765E-2</v>
      </c>
      <c r="AK45" s="23">
        <f t="shared" si="21"/>
        <v>1.5887275843503801E-2</v>
      </c>
    </row>
    <row r="46" spans="1:37" x14ac:dyDescent="0.25">
      <c r="A46" s="20" t="str">
        <f t="shared" si="22"/>
        <v>Unmetered Scattered Load Connections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30">
        <v>0</v>
      </c>
      <c r="L46" s="21"/>
      <c r="M46" s="21"/>
      <c r="N46" s="21"/>
      <c r="O46" s="21"/>
      <c r="P46" s="21"/>
      <c r="Q46" s="21"/>
      <c r="R46" s="21"/>
      <c r="T46" s="20" t="str">
        <f t="shared" si="19"/>
        <v>Unmetered Scattered Load Connections</v>
      </c>
      <c r="U46" s="23" t="str">
        <f>IF(ISERROR((B46-#REF!)/#REF!), "", (B46-#REF!)/#REF!)</f>
        <v/>
      </c>
      <c r="V46" s="23" t="str">
        <f t="shared" si="20"/>
        <v/>
      </c>
      <c r="W46" s="23" t="str">
        <f t="shared" si="20"/>
        <v/>
      </c>
      <c r="X46" s="23" t="str">
        <f t="shared" si="20"/>
        <v/>
      </c>
      <c r="Y46" s="23" t="str">
        <f t="shared" si="20"/>
        <v/>
      </c>
      <c r="Z46" s="23" t="str">
        <f t="shared" si="20"/>
        <v/>
      </c>
      <c r="AA46" s="23" t="str">
        <f t="shared" si="20"/>
        <v/>
      </c>
      <c r="AB46" s="23" t="str">
        <f t="shared" si="21"/>
        <v/>
      </c>
      <c r="AC46" s="23" t="str">
        <f t="shared" si="21"/>
        <v/>
      </c>
      <c r="AD46" s="23" t="str">
        <f t="shared" si="21"/>
        <v/>
      </c>
      <c r="AE46" s="23" t="str">
        <f t="shared" si="21"/>
        <v/>
      </c>
      <c r="AF46" s="23" t="str">
        <f t="shared" si="21"/>
        <v/>
      </c>
      <c r="AG46" s="23" t="str">
        <f t="shared" si="21"/>
        <v/>
      </c>
      <c r="AH46" s="23" t="str">
        <f t="shared" si="21"/>
        <v/>
      </c>
      <c r="AI46" s="23" t="str">
        <f t="shared" si="21"/>
        <v/>
      </c>
      <c r="AJ46" s="23" t="str">
        <f t="shared" si="21"/>
        <v/>
      </c>
      <c r="AK46" s="23" t="str">
        <f t="shared" si="21"/>
        <v/>
      </c>
    </row>
    <row r="47" spans="1:37" x14ac:dyDescent="0.25">
      <c r="A47" s="20" t="str">
        <f t="shared" si="22"/>
        <v>Sentinel Lighting Connections</v>
      </c>
      <c r="B47" s="25">
        <v>1109</v>
      </c>
      <c r="C47" s="25">
        <v>1106</v>
      </c>
      <c r="D47" s="25">
        <v>1055</v>
      </c>
      <c r="E47" s="25">
        <v>807</v>
      </c>
      <c r="F47" s="25">
        <v>715</v>
      </c>
      <c r="G47" s="25">
        <v>714</v>
      </c>
      <c r="H47" s="25">
        <v>703</v>
      </c>
      <c r="I47" s="25">
        <v>696</v>
      </c>
      <c r="J47" s="25">
        <v>700</v>
      </c>
      <c r="K47" s="30">
        <v>685</v>
      </c>
      <c r="L47" s="21">
        <v>665</v>
      </c>
      <c r="M47" s="21">
        <v>665</v>
      </c>
      <c r="N47" s="21">
        <v>654</v>
      </c>
      <c r="O47" s="21">
        <v>645</v>
      </c>
      <c r="P47" s="21">
        <v>635</v>
      </c>
      <c r="Q47" s="21">
        <v>625</v>
      </c>
      <c r="R47" s="21">
        <v>616</v>
      </c>
      <c r="T47" s="20" t="str">
        <f t="shared" si="19"/>
        <v>Sentinel Lighting Connections</v>
      </c>
      <c r="U47" s="23" t="str">
        <f>IF(ISERROR((B47-#REF!)/#REF!), "", (B47-#REF!)/#REF!)</f>
        <v/>
      </c>
      <c r="V47" s="23">
        <f t="shared" si="20"/>
        <v>-2.7051397655545538E-3</v>
      </c>
      <c r="W47" s="23">
        <f t="shared" si="20"/>
        <v>-4.6112115732368897E-2</v>
      </c>
      <c r="X47" s="23">
        <f t="shared" si="20"/>
        <v>-0.23507109004739338</v>
      </c>
      <c r="Y47" s="23">
        <f t="shared" si="20"/>
        <v>-0.11400247831474597</v>
      </c>
      <c r="Z47" s="23">
        <f t="shared" si="20"/>
        <v>-1.3986013986013986E-3</v>
      </c>
      <c r="AA47" s="23">
        <f t="shared" si="20"/>
        <v>-1.5406162464985995E-2</v>
      </c>
      <c r="AB47" s="23">
        <f t="shared" si="21"/>
        <v>-9.9573257467994308E-3</v>
      </c>
      <c r="AC47" s="23">
        <f t="shared" si="21"/>
        <v>5.7471264367816091E-3</v>
      </c>
      <c r="AD47" s="23">
        <f t="shared" si="21"/>
        <v>-2.1428571428571429E-2</v>
      </c>
      <c r="AE47" s="23">
        <f t="shared" si="21"/>
        <v>-2.9197080291970802E-2</v>
      </c>
      <c r="AF47" s="23">
        <f t="shared" si="21"/>
        <v>0</v>
      </c>
      <c r="AG47" s="23">
        <f t="shared" si="21"/>
        <v>-1.6541353383458645E-2</v>
      </c>
      <c r="AH47" s="23">
        <f t="shared" si="21"/>
        <v>-1.3761467889908258E-2</v>
      </c>
      <c r="AI47" s="23">
        <f t="shared" si="21"/>
        <v>-1.5503875968992248E-2</v>
      </c>
      <c r="AJ47" s="23">
        <f t="shared" si="21"/>
        <v>-1.5748031496062992E-2</v>
      </c>
      <c r="AK47" s="23">
        <f t="shared" si="21"/>
        <v>-1.44E-2</v>
      </c>
    </row>
    <row r="48" spans="1:37" x14ac:dyDescent="0.25">
      <c r="A48" s="20" t="str">
        <f t="shared" si="22"/>
        <v>Street Lighting Connections</v>
      </c>
      <c r="B48" s="25">
        <v>81808.160000000003</v>
      </c>
      <c r="C48" s="25">
        <v>73706.880000000005</v>
      </c>
      <c r="D48" s="25">
        <v>67629.86</v>
      </c>
      <c r="E48" s="25">
        <v>52906.29</v>
      </c>
      <c r="F48" s="25">
        <v>45671.590000000004</v>
      </c>
      <c r="G48" s="25">
        <v>40981.380000000005</v>
      </c>
      <c r="H48" s="25">
        <v>40484.25</v>
      </c>
      <c r="I48" s="25">
        <v>40597.899999999994</v>
      </c>
      <c r="J48" s="25">
        <v>41371.47</v>
      </c>
      <c r="K48" s="30">
        <v>42059.850000000006</v>
      </c>
      <c r="L48" s="21">
        <v>43005</v>
      </c>
      <c r="M48" s="21">
        <v>43005</v>
      </c>
      <c r="N48" s="21">
        <v>43544</v>
      </c>
      <c r="O48" s="21">
        <v>44091</v>
      </c>
      <c r="P48" s="21">
        <v>44645</v>
      </c>
      <c r="Q48" s="21">
        <v>45206</v>
      </c>
      <c r="R48" s="21">
        <v>45774</v>
      </c>
      <c r="T48" s="20" t="str">
        <f t="shared" si="19"/>
        <v>Street Lighting Connections</v>
      </c>
      <c r="U48" s="23" t="str">
        <f>IF(ISERROR((B48-#REF!)/#REF!), "", (B48-#REF!)/#REF!)</f>
        <v/>
      </c>
      <c r="V48" s="23">
        <f t="shared" si="20"/>
        <v>-9.9027774246481015E-2</v>
      </c>
      <c r="W48" s="23">
        <f t="shared" si="20"/>
        <v>-8.2448476994277931E-2</v>
      </c>
      <c r="X48" s="23">
        <f t="shared" si="20"/>
        <v>-0.2177081247839342</v>
      </c>
      <c r="Y48" s="23">
        <f t="shared" si="20"/>
        <v>-0.13674555520714071</v>
      </c>
      <c r="Z48" s="23">
        <f t="shared" si="20"/>
        <v>-0.10269425697682079</v>
      </c>
      <c r="AA48" s="23">
        <f t="shared" si="20"/>
        <v>-1.2130631032922869E-2</v>
      </c>
      <c r="AB48" s="23">
        <f t="shared" si="21"/>
        <v>2.8072645534990563E-3</v>
      </c>
      <c r="AC48" s="23">
        <f t="shared" si="21"/>
        <v>1.9054433850026899E-2</v>
      </c>
      <c r="AD48" s="23">
        <f t="shared" si="21"/>
        <v>1.6639002675031964E-2</v>
      </c>
      <c r="AE48" s="23">
        <f t="shared" si="21"/>
        <v>2.2471549470575718E-2</v>
      </c>
      <c r="AF48" s="23">
        <f t="shared" si="21"/>
        <v>0</v>
      </c>
      <c r="AG48" s="23">
        <f t="shared" si="21"/>
        <v>1.2533426345773747E-2</v>
      </c>
      <c r="AH48" s="23">
        <f t="shared" si="21"/>
        <v>1.2562006246555209E-2</v>
      </c>
      <c r="AI48" s="23">
        <f t="shared" si="21"/>
        <v>1.2564922546551451E-2</v>
      </c>
      <c r="AJ48" s="23">
        <f t="shared" si="21"/>
        <v>1.2565796841751596E-2</v>
      </c>
      <c r="AK48" s="23">
        <f t="shared" si="21"/>
        <v>1.2564703800380481E-2</v>
      </c>
    </row>
    <row r="49" spans="1:37" hidden="1" x14ac:dyDescent="0.25">
      <c r="A49" s="20" t="str">
        <f t="shared" si="22"/>
        <v>Wholesale Market Participants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30"/>
      <c r="L49" s="21"/>
      <c r="M49" s="21"/>
      <c r="N49" s="21"/>
      <c r="O49" s="21"/>
      <c r="P49" s="21"/>
      <c r="Q49" s="21"/>
      <c r="R49" s="21"/>
      <c r="T49" s="20" t="str">
        <f t="shared" si="19"/>
        <v>Wholesale Market Participants</v>
      </c>
      <c r="U49" s="23" t="str">
        <f>IF(ISERROR((B49-#REF!)/#REF!), "", (B49-#REF!)/#REF!)</f>
        <v/>
      </c>
      <c r="V49" s="23" t="str">
        <f t="shared" si="20"/>
        <v/>
      </c>
      <c r="W49" s="23" t="str">
        <f t="shared" si="20"/>
        <v/>
      </c>
      <c r="X49" s="23" t="str">
        <f t="shared" si="20"/>
        <v/>
      </c>
      <c r="Y49" s="23" t="str">
        <f t="shared" si="20"/>
        <v/>
      </c>
      <c r="Z49" s="23" t="str">
        <f t="shared" si="20"/>
        <v/>
      </c>
      <c r="AA49" s="23" t="str">
        <f t="shared" si="20"/>
        <v/>
      </c>
      <c r="AB49" s="23" t="str">
        <f t="shared" si="21"/>
        <v/>
      </c>
      <c r="AC49" s="23" t="str">
        <f t="shared" si="21"/>
        <v/>
      </c>
      <c r="AD49" s="23" t="str">
        <f t="shared" si="21"/>
        <v/>
      </c>
      <c r="AE49" s="23" t="str">
        <f t="shared" si="21"/>
        <v/>
      </c>
      <c r="AF49" s="23" t="str">
        <f t="shared" si="21"/>
        <v/>
      </c>
      <c r="AG49" s="23" t="str">
        <f t="shared" si="21"/>
        <v/>
      </c>
      <c r="AH49" s="23" t="str">
        <f t="shared" si="21"/>
        <v/>
      </c>
      <c r="AI49" s="23" t="str">
        <f t="shared" si="21"/>
        <v/>
      </c>
      <c r="AJ49" s="23" t="str">
        <f t="shared" si="21"/>
        <v/>
      </c>
      <c r="AK49" s="23" t="str">
        <f t="shared" si="21"/>
        <v/>
      </c>
    </row>
    <row r="50" spans="1:37" hidden="1" x14ac:dyDescent="0.25">
      <c r="A50" s="20" t="str">
        <f t="shared" si="22"/>
        <v>Embedded Distributor(s)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30"/>
      <c r="L50" s="21"/>
      <c r="M50" s="21"/>
      <c r="N50" s="21"/>
      <c r="O50" s="21"/>
      <c r="P50" s="21"/>
      <c r="Q50" s="21"/>
      <c r="R50" s="21"/>
      <c r="T50" s="20" t="str">
        <f t="shared" si="19"/>
        <v>Embedded Distributor(s)</v>
      </c>
      <c r="U50" s="23" t="str">
        <f>IF(ISERROR((B50-#REF!)/#REF!), "", (B50-#REF!)/#REF!)</f>
        <v/>
      </c>
      <c r="V50" s="23" t="str">
        <f t="shared" si="20"/>
        <v/>
      </c>
      <c r="W50" s="23" t="str">
        <f t="shared" si="20"/>
        <v/>
      </c>
      <c r="X50" s="23" t="str">
        <f t="shared" si="20"/>
        <v/>
      </c>
      <c r="Y50" s="23" t="str">
        <f t="shared" si="20"/>
        <v/>
      </c>
      <c r="Z50" s="23" t="str">
        <f t="shared" si="20"/>
        <v/>
      </c>
      <c r="AA50" s="23" t="str">
        <f t="shared" si="20"/>
        <v/>
      </c>
      <c r="AB50" s="23" t="str">
        <f t="shared" si="21"/>
        <v/>
      </c>
      <c r="AC50" s="23" t="str">
        <f t="shared" si="21"/>
        <v/>
      </c>
      <c r="AD50" s="23" t="str">
        <f t="shared" si="21"/>
        <v/>
      </c>
      <c r="AE50" s="23" t="str">
        <f t="shared" si="21"/>
        <v/>
      </c>
      <c r="AF50" s="23" t="str">
        <f t="shared" si="21"/>
        <v/>
      </c>
      <c r="AG50" s="23" t="str">
        <f t="shared" si="21"/>
        <v/>
      </c>
      <c r="AH50" s="23" t="str">
        <f t="shared" si="21"/>
        <v/>
      </c>
      <c r="AI50" s="23" t="str">
        <f t="shared" si="21"/>
        <v/>
      </c>
      <c r="AJ50" s="23" t="str">
        <f t="shared" si="21"/>
        <v/>
      </c>
      <c r="AK50" s="23" t="str">
        <f t="shared" si="21"/>
        <v/>
      </c>
    </row>
    <row r="51" spans="1:37" hidden="1" x14ac:dyDescent="0.25">
      <c r="A51" s="20" t="str">
        <f t="shared" si="22"/>
        <v>Sub Transmission Customers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30"/>
      <c r="L51" s="21"/>
      <c r="M51" s="21"/>
      <c r="N51" s="21"/>
      <c r="O51" s="21"/>
      <c r="P51" s="21"/>
      <c r="Q51" s="21"/>
      <c r="R51" s="21"/>
      <c r="T51" s="20" t="str">
        <f t="shared" si="19"/>
        <v>Sub Transmission Customers</v>
      </c>
      <c r="U51" s="23" t="str">
        <f>IF(ISERROR((B51-#REF!)/#REF!), "", (B51-#REF!)/#REF!)</f>
        <v/>
      </c>
      <c r="V51" s="23" t="str">
        <f t="shared" si="20"/>
        <v/>
      </c>
      <c r="W51" s="23" t="str">
        <f t="shared" si="20"/>
        <v/>
      </c>
      <c r="X51" s="23" t="str">
        <f t="shared" si="20"/>
        <v/>
      </c>
      <c r="Y51" s="23" t="str">
        <f t="shared" si="20"/>
        <v/>
      </c>
      <c r="Z51" s="23" t="str">
        <f t="shared" si="20"/>
        <v/>
      </c>
      <c r="AA51" s="23" t="str">
        <f t="shared" si="20"/>
        <v/>
      </c>
      <c r="AB51" s="23" t="str">
        <f t="shared" si="21"/>
        <v/>
      </c>
      <c r="AC51" s="23" t="str">
        <f t="shared" si="21"/>
        <v/>
      </c>
      <c r="AD51" s="23" t="str">
        <f t="shared" si="21"/>
        <v/>
      </c>
      <c r="AE51" s="23" t="str">
        <f t="shared" si="21"/>
        <v/>
      </c>
      <c r="AF51" s="23" t="str">
        <f t="shared" si="21"/>
        <v/>
      </c>
      <c r="AG51" s="23" t="str">
        <f t="shared" si="21"/>
        <v/>
      </c>
      <c r="AH51" s="23" t="str">
        <f t="shared" si="21"/>
        <v/>
      </c>
      <c r="AI51" s="23" t="str">
        <f t="shared" si="21"/>
        <v/>
      </c>
      <c r="AJ51" s="23" t="str">
        <f t="shared" si="21"/>
        <v/>
      </c>
      <c r="AK51" s="23" t="str">
        <f t="shared" si="21"/>
        <v/>
      </c>
    </row>
    <row r="53" spans="1:37" x14ac:dyDescent="0.25">
      <c r="A53" s="24" t="s">
        <v>47</v>
      </c>
      <c r="T53" s="24" t="s">
        <v>48</v>
      </c>
    </row>
    <row r="54" spans="1:37" ht="29.25" customHeight="1" x14ac:dyDescent="0.25">
      <c r="A54" s="18" t="s">
        <v>16</v>
      </c>
      <c r="B54" s="19" t="str">
        <f t="shared" ref="B54:F54" si="23">B15</f>
        <v>Historical 2015</v>
      </c>
      <c r="C54" s="19" t="str">
        <f t="shared" si="23"/>
        <v>Historical 2016</v>
      </c>
      <c r="D54" s="19" t="str">
        <f t="shared" si="23"/>
        <v>Historical 2017</v>
      </c>
      <c r="E54" s="19" t="str">
        <f t="shared" si="23"/>
        <v>Historical 2018</v>
      </c>
      <c r="F54" s="19" t="str">
        <f t="shared" si="23"/>
        <v>Historical 2019</v>
      </c>
      <c r="G54" s="19" t="str">
        <f>G15</f>
        <v>Historical 2020</v>
      </c>
      <c r="H54" s="19" t="str">
        <f t="shared" ref="H54:M54" si="24">H15</f>
        <v>Historical 2021</v>
      </c>
      <c r="I54" s="19" t="str">
        <f t="shared" si="24"/>
        <v>Historical 2022</v>
      </c>
      <c r="J54" s="19" t="str">
        <f t="shared" si="24"/>
        <v>Historical 2023</v>
      </c>
      <c r="K54" s="19" t="str">
        <f t="shared" si="24"/>
        <v>Historical 2024</v>
      </c>
      <c r="L54" s="19" t="str">
        <f t="shared" si="24"/>
        <v>Historical 2025</v>
      </c>
      <c r="M54" s="19" t="str">
        <f t="shared" si="24"/>
        <v>2026 Bridge Year</v>
      </c>
      <c r="N54" s="19" t="s">
        <v>28</v>
      </c>
      <c r="O54" s="19" t="s">
        <v>29</v>
      </c>
      <c r="P54" s="19" t="s">
        <v>30</v>
      </c>
      <c r="Q54" s="19" t="s">
        <v>31</v>
      </c>
      <c r="R54" s="19" t="s">
        <v>32</v>
      </c>
      <c r="S54" s="17"/>
      <c r="T54" s="18" t="s">
        <v>16</v>
      </c>
      <c r="U54" s="19" t="str">
        <f t="shared" ref="U54:Y54" si="25">B15</f>
        <v>Historical 2015</v>
      </c>
      <c r="V54" s="19" t="str">
        <f t="shared" si="25"/>
        <v>Historical 2016</v>
      </c>
      <c r="W54" s="19" t="str">
        <f t="shared" si="25"/>
        <v>Historical 2017</v>
      </c>
      <c r="X54" s="19" t="str">
        <f t="shared" si="25"/>
        <v>Historical 2018</v>
      </c>
      <c r="Y54" s="19" t="str">
        <f t="shared" si="25"/>
        <v>Historical 2019</v>
      </c>
      <c r="Z54" s="19" t="str">
        <f>G15</f>
        <v>Historical 2020</v>
      </c>
      <c r="AA54" s="19" t="str">
        <f t="shared" ref="AA54:AK54" si="26">H15</f>
        <v>Historical 2021</v>
      </c>
      <c r="AB54" s="19" t="str">
        <f t="shared" si="26"/>
        <v>Historical 2022</v>
      </c>
      <c r="AC54" s="19" t="str">
        <f t="shared" si="26"/>
        <v>Historical 2023</v>
      </c>
      <c r="AD54" s="19" t="str">
        <f t="shared" si="26"/>
        <v>Historical 2024</v>
      </c>
      <c r="AE54" s="19" t="str">
        <f t="shared" si="26"/>
        <v>Historical 2025</v>
      </c>
      <c r="AF54" s="19" t="str">
        <f t="shared" si="26"/>
        <v>2026 Bridge Year</v>
      </c>
      <c r="AG54" s="19" t="str">
        <f t="shared" si="26"/>
        <v>2027 Test Year</v>
      </c>
      <c r="AH54" s="19" t="str">
        <f t="shared" si="26"/>
        <v>2028 Test Year</v>
      </c>
      <c r="AI54" s="19" t="str">
        <f t="shared" si="26"/>
        <v>2029 Test Year</v>
      </c>
      <c r="AJ54" s="19" t="str">
        <f t="shared" si="26"/>
        <v>2030 Test Year</v>
      </c>
      <c r="AK54" s="19" t="str">
        <f t="shared" si="26"/>
        <v>2031 Test Year</v>
      </c>
    </row>
    <row r="55" spans="1:37" x14ac:dyDescent="0.25">
      <c r="A55" s="20" t="str">
        <f>A42</f>
        <v>Residential</v>
      </c>
      <c r="B55" s="21">
        <v>1230163338</v>
      </c>
      <c r="C55" s="21">
        <v>1247142493</v>
      </c>
      <c r="D55" s="21">
        <v>1240233097</v>
      </c>
      <c r="E55" s="21">
        <v>1249247605</v>
      </c>
      <c r="F55" s="21">
        <v>1269579282</v>
      </c>
      <c r="G55" s="21">
        <v>1339831612</v>
      </c>
      <c r="H55" s="21">
        <v>1369157895</v>
      </c>
      <c r="I55" s="21">
        <v>1377918724</v>
      </c>
      <c r="J55" s="21">
        <v>1385701477</v>
      </c>
      <c r="K55" s="21">
        <v>1417238229</v>
      </c>
      <c r="L55" s="21">
        <v>1444190148</v>
      </c>
      <c r="M55" s="21">
        <f>M29</f>
        <v>1475917371</v>
      </c>
      <c r="N55" s="21">
        <f t="shared" ref="N55:R55" si="27">N29</f>
        <v>1501336688</v>
      </c>
      <c r="O55" s="21">
        <f t="shared" si="27"/>
        <v>1527188609</v>
      </c>
      <c r="P55" s="21">
        <f t="shared" si="27"/>
        <v>1552409696</v>
      </c>
      <c r="Q55" s="21">
        <f t="shared" si="27"/>
        <v>1586401588</v>
      </c>
      <c r="R55" s="21">
        <f t="shared" si="27"/>
        <v>1620511349</v>
      </c>
      <c r="T55" s="20" t="str">
        <f t="shared" ref="T55:T64" si="28">A55</f>
        <v>Residential</v>
      </c>
      <c r="U55" s="23" t="str">
        <f>IF(ISERROR((B55-#REF!)/#REF!), "", (B55-#REF!)/#REF!)</f>
        <v/>
      </c>
      <c r="V55" s="23">
        <f t="shared" ref="V55:AA64" si="29">IF(ISERROR((C55-B55)/B55), "", (C55-B55)/B55)</f>
        <v>1.3802358171074027E-2</v>
      </c>
      <c r="W55" s="23">
        <f t="shared" si="29"/>
        <v>-5.5401816863600364E-3</v>
      </c>
      <c r="X55" s="23">
        <f t="shared" si="29"/>
        <v>7.2683981920859831E-3</v>
      </c>
      <c r="Y55" s="23">
        <f t="shared" si="29"/>
        <v>1.6275137865883683E-2</v>
      </c>
      <c r="Z55" s="23">
        <f t="shared" si="29"/>
        <v>5.5335126365113445E-2</v>
      </c>
      <c r="AA55" s="23">
        <f>IF(ISERROR((H55-G55)/G55), "", (H55-G55)/G55)</f>
        <v>2.1888036330344474E-2</v>
      </c>
      <c r="AB55" s="23">
        <f t="shared" ref="AB55:AK64" si="30">IF(ISERROR((I55-H55)/H55), "", (I55-H55)/H55)</f>
        <v>6.3986988147922853E-3</v>
      </c>
      <c r="AC55" s="23">
        <f t="shared" si="30"/>
        <v>5.6481945302312327E-3</v>
      </c>
      <c r="AD55" s="23">
        <f t="shared" si="30"/>
        <v>2.2758691192475363E-2</v>
      </c>
      <c r="AE55" s="23">
        <f t="shared" si="30"/>
        <v>1.9017211396433479E-2</v>
      </c>
      <c r="AF55" s="23">
        <f t="shared" si="30"/>
        <v>2.1968868188124491E-2</v>
      </c>
      <c r="AG55" s="23">
        <f t="shared" si="30"/>
        <v>1.7222723642569011E-2</v>
      </c>
      <c r="AH55" s="23">
        <f t="shared" si="30"/>
        <v>1.7219269472751337E-2</v>
      </c>
      <c r="AI55" s="23">
        <f t="shared" si="30"/>
        <v>1.6514716552603621E-2</v>
      </c>
      <c r="AJ55" s="23">
        <f t="shared" si="30"/>
        <v>2.1896212119509977E-2</v>
      </c>
      <c r="AK55" s="23">
        <f t="shared" si="30"/>
        <v>2.1501340680705371E-2</v>
      </c>
    </row>
    <row r="56" spans="1:37" x14ac:dyDescent="0.25">
      <c r="A56" s="20" t="str">
        <f t="shared" ref="A56:A64" si="31">A43</f>
        <v>General Service &lt; 50 kW</v>
      </c>
      <c r="B56" s="21">
        <v>357244142</v>
      </c>
      <c r="C56" s="21">
        <v>358746741</v>
      </c>
      <c r="D56" s="21">
        <v>355542796</v>
      </c>
      <c r="E56" s="21">
        <v>352747631</v>
      </c>
      <c r="F56" s="21">
        <v>349797027</v>
      </c>
      <c r="G56" s="21">
        <v>328183551</v>
      </c>
      <c r="H56" s="21">
        <v>328809578</v>
      </c>
      <c r="I56" s="21">
        <v>341996099</v>
      </c>
      <c r="J56" s="21">
        <v>353099470</v>
      </c>
      <c r="K56" s="21">
        <v>354606731</v>
      </c>
      <c r="L56" s="21">
        <v>354963668</v>
      </c>
      <c r="M56" s="21">
        <f t="shared" ref="M56:R61" si="32">M30</f>
        <v>359353992</v>
      </c>
      <c r="N56" s="21">
        <f t="shared" si="32"/>
        <v>359437881</v>
      </c>
      <c r="O56" s="21">
        <f t="shared" si="32"/>
        <v>358097514</v>
      </c>
      <c r="P56" s="21">
        <f t="shared" si="32"/>
        <v>357895100</v>
      </c>
      <c r="Q56" s="21">
        <f t="shared" si="32"/>
        <v>358082662</v>
      </c>
      <c r="R56" s="21">
        <f t="shared" si="32"/>
        <v>360015337</v>
      </c>
      <c r="T56" s="20" t="str">
        <f t="shared" si="28"/>
        <v>General Service &lt; 50 kW</v>
      </c>
      <c r="U56" s="23" t="str">
        <f>IF(ISERROR((B56-#REF!)/#REF!), "", (B56-#REF!)/#REF!)</f>
        <v/>
      </c>
      <c r="V56" s="23">
        <f t="shared" si="29"/>
        <v>4.2060843645688106E-3</v>
      </c>
      <c r="W56" s="23">
        <f t="shared" si="29"/>
        <v>-8.9309382743633058E-3</v>
      </c>
      <c r="X56" s="23">
        <f t="shared" si="29"/>
        <v>-7.8616836888462781E-3</v>
      </c>
      <c r="Y56" s="23">
        <f t="shared" si="29"/>
        <v>-8.3646316536141394E-3</v>
      </c>
      <c r="Z56" s="23">
        <f t="shared" si="29"/>
        <v>-6.1788621205176794E-2</v>
      </c>
      <c r="AA56" s="23">
        <f t="shared" si="29"/>
        <v>1.9075514238676757E-3</v>
      </c>
      <c r="AB56" s="23">
        <f t="shared" si="30"/>
        <v>4.0103822644728435E-2</v>
      </c>
      <c r="AC56" s="23">
        <f t="shared" si="30"/>
        <v>3.2466367401459743E-2</v>
      </c>
      <c r="AD56" s="23">
        <f t="shared" si="30"/>
        <v>4.2686583471790544E-3</v>
      </c>
      <c r="AE56" s="23">
        <f t="shared" si="30"/>
        <v>1.0065714178448576E-3</v>
      </c>
      <c r="AF56" s="23">
        <f t="shared" si="30"/>
        <v>1.2368375684015075E-2</v>
      </c>
      <c r="AG56" s="23">
        <f t="shared" si="30"/>
        <v>2.334439073102046E-4</v>
      </c>
      <c r="AH56" s="23">
        <f t="shared" si="30"/>
        <v>-3.7290643831722342E-3</v>
      </c>
      <c r="AI56" s="23">
        <f t="shared" si="30"/>
        <v>-5.6524826921864637E-4</v>
      </c>
      <c r="AJ56" s="23">
        <f t="shared" si="30"/>
        <v>5.2406976234097642E-4</v>
      </c>
      <c r="AK56" s="23">
        <f t="shared" si="30"/>
        <v>5.3972872889333024E-3</v>
      </c>
    </row>
    <row r="57" spans="1:37" x14ac:dyDescent="0.25">
      <c r="A57" s="20" t="str">
        <f t="shared" si="31"/>
        <v>General Service &gt;= 50 kW</v>
      </c>
      <c r="B57" s="21">
        <v>1402633388</v>
      </c>
      <c r="C57" s="21">
        <v>1409685684</v>
      </c>
      <c r="D57" s="21">
        <v>1405721545</v>
      </c>
      <c r="E57" s="21">
        <v>1418369551</v>
      </c>
      <c r="F57" s="21">
        <v>1423185111</v>
      </c>
      <c r="G57" s="21">
        <v>1337020988</v>
      </c>
      <c r="H57" s="21">
        <v>1352358087</v>
      </c>
      <c r="I57" s="21">
        <v>1386333564</v>
      </c>
      <c r="J57" s="21">
        <v>1419893876</v>
      </c>
      <c r="K57" s="21">
        <v>1419906774</v>
      </c>
      <c r="L57" s="21">
        <v>1404618077</v>
      </c>
      <c r="M57" s="21">
        <f t="shared" si="32"/>
        <v>1509489314</v>
      </c>
      <c r="N57" s="21">
        <f t="shared" si="32"/>
        <v>1634769955</v>
      </c>
      <c r="O57" s="21">
        <f t="shared" si="32"/>
        <v>1685035352</v>
      </c>
      <c r="P57" s="21">
        <f t="shared" si="32"/>
        <v>1716888801</v>
      </c>
      <c r="Q57" s="21">
        <f t="shared" si="32"/>
        <v>1728522186</v>
      </c>
      <c r="R57" s="21">
        <f t="shared" si="32"/>
        <v>1747669368</v>
      </c>
      <c r="T57" s="20" t="str">
        <f t="shared" si="28"/>
        <v>General Service &gt;= 50 kW</v>
      </c>
      <c r="U57" s="23" t="str">
        <f>IF(ISERROR((B57-#REF!)/#REF!), "", (B57-#REF!)/#REF!)</f>
        <v/>
      </c>
      <c r="V57" s="23">
        <f t="shared" si="29"/>
        <v>5.0278968548266153E-3</v>
      </c>
      <c r="W57" s="23">
        <f t="shared" si="29"/>
        <v>-2.8120729642027065E-3</v>
      </c>
      <c r="X57" s="23">
        <f t="shared" si="29"/>
        <v>8.9975187795816279E-3</v>
      </c>
      <c r="Y57" s="23">
        <f t="shared" si="29"/>
        <v>3.3951377457340807E-3</v>
      </c>
      <c r="Z57" s="23">
        <f t="shared" si="29"/>
        <v>-6.0543159378232139E-2</v>
      </c>
      <c r="AA57" s="23">
        <f t="shared" si="29"/>
        <v>1.14710981634942E-2</v>
      </c>
      <c r="AB57" s="23">
        <f t="shared" si="30"/>
        <v>2.5123136635629852E-2</v>
      </c>
      <c r="AC57" s="23">
        <f t="shared" si="30"/>
        <v>2.4207963271961869E-2</v>
      </c>
      <c r="AD57" s="23">
        <f t="shared" si="30"/>
        <v>9.0837774695775931E-6</v>
      </c>
      <c r="AE57" s="23">
        <f t="shared" si="30"/>
        <v>-1.0767394930394213E-2</v>
      </c>
      <c r="AF57" s="23">
        <f t="shared" si="30"/>
        <v>7.4661745222576972E-2</v>
      </c>
      <c r="AG57" s="23">
        <f t="shared" si="30"/>
        <v>8.2995381178299618E-2</v>
      </c>
      <c r="AH57" s="23">
        <f t="shared" si="30"/>
        <v>3.0747688288655879E-2</v>
      </c>
      <c r="AI57" s="23">
        <f t="shared" si="30"/>
        <v>1.8903727427553699E-2</v>
      </c>
      <c r="AJ57" s="23">
        <f t="shared" si="30"/>
        <v>6.775852340130676E-3</v>
      </c>
      <c r="AK57" s="23">
        <f t="shared" si="30"/>
        <v>1.1077197709743483E-2</v>
      </c>
    </row>
    <row r="58" spans="1:37" x14ac:dyDescent="0.25">
      <c r="A58" s="20" t="str">
        <f t="shared" si="31"/>
        <v>Large User</v>
      </c>
      <c r="B58" s="21">
        <v>210025833</v>
      </c>
      <c r="C58" s="21">
        <v>219875796</v>
      </c>
      <c r="D58" s="21">
        <v>232685606</v>
      </c>
      <c r="E58" s="21">
        <v>245208597</v>
      </c>
      <c r="F58" s="21">
        <v>256336645</v>
      </c>
      <c r="G58" s="21">
        <v>250800202</v>
      </c>
      <c r="H58" s="21">
        <v>284375676</v>
      </c>
      <c r="I58" s="21">
        <v>299045621</v>
      </c>
      <c r="J58" s="21">
        <v>301923874</v>
      </c>
      <c r="K58" s="21">
        <v>311872037</v>
      </c>
      <c r="L58" s="21">
        <v>314537210</v>
      </c>
      <c r="M58" s="21">
        <f t="shared" si="32"/>
        <v>343075152</v>
      </c>
      <c r="N58" s="21">
        <f t="shared" si="32"/>
        <v>409486871</v>
      </c>
      <c r="O58" s="21">
        <f t="shared" si="32"/>
        <v>486502047</v>
      </c>
      <c r="P58" s="21">
        <f t="shared" si="32"/>
        <v>530848433</v>
      </c>
      <c r="Q58" s="21">
        <f t="shared" si="32"/>
        <v>538574069</v>
      </c>
      <c r="R58" s="21">
        <f t="shared" si="32"/>
        <v>543584528</v>
      </c>
      <c r="T58" s="20" t="str">
        <f t="shared" si="28"/>
        <v>Large User</v>
      </c>
      <c r="U58" s="23" t="str">
        <f>IF(ISERROR((B58-#REF!)/#REF!), "", (B58-#REF!)/#REF!)</f>
        <v/>
      </c>
      <c r="V58" s="23">
        <f t="shared" si="29"/>
        <v>4.6898816489874366E-2</v>
      </c>
      <c r="W58" s="23">
        <f t="shared" si="29"/>
        <v>5.8259300173266908E-2</v>
      </c>
      <c r="X58" s="23">
        <f t="shared" si="29"/>
        <v>5.3819362595209259E-2</v>
      </c>
      <c r="Y58" s="23">
        <f t="shared" si="29"/>
        <v>4.5381965135586171E-2</v>
      </c>
      <c r="Z58" s="23">
        <f t="shared" si="29"/>
        <v>-2.1598328245265128E-2</v>
      </c>
      <c r="AA58" s="23">
        <f t="shared" si="29"/>
        <v>0.13387339297278555</v>
      </c>
      <c r="AB58" s="23">
        <f t="shared" si="30"/>
        <v>5.1586497151746548E-2</v>
      </c>
      <c r="AC58" s="23">
        <f t="shared" si="30"/>
        <v>9.624795676242321E-3</v>
      </c>
      <c r="AD58" s="23">
        <f t="shared" si="30"/>
        <v>3.2949242695527944E-2</v>
      </c>
      <c r="AE58" s="23">
        <f t="shared" si="30"/>
        <v>8.5457260793150233E-3</v>
      </c>
      <c r="AF58" s="23">
        <f t="shared" si="30"/>
        <v>9.0729939392544368E-2</v>
      </c>
      <c r="AG58" s="23">
        <f t="shared" si="30"/>
        <v>0.19357775872966748</v>
      </c>
      <c r="AH58" s="23">
        <f t="shared" si="30"/>
        <v>0.18807727781826733</v>
      </c>
      <c r="AI58" s="23">
        <f t="shared" si="30"/>
        <v>9.1153544519412891E-2</v>
      </c>
      <c r="AJ58" s="23">
        <f t="shared" si="30"/>
        <v>1.4553374409226145E-2</v>
      </c>
      <c r="AK58" s="23">
        <f t="shared" si="30"/>
        <v>9.303193912219343E-3</v>
      </c>
    </row>
    <row r="59" spans="1:37" x14ac:dyDescent="0.25">
      <c r="A59" s="20" t="str">
        <f t="shared" si="31"/>
        <v>Unmetered Scattered Load Connections</v>
      </c>
      <c r="B59" s="21">
        <v>5455378</v>
      </c>
      <c r="C59" s="21">
        <v>5319487</v>
      </c>
      <c r="D59" s="21">
        <v>5264809</v>
      </c>
      <c r="E59" s="21">
        <v>5244007</v>
      </c>
      <c r="F59" s="21">
        <v>5195123</v>
      </c>
      <c r="G59" s="21">
        <v>6365423</v>
      </c>
      <c r="H59" s="21">
        <v>6446512</v>
      </c>
      <c r="I59" s="21">
        <v>6425119</v>
      </c>
      <c r="J59" s="21">
        <v>6412757</v>
      </c>
      <c r="K59" s="21">
        <v>6402637</v>
      </c>
      <c r="L59" s="21">
        <v>6382480</v>
      </c>
      <c r="M59" s="21">
        <f t="shared" si="32"/>
        <v>6509454</v>
      </c>
      <c r="N59" s="21">
        <f t="shared" si="32"/>
        <v>6479774</v>
      </c>
      <c r="O59" s="21">
        <f t="shared" si="32"/>
        <v>6450484</v>
      </c>
      <c r="P59" s="21">
        <f t="shared" si="32"/>
        <v>6421581</v>
      </c>
      <c r="Q59" s="21">
        <f t="shared" si="32"/>
        <v>6393062</v>
      </c>
      <c r="R59" s="21">
        <f t="shared" si="32"/>
        <v>6364926</v>
      </c>
      <c r="T59" s="20" t="str">
        <f t="shared" si="28"/>
        <v>Unmetered Scattered Load Connections</v>
      </c>
      <c r="U59" s="23" t="str">
        <f>IF(ISERROR((B59-#REF!)/#REF!), "", (B59-#REF!)/#REF!)</f>
        <v/>
      </c>
      <c r="V59" s="23">
        <f t="shared" si="29"/>
        <v>-2.4909547972661105E-2</v>
      </c>
      <c r="W59" s="23">
        <f t="shared" si="29"/>
        <v>-1.0278810719905886E-2</v>
      </c>
      <c r="X59" s="23">
        <f t="shared" si="29"/>
        <v>-3.9511404877175978E-3</v>
      </c>
      <c r="Y59" s="23">
        <f t="shared" si="29"/>
        <v>-9.3218792423427361E-3</v>
      </c>
      <c r="Z59" s="23">
        <f t="shared" si="29"/>
        <v>0.22526896860767301</v>
      </c>
      <c r="AA59" s="23">
        <f t="shared" si="29"/>
        <v>1.2738980583065728E-2</v>
      </c>
      <c r="AB59" s="23">
        <f t="shared" si="30"/>
        <v>-3.3185387694927115E-3</v>
      </c>
      <c r="AC59" s="23">
        <f t="shared" si="30"/>
        <v>-1.9240110572271113E-3</v>
      </c>
      <c r="AD59" s="23">
        <f t="shared" si="30"/>
        <v>-1.5781043941006964E-3</v>
      </c>
      <c r="AE59" s="23">
        <f t="shared" si="30"/>
        <v>-3.148234079177064E-3</v>
      </c>
      <c r="AF59" s="23">
        <f t="shared" si="30"/>
        <v>1.9894147729409256E-2</v>
      </c>
      <c r="AG59" s="23">
        <f t="shared" si="30"/>
        <v>-4.5595221964852967E-3</v>
      </c>
      <c r="AH59" s="23">
        <f t="shared" si="30"/>
        <v>-4.5202193780215175E-3</v>
      </c>
      <c r="AI59" s="23">
        <f t="shared" si="30"/>
        <v>-4.4807490414672758E-3</v>
      </c>
      <c r="AJ59" s="23">
        <f t="shared" si="30"/>
        <v>-4.4411181607769178E-3</v>
      </c>
      <c r="AK59" s="23">
        <f t="shared" si="30"/>
        <v>-4.4010209818080917E-3</v>
      </c>
    </row>
    <row r="60" spans="1:37" x14ac:dyDescent="0.25">
      <c r="A60" s="20" t="str">
        <f t="shared" si="31"/>
        <v>Sentinel Lighting Connections</v>
      </c>
      <c r="B60" s="21">
        <v>142040</v>
      </c>
      <c r="C60" s="21">
        <v>179408</v>
      </c>
      <c r="D60" s="21">
        <v>326142</v>
      </c>
      <c r="E60" s="21">
        <v>265148</v>
      </c>
      <c r="F60" s="21">
        <v>247564</v>
      </c>
      <c r="G60" s="21">
        <v>242828</v>
      </c>
      <c r="H60" s="21">
        <v>241169</v>
      </c>
      <c r="I60" s="21">
        <v>236142</v>
      </c>
      <c r="J60" s="21">
        <v>238591</v>
      </c>
      <c r="K60" s="21">
        <v>91982</v>
      </c>
      <c r="L60" s="21">
        <v>90555</v>
      </c>
      <c r="M60" s="21">
        <f t="shared" si="32"/>
        <v>88990</v>
      </c>
      <c r="N60" s="21">
        <f t="shared" si="32"/>
        <v>87458</v>
      </c>
      <c r="O60" s="21">
        <f t="shared" si="32"/>
        <v>85959</v>
      </c>
      <c r="P60" s="21">
        <f t="shared" si="32"/>
        <v>84492</v>
      </c>
      <c r="Q60" s="21">
        <f t="shared" si="32"/>
        <v>83058</v>
      </c>
      <c r="R60" s="21">
        <f t="shared" si="32"/>
        <v>81654</v>
      </c>
      <c r="T60" s="20" t="str">
        <f t="shared" si="28"/>
        <v>Sentinel Lighting Connections</v>
      </c>
      <c r="U60" s="23" t="str">
        <f>IF(ISERROR((B60-#REF!)/#REF!), "", (B60-#REF!)/#REF!)</f>
        <v/>
      </c>
      <c r="V60" s="23">
        <f t="shared" si="29"/>
        <v>0.26308082230357643</v>
      </c>
      <c r="W60" s="23">
        <f t="shared" si="29"/>
        <v>0.81787880139124236</v>
      </c>
      <c r="X60" s="23">
        <f t="shared" si="29"/>
        <v>-0.18701669824800241</v>
      </c>
      <c r="Y60" s="23">
        <f t="shared" si="29"/>
        <v>-6.6317679182946884E-2</v>
      </c>
      <c r="Z60" s="23">
        <f t="shared" si="29"/>
        <v>-1.9130406682716389E-2</v>
      </c>
      <c r="AA60" s="23">
        <f t="shared" si="29"/>
        <v>-6.8319963101454526E-3</v>
      </c>
      <c r="AB60" s="23">
        <f t="shared" si="30"/>
        <v>-2.0844304201617952E-2</v>
      </c>
      <c r="AC60" s="23">
        <f t="shared" si="30"/>
        <v>1.037087853918405E-2</v>
      </c>
      <c r="AD60" s="23">
        <f t="shared" si="30"/>
        <v>-0.61447833321458056</v>
      </c>
      <c r="AE60" s="23">
        <f t="shared" si="30"/>
        <v>-1.5513904894435868E-2</v>
      </c>
      <c r="AF60" s="23">
        <f t="shared" si="30"/>
        <v>-1.7282314615427088E-2</v>
      </c>
      <c r="AG60" s="23">
        <f t="shared" si="30"/>
        <v>-1.7215417462636252E-2</v>
      </c>
      <c r="AH60" s="23">
        <f t="shared" si="30"/>
        <v>-1.7139655606119509E-2</v>
      </c>
      <c r="AI60" s="23">
        <f t="shared" si="30"/>
        <v>-1.7066275782640562E-2</v>
      </c>
      <c r="AJ60" s="23">
        <f t="shared" si="30"/>
        <v>-1.6972021019741514E-2</v>
      </c>
      <c r="AK60" s="23">
        <f t="shared" si="30"/>
        <v>-1.6903850321462112E-2</v>
      </c>
    </row>
    <row r="61" spans="1:37" x14ac:dyDescent="0.25">
      <c r="A61" s="20" t="str">
        <f t="shared" si="31"/>
        <v>Street Lighting Connections</v>
      </c>
      <c r="B61" s="21">
        <v>29350208</v>
      </c>
      <c r="C61" s="21">
        <v>26737106</v>
      </c>
      <c r="D61" s="21">
        <v>24292248</v>
      </c>
      <c r="E61" s="21">
        <v>19065687</v>
      </c>
      <c r="F61" s="21">
        <v>16498218</v>
      </c>
      <c r="G61" s="21">
        <v>14604685</v>
      </c>
      <c r="H61" s="21">
        <v>14258337</v>
      </c>
      <c r="I61" s="21">
        <v>14536997</v>
      </c>
      <c r="J61" s="21">
        <v>14831879</v>
      </c>
      <c r="K61" s="21">
        <v>15133018</v>
      </c>
      <c r="L61" s="21">
        <v>15240214</v>
      </c>
      <c r="M61" s="21">
        <f t="shared" si="32"/>
        <v>15431376</v>
      </c>
      <c r="N61" s="21">
        <f t="shared" si="32"/>
        <v>15625049</v>
      </c>
      <c r="O61" s="21">
        <f t="shared" si="32"/>
        <v>15821266</v>
      </c>
      <c r="P61" s="21">
        <f t="shared" si="32"/>
        <v>16020065</v>
      </c>
      <c r="Q61" s="21">
        <f t="shared" si="32"/>
        <v>16221479</v>
      </c>
      <c r="R61" s="21">
        <f t="shared" si="32"/>
        <v>16425546</v>
      </c>
      <c r="T61" s="20" t="str">
        <f t="shared" si="28"/>
        <v>Street Lighting Connections</v>
      </c>
      <c r="U61" s="23" t="str">
        <f>IF(ISERROR((B61-#REF!)/#REF!), "", (B61-#REF!)/#REF!)</f>
        <v/>
      </c>
      <c r="V61" s="23">
        <f t="shared" si="29"/>
        <v>-8.9031805157905528E-2</v>
      </c>
      <c r="W61" s="23">
        <f t="shared" si="29"/>
        <v>-9.1440636843793041E-2</v>
      </c>
      <c r="X61" s="23">
        <f t="shared" si="29"/>
        <v>-0.2151534514220339</v>
      </c>
      <c r="Y61" s="23">
        <f t="shared" si="29"/>
        <v>-0.13466438424170082</v>
      </c>
      <c r="Z61" s="23">
        <f t="shared" si="29"/>
        <v>-0.11477197113045785</v>
      </c>
      <c r="AA61" s="23">
        <f t="shared" si="29"/>
        <v>-2.3714855883574346E-2</v>
      </c>
      <c r="AB61" s="23">
        <f t="shared" si="30"/>
        <v>1.9543653653297716E-2</v>
      </c>
      <c r="AC61" s="23">
        <f t="shared" si="30"/>
        <v>2.0284932300667049E-2</v>
      </c>
      <c r="AD61" s="23">
        <f t="shared" si="30"/>
        <v>2.0303496273128982E-2</v>
      </c>
      <c r="AE61" s="23">
        <f t="shared" si="30"/>
        <v>7.08358372401328E-3</v>
      </c>
      <c r="AF61" s="23">
        <f t="shared" si="30"/>
        <v>1.2543262187788177E-2</v>
      </c>
      <c r="AG61" s="23">
        <f t="shared" si="30"/>
        <v>1.2550598209777275E-2</v>
      </c>
      <c r="AH61" s="23">
        <f t="shared" si="30"/>
        <v>1.2557848618586732E-2</v>
      </c>
      <c r="AI61" s="23">
        <f t="shared" si="30"/>
        <v>1.2565302928349729E-2</v>
      </c>
      <c r="AJ61" s="23">
        <f t="shared" si="30"/>
        <v>1.2572608163574866E-2</v>
      </c>
      <c r="AK61" s="23">
        <f t="shared" si="30"/>
        <v>1.2580048958544409E-2</v>
      </c>
    </row>
    <row r="62" spans="1:37" hidden="1" x14ac:dyDescent="0.25">
      <c r="A62" s="20" t="str">
        <f t="shared" si="31"/>
        <v>Wholesale Market Participants</v>
      </c>
      <c r="B62" s="21"/>
      <c r="C62" s="21">
        <v>848795238.83263481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T62" s="20" t="str">
        <f t="shared" si="28"/>
        <v>Wholesale Market Participants</v>
      </c>
      <c r="U62" s="23" t="str">
        <f>IF(ISERROR((B62-#REF!)/#REF!), "", (B62-#REF!)/#REF!)</f>
        <v/>
      </c>
      <c r="V62" s="23" t="str">
        <f t="shared" si="29"/>
        <v/>
      </c>
      <c r="W62" s="23">
        <f t="shared" si="29"/>
        <v>-1</v>
      </c>
      <c r="X62" s="23" t="str">
        <f t="shared" si="29"/>
        <v/>
      </c>
      <c r="Y62" s="23" t="str">
        <f t="shared" si="29"/>
        <v/>
      </c>
      <c r="Z62" s="23" t="str">
        <f t="shared" si="29"/>
        <v/>
      </c>
      <c r="AA62" s="23" t="str">
        <f t="shared" si="29"/>
        <v/>
      </c>
      <c r="AB62" s="23" t="str">
        <f t="shared" si="30"/>
        <v/>
      </c>
      <c r="AC62" s="23" t="str">
        <f t="shared" si="30"/>
        <v/>
      </c>
      <c r="AD62" s="23" t="str">
        <f t="shared" si="30"/>
        <v/>
      </c>
      <c r="AE62" s="23" t="str">
        <f t="shared" si="30"/>
        <v/>
      </c>
      <c r="AF62" s="23" t="str">
        <f t="shared" si="30"/>
        <v/>
      </c>
      <c r="AG62" s="23" t="str">
        <f t="shared" si="30"/>
        <v/>
      </c>
      <c r="AH62" s="23" t="str">
        <f t="shared" si="30"/>
        <v/>
      </c>
      <c r="AI62" s="23" t="str">
        <f t="shared" si="30"/>
        <v/>
      </c>
      <c r="AJ62" s="23" t="str">
        <f t="shared" si="30"/>
        <v/>
      </c>
      <c r="AK62" s="23" t="str">
        <f t="shared" si="30"/>
        <v/>
      </c>
    </row>
    <row r="63" spans="1:37" hidden="1" x14ac:dyDescent="0.25">
      <c r="A63" s="20" t="str">
        <f t="shared" si="31"/>
        <v>Embedded Distributor(s)</v>
      </c>
      <c r="B63" s="21"/>
      <c r="C63" s="21">
        <v>2417088713.1172447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T63" s="20" t="str">
        <f t="shared" si="28"/>
        <v>Embedded Distributor(s)</v>
      </c>
      <c r="U63" s="23" t="str">
        <f>IF(ISERROR((B63-#REF!)/#REF!), "", (B63-#REF!)/#REF!)</f>
        <v/>
      </c>
      <c r="V63" s="23" t="str">
        <f t="shared" si="29"/>
        <v/>
      </c>
      <c r="W63" s="23">
        <f t="shared" si="29"/>
        <v>-1</v>
      </c>
      <c r="X63" s="23" t="str">
        <f t="shared" si="29"/>
        <v/>
      </c>
      <c r="Y63" s="23" t="str">
        <f t="shared" si="29"/>
        <v/>
      </c>
      <c r="Z63" s="23" t="str">
        <f t="shared" si="29"/>
        <v/>
      </c>
      <c r="AA63" s="23" t="str">
        <f t="shared" si="29"/>
        <v/>
      </c>
      <c r="AB63" s="23" t="str">
        <f t="shared" si="30"/>
        <v/>
      </c>
      <c r="AC63" s="23" t="str">
        <f t="shared" si="30"/>
        <v/>
      </c>
      <c r="AD63" s="23" t="str">
        <f t="shared" si="30"/>
        <v/>
      </c>
      <c r="AE63" s="23" t="str">
        <f t="shared" si="30"/>
        <v/>
      </c>
      <c r="AF63" s="23" t="str">
        <f t="shared" si="30"/>
        <v/>
      </c>
      <c r="AG63" s="23" t="str">
        <f t="shared" si="30"/>
        <v/>
      </c>
      <c r="AH63" s="23" t="str">
        <f t="shared" si="30"/>
        <v/>
      </c>
      <c r="AI63" s="23" t="str">
        <f t="shared" si="30"/>
        <v/>
      </c>
      <c r="AJ63" s="23" t="str">
        <f t="shared" si="30"/>
        <v/>
      </c>
      <c r="AK63" s="23" t="str">
        <f t="shared" si="30"/>
        <v/>
      </c>
    </row>
    <row r="64" spans="1:37" hidden="1" x14ac:dyDescent="0.25">
      <c r="A64" s="20" t="str">
        <f t="shared" si="31"/>
        <v>Sub Transmission Customers</v>
      </c>
      <c r="B64" s="21"/>
      <c r="C64" s="21" t="e">
        <v>#VALUE!</v>
      </c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T64" s="20" t="str">
        <f t="shared" si="28"/>
        <v>Sub Transmission Customers</v>
      </c>
      <c r="U64" s="23" t="str">
        <f>IF(ISERROR((B64-#REF!)/#REF!), "", (B64-#REF!)/#REF!)</f>
        <v/>
      </c>
      <c r="V64" s="23" t="str">
        <f t="shared" si="29"/>
        <v/>
      </c>
      <c r="W64" s="23" t="str">
        <f t="shared" si="29"/>
        <v/>
      </c>
      <c r="X64" s="23" t="str">
        <f t="shared" si="29"/>
        <v/>
      </c>
      <c r="Y64" s="23" t="str">
        <f t="shared" si="29"/>
        <v/>
      </c>
      <c r="Z64" s="23" t="str">
        <f t="shared" si="29"/>
        <v/>
      </c>
      <c r="AA64" s="23" t="str">
        <f t="shared" si="29"/>
        <v/>
      </c>
      <c r="AB64" s="23" t="str">
        <f t="shared" si="30"/>
        <v/>
      </c>
      <c r="AC64" s="23" t="str">
        <f t="shared" si="30"/>
        <v/>
      </c>
      <c r="AD64" s="23" t="str">
        <f t="shared" si="30"/>
        <v/>
      </c>
      <c r="AE64" s="23" t="str">
        <f t="shared" si="30"/>
        <v/>
      </c>
      <c r="AF64" s="23" t="str">
        <f t="shared" si="30"/>
        <v/>
      </c>
      <c r="AG64" s="23" t="str">
        <f t="shared" si="30"/>
        <v/>
      </c>
      <c r="AH64" s="23" t="str">
        <f t="shared" si="30"/>
        <v/>
      </c>
      <c r="AI64" s="23" t="str">
        <f t="shared" si="30"/>
        <v/>
      </c>
      <c r="AJ64" s="23" t="str">
        <f t="shared" si="30"/>
        <v/>
      </c>
      <c r="AK64" s="23" t="str">
        <f t="shared" si="30"/>
        <v/>
      </c>
    </row>
    <row r="66" spans="1:55" x14ac:dyDescent="0.25">
      <c r="A66" s="27" t="s">
        <v>49</v>
      </c>
      <c r="T66" s="27" t="s">
        <v>50</v>
      </c>
    </row>
    <row r="67" spans="1:55" ht="32.25" customHeight="1" x14ac:dyDescent="0.25">
      <c r="A67" s="18" t="s">
        <v>16</v>
      </c>
      <c r="B67" s="19" t="str">
        <f t="shared" ref="B67:F67" si="33">B15</f>
        <v>Historical 2015</v>
      </c>
      <c r="C67" s="19" t="str">
        <f t="shared" si="33"/>
        <v>Historical 2016</v>
      </c>
      <c r="D67" s="19" t="str">
        <f t="shared" si="33"/>
        <v>Historical 2017</v>
      </c>
      <c r="E67" s="19" t="str">
        <f t="shared" si="33"/>
        <v>Historical 2018</v>
      </c>
      <c r="F67" s="19" t="str">
        <f t="shared" si="33"/>
        <v>Historical 2019</v>
      </c>
      <c r="G67" s="19" t="str">
        <f>G15</f>
        <v>Historical 2020</v>
      </c>
      <c r="H67" s="19" t="str">
        <f t="shared" ref="H67:M67" si="34">H15</f>
        <v>Historical 2021</v>
      </c>
      <c r="I67" s="19" t="str">
        <f t="shared" si="34"/>
        <v>Historical 2022</v>
      </c>
      <c r="J67" s="19" t="str">
        <f t="shared" si="34"/>
        <v>Historical 2023</v>
      </c>
      <c r="K67" s="19" t="str">
        <f t="shared" si="34"/>
        <v>Historical 2024</v>
      </c>
      <c r="L67" s="19" t="str">
        <f t="shared" si="34"/>
        <v>Historical 2025</v>
      </c>
      <c r="M67" s="19" t="str">
        <f t="shared" si="34"/>
        <v>2026 Bridge Year</v>
      </c>
      <c r="N67" s="19" t="s">
        <v>28</v>
      </c>
      <c r="O67" s="19" t="s">
        <v>29</v>
      </c>
      <c r="P67" s="19" t="s">
        <v>30</v>
      </c>
      <c r="Q67" s="19" t="s">
        <v>31</v>
      </c>
      <c r="R67" s="19" t="s">
        <v>32</v>
      </c>
      <c r="S67" s="17"/>
      <c r="T67" s="18" t="s">
        <v>16</v>
      </c>
      <c r="U67" s="19" t="str">
        <f t="shared" ref="U67:Y67" si="35">B15</f>
        <v>Historical 2015</v>
      </c>
      <c r="V67" s="19" t="str">
        <f t="shared" si="35"/>
        <v>Historical 2016</v>
      </c>
      <c r="W67" s="19" t="str">
        <f t="shared" si="35"/>
        <v>Historical 2017</v>
      </c>
      <c r="X67" s="19" t="str">
        <f t="shared" si="35"/>
        <v>Historical 2018</v>
      </c>
      <c r="Y67" s="19" t="str">
        <f t="shared" si="35"/>
        <v>Historical 2019</v>
      </c>
      <c r="Z67" s="19" t="str">
        <f>G15</f>
        <v>Historical 2020</v>
      </c>
      <c r="AA67" s="19" t="str">
        <f t="shared" ref="AA67:AK67" si="36">H15</f>
        <v>Historical 2021</v>
      </c>
      <c r="AB67" s="19" t="str">
        <f t="shared" si="36"/>
        <v>Historical 2022</v>
      </c>
      <c r="AC67" s="19" t="str">
        <f t="shared" si="36"/>
        <v>Historical 2023</v>
      </c>
      <c r="AD67" s="19" t="str">
        <f t="shared" si="36"/>
        <v>Historical 2024</v>
      </c>
      <c r="AE67" s="19" t="str">
        <f t="shared" si="36"/>
        <v>Historical 2025</v>
      </c>
      <c r="AF67" s="19" t="str">
        <f t="shared" si="36"/>
        <v>2026 Bridge Year</v>
      </c>
      <c r="AG67" s="19" t="str">
        <f t="shared" si="36"/>
        <v>2027 Test Year</v>
      </c>
      <c r="AH67" s="19" t="str">
        <f t="shared" si="36"/>
        <v>2028 Test Year</v>
      </c>
      <c r="AI67" s="19" t="str">
        <f t="shared" si="36"/>
        <v>2029 Test Year</v>
      </c>
      <c r="AJ67" s="19" t="str">
        <f t="shared" si="36"/>
        <v>2030 Test Year</v>
      </c>
      <c r="AK67" s="19" t="str">
        <f t="shared" si="36"/>
        <v>2031 Test Year</v>
      </c>
    </row>
    <row r="68" spans="1:55" x14ac:dyDescent="0.25">
      <c r="A68" s="20" t="str">
        <f>A55</f>
        <v>Residential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>
        <f>L42</f>
        <v>0</v>
      </c>
      <c r="M68" s="21">
        <f t="shared" ref="M68:R68" si="37">M42</f>
        <v>0</v>
      </c>
      <c r="N68" s="21">
        <f t="shared" si="37"/>
        <v>0</v>
      </c>
      <c r="O68" s="21">
        <f t="shared" si="37"/>
        <v>0</v>
      </c>
      <c r="P68" s="21">
        <f t="shared" si="37"/>
        <v>0</v>
      </c>
      <c r="Q68" s="21">
        <f t="shared" si="37"/>
        <v>0</v>
      </c>
      <c r="R68" s="21">
        <f t="shared" si="37"/>
        <v>0</v>
      </c>
      <c r="T68" s="20" t="str">
        <f t="shared" ref="T68:T77" si="38">A68</f>
        <v>Residential</v>
      </c>
      <c r="U68" s="23" t="str">
        <f>IF(ISERROR((B68-#REF!)/#REF!), "", (B68-#REF!)/#REF!)</f>
        <v/>
      </c>
      <c r="V68" s="23" t="str">
        <f t="shared" ref="V68:AA77" si="39">IF(ISERROR((C68-B68)/B68), "", (C68-B68)/B68)</f>
        <v/>
      </c>
      <c r="W68" s="23" t="str">
        <f t="shared" si="39"/>
        <v/>
      </c>
      <c r="X68" s="23" t="str">
        <f t="shared" si="39"/>
        <v/>
      </c>
      <c r="Y68" s="23" t="str">
        <f t="shared" si="39"/>
        <v/>
      </c>
      <c r="Z68" s="23" t="str">
        <f t="shared" si="39"/>
        <v/>
      </c>
      <c r="AA68" s="23" t="str">
        <f>IF(ISERROR((H68-G68)/G68), "", (H68-G68)/G68)</f>
        <v/>
      </c>
      <c r="AB68" s="23" t="str">
        <f t="shared" ref="AB68:AK77" si="40">IF(ISERROR((I68-H68)/H68), "", (I68-H68)/H68)</f>
        <v/>
      </c>
      <c r="AC68" s="23" t="str">
        <f t="shared" si="40"/>
        <v/>
      </c>
      <c r="AD68" s="23" t="str">
        <f t="shared" si="40"/>
        <v/>
      </c>
      <c r="AE68" s="23" t="str">
        <f t="shared" si="40"/>
        <v/>
      </c>
      <c r="AF68" s="23" t="str">
        <f t="shared" si="40"/>
        <v/>
      </c>
      <c r="AG68" s="23" t="str">
        <f t="shared" si="40"/>
        <v/>
      </c>
      <c r="AH68" s="23" t="str">
        <f t="shared" si="40"/>
        <v/>
      </c>
      <c r="AI68" s="23" t="str">
        <f t="shared" si="40"/>
        <v/>
      </c>
      <c r="AJ68" s="23" t="str">
        <f t="shared" si="40"/>
        <v/>
      </c>
      <c r="AK68" s="23" t="str">
        <f t="shared" si="40"/>
        <v/>
      </c>
    </row>
    <row r="69" spans="1:55" x14ac:dyDescent="0.25">
      <c r="A69" s="20" t="str">
        <f t="shared" ref="A69:A77" si="41">A56</f>
        <v>General Service &lt; 50 kW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>
        <f t="shared" ref="L69:R72" si="42">L43</f>
        <v>0</v>
      </c>
      <c r="M69" s="21">
        <f t="shared" si="42"/>
        <v>0</v>
      </c>
      <c r="N69" s="21">
        <f t="shared" si="42"/>
        <v>0</v>
      </c>
      <c r="O69" s="21">
        <f t="shared" si="42"/>
        <v>0</v>
      </c>
      <c r="P69" s="21">
        <f t="shared" si="42"/>
        <v>0</v>
      </c>
      <c r="Q69" s="21">
        <f t="shared" si="42"/>
        <v>0</v>
      </c>
      <c r="R69" s="21">
        <f t="shared" si="42"/>
        <v>0</v>
      </c>
      <c r="S69" s="17"/>
      <c r="T69" s="20" t="str">
        <f t="shared" si="38"/>
        <v>General Service &lt; 50 kW</v>
      </c>
      <c r="U69" s="23" t="str">
        <f>IF(ISERROR((B69-#REF!)/#REF!), "", (B69-#REF!)/#REF!)</f>
        <v/>
      </c>
      <c r="V69" s="23" t="str">
        <f t="shared" si="39"/>
        <v/>
      </c>
      <c r="W69" s="23" t="str">
        <f t="shared" si="39"/>
        <v/>
      </c>
      <c r="X69" s="23" t="str">
        <f t="shared" si="39"/>
        <v/>
      </c>
      <c r="Y69" s="23" t="str">
        <f t="shared" si="39"/>
        <v/>
      </c>
      <c r="Z69" s="23" t="str">
        <f t="shared" si="39"/>
        <v/>
      </c>
      <c r="AA69" s="23" t="str">
        <f t="shared" si="39"/>
        <v/>
      </c>
      <c r="AB69" s="23" t="str">
        <f t="shared" si="40"/>
        <v/>
      </c>
      <c r="AC69" s="23" t="str">
        <f t="shared" si="40"/>
        <v/>
      </c>
      <c r="AD69" s="23" t="str">
        <f t="shared" si="40"/>
        <v/>
      </c>
      <c r="AE69" s="23" t="str">
        <f t="shared" si="40"/>
        <v/>
      </c>
      <c r="AF69" s="23" t="str">
        <f t="shared" si="40"/>
        <v/>
      </c>
      <c r="AG69" s="23" t="str">
        <f t="shared" si="40"/>
        <v/>
      </c>
      <c r="AH69" s="23" t="str">
        <f t="shared" si="40"/>
        <v/>
      </c>
      <c r="AI69" s="23" t="str">
        <f t="shared" si="40"/>
        <v/>
      </c>
      <c r="AJ69" s="23" t="str">
        <f t="shared" si="40"/>
        <v/>
      </c>
      <c r="AK69" s="23" t="str">
        <f t="shared" si="40"/>
        <v/>
      </c>
      <c r="AL69" s="17"/>
      <c r="AM69" s="17"/>
      <c r="AN69" s="17"/>
      <c r="AO69" s="17"/>
      <c r="AP69" s="17"/>
      <c r="AQ69" s="17"/>
      <c r="AR69" s="17"/>
      <c r="AS69" s="17"/>
      <c r="AT69" s="17"/>
    </row>
    <row r="70" spans="1:55" x14ac:dyDescent="0.25">
      <c r="A70" s="20" t="str">
        <f t="shared" si="41"/>
        <v>General Service &gt;= 50 kW</v>
      </c>
      <c r="B70" s="21">
        <v>3357754</v>
      </c>
      <c r="C70" s="21">
        <v>3381174</v>
      </c>
      <c r="D70" s="21">
        <v>3371612</v>
      </c>
      <c r="E70" s="21">
        <v>3394494</v>
      </c>
      <c r="F70" s="21">
        <v>3399800</v>
      </c>
      <c r="G70" s="21">
        <v>3191389</v>
      </c>
      <c r="H70" s="21">
        <v>3228042</v>
      </c>
      <c r="I70" s="21">
        <v>3310442</v>
      </c>
      <c r="J70" s="21">
        <v>3391891</v>
      </c>
      <c r="K70" s="21">
        <v>3391865</v>
      </c>
      <c r="L70" s="21">
        <v>3361385</v>
      </c>
      <c r="M70" s="21">
        <f>M44</f>
        <v>3619377</v>
      </c>
      <c r="N70" s="21">
        <f>N44</f>
        <v>3929138</v>
      </c>
      <c r="O70" s="21">
        <f t="shared" si="42"/>
        <v>4066273</v>
      </c>
      <c r="P70" s="21">
        <f t="shared" si="42"/>
        <v>4163656</v>
      </c>
      <c r="Q70" s="21">
        <f t="shared" si="42"/>
        <v>4215014</v>
      </c>
      <c r="R70" s="21">
        <f t="shared" si="42"/>
        <v>4285199</v>
      </c>
      <c r="S70" s="22"/>
      <c r="T70" s="20" t="str">
        <f t="shared" si="38"/>
        <v>General Service &gt;= 50 kW</v>
      </c>
      <c r="U70" s="23" t="str">
        <f>IF(ISERROR((B70-#REF!)/#REF!), "", (B70-#REF!)/#REF!)</f>
        <v/>
      </c>
      <c r="V70" s="23">
        <f t="shared" si="39"/>
        <v>6.9749004840735799E-3</v>
      </c>
      <c r="W70" s="23">
        <f t="shared" si="39"/>
        <v>-2.8280118089160748E-3</v>
      </c>
      <c r="X70" s="23">
        <f t="shared" si="39"/>
        <v>6.7866646577364178E-3</v>
      </c>
      <c r="Y70" s="23">
        <f t="shared" si="39"/>
        <v>1.5631195695146316E-3</v>
      </c>
      <c r="Z70" s="23">
        <f t="shared" si="39"/>
        <v>-6.1300958879934114E-2</v>
      </c>
      <c r="AA70" s="23">
        <f t="shared" si="39"/>
        <v>1.1484967830621714E-2</v>
      </c>
      <c r="AB70" s="23">
        <f t="shared" si="40"/>
        <v>2.5526309756812336E-2</v>
      </c>
      <c r="AC70" s="23">
        <f t="shared" si="40"/>
        <v>2.4603663196636583E-2</v>
      </c>
      <c r="AD70" s="23">
        <f t="shared" si="40"/>
        <v>-7.6653406610059116E-6</v>
      </c>
      <c r="AE70" s="23">
        <f t="shared" si="40"/>
        <v>-8.986206703391791E-3</v>
      </c>
      <c r="AF70" s="23">
        <f t="shared" si="40"/>
        <v>7.6751696101458183E-2</v>
      </c>
      <c r="AG70" s="23">
        <f t="shared" si="40"/>
        <v>8.5584065987046945E-2</v>
      </c>
      <c r="AH70" s="23">
        <f t="shared" si="40"/>
        <v>3.4902057397831282E-2</v>
      </c>
      <c r="AI70" s="23">
        <f t="shared" si="40"/>
        <v>2.3948957681887074E-2</v>
      </c>
      <c r="AJ70" s="23">
        <f t="shared" si="40"/>
        <v>1.2334832656684414E-2</v>
      </c>
      <c r="AK70" s="23">
        <f t="shared" si="40"/>
        <v>1.6651190245156957E-2</v>
      </c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55" x14ac:dyDescent="0.25">
      <c r="A71" s="20" t="str">
        <f t="shared" si="41"/>
        <v>Large User</v>
      </c>
      <c r="B71" s="21">
        <v>402864</v>
      </c>
      <c r="C71" s="21">
        <v>421758</v>
      </c>
      <c r="D71" s="21">
        <v>382866</v>
      </c>
      <c r="E71" s="21">
        <v>423038</v>
      </c>
      <c r="F71" s="21">
        <v>433414</v>
      </c>
      <c r="G71" s="21">
        <v>453257</v>
      </c>
      <c r="H71" s="21">
        <v>481567</v>
      </c>
      <c r="I71" s="21">
        <v>490452</v>
      </c>
      <c r="J71" s="21">
        <v>518389</v>
      </c>
      <c r="K71" s="21">
        <v>532510</v>
      </c>
      <c r="L71" s="21">
        <v>539317</v>
      </c>
      <c r="M71" s="21">
        <f t="shared" si="42"/>
        <v>582754</v>
      </c>
      <c r="N71" s="21">
        <f t="shared" si="42"/>
        <v>699953</v>
      </c>
      <c r="O71" s="21">
        <f t="shared" si="42"/>
        <v>838838</v>
      </c>
      <c r="P71" s="21">
        <f t="shared" si="42"/>
        <v>921904</v>
      </c>
      <c r="Q71" s="21">
        <f t="shared" si="42"/>
        <v>941697</v>
      </c>
      <c r="R71" s="21">
        <f t="shared" si="42"/>
        <v>956658</v>
      </c>
      <c r="S71" s="22"/>
      <c r="T71" s="20" t="str">
        <f t="shared" si="38"/>
        <v>Large User</v>
      </c>
      <c r="U71" s="23" t="str">
        <f>IF(ISERROR((B71-#REF!)/#REF!), "", (B71-#REF!)/#REF!)</f>
        <v/>
      </c>
      <c r="V71" s="23">
        <f t="shared" si="39"/>
        <v>4.6899201715715474E-2</v>
      </c>
      <c r="W71" s="23">
        <f t="shared" si="39"/>
        <v>-9.2214018465565567E-2</v>
      </c>
      <c r="X71" s="23">
        <f t="shared" si="39"/>
        <v>0.104924438315233</v>
      </c>
      <c r="Y71" s="23">
        <f t="shared" si="39"/>
        <v>2.4527347425054014E-2</v>
      </c>
      <c r="Z71" s="23">
        <f t="shared" si="39"/>
        <v>4.5783015777063042E-2</v>
      </c>
      <c r="AA71" s="23">
        <f t="shared" si="39"/>
        <v>6.2459046412962183E-2</v>
      </c>
      <c r="AB71" s="23">
        <f t="shared" si="40"/>
        <v>1.8450184501845018E-2</v>
      </c>
      <c r="AC71" s="23">
        <f t="shared" si="40"/>
        <v>5.6961741414042553E-2</v>
      </c>
      <c r="AD71" s="23">
        <f t="shared" si="40"/>
        <v>2.7240161346016215E-2</v>
      </c>
      <c r="AE71" s="23">
        <f t="shared" si="40"/>
        <v>1.2782858537867833E-2</v>
      </c>
      <c r="AF71" s="23">
        <f t="shared" si="40"/>
        <v>8.0540758032845244E-2</v>
      </c>
      <c r="AG71" s="23">
        <f t="shared" si="40"/>
        <v>0.20111230467744537</v>
      </c>
      <c r="AH71" s="23">
        <f t="shared" si="40"/>
        <v>0.19842046537410368</v>
      </c>
      <c r="AI71" s="23">
        <f t="shared" si="40"/>
        <v>9.9025079932001173E-2</v>
      </c>
      <c r="AJ71" s="23">
        <f t="shared" si="40"/>
        <v>2.1469697495617765E-2</v>
      </c>
      <c r="AK71" s="23">
        <f t="shared" si="40"/>
        <v>1.5887275843503801E-2</v>
      </c>
      <c r="AL71" s="22"/>
      <c r="AM71" s="22"/>
      <c r="AN71" s="22"/>
      <c r="AO71" s="22"/>
      <c r="AP71" s="22"/>
      <c r="AQ71" s="22"/>
      <c r="AR71" s="22"/>
      <c r="AS71" s="22"/>
      <c r="AT71" s="22"/>
    </row>
    <row r="72" spans="1:55" x14ac:dyDescent="0.25">
      <c r="A72" s="20" t="str">
        <f t="shared" si="41"/>
        <v>Unmetered Scattered Load Connections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>
        <f t="shared" si="42"/>
        <v>0</v>
      </c>
      <c r="N72" s="21">
        <f t="shared" si="42"/>
        <v>0</v>
      </c>
      <c r="O72" s="21">
        <f t="shared" si="42"/>
        <v>0</v>
      </c>
      <c r="P72" s="21">
        <f t="shared" si="42"/>
        <v>0</v>
      </c>
      <c r="Q72" s="21">
        <f t="shared" si="42"/>
        <v>0</v>
      </c>
      <c r="R72" s="21">
        <f t="shared" si="42"/>
        <v>0</v>
      </c>
      <c r="S72" s="22"/>
      <c r="T72" s="20" t="str">
        <f t="shared" si="38"/>
        <v>Unmetered Scattered Load Connections</v>
      </c>
      <c r="U72" s="23" t="str">
        <f>IF(ISERROR((B72-#REF!)/#REF!), "", (B72-#REF!)/#REF!)</f>
        <v/>
      </c>
      <c r="V72" s="23" t="str">
        <f t="shared" si="39"/>
        <v/>
      </c>
      <c r="W72" s="23" t="str">
        <f t="shared" si="39"/>
        <v/>
      </c>
      <c r="X72" s="23" t="str">
        <f t="shared" si="39"/>
        <v/>
      </c>
      <c r="Y72" s="23" t="str">
        <f t="shared" si="39"/>
        <v/>
      </c>
      <c r="Z72" s="23" t="str">
        <f t="shared" si="39"/>
        <v/>
      </c>
      <c r="AA72" s="23" t="str">
        <f t="shared" si="39"/>
        <v/>
      </c>
      <c r="AB72" s="23" t="str">
        <f t="shared" si="40"/>
        <v/>
      </c>
      <c r="AC72" s="23" t="str">
        <f t="shared" si="40"/>
        <v/>
      </c>
      <c r="AD72" s="23" t="str">
        <f t="shared" si="40"/>
        <v/>
      </c>
      <c r="AE72" s="23" t="str">
        <f t="shared" si="40"/>
        <v/>
      </c>
      <c r="AF72" s="23" t="str">
        <f t="shared" si="40"/>
        <v/>
      </c>
      <c r="AG72" s="23" t="str">
        <f t="shared" si="40"/>
        <v/>
      </c>
      <c r="AH72" s="23" t="str">
        <f t="shared" si="40"/>
        <v/>
      </c>
      <c r="AI72" s="23" t="str">
        <f t="shared" si="40"/>
        <v/>
      </c>
      <c r="AJ72" s="23" t="str">
        <f t="shared" si="40"/>
        <v/>
      </c>
      <c r="AK72" s="23" t="str">
        <f t="shared" si="40"/>
        <v/>
      </c>
      <c r="AL72" s="22"/>
      <c r="AM72" s="22"/>
      <c r="AN72" s="22"/>
      <c r="AO72" s="22"/>
      <c r="AP72" s="22"/>
      <c r="AQ72" s="22"/>
      <c r="AR72" s="22"/>
      <c r="AS72" s="22"/>
      <c r="AT72" s="22"/>
    </row>
    <row r="73" spans="1:55" x14ac:dyDescent="0.25">
      <c r="A73" s="20" t="str">
        <f t="shared" si="41"/>
        <v>Sentinel Lighting Connections</v>
      </c>
      <c r="B73" s="21">
        <v>1109</v>
      </c>
      <c r="C73" s="21">
        <v>1106</v>
      </c>
      <c r="D73" s="21">
        <v>1055</v>
      </c>
      <c r="E73" s="21">
        <v>807</v>
      </c>
      <c r="F73" s="21">
        <v>715</v>
      </c>
      <c r="G73" s="21">
        <v>714</v>
      </c>
      <c r="H73" s="21">
        <v>703</v>
      </c>
      <c r="I73" s="21">
        <v>696</v>
      </c>
      <c r="J73" s="21">
        <v>700</v>
      </c>
      <c r="K73" s="21">
        <v>685</v>
      </c>
      <c r="L73" s="21">
        <v>675</v>
      </c>
      <c r="M73" s="21">
        <f t="shared" ref="M73:R73" si="43">M47</f>
        <v>665</v>
      </c>
      <c r="N73" s="21">
        <f t="shared" si="43"/>
        <v>654</v>
      </c>
      <c r="O73" s="21">
        <f t="shared" si="43"/>
        <v>645</v>
      </c>
      <c r="P73" s="21">
        <f t="shared" si="43"/>
        <v>635</v>
      </c>
      <c r="Q73" s="21">
        <f t="shared" si="43"/>
        <v>625</v>
      </c>
      <c r="R73" s="21">
        <f t="shared" si="43"/>
        <v>616</v>
      </c>
      <c r="S73" s="22"/>
      <c r="T73" s="20" t="str">
        <f t="shared" si="38"/>
        <v>Sentinel Lighting Connections</v>
      </c>
      <c r="U73" s="23" t="str">
        <f>IF(ISERROR((B73-#REF!)/#REF!), "", (B73-#REF!)/#REF!)</f>
        <v/>
      </c>
      <c r="V73" s="23">
        <f t="shared" si="39"/>
        <v>-2.7051397655545538E-3</v>
      </c>
      <c r="W73" s="23">
        <f t="shared" si="39"/>
        <v>-4.6112115732368897E-2</v>
      </c>
      <c r="X73" s="23">
        <f t="shared" si="39"/>
        <v>-0.23507109004739338</v>
      </c>
      <c r="Y73" s="23">
        <f t="shared" si="39"/>
        <v>-0.11400247831474597</v>
      </c>
      <c r="Z73" s="23">
        <f t="shared" si="39"/>
        <v>-1.3986013986013986E-3</v>
      </c>
      <c r="AA73" s="23">
        <f t="shared" si="39"/>
        <v>-1.5406162464985995E-2</v>
      </c>
      <c r="AB73" s="23">
        <f t="shared" si="40"/>
        <v>-9.9573257467994308E-3</v>
      </c>
      <c r="AC73" s="23">
        <f t="shared" si="40"/>
        <v>5.7471264367816091E-3</v>
      </c>
      <c r="AD73" s="23">
        <f t="shared" si="40"/>
        <v>-2.1428571428571429E-2</v>
      </c>
      <c r="AE73" s="23">
        <f t="shared" si="40"/>
        <v>-1.4598540145985401E-2</v>
      </c>
      <c r="AF73" s="23">
        <f t="shared" si="40"/>
        <v>-1.4814814814814815E-2</v>
      </c>
      <c r="AG73" s="23">
        <f t="shared" si="40"/>
        <v>-1.6541353383458645E-2</v>
      </c>
      <c r="AH73" s="23">
        <f t="shared" si="40"/>
        <v>-1.3761467889908258E-2</v>
      </c>
      <c r="AI73" s="23">
        <f t="shared" si="40"/>
        <v>-1.5503875968992248E-2</v>
      </c>
      <c r="AJ73" s="23">
        <f t="shared" si="40"/>
        <v>-1.5748031496062992E-2</v>
      </c>
      <c r="AK73" s="23">
        <f t="shared" si="40"/>
        <v>-1.44E-2</v>
      </c>
      <c r="AL73" s="22"/>
      <c r="AM73" s="22"/>
      <c r="AN73" s="22"/>
      <c r="AO73" s="22"/>
      <c r="AP73" s="22"/>
      <c r="AQ73" s="22"/>
      <c r="AR73" s="22"/>
      <c r="AS73" s="22"/>
      <c r="AT73" s="22"/>
    </row>
    <row r="74" spans="1:55" x14ac:dyDescent="0.25">
      <c r="A74" s="20" t="str">
        <f t="shared" si="41"/>
        <v>Street Lighting Connections</v>
      </c>
      <c r="B74" s="21">
        <v>81808</v>
      </c>
      <c r="C74" s="21">
        <v>73707</v>
      </c>
      <c r="D74" s="21">
        <v>67630</v>
      </c>
      <c r="E74" s="21">
        <v>52906</v>
      </c>
      <c r="F74" s="21">
        <v>45672</v>
      </c>
      <c r="G74" s="21">
        <v>40981</v>
      </c>
      <c r="H74" s="21">
        <v>40484</v>
      </c>
      <c r="I74" s="21">
        <v>40598</v>
      </c>
      <c r="J74" s="21">
        <v>41371</v>
      </c>
      <c r="K74" s="21">
        <v>42060</v>
      </c>
      <c r="L74" s="21">
        <v>42473</v>
      </c>
      <c r="M74" s="21">
        <f t="shared" ref="M74:R74" si="44">M48</f>
        <v>43005</v>
      </c>
      <c r="N74" s="21">
        <f t="shared" si="44"/>
        <v>43544</v>
      </c>
      <c r="O74" s="21">
        <f t="shared" si="44"/>
        <v>44091</v>
      </c>
      <c r="P74" s="21">
        <f t="shared" si="44"/>
        <v>44645</v>
      </c>
      <c r="Q74" s="21">
        <f t="shared" si="44"/>
        <v>45206</v>
      </c>
      <c r="R74" s="21">
        <f t="shared" si="44"/>
        <v>45774</v>
      </c>
      <c r="S74" s="22"/>
      <c r="T74" s="20" t="str">
        <f t="shared" si="38"/>
        <v>Street Lighting Connections</v>
      </c>
      <c r="U74" s="23" t="str">
        <f>IF(ISERROR((B74-#REF!)/#REF!), "", (B74-#REF!)/#REF!)</f>
        <v/>
      </c>
      <c r="V74" s="23">
        <f t="shared" si="39"/>
        <v>-9.9024545276745549E-2</v>
      </c>
      <c r="W74" s="23">
        <f t="shared" si="39"/>
        <v>-8.2448071417911467E-2</v>
      </c>
      <c r="X74" s="23">
        <f t="shared" si="39"/>
        <v>-0.21771403223421559</v>
      </c>
      <c r="Y74" s="23">
        <f t="shared" si="39"/>
        <v>-0.13673307375344951</v>
      </c>
      <c r="Z74" s="23">
        <f t="shared" si="39"/>
        <v>-0.10271063233490979</v>
      </c>
      <c r="AA74" s="23">
        <f t="shared" si="39"/>
        <v>-1.2127571313535541E-2</v>
      </c>
      <c r="AB74" s="23">
        <f t="shared" si="40"/>
        <v>2.8159272799130521E-3</v>
      </c>
      <c r="AC74" s="23">
        <f t="shared" si="40"/>
        <v>1.9040346815114045E-2</v>
      </c>
      <c r="AD74" s="23">
        <f t="shared" si="40"/>
        <v>1.6654178047424525E-2</v>
      </c>
      <c r="AE74" s="23">
        <f t="shared" si="40"/>
        <v>9.8193057536852119E-3</v>
      </c>
      <c r="AF74" s="23">
        <f t="shared" si="40"/>
        <v>1.2525604501683423E-2</v>
      </c>
      <c r="AG74" s="23">
        <f t="shared" si="40"/>
        <v>1.2533426345773747E-2</v>
      </c>
      <c r="AH74" s="23">
        <f t="shared" si="40"/>
        <v>1.2562006246555209E-2</v>
      </c>
      <c r="AI74" s="23">
        <f t="shared" si="40"/>
        <v>1.2564922546551451E-2</v>
      </c>
      <c r="AJ74" s="23">
        <f t="shared" si="40"/>
        <v>1.2565796841751596E-2</v>
      </c>
      <c r="AK74" s="23">
        <f t="shared" si="40"/>
        <v>1.2564703800380481E-2</v>
      </c>
      <c r="AL74" s="22"/>
      <c r="AM74" s="22"/>
      <c r="AN74" s="22"/>
      <c r="AO74" s="22"/>
      <c r="AP74" s="22"/>
      <c r="AQ74" s="22"/>
      <c r="AR74" s="22"/>
      <c r="AS74" s="22"/>
      <c r="AT74" s="22"/>
    </row>
    <row r="75" spans="1:55" hidden="1" x14ac:dyDescent="0.25">
      <c r="A75" s="20" t="str">
        <f t="shared" si="41"/>
        <v>Wholesale Market Participants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2"/>
      <c r="T75" s="20" t="str">
        <f t="shared" si="38"/>
        <v>Wholesale Market Participants</v>
      </c>
      <c r="U75" s="23" t="str">
        <f>IF(ISERROR((B75-#REF!)/#REF!), "", (B75-#REF!)/#REF!)</f>
        <v/>
      </c>
      <c r="V75" s="23" t="str">
        <f t="shared" si="39"/>
        <v/>
      </c>
      <c r="W75" s="23" t="str">
        <f t="shared" si="39"/>
        <v/>
      </c>
      <c r="X75" s="23" t="str">
        <f t="shared" si="39"/>
        <v/>
      </c>
      <c r="Y75" s="23" t="str">
        <f t="shared" si="39"/>
        <v/>
      </c>
      <c r="Z75" s="23" t="str">
        <f t="shared" si="39"/>
        <v/>
      </c>
      <c r="AA75" s="23" t="str">
        <f t="shared" si="39"/>
        <v/>
      </c>
      <c r="AB75" s="23" t="str">
        <f t="shared" si="40"/>
        <v/>
      </c>
      <c r="AC75" s="23" t="str">
        <f t="shared" si="40"/>
        <v/>
      </c>
      <c r="AD75" s="23" t="str">
        <f t="shared" si="40"/>
        <v/>
      </c>
      <c r="AE75" s="23" t="str">
        <f t="shared" si="40"/>
        <v/>
      </c>
      <c r="AF75" s="23" t="str">
        <f t="shared" si="40"/>
        <v/>
      </c>
      <c r="AG75" s="23" t="str">
        <f t="shared" si="40"/>
        <v/>
      </c>
      <c r="AH75" s="23" t="str">
        <f t="shared" si="40"/>
        <v/>
      </c>
      <c r="AI75" s="23" t="str">
        <f t="shared" si="40"/>
        <v/>
      </c>
      <c r="AJ75" s="23" t="str">
        <f t="shared" si="40"/>
        <v/>
      </c>
      <c r="AK75" s="23" t="str">
        <f t="shared" si="40"/>
        <v/>
      </c>
      <c r="AL75" s="22"/>
      <c r="AM75" s="22"/>
      <c r="AN75" s="22"/>
      <c r="AO75" s="22"/>
      <c r="AP75" s="22"/>
      <c r="AQ75" s="22"/>
      <c r="AR75" s="22"/>
      <c r="AS75" s="22"/>
      <c r="AT75" s="22"/>
    </row>
    <row r="76" spans="1:55" hidden="1" x14ac:dyDescent="0.25">
      <c r="A76" s="20" t="str">
        <f t="shared" si="41"/>
        <v>Embedded Distributor(s)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0" t="str">
        <f t="shared" si="38"/>
        <v>Embedded Distributor(s)</v>
      </c>
      <c r="U76" s="23" t="str">
        <f>IF(ISERROR((B76-#REF!)/#REF!), "", (B76-#REF!)/#REF!)</f>
        <v/>
      </c>
      <c r="V76" s="23" t="str">
        <f t="shared" si="39"/>
        <v/>
      </c>
      <c r="W76" s="23" t="str">
        <f t="shared" si="39"/>
        <v/>
      </c>
      <c r="X76" s="23" t="str">
        <f t="shared" si="39"/>
        <v/>
      </c>
      <c r="Y76" s="23" t="str">
        <f t="shared" si="39"/>
        <v/>
      </c>
      <c r="Z76" s="23" t="str">
        <f t="shared" si="39"/>
        <v/>
      </c>
      <c r="AA76" s="23" t="str">
        <f t="shared" si="39"/>
        <v/>
      </c>
      <c r="AB76" s="23" t="str">
        <f t="shared" si="40"/>
        <v/>
      </c>
      <c r="AC76" s="23" t="str">
        <f t="shared" si="40"/>
        <v/>
      </c>
      <c r="AD76" s="23" t="str">
        <f t="shared" si="40"/>
        <v/>
      </c>
      <c r="AE76" s="23" t="str">
        <f t="shared" si="40"/>
        <v/>
      </c>
      <c r="AF76" s="23" t="str">
        <f t="shared" si="40"/>
        <v/>
      </c>
      <c r="AG76" s="23" t="str">
        <f t="shared" si="40"/>
        <v/>
      </c>
      <c r="AH76" s="23" t="str">
        <f t="shared" si="40"/>
        <v/>
      </c>
      <c r="AI76" s="23" t="str">
        <f t="shared" si="40"/>
        <v/>
      </c>
      <c r="AJ76" s="23" t="str">
        <f t="shared" si="40"/>
        <v/>
      </c>
      <c r="AK76" s="23" t="str">
        <f t="shared" si="40"/>
        <v/>
      </c>
      <c r="AL76" s="22"/>
      <c r="AM76" s="22"/>
      <c r="AN76" s="22"/>
      <c r="AO76" s="22"/>
      <c r="AP76" s="22"/>
      <c r="AQ76" s="22"/>
      <c r="AR76" s="22"/>
      <c r="AS76" s="22"/>
      <c r="AT76" s="22"/>
    </row>
    <row r="77" spans="1:55" hidden="1" x14ac:dyDescent="0.25">
      <c r="A77" s="20" t="str">
        <f t="shared" si="41"/>
        <v>Sub Transmission Customers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2"/>
      <c r="T77" s="20" t="str">
        <f t="shared" si="38"/>
        <v>Sub Transmission Customers</v>
      </c>
      <c r="U77" s="23" t="str">
        <f>IF(ISERROR((B77-#REF!)/#REF!), "", (B77-#REF!)/#REF!)</f>
        <v/>
      </c>
      <c r="V77" s="23" t="str">
        <f t="shared" si="39"/>
        <v/>
      </c>
      <c r="W77" s="23" t="str">
        <f t="shared" si="39"/>
        <v/>
      </c>
      <c r="X77" s="23" t="str">
        <f t="shared" si="39"/>
        <v/>
      </c>
      <c r="Y77" s="23" t="str">
        <f t="shared" si="39"/>
        <v/>
      </c>
      <c r="Z77" s="23" t="str">
        <f t="shared" si="39"/>
        <v/>
      </c>
      <c r="AA77" s="23" t="str">
        <f t="shared" si="39"/>
        <v/>
      </c>
      <c r="AB77" s="23" t="str">
        <f t="shared" si="40"/>
        <v/>
      </c>
      <c r="AC77" s="23" t="str">
        <f t="shared" si="40"/>
        <v/>
      </c>
      <c r="AD77" s="23" t="str">
        <f t="shared" si="40"/>
        <v/>
      </c>
      <c r="AE77" s="23" t="str">
        <f t="shared" si="40"/>
        <v/>
      </c>
      <c r="AF77" s="23" t="str">
        <f t="shared" si="40"/>
        <v/>
      </c>
      <c r="AG77" s="23" t="str">
        <f t="shared" si="40"/>
        <v/>
      </c>
      <c r="AH77" s="23" t="str">
        <f t="shared" si="40"/>
        <v/>
      </c>
      <c r="AI77" s="23" t="str">
        <f t="shared" si="40"/>
        <v/>
      </c>
      <c r="AJ77" s="23" t="str">
        <f t="shared" si="40"/>
        <v/>
      </c>
      <c r="AK77" s="23" t="str">
        <f t="shared" si="40"/>
        <v/>
      </c>
      <c r="AL77" s="22"/>
      <c r="AM77" s="22"/>
      <c r="AN77" s="22"/>
      <c r="AO77" s="22"/>
      <c r="AP77" s="22"/>
      <c r="AQ77" s="22"/>
      <c r="AR77" s="22"/>
      <c r="AS77" s="22"/>
      <c r="AT77" s="22"/>
    </row>
    <row r="78" spans="1:55" x14ac:dyDescent="0.25">
      <c r="S78" s="22"/>
      <c r="AL78" s="22"/>
      <c r="AM78" s="22"/>
      <c r="AN78" s="22"/>
      <c r="AO78" s="22"/>
      <c r="AP78" s="22"/>
      <c r="AQ78" s="22"/>
      <c r="AR78" s="22"/>
      <c r="AS78" s="22"/>
      <c r="AT78" s="22"/>
    </row>
    <row r="79" spans="1:55" x14ac:dyDescent="0.25">
      <c r="S79" s="22"/>
      <c r="AL79" s="22"/>
      <c r="AM79" s="22"/>
      <c r="AN79" s="22"/>
      <c r="AO79" s="22"/>
      <c r="AP79" s="22"/>
      <c r="AQ79" s="22"/>
      <c r="AR79" s="22"/>
      <c r="AS79" s="22"/>
      <c r="AT79" s="22"/>
    </row>
    <row r="80" spans="1:55" x14ac:dyDescent="0.25">
      <c r="S80" s="22"/>
      <c r="AL80" s="22"/>
      <c r="AM80" s="22"/>
      <c r="AN80" s="22"/>
      <c r="AO80" s="22"/>
      <c r="AP80" s="22"/>
      <c r="AQ80" s="22"/>
      <c r="AR80" s="22"/>
      <c r="AS80" s="22"/>
      <c r="AT80" s="22"/>
      <c r="AX80" s="28"/>
      <c r="AY80" s="28"/>
      <c r="AZ80" s="28"/>
      <c r="BA80" s="28"/>
      <c r="BB80" s="28"/>
      <c r="BC80" s="28"/>
    </row>
    <row r="82" spans="19:46" x14ac:dyDescent="0.25">
      <c r="S82" s="17"/>
      <c r="AL82" s="17"/>
      <c r="AM82" s="17"/>
      <c r="AN82" s="17"/>
      <c r="AO82" s="17"/>
      <c r="AP82" s="17"/>
      <c r="AQ82" s="17"/>
      <c r="AR82" s="17"/>
      <c r="AS82" s="17"/>
      <c r="AT82" s="17"/>
    </row>
    <row r="93" spans="19:46" x14ac:dyDescent="0.25">
      <c r="S93" s="17"/>
      <c r="AL93" s="17"/>
      <c r="AM93" s="17"/>
      <c r="AN93" s="17"/>
      <c r="AO93" s="17"/>
      <c r="AP93" s="17"/>
      <c r="AQ93" s="17"/>
      <c r="AR93" s="17"/>
      <c r="AS93" s="17"/>
      <c r="AT93" s="17"/>
    </row>
    <row r="94" spans="19:46" x14ac:dyDescent="0.25"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</row>
    <row r="95" spans="19:46" x14ac:dyDescent="0.25"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</row>
    <row r="96" spans="19:46" x14ac:dyDescent="0.25"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</row>
    <row r="97" spans="19:46" x14ac:dyDescent="0.25"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</row>
    <row r="98" spans="19:46" x14ac:dyDescent="0.25"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</row>
    <row r="99" spans="19:46" x14ac:dyDescent="0.25"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</row>
    <row r="100" spans="19:46" x14ac:dyDescent="0.25"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</row>
    <row r="101" spans="19:46" x14ac:dyDescent="0.25"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</row>
  </sheetData>
  <mergeCells count="3">
    <mergeCell ref="A3:AC3"/>
    <mergeCell ref="A4:AD4"/>
    <mergeCell ref="A12:AF12"/>
  </mergeCells>
  <phoneticPr fontId="15" type="noConversion"/>
  <dataValidations count="2">
    <dataValidation type="list" allowBlank="1" showInputMessage="1" showErrorMessage="1" sqref="A6" xr:uid="{B68BA7EE-032D-450B-B8A3-F2E968397861}">
      <formula1>"Yes,No"</formula1>
    </dataValidation>
    <dataValidation type="list" allowBlank="1" showInputMessage="1" showErrorMessage="1" sqref="AF8" xr:uid="{2F501135-6102-4410-8E94-C149BB8F0315}">
      <formula1>"Year End, Average"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6a95137c-d42e-468e-9f88-48056057fa51">Witness signed off</Status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ZubairStatus xmlns="6a95137c-d42e-468e-9f88-48056057fa51">N/A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KristonStatus xmlns="6a95137c-d42e-468e-9f88-48056057fa51">N/A</KristonStatus>
    <CynthiaStatus xmlns="6a95137c-d42e-468e-9f88-48056057fa51">N/A</CynthiaStatus>
    <Round2Topic xmlns="6a95137c-d42e-468e-9f88-48056057fa51">false</Round2Topic>
    <IRR_x0020_Label xmlns="6a95137c-d42e-468e-9f88-48056057fa51" xsi:nil="true"/>
    <Intervenor xmlns="6a95137c-d42e-468e-9f88-48056057fa51">OEB Staff</Intervenor>
    <UsmanStatus xmlns="6a95137c-d42e-468e-9f88-48056057fa51">N/A</UsmanStatus>
    <S_x002e_VetsisStatus xmlns="6a95137c-d42e-468e-9f88-48056057fa51">Witness signed off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RegContact xmlns="6a95137c-d42e-468e-9f88-48056057fa51" xsi:nil="true"/>
    <SaadStatus xmlns="6a95137c-d42e-468e-9f88-48056057fa51">N/A</SaadStatus>
    <Witness_x0028_es_x0029_ xmlns="6a95137c-d42e-468e-9f88-48056057fa51">
      <Value>S. Vetsis</Value>
    </Witness_x0028_es_x0029_>
    <FinanceInputs_x002f_Validation xmlns="6a95137c-d42e-468e-9f88-48056057fa51">N/A</FinanceInputs_x002f_Validation>
    <Confidential xmlns="6a95137c-d42e-468e-9f88-48056057fa51">N/A</Confidential>
    <SME_x0028_s_x0029_ xmlns="6a95137c-d42e-468e-9f88-48056057fa51">Andrew B.</SME_x0028_s_x0029_>
    <BradStatus xmlns="6a95137c-d42e-468e-9f88-48056057fa51">N/A</BradStatus>
    <SamStatus xmlns="6a95137c-d42e-468e-9f88-48056057fa51">N/A</SamStatus>
    <ErinIntervention xmlns="6a95137c-d42e-468e-9f88-48056057fa51">false</ErinIntervention>
    <Attachment xmlns="6a95137c-d42e-468e-9f88-48056057fa51">true</Attachment>
    <StatusNotes xmlns="6a95137c-d42e-468e-9f88-48056057fa51" xsi:nil="true"/>
    <GlenWinn xmlns="6a95137c-d42e-468e-9f88-48056057fa51">
      <UserInfo>
        <DisplayName/>
        <AccountId xsi:nil="true"/>
        <AccountType/>
      </UserInfo>
    </GlenWinn>
    <GeneralNotes xmlns="6a95137c-d42e-468e-9f88-48056057fa51" xsi:nil="true"/>
    <BBA_Comments xmlns="6a95137c-d42e-468e-9f88-48056057fa51" xsi:nil="true"/>
    <IRR xmlns="6a95137c-d42e-468e-9f88-48056057fa51">true</IRR>
    <ABlairStatus xmlns="6a95137c-d42e-468e-9f88-48056057fa51">Witness sign-off</ABlair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0B3588-60F6-42EE-9A3D-BCBC948B736F}"/>
</file>

<file path=customXml/itemProps2.xml><?xml version="1.0" encoding="utf-8"?>
<ds:datastoreItem xmlns:ds="http://schemas.openxmlformats.org/officeDocument/2006/customXml" ds:itemID="{5E25F9D4-CD86-4B04-A727-7879F3702E97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6a95137c-d42e-468e-9f88-48056057fa5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567FAE-E1EA-4F41-9F8B-7D49D29FB7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App2.IB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Blair</dc:creator>
  <cp:keywords/>
  <dc:description/>
  <cp:lastModifiedBy>Susan Kim</cp:lastModifiedBy>
  <cp:revision/>
  <dcterms:created xsi:type="dcterms:W3CDTF">2025-10-21T14:23:14Z</dcterms:created>
  <dcterms:modified xsi:type="dcterms:W3CDTF">2026-05-05T20:07:45Z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  <property fmtid="{D5CDD505-2E9C-101B-9397-08002B2CF9AE}" pid="3" name="MediaServiceImageTags">
    <vt:lpwstr/>
  </property>
</Properties>
</file>