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34" documentId="8_{01591EC7-921E-4929-94AC-A727527E39B6}" xr6:coauthVersionLast="47" xr6:coauthVersionMax="47" xr10:uidLastSave="{BFF8E3FD-B42C-4B37-BC34-1CF1541BF064}"/>
  <bookViews>
    <workbookView xWindow="-120" yWindow="-120" windowWidth="29040" windowHeight="15720" xr2:uid="{88B7EFFF-CC29-424F-B667-36DF85A79C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M53" i="1" l="1"/>
  <c r="L53" i="1"/>
  <c r="K53" i="1"/>
  <c r="J53" i="1"/>
  <c r="I53" i="1"/>
  <c r="H53" i="1"/>
  <c r="G53" i="1"/>
  <c r="F53" i="1"/>
  <c r="E53" i="1"/>
  <c r="D53" i="1"/>
  <c r="C53" i="1"/>
  <c r="B53" i="1"/>
  <c r="M47" i="1"/>
  <c r="L47" i="1"/>
  <c r="K47" i="1"/>
  <c r="J47" i="1"/>
  <c r="I47" i="1"/>
  <c r="G47" i="1"/>
  <c r="F47" i="1"/>
  <c r="E47" i="1"/>
  <c r="D47" i="1"/>
  <c r="C47" i="1"/>
  <c r="B47" i="1"/>
  <c r="M43" i="1"/>
  <c r="L43" i="1"/>
  <c r="K43" i="1"/>
  <c r="J43" i="1"/>
  <c r="I43" i="1"/>
  <c r="H43" i="1"/>
  <c r="G43" i="1"/>
  <c r="F43" i="1"/>
  <c r="E43" i="1"/>
  <c r="D43" i="1"/>
  <c r="C43" i="1"/>
  <c r="B43" i="1"/>
  <c r="M38" i="1"/>
  <c r="L38" i="1"/>
  <c r="K38" i="1"/>
  <c r="J38" i="1"/>
  <c r="I38" i="1"/>
  <c r="I54" i="1" s="1"/>
  <c r="H38" i="1"/>
  <c r="F38" i="1"/>
  <c r="E38" i="1"/>
  <c r="D38" i="1"/>
  <c r="C38" i="1"/>
  <c r="B38" i="1"/>
  <c r="G38" i="1"/>
  <c r="G54" i="1" s="1"/>
  <c r="M26" i="1"/>
  <c r="L26" i="1"/>
  <c r="K26" i="1"/>
  <c r="J26" i="1"/>
  <c r="I26" i="1"/>
  <c r="H26" i="1"/>
  <c r="G26" i="1"/>
  <c r="F26" i="1"/>
  <c r="E26" i="1"/>
  <c r="D26" i="1"/>
  <c r="C26" i="1"/>
  <c r="B26" i="1"/>
  <c r="M20" i="1"/>
  <c r="L20" i="1"/>
  <c r="K20" i="1"/>
  <c r="J20" i="1"/>
  <c r="I20" i="1"/>
  <c r="H20" i="1"/>
  <c r="G20" i="1"/>
  <c r="F20" i="1"/>
  <c r="E20" i="1"/>
  <c r="D20" i="1"/>
  <c r="C20" i="1"/>
  <c r="B20" i="1"/>
  <c r="M16" i="1"/>
  <c r="L16" i="1"/>
  <c r="K16" i="1"/>
  <c r="J16" i="1"/>
  <c r="I16" i="1"/>
  <c r="H16" i="1"/>
  <c r="G16" i="1"/>
  <c r="F16" i="1"/>
  <c r="E16" i="1"/>
  <c r="D16" i="1"/>
  <c r="C16" i="1"/>
  <c r="B16" i="1"/>
  <c r="M11" i="1"/>
  <c r="L11" i="1"/>
  <c r="L27" i="1" s="1"/>
  <c r="K11" i="1"/>
  <c r="K27" i="1" s="1"/>
  <c r="J11" i="1"/>
  <c r="I11" i="1"/>
  <c r="H11" i="1"/>
  <c r="F11" i="1"/>
  <c r="E11" i="1"/>
  <c r="D11" i="1"/>
  <c r="C11" i="1"/>
  <c r="G11" i="1"/>
  <c r="B54" i="1" l="1"/>
  <c r="C27" i="1"/>
  <c r="C54" i="1"/>
  <c r="D27" i="1"/>
  <c r="M27" i="1"/>
  <c r="D54" i="1"/>
  <c r="E27" i="1"/>
  <c r="G27" i="1"/>
  <c r="J54" i="1"/>
  <c r="K54" i="1"/>
  <c r="L54" i="1"/>
  <c r="F27" i="1"/>
  <c r="E54" i="1"/>
  <c r="M54" i="1"/>
  <c r="B11" i="1"/>
  <c r="B27" i="1" s="1"/>
  <c r="H27" i="1"/>
  <c r="F54" i="1"/>
  <c r="I27" i="1"/>
  <c r="J27" i="1"/>
  <c r="H54" i="1"/>
</calcChain>
</file>

<file path=xl/sharedStrings.xml><?xml version="1.0" encoding="utf-8"?>
<sst xmlns="http://schemas.openxmlformats.org/spreadsheetml/2006/main" count="97" uniqueCount="29">
  <si>
    <t>Response:</t>
  </si>
  <si>
    <t>Projects ($M)</t>
  </si>
  <si>
    <t>Reporting Basis</t>
  </si>
  <si>
    <t>MIFRS</t>
  </si>
  <si>
    <t>A1 Externally-Initiated Plant Relocation</t>
  </si>
  <si>
    <t>A2 Customer &amp; Generation Connections</t>
  </si>
  <si>
    <t>A3 System Expansion</t>
  </si>
  <si>
    <t>A4 Metering &amp; AMI 2.0</t>
  </si>
  <si>
    <t>02 - SYSTEM ACCESS Total</t>
  </si>
  <si>
    <t>R1 Substation Renewal</t>
  </si>
  <si>
    <t>R2 Underground System Renewal</t>
  </si>
  <si>
    <t>R3 Overhead System Renewal</t>
  </si>
  <si>
    <t>R4 Reactive Capital</t>
  </si>
  <si>
    <t>01 - SYSTEM RENEWAL Total</t>
  </si>
  <si>
    <t>S1 Substation Growth</t>
  </si>
  <si>
    <t>S2 Grid Enhancements</t>
  </si>
  <si>
    <t>S3 Voltage &amp; System Conversion</t>
  </si>
  <si>
    <t>04 - SYSTEM SERVICE Total</t>
  </si>
  <si>
    <t>P1 Facilities Management</t>
  </si>
  <si>
    <t>P2 Fleet</t>
  </si>
  <si>
    <t>P3 IT Systems</t>
  </si>
  <si>
    <t>P4 Equipment</t>
  </si>
  <si>
    <t>P5 OT Systems</t>
  </si>
  <si>
    <t>03 - GENERAL PLANT Total</t>
  </si>
  <si>
    <t>Total</t>
  </si>
  <si>
    <t>Actuals</t>
  </si>
  <si>
    <t>Forecast</t>
  </si>
  <si>
    <t>Revised Appendix 2-AA  Capital Expenditures inclusive of contributions</t>
  </si>
  <si>
    <t>Revised Appendix 2-AA on ISA (In Service Additions) basis inclusive of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</si>
</sst>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* #,##0.0_-;\-* #,##0.0_-;_-* &quot;-&quot;?_-;_-@_-"/>
    <numFmt numFmtId="165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Protection="1"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64" fontId="5" fillId="0" borderId="5" xfId="1" applyNumberFormat="1" applyFont="1" applyBorder="1" applyProtection="1">
      <protection locked="0"/>
    </xf>
    <xf numFmtId="164" fontId="5" fillId="0" borderId="6" xfId="1" applyNumberFormat="1" applyFont="1" applyBorder="1" applyProtection="1">
      <protection locked="0"/>
    </xf>
    <xf numFmtId="164" fontId="4" fillId="0" borderId="2" xfId="1" applyNumberFormat="1" applyFont="1" applyBorder="1" applyProtection="1">
      <protection locked="0"/>
    </xf>
    <xf numFmtId="164" fontId="4" fillId="0" borderId="3" xfId="1" applyNumberFormat="1" applyFont="1" applyBorder="1" applyProtection="1">
      <protection locked="0"/>
    </xf>
    <xf numFmtId="0" fontId="6" fillId="0" borderId="4" xfId="0" applyFont="1" applyBorder="1"/>
    <xf numFmtId="164" fontId="7" fillId="0" borderId="5" xfId="1" applyNumberFormat="1" applyFont="1" applyBorder="1"/>
    <xf numFmtId="164" fontId="7" fillId="0" borderId="6" xfId="1" applyNumberFormat="1" applyFont="1" applyBorder="1"/>
    <xf numFmtId="0" fontId="6" fillId="0" borderId="7" xfId="0" applyFont="1" applyBorder="1"/>
    <xf numFmtId="164" fontId="6" fillId="0" borderId="8" xfId="1" applyNumberFormat="1" applyFont="1" applyBorder="1"/>
    <xf numFmtId="164" fontId="6" fillId="0" borderId="9" xfId="1" applyNumberFormat="1" applyFont="1" applyBorder="1"/>
    <xf numFmtId="0" fontId="6" fillId="0" borderId="1" xfId="0" applyFont="1" applyBorder="1"/>
    <xf numFmtId="164" fontId="6" fillId="0" borderId="2" xfId="1" applyNumberFormat="1" applyFont="1" applyBorder="1"/>
    <xf numFmtId="164" fontId="6" fillId="0" borderId="3" xfId="1" applyNumberFormat="1" applyFont="1" applyBorder="1"/>
    <xf numFmtId="0" fontId="4" fillId="0" borderId="2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4" fillId="0" borderId="10" xfId="0" applyFont="1" applyBorder="1" applyAlignment="1" applyProtection="1">
      <alignment horizontal="center"/>
      <protection locked="0"/>
    </xf>
    <xf numFmtId="164" fontId="4" fillId="0" borderId="11" xfId="1" applyNumberFormat="1" applyFont="1" applyBorder="1"/>
    <xf numFmtId="164" fontId="4" fillId="0" borderId="11" xfId="1" applyNumberFormat="1" applyFont="1" applyFill="1" applyBorder="1"/>
    <xf numFmtId="164" fontId="4" fillId="0" borderId="9" xfId="1" applyNumberFormat="1" applyFont="1" applyBorder="1"/>
    <xf numFmtId="164" fontId="4" fillId="0" borderId="12" xfId="1" applyNumberFormat="1" applyFont="1" applyBorder="1"/>
    <xf numFmtId="164" fontId="4" fillId="0" borderId="3" xfId="1" applyNumberFormat="1" applyFont="1" applyBorder="1"/>
    <xf numFmtId="164" fontId="6" fillId="0" borderId="2" xfId="1" applyNumberFormat="1" applyFont="1" applyFill="1" applyBorder="1"/>
    <xf numFmtId="164" fontId="6" fillId="0" borderId="3" xfId="1" applyNumberFormat="1" applyFont="1" applyFill="1" applyBorder="1"/>
    <xf numFmtId="164" fontId="3" fillId="0" borderId="12" xfId="1" applyNumberFormat="1" applyFont="1" applyFill="1" applyBorder="1"/>
    <xf numFmtId="164" fontId="3" fillId="0" borderId="3" xfId="1" applyNumberFormat="1" applyFont="1" applyFill="1" applyBorder="1"/>
    <xf numFmtId="165" fontId="8" fillId="0" borderId="13" xfId="0" applyNumberFormat="1" applyFont="1" applyBorder="1"/>
    <xf numFmtId="165" fontId="8" fillId="0" borderId="6" xfId="0" applyNumberFormat="1" applyFont="1" applyBorder="1"/>
    <xf numFmtId="164" fontId="8" fillId="0" borderId="6" xfId="0" applyNumberFormat="1" applyFont="1" applyBorder="1"/>
    <xf numFmtId="164" fontId="8" fillId="0" borderId="14" xfId="0" applyNumberFormat="1" applyFont="1" applyBorder="1"/>
    <xf numFmtId="165" fontId="8" fillId="0" borderId="15" xfId="0" applyNumberFormat="1" applyFont="1" applyBorder="1"/>
    <xf numFmtId="165" fontId="8" fillId="0" borderId="16" xfId="0" applyNumberFormat="1" applyFont="1" applyBorder="1"/>
    <xf numFmtId="165" fontId="8" fillId="0" borderId="4" xfId="0" applyNumberFormat="1" applyFont="1" applyBorder="1"/>
    <xf numFmtId="165" fontId="8" fillId="0" borderId="0" xfId="0" applyNumberFormat="1" applyFont="1"/>
    <xf numFmtId="164" fontId="4" fillId="0" borderId="7" xfId="1" applyNumberFormat="1" applyFont="1" applyBorder="1"/>
    <xf numFmtId="164" fontId="8" fillId="0" borderId="4" xfId="0" applyNumberFormat="1" applyFont="1" applyBorder="1"/>
    <xf numFmtId="164" fontId="8" fillId="0" borderId="0" xfId="0" applyNumberFormat="1" applyFont="1"/>
    <xf numFmtId="164" fontId="4" fillId="0" borderId="1" xfId="1" applyNumberFormat="1" applyFont="1" applyBorder="1"/>
    <xf numFmtId="164" fontId="3" fillId="0" borderId="1" xfId="1" applyNumberFormat="1" applyFont="1" applyFill="1" applyBorder="1"/>
    <xf numFmtId="0" fontId="4" fillId="0" borderId="14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F528D-3563-40C5-AAE9-832DAECD75F4}">
  <dimension ref="A1:M54"/>
  <sheetViews>
    <sheetView tabSelected="1" workbookViewId="0">
      <selection activeCell="G29" sqref="G29"/>
    </sheetView>
  </sheetViews>
  <sheetFormatPr defaultRowHeight="15" x14ac:dyDescent="0.25"/>
  <cols>
    <col min="1" max="1" width="37.140625" customWidth="1"/>
  </cols>
  <sheetData>
    <row r="1" spans="1:13" x14ac:dyDescent="0.25">
      <c r="A1" s="1" t="s">
        <v>0</v>
      </c>
    </row>
    <row r="3" spans="1:13" x14ac:dyDescent="0.25">
      <c r="A3" s="2" t="s">
        <v>27</v>
      </c>
    </row>
    <row r="4" spans="1:13" x14ac:dyDescent="0.25">
      <c r="A4" s="2"/>
      <c r="B4" s="50" t="s">
        <v>25</v>
      </c>
      <c r="C4" s="50" t="s">
        <v>25</v>
      </c>
      <c r="D4" s="50" t="s">
        <v>25</v>
      </c>
      <c r="E4" s="50" t="s">
        <v>25</v>
      </c>
      <c r="F4" s="50" t="s">
        <v>25</v>
      </c>
      <c r="G4" s="50" t="s">
        <v>25</v>
      </c>
      <c r="H4" s="50" t="s">
        <v>26</v>
      </c>
      <c r="I4" s="50" t="s">
        <v>26</v>
      </c>
      <c r="J4" s="50" t="s">
        <v>26</v>
      </c>
      <c r="K4" s="50" t="s">
        <v>26</v>
      </c>
      <c r="L4" s="50" t="s">
        <v>26</v>
      </c>
      <c r="M4" s="50" t="s">
        <v>26</v>
      </c>
    </row>
    <row r="5" spans="1:13" x14ac:dyDescent="0.25">
      <c r="A5" s="3" t="s">
        <v>1</v>
      </c>
      <c r="B5" s="4">
        <v>2020</v>
      </c>
      <c r="C5" s="4">
        <v>2021</v>
      </c>
      <c r="D5" s="5">
        <v>2022</v>
      </c>
      <c r="E5" s="4">
        <v>2023</v>
      </c>
      <c r="F5" s="4">
        <v>2024</v>
      </c>
      <c r="G5" s="4">
        <v>2025</v>
      </c>
      <c r="H5" s="4">
        <v>2026</v>
      </c>
      <c r="I5" s="4">
        <v>2027</v>
      </c>
      <c r="J5" s="4">
        <v>2028</v>
      </c>
      <c r="K5" s="4">
        <v>2029</v>
      </c>
      <c r="L5" s="4">
        <v>2030</v>
      </c>
      <c r="M5" s="4">
        <v>2031</v>
      </c>
    </row>
    <row r="6" spans="1:13" x14ac:dyDescent="0.25">
      <c r="A6" s="6" t="s">
        <v>2</v>
      </c>
      <c r="B6" s="7" t="s">
        <v>3</v>
      </c>
      <c r="C6" s="7" t="s">
        <v>3</v>
      </c>
      <c r="D6" s="8" t="s">
        <v>3</v>
      </c>
      <c r="E6" s="7" t="s">
        <v>3</v>
      </c>
      <c r="F6" s="7" t="s">
        <v>3</v>
      </c>
      <c r="G6" s="7" t="s">
        <v>3</v>
      </c>
      <c r="H6" s="7" t="s">
        <v>3</v>
      </c>
      <c r="I6" s="7" t="s">
        <v>3</v>
      </c>
      <c r="J6" s="7" t="s">
        <v>3</v>
      </c>
      <c r="K6" s="7" t="s">
        <v>3</v>
      </c>
      <c r="L6" s="7" t="s">
        <v>3</v>
      </c>
      <c r="M6" s="7" t="s">
        <v>3</v>
      </c>
    </row>
    <row r="7" spans="1:13" x14ac:dyDescent="0.25">
      <c r="A7" s="9" t="s">
        <v>4</v>
      </c>
      <c r="B7" s="10">
        <v>1.9298706399999999</v>
      </c>
      <c r="C7" s="10">
        <v>5.7536193600000001</v>
      </c>
      <c r="D7" s="11">
        <v>8.2695996199999868</v>
      </c>
      <c r="E7" s="10">
        <v>11.548370149999961</v>
      </c>
      <c r="F7" s="10">
        <v>2.2359382799999938</v>
      </c>
      <c r="G7" s="10">
        <v>0.90813063999999988</v>
      </c>
      <c r="H7" s="10">
        <v>4.5626762493200008</v>
      </c>
      <c r="I7" s="10">
        <v>5.0953008799999999</v>
      </c>
      <c r="J7" s="10">
        <v>5.8163042899999988</v>
      </c>
      <c r="K7" s="10">
        <v>5.9034949700000006</v>
      </c>
      <c r="L7" s="10">
        <v>6.0385315799999999</v>
      </c>
      <c r="M7" s="10">
        <v>5.9624981300000011</v>
      </c>
    </row>
    <row r="8" spans="1:13" x14ac:dyDescent="0.25">
      <c r="A8" s="9" t="s">
        <v>5</v>
      </c>
      <c r="B8" s="10">
        <v>3.7582205070000003</v>
      </c>
      <c r="C8" s="10">
        <v>6.9806683199999853</v>
      </c>
      <c r="D8" s="11">
        <v>9.1403200999999825</v>
      </c>
      <c r="E8" s="10">
        <v>6.7760908499999957</v>
      </c>
      <c r="F8" s="10">
        <v>3.5849350500000017</v>
      </c>
      <c r="G8" s="10">
        <v>12.567019719999987</v>
      </c>
      <c r="H8" s="10">
        <v>5.3861438720800008</v>
      </c>
      <c r="I8" s="10">
        <v>7.4038614500000008</v>
      </c>
      <c r="J8" s="10">
        <v>7.8282430700000019</v>
      </c>
      <c r="K8" s="10">
        <v>8.2403692699999969</v>
      </c>
      <c r="L8" s="10">
        <v>8.7632081999999993</v>
      </c>
      <c r="M8" s="10">
        <v>8.9740731599999979</v>
      </c>
    </row>
    <row r="9" spans="1:13" x14ac:dyDescent="0.25">
      <c r="A9" s="9" t="s">
        <v>6</v>
      </c>
      <c r="B9" s="10">
        <v>8.7674360000000312E-2</v>
      </c>
      <c r="C9" s="10">
        <v>9.0800519999999094E-2</v>
      </c>
      <c r="D9" s="11">
        <v>1.4875514499999993</v>
      </c>
      <c r="E9" s="10">
        <v>3.3658093299999989</v>
      </c>
      <c r="F9" s="10">
        <v>13.809645209999998</v>
      </c>
      <c r="G9" s="10">
        <v>11.329774510000004</v>
      </c>
      <c r="H9" s="10">
        <v>12.59207804996</v>
      </c>
      <c r="I9" s="10">
        <v>19.297397069999999</v>
      </c>
      <c r="J9" s="10">
        <v>9.769553010000001</v>
      </c>
      <c r="K9" s="10">
        <v>7.0841939700000029</v>
      </c>
      <c r="L9" s="10">
        <v>8.4539442300000012</v>
      </c>
      <c r="M9" s="10">
        <v>9.5399969999999961</v>
      </c>
    </row>
    <row r="10" spans="1:13" x14ac:dyDescent="0.25">
      <c r="A10" s="9" t="s">
        <v>7</v>
      </c>
      <c r="B10" s="10">
        <v>1.23974875</v>
      </c>
      <c r="C10" s="10">
        <v>1.1145878300000001</v>
      </c>
      <c r="D10" s="11">
        <v>0.84920535999999991</v>
      </c>
      <c r="E10" s="10">
        <v>1.7359747299999999</v>
      </c>
      <c r="F10" s="10">
        <v>2.17199279</v>
      </c>
      <c r="G10" s="10">
        <v>2.2218517500000003</v>
      </c>
      <c r="H10" s="10">
        <v>1.6097831073599997</v>
      </c>
      <c r="I10" s="10">
        <v>1.9294194299999998</v>
      </c>
      <c r="J10" s="10">
        <v>2.4079499699999998</v>
      </c>
      <c r="K10" s="10">
        <v>8.8718798200000002</v>
      </c>
      <c r="L10" s="10">
        <v>9.07481531</v>
      </c>
      <c r="M10" s="10">
        <v>8.9605508300000007</v>
      </c>
    </row>
    <row r="11" spans="1:13" x14ac:dyDescent="0.25">
      <c r="A11" s="3" t="s">
        <v>8</v>
      </c>
      <c r="B11" s="12">
        <f t="shared" ref="B11:M11" si="0">SUM(B7:B10)</f>
        <v>7.0155142569999995</v>
      </c>
      <c r="C11" s="12">
        <f t="shared" si="0"/>
        <v>13.939676029999983</v>
      </c>
      <c r="D11" s="13">
        <f t="shared" si="0"/>
        <v>19.746676529999966</v>
      </c>
      <c r="E11" s="12">
        <f t="shared" si="0"/>
        <v>23.426245059999953</v>
      </c>
      <c r="F11" s="12">
        <f t="shared" si="0"/>
        <v>21.802511329999994</v>
      </c>
      <c r="G11" s="12">
        <f t="shared" si="0"/>
        <v>27.026776619999989</v>
      </c>
      <c r="H11" s="12">
        <f t="shared" si="0"/>
        <v>24.150681278719997</v>
      </c>
      <c r="I11" s="12">
        <f t="shared" si="0"/>
        <v>33.725978830000003</v>
      </c>
      <c r="J11" s="12">
        <f t="shared" si="0"/>
        <v>25.822050340000001</v>
      </c>
      <c r="K11" s="12">
        <f t="shared" si="0"/>
        <v>30.099938030000001</v>
      </c>
      <c r="L11" s="12">
        <f t="shared" si="0"/>
        <v>32.330499320000001</v>
      </c>
      <c r="M11" s="12">
        <f t="shared" si="0"/>
        <v>33.437119119999998</v>
      </c>
    </row>
    <row r="12" spans="1:13" x14ac:dyDescent="0.25">
      <c r="A12" s="14" t="s">
        <v>9</v>
      </c>
      <c r="B12" s="15">
        <v>3.5729492447839002</v>
      </c>
      <c r="C12" s="15">
        <v>2.8146776678220977</v>
      </c>
      <c r="D12" s="16">
        <v>4.619356191931475</v>
      </c>
      <c r="E12" s="15">
        <v>3.5777840348230714</v>
      </c>
      <c r="F12" s="15">
        <v>8.1175265499999973</v>
      </c>
      <c r="G12" s="15">
        <v>9.5401260500000014</v>
      </c>
      <c r="H12" s="15">
        <v>13.637364696559999</v>
      </c>
      <c r="I12" s="15">
        <v>19.58161595</v>
      </c>
      <c r="J12" s="15">
        <v>26.554336450000001</v>
      </c>
      <c r="K12" s="15">
        <v>20.984268049999997</v>
      </c>
      <c r="L12" s="15">
        <v>24.309607</v>
      </c>
      <c r="M12" s="15">
        <v>18.45390871</v>
      </c>
    </row>
    <row r="13" spans="1:13" x14ac:dyDescent="0.25">
      <c r="A13" s="14" t="s">
        <v>10</v>
      </c>
      <c r="B13" s="15">
        <v>4.2275198182863978</v>
      </c>
      <c r="C13" s="15">
        <v>6.903951562739862</v>
      </c>
      <c r="D13" s="16">
        <v>4.1535292962328034</v>
      </c>
      <c r="E13" s="15">
        <v>1.8052116003689846</v>
      </c>
      <c r="F13" s="15">
        <v>0.9315186900000002</v>
      </c>
      <c r="G13" s="15">
        <v>2.0315605000000003</v>
      </c>
      <c r="H13" s="15">
        <v>0</v>
      </c>
      <c r="I13" s="15">
        <v>0.71882568999999996</v>
      </c>
      <c r="J13" s="15">
        <v>9.6649154299999989</v>
      </c>
      <c r="K13" s="15">
        <v>16.654992780000001</v>
      </c>
      <c r="L13" s="15">
        <v>24.615934700000004</v>
      </c>
      <c r="M13" s="15">
        <v>32.49691876</v>
      </c>
    </row>
    <row r="14" spans="1:13" x14ac:dyDescent="0.25">
      <c r="A14" s="14" t="s">
        <v>11</v>
      </c>
      <c r="B14" s="15">
        <v>4.5709678440443691</v>
      </c>
      <c r="C14" s="15">
        <v>7.6714875211261333</v>
      </c>
      <c r="D14" s="16">
        <v>7.2345769940984574</v>
      </c>
      <c r="E14" s="15">
        <v>5.3734163081552273</v>
      </c>
      <c r="F14" s="15">
        <v>4.7834128599999994</v>
      </c>
      <c r="G14" s="15">
        <v>4.6759584600000013</v>
      </c>
      <c r="H14" s="15">
        <v>1.0078320008399999</v>
      </c>
      <c r="I14" s="15">
        <v>2.5796257900000001</v>
      </c>
      <c r="J14" s="15">
        <v>10.340597500000001</v>
      </c>
      <c r="K14" s="15">
        <v>13.254273850000002</v>
      </c>
      <c r="L14" s="15">
        <v>14.740624670000001</v>
      </c>
      <c r="M14" s="15">
        <v>14.80248634</v>
      </c>
    </row>
    <row r="15" spans="1:13" x14ac:dyDescent="0.25">
      <c r="A15" s="14" t="s">
        <v>12</v>
      </c>
      <c r="B15" s="15">
        <v>2.5953507162042357</v>
      </c>
      <c r="C15" s="15">
        <v>1.9167144795509725</v>
      </c>
      <c r="D15" s="16">
        <v>8.2539328173067013</v>
      </c>
      <c r="E15" s="15">
        <v>6.5074437566738332</v>
      </c>
      <c r="F15" s="15">
        <v>10.49310756</v>
      </c>
      <c r="G15" s="15">
        <v>12.810825950000002</v>
      </c>
      <c r="H15" s="15">
        <v>7.5571467395200012</v>
      </c>
      <c r="I15" s="15">
        <v>8.4297039999999992</v>
      </c>
      <c r="J15" s="15">
        <v>7.0968780000000002</v>
      </c>
      <c r="K15" s="15">
        <v>5.13102298</v>
      </c>
      <c r="L15" s="15">
        <v>5.0982260000000004</v>
      </c>
      <c r="M15" s="15">
        <v>4.4716570000000004</v>
      </c>
    </row>
    <row r="16" spans="1:13" x14ac:dyDescent="0.25">
      <c r="A16" s="17" t="s">
        <v>13</v>
      </c>
      <c r="B16" s="18">
        <f>SUM(B12:B15)</f>
        <v>14.966787623318902</v>
      </c>
      <c r="C16" s="18">
        <f t="shared" ref="C16:M16" si="1">SUM(C12:C15)</f>
        <v>19.306831231239062</v>
      </c>
      <c r="D16" s="19">
        <f t="shared" si="1"/>
        <v>24.261395299569436</v>
      </c>
      <c r="E16" s="18">
        <f t="shared" si="1"/>
        <v>17.263855700021118</v>
      </c>
      <c r="F16" s="18">
        <f t="shared" si="1"/>
        <v>24.325565659999995</v>
      </c>
      <c r="G16" s="18">
        <f t="shared" si="1"/>
        <v>29.058470960000005</v>
      </c>
      <c r="H16" s="18">
        <f t="shared" si="1"/>
        <v>22.20234343692</v>
      </c>
      <c r="I16" s="18">
        <f t="shared" si="1"/>
        <v>31.309771429999998</v>
      </c>
      <c r="J16" s="18">
        <f t="shared" si="1"/>
        <v>53.656727380000007</v>
      </c>
      <c r="K16" s="18">
        <f t="shared" si="1"/>
        <v>56.024557659999999</v>
      </c>
      <c r="L16" s="18">
        <f t="shared" si="1"/>
        <v>68.76439237000001</v>
      </c>
      <c r="M16" s="18">
        <f t="shared" si="1"/>
        <v>70.224970810000002</v>
      </c>
    </row>
    <row r="17" spans="1:13" x14ac:dyDescent="0.25">
      <c r="A17" s="14" t="s">
        <v>14</v>
      </c>
      <c r="B17" s="15">
        <v>4.3738956838344158</v>
      </c>
      <c r="C17" s="15">
        <v>8.1948619911991383</v>
      </c>
      <c r="D17" s="16">
        <v>17.458418369040796</v>
      </c>
      <c r="E17" s="15">
        <v>0.77133526321759982</v>
      </c>
      <c r="F17" s="15">
        <v>10.776264119999999</v>
      </c>
      <c r="G17" s="15">
        <v>-0.17465536999999995</v>
      </c>
      <c r="H17" s="15">
        <v>24.499253880600005</v>
      </c>
      <c r="I17" s="15">
        <v>35.812614809999999</v>
      </c>
      <c r="J17" s="15">
        <v>20.987020939999997</v>
      </c>
      <c r="K17" s="15">
        <v>30.639675920000002</v>
      </c>
      <c r="L17" s="15">
        <v>21.562123410000002</v>
      </c>
      <c r="M17" s="15">
        <v>38.326038980000007</v>
      </c>
    </row>
    <row r="18" spans="1:13" x14ac:dyDescent="0.25">
      <c r="A18" s="14" t="s">
        <v>15</v>
      </c>
      <c r="B18" s="15">
        <v>1.6336783968466888</v>
      </c>
      <c r="C18" s="15">
        <v>3.9852609875617873</v>
      </c>
      <c r="D18" s="16">
        <v>4.5173164213897667</v>
      </c>
      <c r="E18" s="15">
        <v>3.7479147867612865</v>
      </c>
      <c r="F18" s="15">
        <v>6.6424215200000036</v>
      </c>
      <c r="G18" s="15">
        <v>11.176179780000002</v>
      </c>
      <c r="H18" s="15">
        <v>1.2603837308400003</v>
      </c>
      <c r="I18" s="15">
        <v>8.7539847399999999</v>
      </c>
      <c r="J18" s="15">
        <v>10.70491676</v>
      </c>
      <c r="K18" s="15">
        <v>9.0797804099999997</v>
      </c>
      <c r="L18" s="15">
        <v>9.0011913499999991</v>
      </c>
      <c r="M18" s="15">
        <v>30.264211260000003</v>
      </c>
    </row>
    <row r="19" spans="1:13" x14ac:dyDescent="0.25">
      <c r="A19" s="14" t="s">
        <v>16</v>
      </c>
      <c r="B19" s="15">
        <v>0.67780546000000019</v>
      </c>
      <c r="C19" s="15">
        <v>0.96248975000000003</v>
      </c>
      <c r="D19" s="16">
        <v>4.6529329999999987E-2</v>
      </c>
      <c r="E19" s="15">
        <v>7.6823199999999994E-3</v>
      </c>
      <c r="F19" s="15">
        <v>1.457981E-2</v>
      </c>
      <c r="G19" s="15">
        <v>-0.17465356999999998</v>
      </c>
      <c r="H19" s="15">
        <v>0</v>
      </c>
      <c r="I19" s="15">
        <v>0</v>
      </c>
      <c r="J19" s="15">
        <v>8.1428259999999995</v>
      </c>
      <c r="K19" s="15">
        <v>7.0841939600000003</v>
      </c>
      <c r="L19" s="15">
        <v>4.8308252699999992</v>
      </c>
      <c r="M19" s="15">
        <v>3.5774988799999998</v>
      </c>
    </row>
    <row r="20" spans="1:13" x14ac:dyDescent="0.25">
      <c r="A20" s="17" t="s">
        <v>17</v>
      </c>
      <c r="B20" s="18">
        <f t="shared" ref="B20:M20" si="2">(SUM(B17:B19))</f>
        <v>6.6853795406811045</v>
      </c>
      <c r="C20" s="18">
        <f t="shared" si="2"/>
        <v>13.142612728760925</v>
      </c>
      <c r="D20" s="19">
        <f t="shared" si="2"/>
        <v>22.022264120430563</v>
      </c>
      <c r="E20" s="18">
        <f t="shared" si="2"/>
        <v>4.5269323699788862</v>
      </c>
      <c r="F20" s="18">
        <f t="shared" si="2"/>
        <v>17.433265450000004</v>
      </c>
      <c r="G20" s="18">
        <f t="shared" si="2"/>
        <v>10.826870840000002</v>
      </c>
      <c r="H20" s="18">
        <f t="shared" si="2"/>
        <v>25.759637611440006</v>
      </c>
      <c r="I20" s="18">
        <f t="shared" si="2"/>
        <v>44.566599549999999</v>
      </c>
      <c r="J20" s="18">
        <f t="shared" si="2"/>
        <v>39.834763699999996</v>
      </c>
      <c r="K20" s="18">
        <f t="shared" si="2"/>
        <v>46.80365029</v>
      </c>
      <c r="L20" s="18">
        <f t="shared" si="2"/>
        <v>35.394140030000003</v>
      </c>
      <c r="M20" s="18">
        <f t="shared" si="2"/>
        <v>72.167749120000011</v>
      </c>
    </row>
    <row r="21" spans="1:13" x14ac:dyDescent="0.25">
      <c r="A21" s="14" t="s">
        <v>18</v>
      </c>
      <c r="B21" s="15">
        <v>0.79145610000000011</v>
      </c>
      <c r="C21" s="15">
        <v>0.82835574000000001</v>
      </c>
      <c r="D21" s="16">
        <v>5.3629686300000001</v>
      </c>
      <c r="E21" s="15">
        <v>1.3661723700000001</v>
      </c>
      <c r="F21" s="15">
        <v>0.67429331000000003</v>
      </c>
      <c r="G21" s="15">
        <v>1.0434122399999999</v>
      </c>
      <c r="H21" s="15">
        <v>0.50000000004</v>
      </c>
      <c r="I21" s="15">
        <v>5.1731992</v>
      </c>
      <c r="J21" s="15">
        <v>1.9760831999999999</v>
      </c>
      <c r="K21" s="15">
        <v>5.4183157800000004</v>
      </c>
      <c r="L21" s="15">
        <v>1.4096795600000001</v>
      </c>
      <c r="M21" s="15">
        <v>0.79386602000000006</v>
      </c>
    </row>
    <row r="22" spans="1:13" x14ac:dyDescent="0.25">
      <c r="A22" s="14" t="s">
        <v>19</v>
      </c>
      <c r="B22" s="15">
        <v>0.80035162000000004</v>
      </c>
      <c r="C22" s="15">
        <v>1.6262207799999999</v>
      </c>
      <c r="D22" s="16">
        <v>2.3295871400000001</v>
      </c>
      <c r="E22" s="15">
        <v>1.7877495399999999</v>
      </c>
      <c r="F22" s="15">
        <v>1.23872808</v>
      </c>
      <c r="G22" s="15">
        <v>2.3123080599999999</v>
      </c>
      <c r="H22" s="15">
        <v>1.7400000000000002</v>
      </c>
      <c r="I22" s="15">
        <v>3.9678</v>
      </c>
      <c r="J22" s="15">
        <v>3.3708960000000001</v>
      </c>
      <c r="K22" s="15">
        <v>4.6374440000000003</v>
      </c>
      <c r="L22" s="15">
        <v>2.9603640000000002</v>
      </c>
      <c r="M22" s="15">
        <v>2.9093035</v>
      </c>
    </row>
    <row r="23" spans="1:13" x14ac:dyDescent="0.25">
      <c r="A23" s="14" t="s">
        <v>20</v>
      </c>
      <c r="B23" s="15">
        <v>4.2283089300000007</v>
      </c>
      <c r="C23" s="15">
        <v>2.7131131000000002</v>
      </c>
      <c r="D23" s="16">
        <v>3.3015079499999995</v>
      </c>
      <c r="E23" s="15">
        <v>3.0302218199999995</v>
      </c>
      <c r="F23" s="15">
        <v>2.3489482400000004</v>
      </c>
      <c r="G23" s="15">
        <v>1.26682651</v>
      </c>
      <c r="H23" s="15">
        <v>1.3293999999600001</v>
      </c>
      <c r="I23" s="15">
        <v>2.6387399999999999</v>
      </c>
      <c r="J23" s="15">
        <v>2.1216356999999997</v>
      </c>
      <c r="K23" s="15">
        <v>1.9534039000000001</v>
      </c>
      <c r="L23" s="15">
        <v>2.0411357999999997</v>
      </c>
      <c r="M23" s="15">
        <v>1.4946753700000002</v>
      </c>
    </row>
    <row r="24" spans="1:13" x14ac:dyDescent="0.25">
      <c r="A24" s="14" t="s">
        <v>21</v>
      </c>
      <c r="B24" s="15">
        <v>0.16256585999999998</v>
      </c>
      <c r="C24" s="15">
        <v>0.17446064999999997</v>
      </c>
      <c r="D24" s="16">
        <v>0.45894407999999998</v>
      </c>
      <c r="E24" s="15">
        <v>0.43388371000000003</v>
      </c>
      <c r="F24" s="15">
        <v>0.35508937000000002</v>
      </c>
      <c r="G24" s="15">
        <v>0.99705210999999994</v>
      </c>
      <c r="H24" s="15">
        <v>0.19202605572000001</v>
      </c>
      <c r="I24" s="15">
        <v>1.12537416</v>
      </c>
      <c r="J24" s="15">
        <v>1.2603499199999999</v>
      </c>
      <c r="K24" s="15">
        <v>1.3511638799999999</v>
      </c>
      <c r="L24" s="15">
        <v>0.83665336999999995</v>
      </c>
      <c r="M24" s="15">
        <v>0.83419367999999994</v>
      </c>
    </row>
    <row r="25" spans="1:13" x14ac:dyDescent="0.25">
      <c r="A25" s="14" t="s">
        <v>22</v>
      </c>
      <c r="B25" s="15">
        <v>0.54002228000000019</v>
      </c>
      <c r="C25" s="15">
        <v>1.69399115</v>
      </c>
      <c r="D25" s="16">
        <v>0.92582902999999983</v>
      </c>
      <c r="E25" s="15">
        <v>0.7102832</v>
      </c>
      <c r="F25" s="15">
        <v>0.69562686000000007</v>
      </c>
      <c r="G25" s="15">
        <v>1.00512556</v>
      </c>
      <c r="H25" s="15">
        <v>1.3249999999200002</v>
      </c>
      <c r="I25" s="15">
        <v>0.82874999999999999</v>
      </c>
      <c r="J25" s="15">
        <v>1.69065</v>
      </c>
      <c r="K25" s="15">
        <v>3.4489000000000001</v>
      </c>
      <c r="L25" s="15">
        <v>5.2766999999999999</v>
      </c>
      <c r="M25" s="15">
        <v>6.2795687500000001</v>
      </c>
    </row>
    <row r="26" spans="1:13" x14ac:dyDescent="0.25">
      <c r="A26" s="20" t="s">
        <v>23</v>
      </c>
      <c r="B26" s="21">
        <f>(SUM(B21:B25))</f>
        <v>6.5227047900000015</v>
      </c>
      <c r="C26" s="21">
        <f t="shared" ref="C26:M26" si="3">(SUM(C21:C25))</f>
        <v>7.0361414199999999</v>
      </c>
      <c r="D26" s="22">
        <f t="shared" si="3"/>
        <v>12.378836829999999</v>
      </c>
      <c r="E26" s="21">
        <f t="shared" si="3"/>
        <v>7.3283106399999998</v>
      </c>
      <c r="F26" s="21">
        <f t="shared" si="3"/>
        <v>5.3126858600000002</v>
      </c>
      <c r="G26" s="21">
        <f t="shared" si="3"/>
        <v>6.6247244799999994</v>
      </c>
      <c r="H26" s="21">
        <f t="shared" si="3"/>
        <v>5.0864260556400005</v>
      </c>
      <c r="I26" s="21">
        <f t="shared" si="3"/>
        <v>13.733863359999999</v>
      </c>
      <c r="J26" s="21">
        <f t="shared" si="3"/>
        <v>10.41961482</v>
      </c>
      <c r="K26" s="21">
        <f t="shared" si="3"/>
        <v>16.80922756</v>
      </c>
      <c r="L26" s="21">
        <f t="shared" si="3"/>
        <v>12.524532730000001</v>
      </c>
      <c r="M26" s="21">
        <f t="shared" si="3"/>
        <v>12.31160732</v>
      </c>
    </row>
    <row r="27" spans="1:13" x14ac:dyDescent="0.25">
      <c r="A27" s="20" t="s">
        <v>24</v>
      </c>
      <c r="B27" s="31">
        <f t="shared" ref="B27:M27" si="4">(B11+B16+B20+B26)</f>
        <v>35.190386211000003</v>
      </c>
      <c r="C27" s="31">
        <f t="shared" si="4"/>
        <v>53.425261409999969</v>
      </c>
      <c r="D27" s="32">
        <f t="shared" si="4"/>
        <v>78.409172779999963</v>
      </c>
      <c r="E27" s="31">
        <f t="shared" si="4"/>
        <v>52.545343769999953</v>
      </c>
      <c r="F27" s="31">
        <f t="shared" si="4"/>
        <v>68.874028299999992</v>
      </c>
      <c r="G27" s="31">
        <f t="shared" si="4"/>
        <v>73.536842899999996</v>
      </c>
      <c r="H27" s="31">
        <f t="shared" si="4"/>
        <v>77.199088382720007</v>
      </c>
      <c r="I27" s="31">
        <f t="shared" si="4"/>
        <v>123.33621316999999</v>
      </c>
      <c r="J27" s="31">
        <f t="shared" si="4"/>
        <v>129.73315624</v>
      </c>
      <c r="K27" s="31">
        <f t="shared" si="4"/>
        <v>149.73737354000002</v>
      </c>
      <c r="L27" s="31">
        <f t="shared" si="4"/>
        <v>149.01356445000002</v>
      </c>
      <c r="M27" s="31">
        <f t="shared" si="4"/>
        <v>188.14144637000004</v>
      </c>
    </row>
    <row r="30" spans="1:13" x14ac:dyDescent="0.25">
      <c r="A30" s="2" t="s">
        <v>28</v>
      </c>
    </row>
    <row r="31" spans="1:13" x14ac:dyDescent="0.25">
      <c r="A31" s="2"/>
      <c r="B31" s="50" t="s">
        <v>25</v>
      </c>
      <c r="C31" s="50" t="s">
        <v>25</v>
      </c>
      <c r="D31" s="50" t="s">
        <v>25</v>
      </c>
      <c r="E31" s="50" t="s">
        <v>25</v>
      </c>
      <c r="F31" s="50" t="s">
        <v>25</v>
      </c>
      <c r="G31" s="50" t="s">
        <v>25</v>
      </c>
      <c r="H31" s="50" t="s">
        <v>26</v>
      </c>
      <c r="I31" s="50" t="s">
        <v>26</v>
      </c>
      <c r="J31" s="50" t="s">
        <v>26</v>
      </c>
      <c r="K31" s="50" t="s">
        <v>26</v>
      </c>
      <c r="L31" s="50" t="s">
        <v>26</v>
      </c>
      <c r="M31" s="50" t="s">
        <v>26</v>
      </c>
    </row>
    <row r="32" spans="1:13" x14ac:dyDescent="0.25">
      <c r="A32" s="23" t="s">
        <v>1</v>
      </c>
      <c r="B32" s="4">
        <v>2020</v>
      </c>
      <c r="C32" s="4">
        <v>2021</v>
      </c>
      <c r="D32" s="4">
        <v>2022</v>
      </c>
      <c r="E32" s="4">
        <v>2023</v>
      </c>
      <c r="F32" s="4">
        <v>2024</v>
      </c>
      <c r="G32" s="4">
        <v>2025</v>
      </c>
      <c r="H32" s="4">
        <v>2026</v>
      </c>
      <c r="I32" s="4">
        <v>2027</v>
      </c>
      <c r="J32" s="4">
        <v>2028</v>
      </c>
      <c r="K32" s="4">
        <v>2029</v>
      </c>
      <c r="L32" s="4">
        <v>2030</v>
      </c>
      <c r="M32" s="4">
        <v>2031</v>
      </c>
    </row>
    <row r="33" spans="1:13" x14ac:dyDescent="0.25">
      <c r="A33" s="24" t="s">
        <v>2</v>
      </c>
      <c r="B33" s="25" t="s">
        <v>3</v>
      </c>
      <c r="C33" s="49" t="s">
        <v>3</v>
      </c>
      <c r="D33" s="48" t="s">
        <v>3</v>
      </c>
      <c r="E33" s="25" t="s">
        <v>3</v>
      </c>
      <c r="F33" s="25" t="s">
        <v>3</v>
      </c>
      <c r="G33" s="25" t="s">
        <v>3</v>
      </c>
      <c r="H33" s="25" t="s">
        <v>3</v>
      </c>
      <c r="I33" s="25" t="s">
        <v>3</v>
      </c>
      <c r="J33" s="25" t="s">
        <v>3</v>
      </c>
      <c r="K33" s="25" t="s">
        <v>3</v>
      </c>
      <c r="L33" s="25" t="s">
        <v>3</v>
      </c>
      <c r="M33" s="25" t="s">
        <v>3</v>
      </c>
    </row>
    <row r="34" spans="1:13" x14ac:dyDescent="0.25">
      <c r="A34" s="14" t="s">
        <v>4</v>
      </c>
      <c r="B34" s="39">
        <v>2.3670001999999988</v>
      </c>
      <c r="C34" s="35">
        <v>1.7436606999999997</v>
      </c>
      <c r="D34" s="40">
        <v>5.3355651900000032</v>
      </c>
      <c r="E34" s="40">
        <v>9.1662326600000021</v>
      </c>
      <c r="F34" s="40">
        <v>5.0089108200000005</v>
      </c>
      <c r="G34" s="40">
        <v>1.48246842</v>
      </c>
      <c r="H34" s="40">
        <v>3.93267624931</v>
      </c>
      <c r="I34" s="40">
        <v>4.3175642600000002</v>
      </c>
      <c r="J34" s="40">
        <v>5.5279029199999998</v>
      </c>
      <c r="K34" s="40">
        <v>5.868618699999999</v>
      </c>
      <c r="L34" s="40">
        <v>5.9845169500000015</v>
      </c>
      <c r="M34" s="35">
        <v>5.9929115099999999</v>
      </c>
    </row>
    <row r="35" spans="1:13" x14ac:dyDescent="0.25">
      <c r="A35" s="14" t="s">
        <v>5</v>
      </c>
      <c r="B35" s="41">
        <v>5.1296019599999951</v>
      </c>
      <c r="C35" s="36">
        <v>7.392748649999989</v>
      </c>
      <c r="D35" s="42">
        <v>5.6822835299999941</v>
      </c>
      <c r="E35" s="42">
        <v>6.3632340800000007</v>
      </c>
      <c r="F35" s="42">
        <v>2.4454266000000051</v>
      </c>
      <c r="G35" s="42">
        <v>7.3766237800000001</v>
      </c>
      <c r="H35" s="42">
        <v>5.3861438720500017</v>
      </c>
      <c r="I35" s="42">
        <v>6.5970219300000004</v>
      </c>
      <c r="J35" s="42">
        <v>7.6584904299999979</v>
      </c>
      <c r="K35" s="42">
        <v>8.0755187999999993</v>
      </c>
      <c r="L35" s="42">
        <v>8.5540726300000003</v>
      </c>
      <c r="M35" s="36">
        <v>8.8897271799999995</v>
      </c>
    </row>
    <row r="36" spans="1:13" x14ac:dyDescent="0.25">
      <c r="A36" s="14" t="s">
        <v>6</v>
      </c>
      <c r="B36" s="41">
        <v>0.18192616000000014</v>
      </c>
      <c r="C36" s="36">
        <v>0</v>
      </c>
      <c r="D36" s="42">
        <v>1.1359939500000003</v>
      </c>
      <c r="E36" s="42">
        <v>0.99055079000000001</v>
      </c>
      <c r="F36" s="42">
        <v>-0.31721679999999991</v>
      </c>
      <c r="G36" s="42">
        <v>12.676835759999999</v>
      </c>
      <c r="H36" s="42">
        <v>10.854854911230001</v>
      </c>
      <c r="I36" s="42">
        <v>14.314069460000001</v>
      </c>
      <c r="J36" s="42">
        <v>13.58069064</v>
      </c>
      <c r="K36" s="42">
        <v>8.1583375799999978</v>
      </c>
      <c r="L36" s="42">
        <v>7.9060441199999971</v>
      </c>
      <c r="M36" s="36">
        <v>9.1055758899999972</v>
      </c>
    </row>
    <row r="37" spans="1:13" x14ac:dyDescent="0.25">
      <c r="A37" s="14" t="s">
        <v>7</v>
      </c>
      <c r="B37" s="41">
        <v>1.2397487499999997</v>
      </c>
      <c r="C37" s="36">
        <v>1.1145878300000001</v>
      </c>
      <c r="D37" s="42">
        <v>0.8139108599999999</v>
      </c>
      <c r="E37" s="42">
        <v>1.7434014400000002</v>
      </c>
      <c r="F37" s="42">
        <v>2.1998605800000002</v>
      </c>
      <c r="G37" s="42">
        <v>2.1712591000000008</v>
      </c>
      <c r="H37" s="42">
        <v>1.6097831074899998</v>
      </c>
      <c r="I37" s="42">
        <v>1.8015648999999998</v>
      </c>
      <c r="J37" s="42">
        <v>2.4026594899999996</v>
      </c>
      <c r="K37" s="42">
        <v>8.8602311399999998</v>
      </c>
      <c r="L37" s="42">
        <v>9.05677442</v>
      </c>
      <c r="M37" s="36">
        <v>8.9707089</v>
      </c>
    </row>
    <row r="38" spans="1:13" x14ac:dyDescent="0.25">
      <c r="A38" s="3" t="s">
        <v>8</v>
      </c>
      <c r="B38" s="43">
        <f t="shared" ref="B38:M38" si="5">SUM(B34:B37)</f>
        <v>8.9182770699999931</v>
      </c>
      <c r="C38" s="28">
        <f t="shared" si="5"/>
        <v>10.250997179999988</v>
      </c>
      <c r="D38" s="26">
        <f t="shared" si="5"/>
        <v>12.967753529999996</v>
      </c>
      <c r="E38" s="26">
        <f t="shared" si="5"/>
        <v>18.263418970000004</v>
      </c>
      <c r="F38" s="26">
        <f t="shared" si="5"/>
        <v>9.3369812000000056</v>
      </c>
      <c r="G38" s="27">
        <f t="shared" si="5"/>
        <v>23.707187059999999</v>
      </c>
      <c r="H38" s="26">
        <f t="shared" si="5"/>
        <v>21.783458140080004</v>
      </c>
      <c r="I38" s="26">
        <f t="shared" si="5"/>
        <v>27.030220549999999</v>
      </c>
      <c r="J38" s="26">
        <f t="shared" si="5"/>
        <v>29.169743479999994</v>
      </c>
      <c r="K38" s="26">
        <f t="shared" si="5"/>
        <v>30.962706219999998</v>
      </c>
      <c r="L38" s="26">
        <f t="shared" si="5"/>
        <v>31.501408119999997</v>
      </c>
      <c r="M38" s="28">
        <f t="shared" si="5"/>
        <v>32.958923479999996</v>
      </c>
    </row>
    <row r="39" spans="1:13" x14ac:dyDescent="0.25">
      <c r="A39" s="14" t="s">
        <v>9</v>
      </c>
      <c r="B39" s="44">
        <v>2.7374472199928683</v>
      </c>
      <c r="C39" s="37">
        <v>2.8760578977959437</v>
      </c>
      <c r="D39" s="45">
        <v>1.7293655863327468</v>
      </c>
      <c r="E39" s="45">
        <v>3.026140223651669</v>
      </c>
      <c r="F39" s="45">
        <v>5.3506446500000004</v>
      </c>
      <c r="G39" s="45">
        <v>1.7077035999999999</v>
      </c>
      <c r="H39" s="45">
        <v>12.368586029339999</v>
      </c>
      <c r="I39" s="45">
        <v>5.4087311199999988</v>
      </c>
      <c r="J39" s="45">
        <v>38.8477739</v>
      </c>
      <c r="K39" s="45">
        <v>18.256102150000004</v>
      </c>
      <c r="L39" s="45">
        <v>28.615105160000002</v>
      </c>
      <c r="M39" s="37">
        <v>19.259636880000002</v>
      </c>
    </row>
    <row r="40" spans="1:13" x14ac:dyDescent="0.25">
      <c r="A40" s="14" t="s">
        <v>10</v>
      </c>
      <c r="B40" s="44">
        <v>3.3988498580652267</v>
      </c>
      <c r="C40" s="37">
        <v>8.1703764755152619</v>
      </c>
      <c r="D40" s="45">
        <v>3.5058799983832896</v>
      </c>
      <c r="E40" s="45">
        <v>1.7011693419301721</v>
      </c>
      <c r="F40" s="45">
        <v>0.52516930000000006</v>
      </c>
      <c r="G40" s="45">
        <v>1.0749733000000001</v>
      </c>
      <c r="H40" s="45">
        <v>0</v>
      </c>
      <c r="I40" s="45">
        <v>0.43129540999999999</v>
      </c>
      <c r="J40" s="45">
        <v>6.0864795299999992</v>
      </c>
      <c r="K40" s="45">
        <v>13.85896185</v>
      </c>
      <c r="L40" s="45">
        <v>21.431557939999998</v>
      </c>
      <c r="M40" s="37">
        <v>29.344525140000002</v>
      </c>
    </row>
    <row r="41" spans="1:13" x14ac:dyDescent="0.25">
      <c r="A41" s="14" t="s">
        <v>11</v>
      </c>
      <c r="B41" s="44">
        <v>4.2571422556215222</v>
      </c>
      <c r="C41" s="37">
        <v>7.1162326753188836</v>
      </c>
      <c r="D41" s="45">
        <v>7.3294305384719651</v>
      </c>
      <c r="E41" s="45">
        <v>5.4670038228844691</v>
      </c>
      <c r="F41" s="45">
        <v>3.6986590499999998</v>
      </c>
      <c r="G41" s="45">
        <v>4.5119174899999992</v>
      </c>
      <c r="H41" s="45">
        <v>1.0078320008999999</v>
      </c>
      <c r="I41" s="45">
        <v>1.5477754799999996</v>
      </c>
      <c r="J41" s="45">
        <v>7.2362088299999998</v>
      </c>
      <c r="K41" s="45">
        <v>12.242703060000002</v>
      </c>
      <c r="L41" s="45">
        <v>13.98206749</v>
      </c>
      <c r="M41" s="37">
        <v>14.777741669999999</v>
      </c>
    </row>
    <row r="42" spans="1:13" x14ac:dyDescent="0.25">
      <c r="A42" s="14" t="s">
        <v>12</v>
      </c>
      <c r="B42" s="44">
        <v>2.5475471586306457</v>
      </c>
      <c r="C42" s="37">
        <v>1.9116972984258174</v>
      </c>
      <c r="D42" s="45">
        <v>7.7956353446389404</v>
      </c>
      <c r="E42" s="45">
        <v>6.1541384669442341</v>
      </c>
      <c r="F42" s="45">
        <v>10.349675700000001</v>
      </c>
      <c r="G42" s="45">
        <v>12.243996780000002</v>
      </c>
      <c r="H42" s="45">
        <v>7.5571470100999996</v>
      </c>
      <c r="I42" s="45">
        <v>8.2859390000000008</v>
      </c>
      <c r="J42" s="45">
        <v>7.0867430000000002</v>
      </c>
      <c r="K42" s="45">
        <v>5.13102298</v>
      </c>
      <c r="L42" s="45">
        <v>5.0860859999999999</v>
      </c>
      <c r="M42" s="37">
        <v>4.4651779999999999</v>
      </c>
    </row>
    <row r="43" spans="1:13" x14ac:dyDescent="0.25">
      <c r="A43" s="17" t="s">
        <v>13</v>
      </c>
      <c r="B43" s="43">
        <f t="shared" ref="B43:M43" si="6">SUM(B39:B42)</f>
        <v>12.940986492310262</v>
      </c>
      <c r="C43" s="28">
        <f t="shared" si="6"/>
        <v>20.074364347055909</v>
      </c>
      <c r="D43" s="26">
        <f t="shared" si="6"/>
        <v>20.360311467826939</v>
      </c>
      <c r="E43" s="26">
        <f t="shared" si="6"/>
        <v>16.348451855410545</v>
      </c>
      <c r="F43" s="26">
        <f t="shared" si="6"/>
        <v>19.924148700000003</v>
      </c>
      <c r="G43" s="26">
        <f t="shared" si="6"/>
        <v>19.53859117</v>
      </c>
      <c r="H43" s="27">
        <f t="shared" si="6"/>
        <v>20.93356504034</v>
      </c>
      <c r="I43" s="26">
        <f t="shared" si="6"/>
        <v>15.673741009999999</v>
      </c>
      <c r="J43" s="26">
        <f t="shared" si="6"/>
        <v>59.257205259999999</v>
      </c>
      <c r="K43" s="26">
        <f t="shared" si="6"/>
        <v>49.488790040000005</v>
      </c>
      <c r="L43" s="26">
        <f t="shared" si="6"/>
        <v>69.114816590000004</v>
      </c>
      <c r="M43" s="28">
        <f t="shared" si="6"/>
        <v>67.847081689999996</v>
      </c>
    </row>
    <row r="44" spans="1:13" x14ac:dyDescent="0.25">
      <c r="A44" s="14" t="s">
        <v>14</v>
      </c>
      <c r="B44" s="44">
        <v>0.67882145781058034</v>
      </c>
      <c r="C44" s="37">
        <v>4.929753828639643</v>
      </c>
      <c r="D44" s="45">
        <v>36.394970682283855</v>
      </c>
      <c r="E44" s="45">
        <v>1.1219434786492744</v>
      </c>
      <c r="F44" s="45">
        <v>7.3618936899999996</v>
      </c>
      <c r="G44" s="45">
        <v>-0.89340699999999995</v>
      </c>
      <c r="H44" s="45">
        <v>19.3</v>
      </c>
      <c r="I44" s="45">
        <v>4.10728151</v>
      </c>
      <c r="J44" s="45">
        <v>8.7481698899999998</v>
      </c>
      <c r="K44" s="45">
        <v>22.719261759999998</v>
      </c>
      <c r="L44" s="45">
        <v>0</v>
      </c>
      <c r="M44" s="37">
        <v>115.42947889000001</v>
      </c>
    </row>
    <row r="45" spans="1:13" x14ac:dyDescent="0.25">
      <c r="A45" s="14" t="s">
        <v>15</v>
      </c>
      <c r="B45" s="44">
        <v>1.0337095898791566</v>
      </c>
      <c r="C45" s="37">
        <v>3.8423477343044499</v>
      </c>
      <c r="D45" s="45">
        <v>1.8346405198891964</v>
      </c>
      <c r="E45" s="45">
        <v>4.1619732659401816</v>
      </c>
      <c r="F45" s="45">
        <v>1.3133166699999996</v>
      </c>
      <c r="G45" s="45">
        <v>11.894538200000001</v>
      </c>
      <c r="H45" s="45">
        <v>1.2603837308900001</v>
      </c>
      <c r="I45" s="45">
        <v>5.7565443399999996</v>
      </c>
      <c r="J45" s="45">
        <v>9.9245439499999986</v>
      </c>
      <c r="K45" s="45">
        <v>9.7298349500000008</v>
      </c>
      <c r="L45" s="45">
        <v>9.0326269799999999</v>
      </c>
      <c r="M45" s="37">
        <v>21.759003289999999</v>
      </c>
    </row>
    <row r="46" spans="1:13" x14ac:dyDescent="0.25">
      <c r="A46" s="14" t="s">
        <v>16</v>
      </c>
      <c r="B46" s="44">
        <v>0.68528635000000016</v>
      </c>
      <c r="C46" s="37">
        <v>0.95475893999999994</v>
      </c>
      <c r="D46" s="45">
        <v>3.4679299999999996E-2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4.8856956</v>
      </c>
      <c r="K46" s="45">
        <v>7.50764678</v>
      </c>
      <c r="L46" s="45">
        <v>5.7321727500000001</v>
      </c>
      <c r="M46" s="37">
        <v>4.0788294299999999</v>
      </c>
    </row>
    <row r="47" spans="1:13" x14ac:dyDescent="0.25">
      <c r="A47" s="17" t="s">
        <v>17</v>
      </c>
      <c r="B47" s="43">
        <f t="shared" ref="B47:M47" si="7">SUM(B44:B46)</f>
        <v>2.397817397689737</v>
      </c>
      <c r="C47" s="28">
        <f t="shared" si="7"/>
        <v>9.726860502944092</v>
      </c>
      <c r="D47" s="26">
        <f t="shared" si="7"/>
        <v>38.264290502173054</v>
      </c>
      <c r="E47" s="26">
        <f t="shared" si="7"/>
        <v>5.2839167445894564</v>
      </c>
      <c r="F47" s="26">
        <f t="shared" si="7"/>
        <v>8.6752103599999995</v>
      </c>
      <c r="G47" s="26">
        <f t="shared" si="7"/>
        <v>11.001131200000001</v>
      </c>
      <c r="H47" s="26">
        <f>SUM(H44:H46)</f>
        <v>20.560383730890003</v>
      </c>
      <c r="I47" s="26">
        <f t="shared" si="7"/>
        <v>9.8638258499999996</v>
      </c>
      <c r="J47" s="26">
        <f t="shared" si="7"/>
        <v>23.558409439999998</v>
      </c>
      <c r="K47" s="26">
        <f t="shared" si="7"/>
        <v>39.956743490000001</v>
      </c>
      <c r="L47" s="26">
        <f t="shared" si="7"/>
        <v>14.76479973</v>
      </c>
      <c r="M47" s="28">
        <f t="shared" si="7"/>
        <v>141.26731161000004</v>
      </c>
    </row>
    <row r="48" spans="1:13" x14ac:dyDescent="0.25">
      <c r="A48" s="14" t="s">
        <v>18</v>
      </c>
      <c r="B48" s="44">
        <v>0.78569604000000004</v>
      </c>
      <c r="C48" s="37">
        <v>0.79363222</v>
      </c>
      <c r="D48" s="45">
        <v>5.4485481699999996</v>
      </c>
      <c r="E48" s="45">
        <v>1.35899982</v>
      </c>
      <c r="F48" s="45">
        <v>0.68821326999999999</v>
      </c>
      <c r="G48" s="45">
        <v>1.2564476899999999</v>
      </c>
      <c r="H48" s="45">
        <v>0.5</v>
      </c>
      <c r="I48" s="45">
        <v>5.1731992</v>
      </c>
      <c r="J48" s="45">
        <v>1.9760831999999999</v>
      </c>
      <c r="K48" s="45">
        <v>5.4183157800000004</v>
      </c>
      <c r="L48" s="45">
        <v>1.4096795600000001</v>
      </c>
      <c r="M48" s="37">
        <v>0.79386602000000006</v>
      </c>
    </row>
    <row r="49" spans="1:13" x14ac:dyDescent="0.25">
      <c r="A49" s="14" t="s">
        <v>19</v>
      </c>
      <c r="B49" s="44">
        <v>0.79984734000000002</v>
      </c>
      <c r="C49" s="37">
        <v>1.4996538699999999</v>
      </c>
      <c r="D49" s="45">
        <v>2.4552550500000003</v>
      </c>
      <c r="E49" s="45">
        <v>1.65625171</v>
      </c>
      <c r="F49" s="45">
        <v>0.87703491</v>
      </c>
      <c r="G49" s="45">
        <v>2.8050843100000002</v>
      </c>
      <c r="H49" s="45">
        <v>1.74</v>
      </c>
      <c r="I49" s="45">
        <v>3.9678</v>
      </c>
      <c r="J49" s="45">
        <v>3.3708960000000001</v>
      </c>
      <c r="K49" s="45">
        <v>4.6374440000000003</v>
      </c>
      <c r="L49" s="45">
        <v>2.9603640000000002</v>
      </c>
      <c r="M49" s="37">
        <v>2.9093035</v>
      </c>
    </row>
    <row r="50" spans="1:13" x14ac:dyDescent="0.25">
      <c r="A50" s="14" t="s">
        <v>20</v>
      </c>
      <c r="B50" s="44">
        <v>3.7801677399999991</v>
      </c>
      <c r="C50" s="37">
        <v>3.0052256800000001</v>
      </c>
      <c r="D50" s="45">
        <v>3.3363016599999997</v>
      </c>
      <c r="E50" s="45">
        <v>2.8647260700000001</v>
      </c>
      <c r="F50" s="45">
        <v>2.4390638000000004</v>
      </c>
      <c r="G50" s="45">
        <v>1.3926384999999999</v>
      </c>
      <c r="H50" s="45">
        <v>1.3293999999999999</v>
      </c>
      <c r="I50" s="45">
        <v>2.6387399999999999</v>
      </c>
      <c r="J50" s="45">
        <v>2.1216356999999997</v>
      </c>
      <c r="K50" s="45">
        <v>1.9534039000000001</v>
      </c>
      <c r="L50" s="45">
        <v>2.0411357999999997</v>
      </c>
      <c r="M50" s="37">
        <v>1.4946753700000002</v>
      </c>
    </row>
    <row r="51" spans="1:13" x14ac:dyDescent="0.25">
      <c r="A51" s="14" t="s">
        <v>21</v>
      </c>
      <c r="B51" s="44">
        <v>0.16256585999999998</v>
      </c>
      <c r="C51" s="37">
        <v>0.17446064999999997</v>
      </c>
      <c r="D51" s="45">
        <v>0.45696117999999997</v>
      </c>
      <c r="E51" s="45">
        <v>0.43586660999999999</v>
      </c>
      <c r="F51" s="45">
        <v>0.35508937000000002</v>
      </c>
      <c r="G51" s="45">
        <v>0.99705210999999994</v>
      </c>
      <c r="H51" s="45">
        <v>0.1920260557</v>
      </c>
      <c r="I51" s="45">
        <v>1.12537416</v>
      </c>
      <c r="J51" s="45">
        <v>1.2603499199999999</v>
      </c>
      <c r="K51" s="45">
        <v>1.3511638799999999</v>
      </c>
      <c r="L51" s="45">
        <v>0.83665336999999995</v>
      </c>
      <c r="M51" s="37">
        <v>0.83419367999999994</v>
      </c>
    </row>
    <row r="52" spans="1:13" x14ac:dyDescent="0.25">
      <c r="A52" s="14" t="s">
        <v>22</v>
      </c>
      <c r="B52" s="44">
        <v>0.5290482900000002</v>
      </c>
      <c r="C52" s="37">
        <v>1.2002872499999999</v>
      </c>
      <c r="D52" s="45">
        <v>1.2893816</v>
      </c>
      <c r="E52" s="45">
        <v>0.52487123000000002</v>
      </c>
      <c r="F52" s="45">
        <v>0.59057220999999993</v>
      </c>
      <c r="G52" s="45">
        <v>1.2923706500000003</v>
      </c>
      <c r="H52" s="45">
        <v>1.325</v>
      </c>
      <c r="I52" s="45">
        <v>0.82874999999999999</v>
      </c>
      <c r="J52" s="45">
        <v>1.69065</v>
      </c>
      <c r="K52" s="45">
        <v>3.4489000000000001</v>
      </c>
      <c r="L52" s="45">
        <v>5.2766999999999999</v>
      </c>
      <c r="M52" s="38">
        <v>6.2795687500000001</v>
      </c>
    </row>
    <row r="53" spans="1:13" x14ac:dyDescent="0.25">
      <c r="A53" s="20" t="s">
        <v>23</v>
      </c>
      <c r="B53" s="46">
        <f>SUM(B48:B52)</f>
        <v>6.0573252699999998</v>
      </c>
      <c r="C53" s="30">
        <f t="shared" ref="C53:M53" si="8">SUM(C48:C52)</f>
        <v>6.6732596700000002</v>
      </c>
      <c r="D53" s="29">
        <f t="shared" si="8"/>
        <v>12.986447660000001</v>
      </c>
      <c r="E53" s="29">
        <f t="shared" si="8"/>
        <v>6.8407154400000003</v>
      </c>
      <c r="F53" s="29">
        <f t="shared" si="8"/>
        <v>4.9499735600000001</v>
      </c>
      <c r="G53" s="29">
        <f t="shared" si="8"/>
        <v>7.7435932600000008</v>
      </c>
      <c r="H53" s="29">
        <f t="shared" si="8"/>
        <v>5.0864260556999996</v>
      </c>
      <c r="I53" s="29">
        <f t="shared" si="8"/>
        <v>13.733863359999999</v>
      </c>
      <c r="J53" s="29">
        <f t="shared" si="8"/>
        <v>10.41961482</v>
      </c>
      <c r="K53" s="29">
        <f t="shared" si="8"/>
        <v>16.80922756</v>
      </c>
      <c r="L53" s="29">
        <f t="shared" si="8"/>
        <v>12.524532730000001</v>
      </c>
      <c r="M53" s="30">
        <f t="shared" si="8"/>
        <v>12.31160732</v>
      </c>
    </row>
    <row r="54" spans="1:13" x14ac:dyDescent="0.25">
      <c r="A54" s="20" t="s">
        <v>24</v>
      </c>
      <c r="B54" s="47">
        <f t="shared" ref="B54:M54" si="9">B38+B43+B47+B53</f>
        <v>30.314406229999989</v>
      </c>
      <c r="C54" s="34">
        <f t="shared" si="9"/>
        <v>46.725481699999989</v>
      </c>
      <c r="D54" s="33">
        <f t="shared" si="9"/>
        <v>84.578803159999993</v>
      </c>
      <c r="E54" s="33">
        <f t="shared" si="9"/>
        <v>46.736503010000007</v>
      </c>
      <c r="F54" s="33">
        <f t="shared" si="9"/>
        <v>42.886313820000012</v>
      </c>
      <c r="G54" s="33">
        <f t="shared" si="9"/>
        <v>61.99050269</v>
      </c>
      <c r="H54" s="33">
        <f t="shared" si="9"/>
        <v>68.363832967009998</v>
      </c>
      <c r="I54" s="33">
        <f t="shared" si="9"/>
        <v>66.301650769999995</v>
      </c>
      <c r="J54" s="33">
        <f t="shared" si="9"/>
        <v>122.40497299999998</v>
      </c>
      <c r="K54" s="33">
        <f t="shared" si="9"/>
        <v>137.21746731000002</v>
      </c>
      <c r="L54" s="33">
        <f t="shared" si="9"/>
        <v>127.90555717000001</v>
      </c>
      <c r="M54" s="34">
        <f t="shared" si="9"/>
        <v>254.38492410000003</v>
      </c>
    </row>
  </sheetData>
  <dataValidations count="1">
    <dataValidation type="list" allowBlank="1" showInputMessage="1" showErrorMessage="1" sqref="B6:M6 B33:M33" xr:uid="{82B35A50-F386-44AD-9490-5F69E9BBFFA7}">
      <formula1>"CGAAP, MIFRS, USGAAP, ASPE"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>
      <Value>Chapter 2 Appendices</Value>
    </Issue_x002f_Theme>
    <ZubairStatus xmlns="6a95137c-d42e-468e-9f88-48056057fa51">Witness signed off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KristonStatus xmlns="6a95137c-d42e-468e-9f88-48056057fa51">N/A</KristonStatus>
    <CynthiaStatus xmlns="6a95137c-d42e-468e-9f88-48056057fa51">N/A</CynthiaStatus>
    <Round2Topic xmlns="6a95137c-d42e-468e-9f88-48056057fa51">false</Round2Topic>
    <IRR_x0020_Label xmlns="6a95137c-d42e-468e-9f88-48056057fa51" xsi:nil="true"/>
    <Intervenor xmlns="6a95137c-d42e-468e-9f88-48056057fa51">SEC</Intervenor>
    <UsmanStatus xmlns="6a95137c-d42e-468e-9f88-48056057fa51">N/A</UsmanStatus>
    <S_x002e_VetsisStatus xmlns="6a95137c-d42e-468e-9f88-48056057fa51">N/A</S_x002e_VetsisStatus>
    <Strategic_x003f_ xmlns="6a95137c-d42e-468e-9f88-48056057fa51">false</Strategic_x003f_>
    <S_x002e_SheehyStatus xmlns="6a95137c-d42e-468e-9f88-48056057fa51">N/A</S_x002e_SheehyStatus>
    <Ex_x002e_ xmlns="6a95137c-d42e-468e-9f88-48056057fa51">Ex 1</Ex_x002e_>
    <LincolnStatus xmlns="6a95137c-d42e-468e-9f88-48056057fa51">N/A</LincolnStatus>
    <RegContact xmlns="6a95137c-d42e-468e-9f88-48056057fa51">
      <Value>Jeff</Value>
    </RegContact>
    <SaadStatus xmlns="6a95137c-d42e-468e-9f88-48056057fa51">N/A</SaadStatus>
    <Witness_x0028_es_x0029_ xmlns="6a95137c-d42e-468e-9f88-48056057fa51">
      <Value>Zubair</Value>
    </Witness_x0028_es_x0029_>
    <Status xmlns="6a95137c-d42e-468e-9f88-48056057fa51">Witness signed off</Status>
    <FinanceInputs_x002f_Validation xmlns="6a95137c-d42e-468e-9f88-48056057fa51">N/A</FinanceInputs_x002f_Validation>
    <Confidential xmlns="6a95137c-d42e-468e-9f88-48056057fa51">N/A</Confidential>
    <SME_x0028_s_x0029_ xmlns="6a95137c-d42e-468e-9f88-48056057fa51">Nina</SME_x0028_s_x0029_>
    <BradStatus xmlns="6a95137c-d42e-468e-9f88-48056057fa51">N/A</BradStatus>
    <SamStatus xmlns="6a95137c-d42e-468e-9f88-48056057fa51">N/A</SamStatus>
    <Attachment xmlns="6a95137c-d42e-468e-9f88-48056057fa51">true</Attachment>
    <ErinIntervention xmlns="6a95137c-d42e-468e-9f88-48056057fa51">false</ErinIntervention>
    <StatusNotes xmlns="6a95137c-d42e-468e-9f88-48056057fa51" xsi:nil="true"/>
    <GlenWinn xmlns="6a95137c-d42e-468e-9f88-48056057fa51">
      <UserInfo>
        <DisplayName/>
        <AccountId xsi:nil="true"/>
        <AccountType/>
      </UserInfo>
    </GlenWinn>
    <GeneralNotes xmlns="6a95137c-d42e-468e-9f88-48056057fa51" xsi:nil="true"/>
    <IRR xmlns="6a95137c-d42e-468e-9f88-48056057fa51">false</IRR>
    <BBA_Comments xmlns="6a95137c-d42e-468e-9f88-48056057fa51" xsi:nil="true"/>
    <ABlairStatus xmlns="6a95137c-d42e-468e-9f88-48056057fa51">N/A</ABlairStatus>
  </documentManagement>
</p:properties>
</file>

<file path=customXml/itemProps1.xml><?xml version="1.0" encoding="utf-8"?>
<ds:datastoreItem xmlns:ds="http://schemas.openxmlformats.org/officeDocument/2006/customXml" ds:itemID="{DD4117E2-8391-433B-8B37-14F9029A22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F15817-3A10-4B2E-AC03-8BBC2ECAC6F7}"/>
</file>

<file path=customXml/itemProps3.xml><?xml version="1.0" encoding="utf-8"?>
<ds:datastoreItem xmlns:ds="http://schemas.openxmlformats.org/officeDocument/2006/customXml" ds:itemID="{2D47886E-B2D5-4C68-9E08-8ECAF6895DE8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6a95137c-d42e-468e-9f88-48056057fa51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Ivovic</dc:creator>
  <cp:lastModifiedBy>Zubair Islam</cp:lastModifiedBy>
  <dcterms:created xsi:type="dcterms:W3CDTF">2026-04-17T14:38:59Z</dcterms:created>
  <dcterms:modified xsi:type="dcterms:W3CDTF">2026-04-24T00:50:29Z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</Properties>
</file>