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23" documentId="8_{C3FC2274-535C-43FC-B750-BDD4F455C1FC}" xr6:coauthVersionLast="47" xr6:coauthVersionMax="47" xr10:uidLastSave="{87C28720-7DE4-476B-AEED-7C9685501C85}"/>
  <bookViews>
    <workbookView xWindow="38280" yWindow="-120" windowWidth="29040" windowHeight="15720" xr2:uid="{FC9CB654-65AA-4A0B-BA10-A74CD4C208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0" i="1" l="1"/>
  <c r="C91" i="1"/>
  <c r="C94" i="1"/>
  <c r="C93" i="1"/>
  <c r="C92" i="1"/>
  <c r="I86" i="1" l="1"/>
  <c r="H86" i="1"/>
  <c r="G86" i="1"/>
  <c r="F86" i="1"/>
  <c r="E86" i="1"/>
  <c r="D86" i="1"/>
  <c r="D71" i="1"/>
  <c r="E71" i="1"/>
  <c r="F71" i="1"/>
  <c r="G71" i="1"/>
  <c r="H71" i="1"/>
  <c r="I71" i="1"/>
  <c r="C71" i="1"/>
  <c r="I41" i="1"/>
  <c r="H41" i="1"/>
  <c r="G41" i="1"/>
  <c r="F41" i="1"/>
  <c r="E41" i="1"/>
  <c r="D41" i="1"/>
  <c r="C41" i="1"/>
  <c r="I56" i="1"/>
  <c r="H56" i="1"/>
  <c r="G56" i="1"/>
  <c r="F56" i="1"/>
  <c r="E56" i="1"/>
  <c r="D56" i="1"/>
  <c r="C56" i="1"/>
  <c r="I11" i="1"/>
  <c r="H11" i="1"/>
  <c r="G11" i="1"/>
  <c r="F11" i="1"/>
  <c r="E11" i="1"/>
  <c r="D11" i="1"/>
  <c r="D26" i="1"/>
  <c r="E26" i="1"/>
  <c r="F26" i="1"/>
  <c r="G26" i="1"/>
  <c r="H26" i="1"/>
  <c r="I26" i="1"/>
  <c r="C43" i="1" l="1"/>
  <c r="C13" i="1"/>
  <c r="C28" i="1"/>
  <c r="C58" i="1"/>
  <c r="C73" i="1"/>
</calcChain>
</file>

<file path=xl/sharedStrings.xml><?xml version="1.0" encoding="utf-8"?>
<sst xmlns="http://schemas.openxmlformats.org/spreadsheetml/2006/main" count="83" uniqueCount="24">
  <si>
    <t>Civil</t>
  </si>
  <si>
    <t>Electrical</t>
  </si>
  <si>
    <t>Engineering</t>
  </si>
  <si>
    <t>Land</t>
  </si>
  <si>
    <t>Material</t>
  </si>
  <si>
    <t>PM</t>
  </si>
  <si>
    <t>Transformer</t>
  </si>
  <si>
    <t>Other</t>
  </si>
  <si>
    <t>Spend Categories</t>
  </si>
  <si>
    <t>Project Total</t>
  </si>
  <si>
    <t>Mobile Station</t>
  </si>
  <si>
    <t>Port Hope 27.6kV MS</t>
  </si>
  <si>
    <t>Bradshaw MS</t>
  </si>
  <si>
    <t>Winchester West MS</t>
  </si>
  <si>
    <t>Uxbridge North MS</t>
  </si>
  <si>
    <t>Contributions</t>
  </si>
  <si>
    <t>Total</t>
  </si>
  <si>
    <t>Life To Date</t>
  </si>
  <si>
    <t>Gross Project Total</t>
  </si>
  <si>
    <t>Gross Contributions</t>
  </si>
  <si>
    <t>Foster MS</t>
  </si>
  <si>
    <t>Net Project Total</t>
  </si>
  <si>
    <t>Phase 1 Gross</t>
  </si>
  <si>
    <t>Phase 1 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</si>
</sst>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44" fontId="2" fillId="0" borderId="1" xfId="1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44" fontId="2" fillId="0" borderId="1" xfId="0" applyNumberFormat="1" applyFont="1" applyBorder="1"/>
    <xf numFmtId="165" fontId="2" fillId="0" borderId="0" xfId="0" applyNumberFormat="1" applyFont="1"/>
    <xf numFmtId="44" fontId="4" fillId="0" borderId="0" xfId="0" applyNumberFormat="1" applyFont="1"/>
    <xf numFmtId="0" fontId="4" fillId="0" borderId="0" xfId="0" applyFont="1"/>
    <xf numFmtId="165" fontId="5" fillId="0" borderId="1" xfId="1" applyNumberFormat="1" applyFont="1" applyBorder="1"/>
    <xf numFmtId="9" fontId="0" fillId="0" borderId="0" xfId="3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44" fontId="3" fillId="0" borderId="0" xfId="0" applyNumberFormat="1" applyFont="1"/>
    <xf numFmtId="0" fontId="0" fillId="0" borderId="0" xfId="0" applyFont="1"/>
    <xf numFmtId="165" fontId="8" fillId="0" borderId="0" xfId="0" applyNumberFormat="1" applyFont="1"/>
  </cellXfs>
  <cellStyles count="4">
    <cellStyle name="Currency" xfId="1" builtinId="4"/>
    <cellStyle name="Currency 4" xfId="2" xr:uid="{675D0B73-40EE-4594-8F0A-5AD06BAEF53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9F3F-4EF2-4808-B394-798000B33D5D}">
  <dimension ref="A1:I94"/>
  <sheetViews>
    <sheetView tabSelected="1" zoomScale="85" zoomScaleNormal="85" workbookViewId="0">
      <selection activeCell="C14" sqref="C14"/>
    </sheetView>
  </sheetViews>
  <sheetFormatPr defaultRowHeight="14.5" x14ac:dyDescent="0.35"/>
  <cols>
    <col min="2" max="2" width="21.81640625" bestFit="1" customWidth="1"/>
    <col min="3" max="9" width="18.81640625" customWidth="1"/>
  </cols>
  <sheetData>
    <row r="1" spans="1:9" s="16" customFormat="1" ht="16" x14ac:dyDescent="0.4">
      <c r="A1" s="12" t="s">
        <v>14</v>
      </c>
      <c r="B1" s="15"/>
      <c r="C1" s="15"/>
      <c r="D1" s="15"/>
      <c r="E1" s="15"/>
      <c r="F1" s="15"/>
      <c r="G1" s="15"/>
      <c r="H1" s="15"/>
      <c r="I1" s="15"/>
    </row>
    <row r="2" spans="1:9" x14ac:dyDescent="0.35">
      <c r="A2" s="1"/>
      <c r="B2" s="2" t="s">
        <v>8</v>
      </c>
      <c r="C2" s="3" t="s">
        <v>17</v>
      </c>
      <c r="D2" s="3">
        <v>2026</v>
      </c>
      <c r="E2" s="3">
        <v>2027</v>
      </c>
      <c r="F2" s="3">
        <v>2028</v>
      </c>
      <c r="G2" s="3">
        <v>2029</v>
      </c>
      <c r="H2" s="3">
        <v>2030</v>
      </c>
      <c r="I2" s="3">
        <v>2031</v>
      </c>
    </row>
    <row r="3" spans="1:9" x14ac:dyDescent="0.35">
      <c r="A3" s="1"/>
      <c r="B3" s="4" t="s">
        <v>0</v>
      </c>
      <c r="C3" s="5"/>
      <c r="D3" s="5"/>
      <c r="E3" s="5"/>
      <c r="F3" s="5">
        <v>1458607.5</v>
      </c>
      <c r="G3" s="6"/>
      <c r="H3" s="6"/>
      <c r="I3" s="6"/>
    </row>
    <row r="4" spans="1:9" x14ac:dyDescent="0.35">
      <c r="A4" s="1"/>
      <c r="B4" s="4" t="s">
        <v>1</v>
      </c>
      <c r="C4" s="5"/>
      <c r="D4" s="5"/>
      <c r="E4" s="5"/>
      <c r="F4" s="5">
        <v>218791.125</v>
      </c>
      <c r="G4" s="6"/>
      <c r="H4" s="6"/>
      <c r="I4" s="6"/>
    </row>
    <row r="5" spans="1:9" x14ac:dyDescent="0.35">
      <c r="A5" s="1"/>
      <c r="B5" s="4" t="s">
        <v>2</v>
      </c>
      <c r="C5" s="5"/>
      <c r="D5" s="5">
        <v>38944.820249999997</v>
      </c>
      <c r="E5" s="5">
        <v>207705.70800000001</v>
      </c>
      <c r="F5" s="5">
        <v>173477.052</v>
      </c>
      <c r="G5" s="6"/>
      <c r="H5" s="6"/>
      <c r="I5" s="6"/>
    </row>
    <row r="6" spans="1:9" x14ac:dyDescent="0.35">
      <c r="A6" s="1"/>
      <c r="B6" s="4" t="s">
        <v>3</v>
      </c>
      <c r="C6" s="5"/>
      <c r="D6" s="5"/>
      <c r="E6" s="5">
        <v>1000000</v>
      </c>
      <c r="F6" s="5"/>
      <c r="G6" s="6"/>
      <c r="H6" s="6"/>
      <c r="I6" s="6"/>
    </row>
    <row r="7" spans="1:9" x14ac:dyDescent="0.35">
      <c r="A7" s="1"/>
      <c r="B7" s="4" t="s">
        <v>4</v>
      </c>
      <c r="C7" s="5"/>
      <c r="D7" s="5"/>
      <c r="E7" s="5">
        <v>498479</v>
      </c>
      <c r="F7" s="5">
        <v>1460636</v>
      </c>
      <c r="G7" s="6"/>
      <c r="H7" s="6"/>
      <c r="I7" s="6"/>
    </row>
    <row r="8" spans="1:9" x14ac:dyDescent="0.35">
      <c r="A8" s="1"/>
      <c r="B8" s="4" t="s">
        <v>5</v>
      </c>
      <c r="C8" s="5"/>
      <c r="D8" s="5">
        <v>37376.817187499997</v>
      </c>
      <c r="E8" s="5">
        <v>124589.390625</v>
      </c>
      <c r="F8" s="5">
        <v>87212.573437499988</v>
      </c>
      <c r="G8" s="6"/>
      <c r="H8" s="6"/>
      <c r="I8" s="6"/>
    </row>
    <row r="9" spans="1:9" x14ac:dyDescent="0.35">
      <c r="A9" s="1"/>
      <c r="B9" s="4" t="s">
        <v>6</v>
      </c>
      <c r="C9" s="5"/>
      <c r="D9" s="5">
        <v>732050.00000000012</v>
      </c>
      <c r="E9" s="5">
        <v>292820.00000000006</v>
      </c>
      <c r="F9" s="5">
        <v>439230.00000000006</v>
      </c>
      <c r="G9" s="6"/>
      <c r="H9" s="6"/>
      <c r="I9" s="6"/>
    </row>
    <row r="10" spans="1:9" x14ac:dyDescent="0.35">
      <c r="A10" s="1"/>
      <c r="B10" s="4" t="s">
        <v>7</v>
      </c>
      <c r="C10" s="5"/>
      <c r="D10" s="5">
        <v>141581.36256249994</v>
      </c>
      <c r="E10" s="5">
        <v>614021.02137500001</v>
      </c>
      <c r="F10" s="5">
        <v>1117958.2495625</v>
      </c>
      <c r="G10" s="6"/>
      <c r="H10" s="6"/>
      <c r="I10" s="6"/>
    </row>
    <row r="11" spans="1:9" x14ac:dyDescent="0.35">
      <c r="A11" s="1"/>
      <c r="B11" s="7" t="s">
        <v>16</v>
      </c>
      <c r="C11" s="8">
        <v>98171</v>
      </c>
      <c r="D11" s="8">
        <f t="shared" ref="D11" si="0">SUM(D3:D10)</f>
        <v>949953</v>
      </c>
      <c r="E11" s="8">
        <f t="shared" ref="E11" si="1">SUM(E3:E10)</f>
        <v>2737615.12</v>
      </c>
      <c r="F11" s="8">
        <f t="shared" ref="F11" si="2">SUM(F3:F10)</f>
        <v>4955912.5</v>
      </c>
      <c r="G11" s="9">
        <f t="shared" ref="G11" si="3">SUM(G3:G10)</f>
        <v>0</v>
      </c>
      <c r="H11" s="9">
        <f t="shared" ref="H11" si="4">SUM(H3:H10)</f>
        <v>0</v>
      </c>
      <c r="I11" s="9">
        <f t="shared" ref="I11" si="5">SUM(I3:I10)</f>
        <v>0</v>
      </c>
    </row>
    <row r="12" spans="1:9" x14ac:dyDescent="0.35">
      <c r="A12" s="1"/>
      <c r="B12" s="1"/>
      <c r="C12" s="10"/>
      <c r="D12" s="10"/>
      <c r="E12" s="10"/>
      <c r="F12" s="10"/>
      <c r="G12" s="1"/>
      <c r="H12" s="1"/>
      <c r="I12" s="1"/>
    </row>
    <row r="13" spans="1:9" s="20" customFormat="1" x14ac:dyDescent="0.35">
      <c r="A13" s="1"/>
      <c r="B13" s="17" t="s">
        <v>9</v>
      </c>
      <c r="C13" s="18">
        <f>SUM(C11:I11)</f>
        <v>8741651.620000001</v>
      </c>
      <c r="D13" s="18"/>
      <c r="E13" s="18"/>
      <c r="F13" s="18"/>
      <c r="G13" s="19"/>
      <c r="H13" s="19"/>
      <c r="I13" s="19"/>
    </row>
    <row r="14" spans="1:9" ht="15.5" x14ac:dyDescent="0.35">
      <c r="A14" s="1"/>
      <c r="B14" s="12"/>
      <c r="C14" s="11"/>
      <c r="D14" s="11"/>
      <c r="E14" s="11"/>
      <c r="F14" s="11"/>
      <c r="G14" s="11"/>
      <c r="H14" s="11"/>
      <c r="I14" s="11"/>
    </row>
    <row r="15" spans="1:9" ht="15.5" x14ac:dyDescent="0.35">
      <c r="A15" s="1"/>
      <c r="B15" s="12"/>
      <c r="C15" s="11"/>
      <c r="D15" s="11"/>
      <c r="E15" s="11"/>
      <c r="F15" s="11"/>
      <c r="G15" s="11"/>
      <c r="H15" s="11"/>
      <c r="I15" s="11"/>
    </row>
    <row r="16" spans="1:9" s="16" customFormat="1" ht="16" x14ac:dyDescent="0.4">
      <c r="A16" s="12" t="s">
        <v>20</v>
      </c>
      <c r="B16" s="15"/>
      <c r="C16" s="15"/>
      <c r="D16" s="15"/>
      <c r="E16" s="15"/>
      <c r="F16" s="15"/>
      <c r="G16" s="15"/>
      <c r="H16" s="15"/>
      <c r="I16" s="15"/>
    </row>
    <row r="17" spans="1:9" x14ac:dyDescent="0.35">
      <c r="A17" s="1"/>
      <c r="B17" s="2" t="s">
        <v>8</v>
      </c>
      <c r="C17" s="3" t="s">
        <v>17</v>
      </c>
      <c r="D17" s="3">
        <v>2026</v>
      </c>
      <c r="E17" s="3">
        <v>2027</v>
      </c>
      <c r="F17" s="3">
        <v>2028</v>
      </c>
      <c r="G17" s="3">
        <v>2029</v>
      </c>
      <c r="H17" s="3">
        <v>2030</v>
      </c>
      <c r="I17" s="3">
        <v>2031</v>
      </c>
    </row>
    <row r="18" spans="1:9" x14ac:dyDescent="0.35">
      <c r="A18" s="1"/>
      <c r="B18" s="4" t="s">
        <v>0</v>
      </c>
      <c r="C18" s="5"/>
      <c r="D18" s="5"/>
      <c r="E18" s="5"/>
      <c r="F18" s="5"/>
      <c r="G18" s="5">
        <v>1458607.5</v>
      </c>
      <c r="H18" s="5"/>
      <c r="I18" s="5"/>
    </row>
    <row r="19" spans="1:9" x14ac:dyDescent="0.35">
      <c r="A19" s="1"/>
      <c r="B19" s="4" t="s">
        <v>1</v>
      </c>
      <c r="C19" s="5"/>
      <c r="D19" s="5"/>
      <c r="E19" s="5"/>
      <c r="F19" s="5"/>
      <c r="G19" s="5">
        <v>218791.125</v>
      </c>
      <c r="H19" s="5"/>
      <c r="I19" s="5"/>
    </row>
    <row r="20" spans="1:9" x14ac:dyDescent="0.35">
      <c r="A20" s="1"/>
      <c r="B20" s="4" t="s">
        <v>2</v>
      </c>
      <c r="C20" s="5"/>
      <c r="D20" s="5">
        <v>65637.337500000009</v>
      </c>
      <c r="E20" s="5">
        <v>65637.337500000009</v>
      </c>
      <c r="F20" s="5">
        <v>57432.670312499999</v>
      </c>
      <c r="G20" s="5">
        <v>82046.671875</v>
      </c>
      <c r="H20" s="5"/>
      <c r="I20" s="5"/>
    </row>
    <row r="21" spans="1:9" x14ac:dyDescent="0.35">
      <c r="A21" s="1"/>
      <c r="B21" s="4" t="s">
        <v>3</v>
      </c>
      <c r="C21" s="5"/>
      <c r="D21" s="5"/>
      <c r="E21" s="5"/>
      <c r="F21" s="5"/>
      <c r="G21" s="5"/>
      <c r="H21" s="5"/>
      <c r="I21" s="5"/>
    </row>
    <row r="22" spans="1:9" x14ac:dyDescent="0.35">
      <c r="A22" s="1"/>
      <c r="B22" s="4" t="s">
        <v>4</v>
      </c>
      <c r="C22" s="5"/>
      <c r="D22" s="5"/>
      <c r="E22" s="5">
        <v>45323</v>
      </c>
      <c r="F22" s="5">
        <v>383114.40561914071</v>
      </c>
      <c r="G22" s="5">
        <v>1095117.5931191407</v>
      </c>
      <c r="H22" s="5"/>
      <c r="I22" s="5"/>
    </row>
    <row r="23" spans="1:9" x14ac:dyDescent="0.35">
      <c r="A23" s="1"/>
      <c r="B23" s="4" t="s">
        <v>5</v>
      </c>
      <c r="C23" s="5"/>
      <c r="D23" s="5">
        <v>50884.756250000006</v>
      </c>
      <c r="E23" s="5">
        <v>49835.756250000006</v>
      </c>
      <c r="F23" s="5">
        <v>43606.286718749994</v>
      </c>
      <c r="G23" s="5">
        <v>62110.6953125</v>
      </c>
      <c r="H23" s="5"/>
      <c r="I23" s="5"/>
    </row>
    <row r="24" spans="1:9" x14ac:dyDescent="0.35">
      <c r="A24" s="1"/>
      <c r="B24" s="4" t="s">
        <v>6</v>
      </c>
      <c r="C24" s="5"/>
      <c r="D24" s="5"/>
      <c r="E24" s="5">
        <v>1054152.0000000007</v>
      </c>
      <c r="F24" s="5">
        <v>790614.00000000035</v>
      </c>
      <c r="G24" s="5">
        <v>790614.00000000035</v>
      </c>
      <c r="H24" s="5"/>
      <c r="I24" s="5"/>
    </row>
    <row r="25" spans="1:9" x14ac:dyDescent="0.35">
      <c r="A25" s="1"/>
      <c r="B25" s="4" t="s">
        <v>7</v>
      </c>
      <c r="C25" s="5"/>
      <c r="D25" s="5">
        <v>24220.906249999985</v>
      </c>
      <c r="E25" s="5">
        <v>351292.63624999928</v>
      </c>
      <c r="F25" s="5">
        <v>371326.64734960883</v>
      </c>
      <c r="G25" s="5">
        <v>1065563.7246933584</v>
      </c>
      <c r="H25" s="5"/>
      <c r="I25" s="5"/>
    </row>
    <row r="26" spans="1:9" x14ac:dyDescent="0.35">
      <c r="A26" s="1"/>
      <c r="B26" s="7" t="s">
        <v>16</v>
      </c>
      <c r="C26" s="8">
        <v>11688</v>
      </c>
      <c r="D26" s="8">
        <f t="shared" ref="D26:I26" si="6">SUM(D18:D25)</f>
        <v>140743</v>
      </c>
      <c r="E26" s="8">
        <f t="shared" si="6"/>
        <v>1566240.73</v>
      </c>
      <c r="F26" s="8">
        <f t="shared" si="6"/>
        <v>1646094.01</v>
      </c>
      <c r="G26" s="8">
        <f t="shared" si="6"/>
        <v>4772851.3099999996</v>
      </c>
      <c r="H26" s="8">
        <f t="shared" si="6"/>
        <v>0</v>
      </c>
      <c r="I26" s="8">
        <f t="shared" si="6"/>
        <v>0</v>
      </c>
    </row>
    <row r="27" spans="1:9" x14ac:dyDescent="0.35">
      <c r="A27" s="1"/>
      <c r="B27" s="1"/>
      <c r="C27" s="10"/>
      <c r="D27" s="10"/>
      <c r="E27" s="10"/>
      <c r="F27" s="10"/>
      <c r="G27" s="1"/>
      <c r="H27" s="1"/>
      <c r="I27" s="1"/>
    </row>
    <row r="28" spans="1:9" s="20" customFormat="1" x14ac:dyDescent="0.35">
      <c r="A28" s="1"/>
      <c r="B28" s="17" t="s">
        <v>9</v>
      </c>
      <c r="C28" s="18">
        <f>SUM(C26:I26)</f>
        <v>8137617.0499999998</v>
      </c>
      <c r="D28" s="18"/>
      <c r="E28" s="18"/>
      <c r="F28" s="18"/>
      <c r="G28" s="19"/>
      <c r="H28" s="19"/>
      <c r="I28" s="19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s="16" customFormat="1" ht="16" x14ac:dyDescent="0.4">
      <c r="A31" s="12" t="s">
        <v>10</v>
      </c>
      <c r="B31" s="15"/>
      <c r="C31" s="15"/>
      <c r="D31" s="15"/>
      <c r="E31" s="15"/>
      <c r="F31" s="15"/>
      <c r="G31" s="15"/>
      <c r="H31" s="15"/>
      <c r="I31" s="15"/>
    </row>
    <row r="32" spans="1:9" x14ac:dyDescent="0.35">
      <c r="A32" s="1"/>
      <c r="B32" s="2" t="s">
        <v>8</v>
      </c>
      <c r="C32" s="3" t="s">
        <v>17</v>
      </c>
      <c r="D32" s="3">
        <v>2026</v>
      </c>
      <c r="E32" s="3">
        <v>2027</v>
      </c>
      <c r="F32" s="3">
        <v>2028</v>
      </c>
      <c r="G32" s="3">
        <v>2029</v>
      </c>
      <c r="H32" s="3">
        <v>2030</v>
      </c>
      <c r="I32" s="3">
        <v>2031</v>
      </c>
    </row>
    <row r="33" spans="1:9" x14ac:dyDescent="0.35">
      <c r="A33" s="1"/>
      <c r="B33" s="4" t="s">
        <v>0</v>
      </c>
      <c r="C33" s="5"/>
      <c r="D33" s="5"/>
      <c r="E33" s="5"/>
      <c r="F33" s="5"/>
      <c r="G33" s="5"/>
      <c r="H33" s="5"/>
      <c r="I33" s="5"/>
    </row>
    <row r="34" spans="1:9" x14ac:dyDescent="0.35">
      <c r="A34" s="1"/>
      <c r="B34" s="4" t="s">
        <v>1</v>
      </c>
      <c r="C34" s="5"/>
      <c r="D34" s="5"/>
      <c r="E34" s="5"/>
      <c r="F34" s="5"/>
      <c r="G34" s="5"/>
      <c r="H34" s="5"/>
      <c r="I34" s="5"/>
    </row>
    <row r="35" spans="1:9" x14ac:dyDescent="0.35">
      <c r="A35" s="1"/>
      <c r="B35" s="4" t="s">
        <v>2</v>
      </c>
      <c r="C35" s="5"/>
      <c r="D35" s="5"/>
      <c r="E35" s="5"/>
      <c r="F35" s="5"/>
      <c r="G35" s="5"/>
      <c r="H35" s="5"/>
      <c r="I35" s="5"/>
    </row>
    <row r="36" spans="1:9" x14ac:dyDescent="0.35">
      <c r="A36" s="1"/>
      <c r="B36" s="4" t="s">
        <v>3</v>
      </c>
      <c r="C36" s="5"/>
      <c r="D36" s="5"/>
      <c r="E36" s="5"/>
      <c r="F36" s="5"/>
      <c r="G36" s="5"/>
      <c r="H36" s="5"/>
      <c r="I36" s="5"/>
    </row>
    <row r="37" spans="1:9" x14ac:dyDescent="0.35">
      <c r="A37" s="1"/>
      <c r="B37" s="4" t="s">
        <v>4</v>
      </c>
      <c r="C37" s="5"/>
      <c r="D37" s="5"/>
      <c r="E37" s="5">
        <v>1681489.73</v>
      </c>
      <c r="F37" s="5">
        <v>673716.51</v>
      </c>
      <c r="G37" s="5">
        <v>1007549.09</v>
      </c>
      <c r="H37" s="5"/>
      <c r="I37" s="5"/>
    </row>
    <row r="38" spans="1:9" x14ac:dyDescent="0.35">
      <c r="A38" s="1"/>
      <c r="B38" s="4" t="s">
        <v>5</v>
      </c>
      <c r="C38" s="5"/>
      <c r="D38" s="5"/>
      <c r="E38" s="5"/>
      <c r="F38" s="5"/>
      <c r="G38" s="5"/>
      <c r="H38" s="5"/>
      <c r="I38" s="5"/>
    </row>
    <row r="39" spans="1:9" x14ac:dyDescent="0.35">
      <c r="A39" s="1"/>
      <c r="B39" s="4" t="s">
        <v>6</v>
      </c>
      <c r="C39" s="5"/>
      <c r="D39" s="5"/>
      <c r="E39" s="5"/>
      <c r="F39" s="5"/>
      <c r="G39" s="5"/>
      <c r="H39" s="5"/>
      <c r="I39" s="5"/>
    </row>
    <row r="40" spans="1:9" x14ac:dyDescent="0.35">
      <c r="A40" s="1"/>
      <c r="B40" s="4" t="s">
        <v>7</v>
      </c>
      <c r="C40" s="5">
        <v>0</v>
      </c>
      <c r="D40" s="5">
        <v>0</v>
      </c>
      <c r="E40" s="5"/>
      <c r="F40" s="5"/>
      <c r="G40" s="5"/>
      <c r="H40" s="5"/>
      <c r="I40" s="5"/>
    </row>
    <row r="41" spans="1:9" x14ac:dyDescent="0.35">
      <c r="A41" s="1"/>
      <c r="B41" s="7" t="s">
        <v>16</v>
      </c>
      <c r="C41" s="8">
        <f>SUM(C33:C40)</f>
        <v>0</v>
      </c>
      <c r="D41" s="8">
        <f t="shared" ref="D41" si="7">SUM(D33:D40)</f>
        <v>0</v>
      </c>
      <c r="E41" s="8">
        <f t="shared" ref="E41" si="8">SUM(E33:E40)</f>
        <v>1681489.73</v>
      </c>
      <c r="F41" s="8">
        <f t="shared" ref="F41" si="9">SUM(F33:F40)</f>
        <v>673716.51</v>
      </c>
      <c r="G41" s="8">
        <f t="shared" ref="G41" si="10">SUM(G33:G40)</f>
        <v>1007549.09</v>
      </c>
      <c r="H41" s="8">
        <f t="shared" ref="H41" si="11">SUM(H33:H40)</f>
        <v>0</v>
      </c>
      <c r="I41" s="8">
        <f t="shared" ref="I41" si="12">SUM(I33:I40)</f>
        <v>0</v>
      </c>
    </row>
    <row r="42" spans="1:9" x14ac:dyDescent="0.35">
      <c r="A42" s="1"/>
      <c r="B42" s="1"/>
      <c r="C42" s="10"/>
      <c r="D42" s="10"/>
      <c r="E42" s="10"/>
      <c r="F42" s="10"/>
      <c r="G42" s="1"/>
      <c r="H42" s="1"/>
      <c r="I42" s="1"/>
    </row>
    <row r="43" spans="1:9" s="20" customFormat="1" x14ac:dyDescent="0.35">
      <c r="A43" s="1"/>
      <c r="B43" s="17" t="s">
        <v>9</v>
      </c>
      <c r="C43" s="18">
        <f>SUM(C41:I41)</f>
        <v>3362755.33</v>
      </c>
      <c r="D43" s="18"/>
      <c r="E43" s="18"/>
      <c r="F43" s="18"/>
      <c r="G43" s="19"/>
      <c r="H43" s="19"/>
      <c r="I43" s="19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s="16" customFormat="1" ht="16" x14ac:dyDescent="0.4">
      <c r="A46" s="12" t="s">
        <v>11</v>
      </c>
      <c r="B46" s="15"/>
      <c r="C46" s="15"/>
      <c r="D46" s="15"/>
      <c r="E46" s="15"/>
      <c r="F46" s="15"/>
      <c r="G46" s="15"/>
      <c r="H46" s="15"/>
      <c r="I46" s="15"/>
    </row>
    <row r="47" spans="1:9" x14ac:dyDescent="0.35">
      <c r="A47" s="1"/>
      <c r="B47" s="2" t="s">
        <v>8</v>
      </c>
      <c r="C47" s="3" t="s">
        <v>17</v>
      </c>
      <c r="D47" s="3">
        <v>2026</v>
      </c>
      <c r="E47" s="3">
        <v>2027</v>
      </c>
      <c r="F47" s="3">
        <v>2028</v>
      </c>
      <c r="G47" s="3">
        <v>2029</v>
      </c>
      <c r="H47" s="3">
        <v>2030</v>
      </c>
      <c r="I47" s="3">
        <v>2031</v>
      </c>
    </row>
    <row r="48" spans="1:9" x14ac:dyDescent="0.35">
      <c r="A48" s="1"/>
      <c r="B48" s="4" t="s">
        <v>0</v>
      </c>
      <c r="C48" s="5"/>
      <c r="D48" s="5"/>
      <c r="E48" s="5"/>
      <c r="F48" s="5"/>
      <c r="G48" s="5">
        <v>1688520.5071875001</v>
      </c>
      <c r="H48" s="5"/>
      <c r="I48" s="5"/>
    </row>
    <row r="49" spans="1:9" x14ac:dyDescent="0.35">
      <c r="A49" s="1"/>
      <c r="B49" s="4" t="s">
        <v>1</v>
      </c>
      <c r="C49" s="5"/>
      <c r="D49" s="5"/>
      <c r="E49" s="5"/>
      <c r="F49" s="5"/>
      <c r="G49" s="5">
        <v>253278.07607812507</v>
      </c>
      <c r="H49" s="5"/>
      <c r="I49" s="5"/>
    </row>
    <row r="50" spans="1:9" x14ac:dyDescent="0.35">
      <c r="A50" s="1"/>
      <c r="B50" s="4" t="s">
        <v>2</v>
      </c>
      <c r="C50" s="5"/>
      <c r="D50" s="5"/>
      <c r="E50" s="5">
        <v>59801.767962890633</v>
      </c>
      <c r="F50" s="5">
        <v>59801.767962890633</v>
      </c>
      <c r="G50" s="5">
        <v>260313.57819140627</v>
      </c>
      <c r="H50" s="5"/>
      <c r="I50" s="5"/>
    </row>
    <row r="51" spans="1:9" x14ac:dyDescent="0.35">
      <c r="A51" s="1"/>
      <c r="B51" s="4" t="s">
        <v>3</v>
      </c>
      <c r="C51" s="5"/>
      <c r="D51" s="5"/>
      <c r="E51" s="5"/>
      <c r="F51" s="5"/>
      <c r="G51" s="5"/>
      <c r="H51" s="5"/>
      <c r="I51" s="5"/>
    </row>
    <row r="52" spans="1:9" x14ac:dyDescent="0.35">
      <c r="A52" s="1"/>
      <c r="B52" s="4" t="s">
        <v>4</v>
      </c>
      <c r="C52" s="5"/>
      <c r="D52" s="5"/>
      <c r="E52" s="5"/>
      <c r="F52" s="5">
        <v>1089188.9430485205</v>
      </c>
      <c r="G52" s="5">
        <v>1423709.5207282081</v>
      </c>
      <c r="H52" s="5"/>
      <c r="I52" s="5"/>
    </row>
    <row r="53" spans="1:9" x14ac:dyDescent="0.35">
      <c r="A53" s="1"/>
      <c r="B53" s="4" t="s">
        <v>5</v>
      </c>
      <c r="C53" s="5"/>
      <c r="D53" s="5"/>
      <c r="E53" s="5">
        <v>72113.896661132821</v>
      </c>
      <c r="F53" s="5">
        <v>72113.896661132821</v>
      </c>
      <c r="G53" s="5">
        <v>144227.79332226564</v>
      </c>
      <c r="H53" s="5"/>
      <c r="I53" s="5"/>
    </row>
    <row r="54" spans="1:9" x14ac:dyDescent="0.35">
      <c r="A54" s="1"/>
      <c r="B54" s="4" t="s">
        <v>6</v>
      </c>
      <c r="C54" s="5"/>
      <c r="D54" s="5"/>
      <c r="E54" s="5">
        <v>1753845.3900000013</v>
      </c>
      <c r="F54" s="5">
        <v>701538.15600000054</v>
      </c>
      <c r="G54" s="5">
        <v>1052307.2340000006</v>
      </c>
      <c r="H54" s="5"/>
      <c r="I54" s="5"/>
    </row>
    <row r="55" spans="1:9" x14ac:dyDescent="0.35">
      <c r="A55" s="1"/>
      <c r="B55" s="4" t="s">
        <v>7</v>
      </c>
      <c r="C55" s="5"/>
      <c r="D55" s="5"/>
      <c r="E55" s="5">
        <v>545252.96537597524</v>
      </c>
      <c r="F55" s="5">
        <v>560046.58632745547</v>
      </c>
      <c r="G55" s="5">
        <v>1386060.3004924934</v>
      </c>
      <c r="H55" s="5"/>
      <c r="I55" s="5"/>
    </row>
    <row r="56" spans="1:9" x14ac:dyDescent="0.35">
      <c r="A56" s="1"/>
      <c r="B56" s="7" t="s">
        <v>16</v>
      </c>
      <c r="C56" s="8">
        <f>SUM(C48:C55)</f>
        <v>0</v>
      </c>
      <c r="D56" s="8">
        <f t="shared" ref="D56" si="13">SUM(D48:D55)</f>
        <v>0</v>
      </c>
      <c r="E56" s="8">
        <f t="shared" ref="E56" si="14">SUM(E48:E55)</f>
        <v>2431014.02</v>
      </c>
      <c r="F56" s="8">
        <f t="shared" ref="F56" si="15">SUM(F48:F55)</f>
        <v>2482689.35</v>
      </c>
      <c r="G56" s="8">
        <f t="shared" ref="G56" si="16">SUM(G48:G55)</f>
        <v>6208417.0099999998</v>
      </c>
      <c r="H56" s="8">
        <f t="shared" ref="H56" si="17">SUM(H48:H55)</f>
        <v>0</v>
      </c>
      <c r="I56" s="8">
        <f t="shared" ref="I56" si="18">SUM(I48:I55)</f>
        <v>0</v>
      </c>
    </row>
    <row r="57" spans="1:9" x14ac:dyDescent="0.35">
      <c r="A57" s="1"/>
      <c r="B57" s="1"/>
      <c r="C57" s="10"/>
      <c r="D57" s="10"/>
      <c r="E57" s="10"/>
      <c r="F57" s="10"/>
      <c r="G57" s="1"/>
      <c r="H57" s="1"/>
      <c r="I57" s="1"/>
    </row>
    <row r="58" spans="1:9" s="20" customFormat="1" x14ac:dyDescent="0.35">
      <c r="A58" s="1"/>
      <c r="B58" s="17" t="s">
        <v>9</v>
      </c>
      <c r="C58" s="18">
        <f>SUM(C56:I56)</f>
        <v>11122120.379999999</v>
      </c>
      <c r="D58" s="18"/>
      <c r="E58" s="18"/>
      <c r="F58" s="18"/>
      <c r="G58" s="19"/>
      <c r="H58" s="19"/>
      <c r="I58" s="19"/>
    </row>
    <row r="59" spans="1:9" x14ac:dyDescent="0.3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5">
      <c r="A60" s="1"/>
      <c r="B60" s="1"/>
      <c r="C60" s="1"/>
      <c r="D60" s="1"/>
      <c r="E60" s="1"/>
      <c r="F60" s="1"/>
      <c r="G60" s="1"/>
      <c r="H60" s="1"/>
      <c r="I60" s="1"/>
    </row>
    <row r="61" spans="1:9" s="16" customFormat="1" ht="16" x14ac:dyDescent="0.4">
      <c r="A61" s="12" t="s">
        <v>12</v>
      </c>
      <c r="B61" s="15"/>
      <c r="C61" s="15"/>
      <c r="D61" s="15"/>
      <c r="E61" s="15"/>
      <c r="F61" s="15"/>
      <c r="G61" s="15"/>
      <c r="H61" s="15"/>
      <c r="I61" s="15"/>
    </row>
    <row r="62" spans="1:9" x14ac:dyDescent="0.35">
      <c r="A62" s="1"/>
      <c r="B62" s="2" t="s">
        <v>8</v>
      </c>
      <c r="C62" s="3" t="s">
        <v>17</v>
      </c>
      <c r="D62" s="3">
        <v>2026</v>
      </c>
      <c r="E62" s="3">
        <v>2027</v>
      </c>
      <c r="F62" s="3">
        <v>2028</v>
      </c>
      <c r="G62" s="3">
        <v>2029</v>
      </c>
      <c r="H62" s="3">
        <v>2030</v>
      </c>
      <c r="I62" s="3">
        <v>2031</v>
      </c>
    </row>
    <row r="63" spans="1:9" x14ac:dyDescent="0.35">
      <c r="A63" s="1"/>
      <c r="B63" s="4" t="s">
        <v>0</v>
      </c>
      <c r="C63" s="5"/>
      <c r="D63" s="5"/>
      <c r="E63" s="5"/>
      <c r="F63" s="5"/>
      <c r="G63" s="5"/>
      <c r="H63" s="5"/>
      <c r="I63" s="5">
        <v>589642.08187500003</v>
      </c>
    </row>
    <row r="64" spans="1:9" x14ac:dyDescent="0.35">
      <c r="A64" s="1"/>
      <c r="B64" s="4" t="s">
        <v>1</v>
      </c>
      <c r="C64" s="5"/>
      <c r="D64" s="5"/>
      <c r="E64" s="5"/>
      <c r="F64" s="5"/>
      <c r="G64" s="5"/>
      <c r="H64" s="5"/>
      <c r="I64" s="5">
        <v>402028.69218750001</v>
      </c>
    </row>
    <row r="65" spans="1:9" x14ac:dyDescent="0.35">
      <c r="A65" s="1"/>
      <c r="B65" s="4" t="s">
        <v>2</v>
      </c>
      <c r="C65" s="5"/>
      <c r="D65" s="5"/>
      <c r="E65" s="5"/>
      <c r="F65" s="5"/>
      <c r="G65" s="5">
        <v>33502.391015624999</v>
      </c>
      <c r="H65" s="5">
        <v>33502.391015624999</v>
      </c>
      <c r="I65" s="5">
        <v>67004.782031249997</v>
      </c>
    </row>
    <row r="66" spans="1:9" x14ac:dyDescent="0.35">
      <c r="A66" s="1"/>
      <c r="B66" s="4" t="s">
        <v>3</v>
      </c>
      <c r="C66" s="5"/>
      <c r="D66" s="5"/>
      <c r="E66" s="5"/>
      <c r="F66" s="5"/>
      <c r="G66" s="5"/>
      <c r="H66" s="5"/>
      <c r="I66" s="5"/>
    </row>
    <row r="67" spans="1:9" x14ac:dyDescent="0.35">
      <c r="A67" s="1"/>
      <c r="B67" s="4" t="s">
        <v>4</v>
      </c>
      <c r="C67" s="5"/>
      <c r="D67" s="5"/>
      <c r="E67" s="5"/>
      <c r="F67" s="5"/>
      <c r="G67" s="5"/>
      <c r="H67" s="5">
        <v>1031755.5454053105</v>
      </c>
      <c r="I67" s="5">
        <v>1031755.5454053105</v>
      </c>
    </row>
    <row r="68" spans="1:9" x14ac:dyDescent="0.35">
      <c r="A68" s="1"/>
      <c r="B68" s="4" t="s">
        <v>5</v>
      </c>
      <c r="C68" s="5"/>
      <c r="D68" s="5"/>
      <c r="E68" s="5"/>
      <c r="F68" s="5"/>
      <c r="G68" s="5">
        <v>70355.021132812515</v>
      </c>
      <c r="H68" s="5">
        <v>70355.021132812515</v>
      </c>
      <c r="I68" s="5">
        <v>140710.04226562503</v>
      </c>
    </row>
    <row r="69" spans="1:9" x14ac:dyDescent="0.35">
      <c r="A69" s="1"/>
      <c r="B69" s="4" t="s">
        <v>6</v>
      </c>
      <c r="C69" s="5"/>
      <c r="D69" s="5"/>
      <c r="E69" s="5"/>
      <c r="F69" s="5"/>
      <c r="G69" s="5">
        <v>1594404.9000000011</v>
      </c>
      <c r="H69" s="5">
        <v>637761.96000000043</v>
      </c>
      <c r="I69" s="5">
        <v>956642.94000000064</v>
      </c>
    </row>
    <row r="70" spans="1:9" x14ac:dyDescent="0.35">
      <c r="A70" s="1"/>
      <c r="B70" s="4" t="s">
        <v>7</v>
      </c>
      <c r="C70" s="5"/>
      <c r="D70" s="5"/>
      <c r="E70" s="5"/>
      <c r="F70" s="5"/>
      <c r="G70" s="5">
        <v>488121.0778515616</v>
      </c>
      <c r="H70" s="5">
        <v>521553.58244625153</v>
      </c>
      <c r="I70" s="5">
        <v>802236.36623531394</v>
      </c>
    </row>
    <row r="71" spans="1:9" x14ac:dyDescent="0.35">
      <c r="A71" s="1"/>
      <c r="B71" s="7" t="s">
        <v>16</v>
      </c>
      <c r="C71" s="8">
        <f>SUM(C63:C70)</f>
        <v>0</v>
      </c>
      <c r="D71" s="8">
        <f t="shared" ref="D71:I71" si="19">SUM(D63:D70)</f>
        <v>0</v>
      </c>
      <c r="E71" s="8">
        <f t="shared" si="19"/>
        <v>0</v>
      </c>
      <c r="F71" s="8">
        <f t="shared" si="19"/>
        <v>0</v>
      </c>
      <c r="G71" s="8">
        <f t="shared" si="19"/>
        <v>2186383.39</v>
      </c>
      <c r="H71" s="8">
        <f t="shared" si="19"/>
        <v>2294928.5</v>
      </c>
      <c r="I71" s="8">
        <f t="shared" si="19"/>
        <v>3990020.45</v>
      </c>
    </row>
    <row r="72" spans="1:9" x14ac:dyDescent="0.35">
      <c r="A72" s="1"/>
      <c r="B72" s="1"/>
      <c r="C72" s="1"/>
      <c r="D72" s="1"/>
      <c r="E72" s="1"/>
      <c r="F72" s="1"/>
      <c r="G72" s="1"/>
      <c r="H72" s="1"/>
      <c r="I72" s="1"/>
    </row>
    <row r="73" spans="1:9" s="20" customFormat="1" x14ac:dyDescent="0.35">
      <c r="A73" s="1"/>
      <c r="B73" s="17" t="s">
        <v>9</v>
      </c>
      <c r="C73" s="18">
        <f>SUM(C71:I71)</f>
        <v>8471332.3399999999</v>
      </c>
      <c r="D73" s="19"/>
      <c r="E73" s="19"/>
      <c r="F73" s="19"/>
      <c r="G73" s="19"/>
      <c r="H73" s="19"/>
      <c r="I73" s="19"/>
    </row>
    <row r="74" spans="1:9" x14ac:dyDescent="0.3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5">
      <c r="A75" s="1"/>
      <c r="B75" s="1"/>
      <c r="C75" s="1"/>
      <c r="D75" s="1"/>
      <c r="E75" s="1"/>
      <c r="F75" s="1"/>
      <c r="G75" s="1"/>
      <c r="H75" s="1"/>
      <c r="I75" s="1"/>
    </row>
    <row r="76" spans="1:9" s="16" customFormat="1" ht="16" x14ac:dyDescent="0.4">
      <c r="A76" s="12" t="s">
        <v>13</v>
      </c>
      <c r="B76" s="15"/>
      <c r="C76" s="15"/>
      <c r="D76" s="15"/>
      <c r="E76" s="15"/>
      <c r="F76" s="15"/>
      <c r="G76" s="15"/>
      <c r="H76" s="15"/>
      <c r="I76" s="15"/>
    </row>
    <row r="77" spans="1:9" x14ac:dyDescent="0.35">
      <c r="A77" s="1"/>
      <c r="B77" s="2" t="s">
        <v>8</v>
      </c>
      <c r="C77" s="3" t="s">
        <v>17</v>
      </c>
      <c r="D77" s="3">
        <v>2026</v>
      </c>
      <c r="E77" s="3">
        <v>2027</v>
      </c>
      <c r="F77" s="3">
        <v>2028</v>
      </c>
      <c r="G77" s="3">
        <v>2029</v>
      </c>
      <c r="H77" s="3">
        <v>2030</v>
      </c>
      <c r="I77" s="3">
        <v>2031</v>
      </c>
    </row>
    <row r="78" spans="1:9" x14ac:dyDescent="0.35">
      <c r="A78" s="1"/>
      <c r="B78" s="4" t="s">
        <v>0</v>
      </c>
      <c r="C78" s="5"/>
      <c r="D78" s="5">
        <v>2315250</v>
      </c>
      <c r="E78" s="5"/>
      <c r="F78" s="5"/>
      <c r="G78" s="5"/>
      <c r="H78" s="5"/>
      <c r="I78" s="5"/>
    </row>
    <row r="79" spans="1:9" x14ac:dyDescent="0.35">
      <c r="A79" s="1"/>
      <c r="B79" s="4" t="s">
        <v>1</v>
      </c>
      <c r="C79" s="5"/>
      <c r="D79" s="5"/>
      <c r="E79" s="5">
        <v>330750</v>
      </c>
      <c r="F79" s="5"/>
      <c r="G79" s="5"/>
      <c r="H79" s="5"/>
      <c r="I79" s="5">
        <v>80760.803028399212</v>
      </c>
    </row>
    <row r="80" spans="1:9" x14ac:dyDescent="0.35">
      <c r="A80" s="1"/>
      <c r="B80" s="4" t="s">
        <v>2</v>
      </c>
      <c r="C80" s="5"/>
      <c r="D80" s="5">
        <v>60637.5</v>
      </c>
      <c r="E80" s="5">
        <v>84065</v>
      </c>
      <c r="F80" s="5"/>
      <c r="G80" s="5"/>
      <c r="H80" s="5"/>
      <c r="I80" s="5"/>
    </row>
    <row r="81" spans="1:9" x14ac:dyDescent="0.35">
      <c r="A81" s="1"/>
      <c r="B81" s="4" t="s">
        <v>3</v>
      </c>
      <c r="C81" s="5"/>
      <c r="D81" s="5"/>
      <c r="E81" s="5"/>
      <c r="F81" s="5"/>
      <c r="G81" s="5"/>
      <c r="H81" s="5"/>
      <c r="I81" s="5"/>
    </row>
    <row r="82" spans="1:9" x14ac:dyDescent="0.35">
      <c r="A82" s="1"/>
      <c r="B82" s="4" t="s">
        <v>4</v>
      </c>
      <c r="C82" s="5"/>
      <c r="D82" s="5">
        <v>1717696.375</v>
      </c>
      <c r="E82" s="5">
        <v>948546.375</v>
      </c>
      <c r="F82" s="5"/>
      <c r="G82" s="5"/>
      <c r="H82" s="5">
        <v>279916.71921779797</v>
      </c>
      <c r="I82" s="5">
        <v>791895.47854733898</v>
      </c>
    </row>
    <row r="83" spans="1:9" x14ac:dyDescent="0.35">
      <c r="A83" s="1"/>
      <c r="B83" s="4" t="s">
        <v>5</v>
      </c>
      <c r="C83" s="5"/>
      <c r="D83" s="5">
        <v>108871.875</v>
      </c>
      <c r="E83" s="5">
        <v>217743.75</v>
      </c>
      <c r="F83" s="5"/>
      <c r="G83" s="5">
        <v>4785.1625890625</v>
      </c>
      <c r="H83" s="5">
        <v>20503.4633015625</v>
      </c>
      <c r="I83" s="5">
        <v>22781.625890625</v>
      </c>
    </row>
    <row r="84" spans="1:9" x14ac:dyDescent="0.35">
      <c r="A84" s="1"/>
      <c r="B84" s="4" t="s">
        <v>6</v>
      </c>
      <c r="C84" s="5"/>
      <c r="D84" s="5">
        <v>360000</v>
      </c>
      <c r="E84" s="5">
        <v>540000</v>
      </c>
      <c r="F84" s="5"/>
      <c r="G84" s="5">
        <v>610000</v>
      </c>
      <c r="H84" s="5">
        <v>675000</v>
      </c>
      <c r="I84" s="5">
        <v>450000</v>
      </c>
    </row>
    <row r="85" spans="1:9" x14ac:dyDescent="0.35">
      <c r="A85" s="1"/>
      <c r="B85" s="4" t="s">
        <v>7</v>
      </c>
      <c r="C85" s="5"/>
      <c r="D85" s="5">
        <v>1209051.25</v>
      </c>
      <c r="E85" s="5">
        <v>613300.6549999998</v>
      </c>
      <c r="F85" s="5"/>
      <c r="G85" s="5">
        <v>176704.03741093748</v>
      </c>
      <c r="H85" s="5">
        <v>286873.63748063962</v>
      </c>
      <c r="I85" s="5">
        <v>338591.86253363686</v>
      </c>
    </row>
    <row r="86" spans="1:9" x14ac:dyDescent="0.35">
      <c r="A86" s="1"/>
      <c r="B86" s="7" t="s">
        <v>16</v>
      </c>
      <c r="C86" s="8">
        <v>1671084</v>
      </c>
      <c r="D86" s="8">
        <f t="shared" ref="D86" si="20">SUM(D78:D85)</f>
        <v>5771507</v>
      </c>
      <c r="E86" s="8">
        <f t="shared" ref="E86" si="21">SUM(E78:E85)</f>
        <v>2734405.78</v>
      </c>
      <c r="F86" s="8">
        <f t="shared" ref="F86" si="22">SUM(F78:F85)</f>
        <v>0</v>
      </c>
      <c r="G86" s="8">
        <f t="shared" ref="G86" si="23">SUM(G78:G85)</f>
        <v>791489.2</v>
      </c>
      <c r="H86" s="8">
        <f t="shared" ref="H86" si="24">SUM(H78:H85)</f>
        <v>1262293.82</v>
      </c>
      <c r="I86" s="8">
        <f t="shared" ref="I86" si="25">SUM(I78:I85)</f>
        <v>1684029.77</v>
      </c>
    </row>
    <row r="87" spans="1:9" x14ac:dyDescent="0.35">
      <c r="A87" s="1"/>
      <c r="B87" s="7" t="s">
        <v>15</v>
      </c>
      <c r="C87" s="13">
        <v>-1671084.3</v>
      </c>
      <c r="D87" s="13">
        <v>-3597211.7</v>
      </c>
      <c r="E87" s="5"/>
      <c r="F87" s="5"/>
      <c r="G87" s="5"/>
      <c r="H87" s="5"/>
      <c r="I87" s="5"/>
    </row>
    <row r="88" spans="1:9" ht="15.5" x14ac:dyDescent="0.35">
      <c r="A88" s="1"/>
      <c r="B88" s="1"/>
      <c r="C88" s="1"/>
      <c r="D88" s="11"/>
      <c r="E88" s="11"/>
      <c r="F88" s="11"/>
      <c r="G88" s="11"/>
      <c r="H88" s="11"/>
      <c r="I88" s="11"/>
    </row>
    <row r="89" spans="1:9" x14ac:dyDescent="0.35">
      <c r="A89" s="1"/>
      <c r="B89" s="1"/>
      <c r="C89" s="1"/>
      <c r="D89" s="1"/>
      <c r="E89" s="1"/>
      <c r="F89" s="1"/>
      <c r="G89" s="1"/>
      <c r="H89" s="1"/>
      <c r="I89" s="1"/>
    </row>
    <row r="90" spans="1:9" s="20" customFormat="1" x14ac:dyDescent="0.35">
      <c r="A90" s="1"/>
      <c r="B90" s="17" t="s">
        <v>18</v>
      </c>
      <c r="C90" s="18">
        <f>SUM(C86:I86)</f>
        <v>13914809.569999998</v>
      </c>
      <c r="D90" s="1"/>
      <c r="E90" s="1"/>
      <c r="F90" s="1"/>
      <c r="G90" s="1"/>
      <c r="H90" s="1"/>
      <c r="I90" s="1"/>
    </row>
    <row r="91" spans="1:9" s="20" customFormat="1" x14ac:dyDescent="0.35">
      <c r="A91" s="1"/>
      <c r="B91" s="17" t="s">
        <v>19</v>
      </c>
      <c r="C91" s="21">
        <f>C87+D87</f>
        <v>-5268296</v>
      </c>
      <c r="D91" s="1"/>
      <c r="E91" s="1"/>
      <c r="F91" s="1"/>
      <c r="G91" s="1"/>
      <c r="H91" s="1"/>
      <c r="I91" s="1"/>
    </row>
    <row r="92" spans="1:9" s="20" customFormat="1" x14ac:dyDescent="0.35">
      <c r="B92" s="17" t="s">
        <v>21</v>
      </c>
      <c r="C92" s="18">
        <f>SUM(C90:C91)</f>
        <v>8646513.5699999984</v>
      </c>
    </row>
    <row r="93" spans="1:9" s="20" customFormat="1" x14ac:dyDescent="0.35">
      <c r="B93" s="17" t="s">
        <v>22</v>
      </c>
      <c r="C93" s="18">
        <f>SUM(C86:E86)</f>
        <v>10176996.779999999</v>
      </c>
    </row>
    <row r="94" spans="1:9" s="20" customFormat="1" x14ac:dyDescent="0.35">
      <c r="B94" s="17" t="s">
        <v>23</v>
      </c>
      <c r="C94" s="18">
        <f>SUM(C93,C91)</f>
        <v>4908700.7799999993</v>
      </c>
      <c r="D94" s="14"/>
    </row>
  </sheetData>
  <pageMargins left="0.7" right="0.7" top="0.75" bottom="0.75" header="0.3" footer="0.3"/>
  <pageSetup orientation="portrait" r:id="rId1"/>
  <ignoredErrors>
    <ignoredError sqref="D26:I26 C56:I56 C41:I41 D86:I86 D11:I11 C71:I7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A_DRP xmlns="6a95137c-d42e-468e-9f88-48056057fa51">
      <UserInfo>
        <DisplayName/>
        <AccountId xsi:nil="true"/>
        <AccountType/>
      </UserInfo>
    </BBA_DRP>
    <Witness_x0028_es_x0029_ xmlns="6a95137c-d42e-468e-9f88-48056057fa51">
      <Value>Usman</Value>
    </Witness_x0028_es_x0029_>
    <AnchorIRR xmlns="6a95137c-d42e-468e-9f88-48056057fa51">false</AnchorIRR>
    <ExhibitRef xmlns="6a95137c-d42e-468e-9f88-48056057fa51">2B, Tab 4, Schedule 3, Appendix I</ExhibitRef>
    <Attachment xmlns="6a95137c-d42e-468e-9f88-48056057fa51">false</Attachment>
    <S_x002e_VetsisStatus xmlns="6a95137c-d42e-468e-9f88-48056057fa51">N/A</S_x002e_VetsisStatus>
    <Round2Topic xmlns="6a95137c-d42e-468e-9f88-48056057fa51">false</Round2Topic>
    <FinanceInputs_x002f_Validation xmlns="6a95137c-d42e-468e-9f88-48056057fa51">N/A</FinanceInputs_x002f_Validation>
    <SaadStatus xmlns="6a95137c-d42e-468e-9f88-48056057fa51">N/A</SaadStatus>
    <HasExcelAttachment xmlns="6a95137c-d42e-468e-9f88-48056057fa51">false</HasExcelAttachment>
    <SME_x0028_s_x0029_ xmlns="6a95137c-d42e-468e-9f88-48056057fa51">Mircea</SME_x0028_s_x0029_>
    <CynthiaStatus xmlns="6a95137c-d42e-468e-9f88-48056057fa51">N/A</CynthiaStatus>
    <ZubairStatus xmlns="6a95137c-d42e-468e-9f88-48056057fa51">N/A</ZubairStatus>
    <GlenWinn xmlns="6a95137c-d42e-468e-9f88-48056057fa51">
      <UserInfo>
        <DisplayName/>
        <AccountId xsi:nil="true"/>
        <AccountType/>
      </UserInfo>
    </GlenWinn>
    <BradStatus xmlns="6a95137c-d42e-468e-9f88-48056057fa51">N/A</BradStatus>
    <Ex_x002e_ xmlns="6a95137c-d42e-468e-9f88-48056057fa51">Ex 1</Ex_x002e_>
    <GeneralNotes xmlns="6a95137c-d42e-468e-9f88-48056057fa51" xsi:nil="true"/>
    <IRR_x0020_Label xmlns="6a95137c-d42e-468e-9f88-48056057fa51" xsi:nil="true"/>
    <TorysCounsel xmlns="6a95137c-d42e-468e-9f88-48056057fa51">
      <Value>Daliana</Value>
    </TorysCounsel>
    <LincolnStatus xmlns="6a95137c-d42e-468e-9f88-48056057fa51">N/A</LincolnStatus>
    <S_x002e_SheehyStatus xmlns="6a95137c-d42e-468e-9f88-48056057fa51">Witness signed off</S_x002e_SheehyStatus>
    <Intervenor xmlns="6a95137c-d42e-468e-9f88-48056057fa51">CCC</Intervenor>
    <StatusNotes xmlns="6a95137c-d42e-468e-9f88-48056057fa51" xsi:nil="true"/>
    <IRR xmlns="6a95137c-d42e-468e-9f88-48056057fa51">false</IRR>
    <Confidential xmlns="6a95137c-d42e-468e-9f88-48056057fa51">N/A</Confidential>
    <SamStatus xmlns="6a95137c-d42e-468e-9f88-48056057fa51">N/A</SamStatus>
    <MunishStatus xmlns="6a95137c-d42e-468e-9f88-48056057fa51">N/A</MunishStatus>
    <UsmanStatus xmlns="6a95137c-d42e-468e-9f88-48056057fa51">Witness signed off</UsmanStatus>
    <Status xmlns="6a95137c-d42e-468e-9f88-48056057fa51">Witness signed off</Status>
    <BBA_Comments xmlns="6a95137c-d42e-468e-9f88-48056057fa51" xsi:nil="true"/>
    <CrossReference xmlns="6a95137c-d42e-468e-9f88-48056057fa51">2-STAFF-80</CrossReference>
    <RegContact xmlns="6a95137c-d42e-468e-9f88-48056057fa51">
      <Value>Jeff</Value>
    </RegContact>
    <Issue_x002f_Theme xmlns="6a95137c-d42e-468e-9f88-48056057fa51" xsi:nil="true"/>
    <Strategic_x003f_ xmlns="6a95137c-d42e-468e-9f88-48056057fa51">true</Strategic_x003f_>
    <ErinIntervention xmlns="6a95137c-d42e-468e-9f88-48056057fa51">false</ErinIntervention>
    <ABlairStatus xmlns="6a95137c-d42e-468e-9f88-48056057fa51">N/A</ABlairStatus>
    <KristonStatus xmlns="6a95137c-d42e-468e-9f88-48056057fa51">N/A</KristonStatus>
  </documentManagement>
</p:properties>
</file>

<file path=customXml/itemProps1.xml><?xml version="1.0" encoding="utf-8"?>
<ds:datastoreItem xmlns:ds="http://schemas.openxmlformats.org/officeDocument/2006/customXml" ds:itemID="{F86A2E17-2D33-4726-98A7-A1E4776C7199}"/>
</file>

<file path=customXml/itemProps2.xml><?xml version="1.0" encoding="utf-8"?>
<ds:datastoreItem xmlns:ds="http://schemas.openxmlformats.org/officeDocument/2006/customXml" ds:itemID="{D12EFE36-D3E9-482E-BEE6-4DE0470710D7}"/>
</file>

<file path=customXml/itemProps3.xml><?xml version="1.0" encoding="utf-8"?>
<ds:datastoreItem xmlns:ds="http://schemas.openxmlformats.org/officeDocument/2006/customXml" ds:itemID="{7AA56AAE-9895-4B42-9F87-1CE10340E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2026-05-08T13:32:41Z</dcterms:created>
  <dcterms:modified xsi:type="dcterms:W3CDTF">2026-05-08T13:32:49Z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0x01010078167192D49BE74B8E487B64E9012969</vt:lpwstr>
  </property>
</Properties>
</file>