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lexiconenergy.sharepoint.com/sites/EarlyRebasingApplication-ExhibitsWorkingDrafts/IRR test/"/>
    </mc:Choice>
  </mc:AlternateContent>
  <xr:revisionPtr revIDLastSave="6" documentId="13_ncr:1_{7495593C-0061-4713-B3DE-D2E15A242F42}" xr6:coauthVersionLast="47" xr6:coauthVersionMax="47" xr10:uidLastSave="{A9085465-C2A8-4B4E-8321-574852DC8D71}"/>
  <bookViews>
    <workbookView xWindow="-120" yWindow="-120" windowWidth="29040" windowHeight="15720" xr2:uid="{0A6C944E-782B-4A9C-BB02-51A58566C42F}"/>
  </bookViews>
  <sheets>
    <sheet name="App.2-D Overhead" sheetId="1" r:id="rId1"/>
  </sheets>
  <definedNames>
    <definedName name="BridgeYear">#REF!</definedName>
    <definedName name="EBNUMBER">#REF!</definedName>
    <definedName name="RebaseYear">#REF!</definedName>
    <definedName name="Test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 r="T46" i="1"/>
  <c r="P46" i="1"/>
  <c r="J46" i="1"/>
  <c r="I46" i="1"/>
  <c r="H46" i="1"/>
  <c r="G46" i="1"/>
  <c r="F46" i="1"/>
  <c r="E46" i="1"/>
  <c r="D46" i="1"/>
  <c r="C46" i="1"/>
  <c r="B46" i="1"/>
  <c r="U46" i="1"/>
  <c r="S46" i="1"/>
  <c r="R46" i="1"/>
  <c r="Q46" i="1"/>
  <c r="N46" i="1"/>
  <c r="L46" i="1"/>
  <c r="K46" i="1"/>
  <c r="V46" i="1"/>
  <c r="O46" i="1"/>
  <c r="M46" i="1"/>
  <c r="V31" i="1"/>
  <c r="U31" i="1"/>
  <c r="T31" i="1"/>
  <c r="S31" i="1"/>
  <c r="R31" i="1"/>
  <c r="N26" i="1"/>
  <c r="M26" i="1"/>
  <c r="L26" i="1"/>
  <c r="J26" i="1"/>
  <c r="J48" i="1" s="1"/>
  <c r="I26" i="1"/>
  <c r="H26" i="1"/>
  <c r="G26" i="1"/>
  <c r="F26" i="1"/>
  <c r="E26" i="1"/>
  <c r="D26" i="1"/>
  <c r="C26" i="1"/>
  <c r="B26" i="1"/>
  <c r="B48" i="1" s="1"/>
  <c r="R26" i="1"/>
  <c r="Q26" i="1"/>
  <c r="P26" i="1"/>
  <c r="O26" i="1"/>
  <c r="U26" i="1"/>
  <c r="T26" i="1"/>
  <c r="S26" i="1"/>
  <c r="V26" i="1"/>
  <c r="K26" i="1"/>
  <c r="L15" i="1"/>
  <c r="H48" i="1" l="1"/>
  <c r="C48" i="1"/>
  <c r="D48" i="1"/>
  <c r="F48" i="1"/>
  <c r="P48" i="1"/>
  <c r="I48" i="1"/>
  <c r="E48" i="1"/>
  <c r="G48" i="1"/>
  <c r="R48" i="1"/>
  <c r="Q48" i="1"/>
  <c r="V48" i="1"/>
  <c r="M48" i="1"/>
  <c r="L48" i="1"/>
  <c r="L31" i="1"/>
  <c r="B15" i="1"/>
  <c r="B31" i="1" s="1"/>
  <c r="M15" i="1"/>
  <c r="Q31" i="1"/>
  <c r="N15" i="1"/>
  <c r="G15" i="1"/>
  <c r="G31" i="1" s="1"/>
  <c r="O15" i="1"/>
  <c r="I15" i="1"/>
  <c r="I31" i="1" s="1"/>
  <c r="J15" i="1"/>
  <c r="J31" i="1" s="1"/>
  <c r="K15" i="1"/>
  <c r="K31" i="1" s="1"/>
  <c r="H15" i="1"/>
  <c r="H31" i="1" s="1"/>
  <c r="P15" i="1"/>
  <c r="S48" i="1"/>
  <c r="O48" i="1"/>
  <c r="N48" i="1"/>
  <c r="T48" i="1"/>
  <c r="U48" i="1"/>
  <c r="D15" i="1" l="1"/>
  <c r="D31" i="1" s="1"/>
  <c r="N31" i="1"/>
  <c r="O31" i="1"/>
  <c r="E15" i="1"/>
  <c r="E31" i="1" s="1"/>
  <c r="C15" i="1"/>
  <c r="C31" i="1" s="1"/>
  <c r="M31" i="1"/>
  <c r="P31" i="1"/>
  <c r="F15" i="1"/>
  <c r="F31" i="1" s="1"/>
</calcChain>
</file>

<file path=xl/sharedStrings.xml><?xml version="1.0" encoding="utf-8"?>
<sst xmlns="http://schemas.openxmlformats.org/spreadsheetml/2006/main" count="73" uniqueCount="33">
  <si>
    <t>File Number:</t>
  </si>
  <si>
    <t>Exhibit:</t>
  </si>
  <si>
    <t>Tab:</t>
  </si>
  <si>
    <t>Schedule:</t>
  </si>
  <si>
    <t>Page:</t>
  </si>
  <si>
    <t>Date:</t>
  </si>
  <si>
    <t>Appendix 2-D</t>
  </si>
  <si>
    <t>Overhead Expense</t>
  </si>
  <si>
    <r>
      <rPr>
        <b/>
        <sz val="10"/>
        <rFont val="Arial"/>
        <family val="2"/>
      </rPr>
      <t>General:</t>
    </r>
    <r>
      <rPr>
        <sz val="10"/>
        <rFont val="Arial"/>
        <family val="2"/>
      </rPr>
      <t xml:space="preserve"> This appendix is to assess the reasonability of cost management practices of the utility. It also allows for comparisons between different utilities, or, over time for the same utility to highlight trends, inefficiencies or best practices.</t>
    </r>
  </si>
  <si>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</si>
  <si>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</si>
  <si>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</si>
  <si>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</si>
  <si>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</si>
  <si>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Forecast</t>
  </si>
  <si>
    <t>Common Corporate</t>
  </si>
  <si>
    <t>Customer Care</t>
  </si>
  <si>
    <t>Sustainment</t>
  </si>
  <si>
    <t>System Operations</t>
  </si>
  <si>
    <t>System Planning and Design</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</si>
  <si>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</si>
  <si>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</si>
  <si>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</si>
  <si>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</si>
  <si>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Attributable?</t>
  </si>
  <si>
    <t>(Yes/No)</t>
  </si>
  <si>
    <t>Labour Capitalization</t>
  </si>
  <si>
    <t>Material Issuance Capitalization</t>
  </si>
  <si>
    <t>Vehicle Capitalization</t>
  </si>
  <si>
    <t>Total Capitalized OM&amp;A (A)</t>
  </si>
  <si>
    <t>% of Capitalized OM&amp;A (=A/B)</t>
  </si>
  <si>
    <t>Yes</t>
  </si>
  <si>
    <t>EB-2025-0312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</si>
</sst>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_-&quot;$&quot;* #,##0.00000000_-;\-&quot;$&quot;* #,##0.00000000_-;_-&quot;$&quot;* &quot;-&quot;??_-;_-@_-"/>
  </numFmts>
  <fonts count="7"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0"/>
      <name val="Arial"/>
      <family val="2"/>
    </font>
    <font>
      <sz val="8"/>
      <name val="Arial"/>
      <family val="2"/>
    </font>
    <font>
      <b/>
      <sz val="14"/>
      <name val="Arial"/>
      <family val="2"/>
    </font>
  </fonts>
  <fills count="7">
    <fill>
      <patternFill patternType="none"/>
    </fill>
    <fill>
      <patternFill patternType="gray125"/>
    </fill>
    <fill>
      <patternFill patternType="solid">
        <fgColor rgb="FFEBF1DE"/>
        <bgColor indexed="64"/>
      </patternFill>
    </fill>
    <fill>
      <patternFill patternType="solid">
        <fgColor theme="0"/>
        <bgColor indexed="64"/>
      </patternFill>
    </fill>
    <fill>
      <patternFill patternType="solid">
        <fgColor theme="6" tint="0.79998168889431442"/>
        <bgColor indexed="64"/>
      </patternFill>
    </fill>
    <fill>
      <patternFill patternType="solid">
        <fgColor rgb="FFDCE6F1"/>
        <bgColor indexed="64"/>
      </patternFill>
    </fill>
    <fill>
      <patternFill patternType="solid">
        <fgColor theme="0" tint="-0.34998626667073579"/>
        <bgColor indexed="64"/>
      </patternFill>
    </fill>
  </fills>
  <borders count="26">
    <border>
      <left/>
      <right/>
      <top/>
      <bottom/>
      <diagonal/>
    </border>
    <border>
      <left/>
      <right/>
      <top/>
      <bottom style="thin">
        <color theme="0"/>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74">
    <xf numFmtId="0" fontId="0" fillId="0" borderId="0" xfId="0"/>
    <xf numFmtId="0" fontId="3" fillId="0" borderId="0" xfId="3" applyProtection="1">
      <protection locked="0"/>
    </xf>
    <xf numFmtId="0" fontId="4" fillId="0" borderId="0" xfId="3" applyFont="1" applyProtection="1">
      <protection locked="0"/>
    </xf>
    <xf numFmtId="0" fontId="5" fillId="0" borderId="0" xfId="0" applyFont="1" applyAlignment="1">
      <alignment horizontal="right" vertical="top"/>
    </xf>
    <xf numFmtId="0" fontId="5" fillId="2" borderId="1" xfId="3" applyFont="1" applyFill="1" applyBorder="1" applyAlignment="1" applyProtection="1">
      <alignment horizontal="right" vertical="top"/>
      <protection locked="0"/>
    </xf>
    <xf numFmtId="0" fontId="5" fillId="2" borderId="0" xfId="3" applyFont="1" applyFill="1" applyAlignment="1" applyProtection="1">
      <alignment horizontal="right" vertical="top"/>
      <protection locked="0"/>
    </xf>
    <xf numFmtId="0" fontId="5" fillId="0" borderId="0" xfId="3" applyFont="1" applyAlignment="1" applyProtection="1">
      <alignment horizontal="right" vertical="top"/>
      <protection locked="0"/>
    </xf>
    <xf numFmtId="0" fontId="3" fillId="0" borderId="0" xfId="3" applyAlignment="1" applyProtection="1">
      <alignment vertical="top" wrapText="1"/>
      <protection locked="0"/>
    </xf>
    <xf numFmtId="0" fontId="4" fillId="0" borderId="0" xfId="3" applyFont="1" applyAlignment="1" applyProtection="1">
      <alignment horizontal="center"/>
      <protection locked="0"/>
    </xf>
    <xf numFmtId="0" fontId="4" fillId="0" borderId="3" xfId="3" applyFont="1" applyBorder="1" applyAlignment="1" applyProtection="1">
      <alignment horizontal="center"/>
      <protection locked="0"/>
    </xf>
    <xf numFmtId="0" fontId="4" fillId="3" borderId="5" xfId="3" applyFont="1" applyFill="1" applyBorder="1" applyAlignment="1">
      <alignment horizontal="center"/>
    </xf>
    <xf numFmtId="0" fontId="4" fillId="3" borderId="7" xfId="3" applyFont="1" applyFill="1" applyBorder="1" applyAlignment="1" applyProtection="1">
      <alignment horizontal="center"/>
      <protection locked="0"/>
    </xf>
    <xf numFmtId="0" fontId="3" fillId="2" borderId="8" xfId="3" applyFill="1" applyBorder="1" applyAlignment="1" applyProtection="1">
      <alignment horizontal="left" wrapText="1"/>
      <protection locked="0"/>
    </xf>
    <xf numFmtId="164" fontId="3" fillId="2" borderId="9" xfId="1" applyNumberFormat="1" applyFont="1" applyFill="1" applyBorder="1" applyProtection="1">
      <protection locked="0"/>
    </xf>
    <xf numFmtId="164" fontId="1" fillId="2" borderId="9" xfId="1" applyNumberFormat="1" applyFill="1" applyBorder="1" applyProtection="1">
      <protection locked="0"/>
    </xf>
    <xf numFmtId="0" fontId="3" fillId="2" borderId="10" xfId="3" applyFill="1" applyBorder="1" applyAlignment="1" applyProtection="1">
      <alignment horizontal="left" wrapText="1"/>
      <protection locked="0"/>
    </xf>
    <xf numFmtId="0" fontId="3" fillId="2" borderId="11" xfId="3" applyFill="1" applyBorder="1" applyAlignment="1" applyProtection="1">
      <alignment horizontal="left" wrapText="1"/>
      <protection locked="0"/>
    </xf>
    <xf numFmtId="164" fontId="1" fillId="2" borderId="12" xfId="1" applyNumberFormat="1" applyFill="1" applyBorder="1" applyProtection="1">
      <protection locked="0"/>
    </xf>
    <xf numFmtId="0" fontId="4" fillId="0" borderId="13" xfId="3" applyFont="1" applyBorder="1" applyAlignment="1" applyProtection="1">
      <alignment vertical="top"/>
      <protection locked="0"/>
    </xf>
    <xf numFmtId="164" fontId="1" fillId="0" borderId="14" xfId="1" applyNumberFormat="1" applyBorder="1" applyProtection="1">
      <protection locked="0"/>
    </xf>
    <xf numFmtId="0" fontId="4" fillId="0" borderId="0" xfId="3" applyFont="1" applyAlignment="1" applyProtection="1">
      <alignment vertical="top"/>
      <protection locked="0"/>
    </xf>
    <xf numFmtId="164" fontId="1" fillId="0" borderId="0" xfId="1" applyNumberFormat="1" applyBorder="1" applyProtection="1">
      <protection locked="0"/>
    </xf>
    <xf numFmtId="164" fontId="1" fillId="0" borderId="0" xfId="1" applyNumberFormat="1" applyFill="1" applyBorder="1" applyProtection="1">
      <protection locked="0"/>
    </xf>
    <xf numFmtId="0" fontId="4" fillId="0" borderId="2" xfId="3" applyFont="1" applyBorder="1" applyAlignment="1" applyProtection="1">
      <alignment horizontal="center"/>
      <protection locked="0"/>
    </xf>
    <xf numFmtId="0" fontId="4" fillId="0" borderId="15" xfId="3" applyFont="1" applyBorder="1" applyAlignment="1" applyProtection="1">
      <alignment horizontal="center"/>
      <protection locked="0"/>
    </xf>
    <xf numFmtId="0" fontId="4" fillId="0" borderId="16" xfId="3" applyFont="1" applyBorder="1" applyAlignment="1" applyProtection="1">
      <alignment horizontal="center"/>
      <protection locked="0"/>
    </xf>
    <xf numFmtId="0" fontId="4" fillId="0" borderId="17" xfId="3" applyFont="1" applyBorder="1" applyAlignment="1" applyProtection="1">
      <alignment horizontal="center"/>
      <protection locked="0"/>
    </xf>
    <xf numFmtId="0" fontId="4" fillId="3" borderId="6" xfId="3" applyFont="1" applyFill="1" applyBorder="1" applyAlignment="1" applyProtection="1">
      <alignment horizontal="center"/>
      <protection locked="0"/>
    </xf>
    <xf numFmtId="0" fontId="4" fillId="3" borderId="18" xfId="3" applyFont="1" applyFill="1" applyBorder="1" applyAlignment="1" applyProtection="1">
      <alignment horizontal="center"/>
      <protection locked="0"/>
    </xf>
    <xf numFmtId="0" fontId="4" fillId="0" borderId="18" xfId="3" applyFont="1" applyBorder="1" applyAlignment="1" applyProtection="1">
      <alignment horizontal="center"/>
      <protection locked="0"/>
    </xf>
    <xf numFmtId="0" fontId="3" fillId="2" borderId="19" xfId="3" applyFill="1" applyBorder="1" applyAlignment="1" applyProtection="1">
      <alignment horizontal="left" wrapText="1"/>
      <protection locked="0"/>
    </xf>
    <xf numFmtId="164" fontId="3" fillId="4" borderId="6" xfId="1" applyNumberFormat="1" applyFont="1" applyFill="1" applyBorder="1" applyAlignment="1" applyProtection="1">
      <alignment horizontal="center"/>
      <protection locked="0"/>
    </xf>
    <xf numFmtId="164" fontId="1" fillId="5" borderId="20" xfId="1" applyNumberFormat="1" applyFill="1" applyBorder="1" applyAlignment="1" applyProtection="1">
      <alignment horizontal="center"/>
      <protection locked="0"/>
    </xf>
    <xf numFmtId="164" fontId="3" fillId="2" borderId="6" xfId="1" applyNumberFormat="1" applyFont="1" applyFill="1" applyBorder="1" applyAlignment="1" applyProtection="1">
      <alignment horizontal="center"/>
      <protection locked="0"/>
    </xf>
    <xf numFmtId="164" fontId="1" fillId="5" borderId="20" xfId="1" applyNumberFormat="1" applyFill="1" applyBorder="1" applyProtection="1">
      <protection locked="0"/>
    </xf>
    <xf numFmtId="0" fontId="3" fillId="2" borderId="20" xfId="3" applyFill="1" applyBorder="1" applyAlignment="1" applyProtection="1">
      <alignment horizontal="left" wrapText="1"/>
      <protection locked="0"/>
    </xf>
    <xf numFmtId="164" fontId="3" fillId="4" borderId="10" xfId="1" applyNumberFormat="1" applyFont="1" applyFill="1" applyBorder="1" applyProtection="1">
      <protection locked="0"/>
    </xf>
    <xf numFmtId="164" fontId="3" fillId="2" borderId="10" xfId="1" applyNumberFormat="1" applyFont="1" applyFill="1" applyBorder="1" applyProtection="1">
      <protection locked="0"/>
    </xf>
    <xf numFmtId="164" fontId="1" fillId="5" borderId="19" xfId="1" applyNumberFormat="1" applyFill="1" applyBorder="1" applyProtection="1">
      <protection locked="0"/>
    </xf>
    <xf numFmtId="164" fontId="3" fillId="4" borderId="8" xfId="1" applyNumberFormat="1" applyFont="1" applyFill="1" applyBorder="1" applyProtection="1">
      <protection locked="0"/>
    </xf>
    <xf numFmtId="164" fontId="3" fillId="2" borderId="8" xfId="1" applyNumberFormat="1" applyFont="1" applyFill="1" applyBorder="1" applyProtection="1">
      <protection locked="0"/>
    </xf>
    <xf numFmtId="164" fontId="1" fillId="0" borderId="21" xfId="1" applyNumberFormat="1" applyBorder="1" applyProtection="1">
      <protection locked="0"/>
    </xf>
    <xf numFmtId="164" fontId="1" fillId="6" borderId="22" xfId="1" applyNumberFormat="1" applyFill="1" applyBorder="1" applyProtection="1">
      <protection locked="0"/>
    </xf>
    <xf numFmtId="0" fontId="4" fillId="0" borderId="23" xfId="3" applyFont="1" applyBorder="1" applyAlignment="1" applyProtection="1">
      <alignment vertical="top"/>
      <protection locked="0"/>
    </xf>
    <xf numFmtId="9" fontId="1" fillId="0" borderId="24" xfId="2" applyBorder="1" applyAlignment="1" applyProtection="1">
      <alignment horizontal="right"/>
      <protection locked="0"/>
    </xf>
    <xf numFmtId="0" fontId="0" fillId="0" borderId="4" xfId="0" applyBorder="1"/>
    <xf numFmtId="0" fontId="4" fillId="0" borderId="0" xfId="3" applyFont="1" applyAlignment="1" applyProtection="1">
      <alignment horizontal="center" vertical="top"/>
      <protection locked="0"/>
    </xf>
    <xf numFmtId="0" fontId="3" fillId="0" borderId="0" xfId="3" applyAlignment="1" applyProtection="1">
      <alignment wrapText="1"/>
      <protection locked="0"/>
    </xf>
    <xf numFmtId="0" fontId="3" fillId="0" borderId="0" xfId="3" applyAlignment="1" applyProtection="1">
      <alignment horizontal="left" wrapText="1"/>
      <protection locked="0"/>
    </xf>
    <xf numFmtId="0" fontId="3" fillId="0" borderId="0" xfId="3" applyAlignment="1" applyProtection="1">
      <alignment horizontal="left"/>
      <protection locked="0"/>
    </xf>
    <xf numFmtId="44" fontId="4" fillId="0" borderId="0" xfId="3" applyNumberFormat="1" applyFont="1" applyAlignment="1" applyProtection="1">
      <alignment horizontal="center" vertical="top"/>
      <protection locked="0"/>
    </xf>
    <xf numFmtId="44" fontId="3" fillId="0" borderId="0" xfId="3" applyNumberFormat="1" applyProtection="1">
      <protection locked="0"/>
    </xf>
    <xf numFmtId="0" fontId="4" fillId="0" borderId="0" xfId="3" applyFont="1" applyAlignment="1" applyProtection="1">
      <alignment horizontal="center" vertical="top" wrapText="1"/>
      <protection locked="0"/>
    </xf>
    <xf numFmtId="165" fontId="4" fillId="0" borderId="0" xfId="3" applyNumberFormat="1" applyFont="1" applyAlignment="1" applyProtection="1">
      <alignment horizontal="center" vertical="top" wrapText="1"/>
      <protection locked="0"/>
    </xf>
    <xf numFmtId="10" fontId="2" fillId="0" borderId="24" xfId="2" applyNumberFormat="1" applyFont="1" applyBorder="1" applyAlignment="1" applyProtection="1">
      <alignment horizontal="center"/>
      <protection locked="0"/>
    </xf>
    <xf numFmtId="10" fontId="2" fillId="0" borderId="25" xfId="2" applyNumberFormat="1" applyFont="1" applyBorder="1" applyAlignment="1" applyProtection="1">
      <alignment horizontal="center"/>
      <protection locked="0"/>
    </xf>
    <xf numFmtId="164" fontId="2" fillId="0" borderId="14" xfId="1" applyNumberFormat="1" applyFont="1" applyBorder="1" applyProtection="1">
      <protection locked="0"/>
    </xf>
    <xf numFmtId="164" fontId="2" fillId="0" borderId="21" xfId="1" applyNumberFormat="1" applyFont="1" applyBorder="1" applyProtection="1">
      <protection locked="0"/>
    </xf>
    <xf numFmtId="14" fontId="5" fillId="2" borderId="0" xfId="3" applyNumberFormat="1" applyFont="1" applyFill="1" applyAlignment="1" applyProtection="1">
      <alignment horizontal="right" vertical="top"/>
      <protection locked="0"/>
    </xf>
    <xf numFmtId="10" fontId="4" fillId="0" borderId="0" xfId="2" applyNumberFormat="1" applyFont="1" applyAlignment="1" applyProtection="1">
      <alignment horizontal="center" vertical="top"/>
      <protection locked="0"/>
    </xf>
    <xf numFmtId="10" fontId="4" fillId="0" borderId="0" xfId="3" applyNumberFormat="1" applyFont="1" applyAlignment="1" applyProtection="1">
      <alignment horizontal="center" vertical="top"/>
      <protection locked="0"/>
    </xf>
    <xf numFmtId="164" fontId="4" fillId="0" borderId="0" xfId="2" applyNumberFormat="1" applyFont="1" applyAlignment="1" applyProtection="1">
      <alignment horizontal="center" vertical="top"/>
      <protection locked="0"/>
    </xf>
    <xf numFmtId="44" fontId="4" fillId="0" borderId="0" xfId="2" applyNumberFormat="1" applyFont="1" applyAlignment="1" applyProtection="1">
      <alignment horizontal="center" vertical="top"/>
      <protection locked="0"/>
    </xf>
    <xf numFmtId="10" fontId="0" fillId="0" borderId="0" xfId="2" applyNumberFormat="1" applyFont="1"/>
    <xf numFmtId="0" fontId="4" fillId="0" borderId="15" xfId="3" applyFont="1" applyBorder="1" applyAlignment="1" applyProtection="1">
      <alignment vertical="center" wrapText="1"/>
      <protection locked="0"/>
    </xf>
    <xf numFmtId="0" fontId="4" fillId="0" borderId="17" xfId="3" applyFont="1" applyBorder="1" applyAlignment="1" applyProtection="1">
      <alignment vertical="center" wrapText="1"/>
      <protection locked="0"/>
    </xf>
    <xf numFmtId="0" fontId="4" fillId="0" borderId="18" xfId="3" applyFont="1" applyBorder="1" applyAlignment="1" applyProtection="1">
      <alignment vertical="center" wrapText="1"/>
      <protection locked="0"/>
    </xf>
    <xf numFmtId="0" fontId="4" fillId="0" borderId="0" xfId="3" applyFont="1" applyAlignment="1" applyProtection="1">
      <alignment horizontal="center" vertical="top"/>
      <protection locked="0"/>
    </xf>
    <xf numFmtId="0" fontId="6" fillId="0" borderId="0" xfId="3" applyFont="1" applyAlignment="1" applyProtection="1">
      <alignment horizontal="center" vertical="center"/>
      <protection locked="0"/>
    </xf>
    <xf numFmtId="0" fontId="3" fillId="0" borderId="0" xfId="3" applyAlignment="1" applyProtection="1">
      <alignment horizontal="left" vertical="center" wrapText="1"/>
      <protection locked="0"/>
    </xf>
    <xf numFmtId="0" fontId="3" fillId="0" borderId="0" xfId="3" applyAlignment="1" applyProtection="1">
      <alignment horizontal="left" vertical="top" wrapText="1"/>
      <protection locked="0"/>
    </xf>
    <xf numFmtId="0" fontId="4" fillId="0" borderId="2" xfId="3" applyFont="1" applyBorder="1" applyAlignment="1" applyProtection="1">
      <alignment vertical="center" wrapText="1"/>
      <protection locked="0"/>
    </xf>
    <xf numFmtId="0" fontId="4" fillId="0" borderId="4" xfId="3" applyFont="1" applyBorder="1" applyAlignment="1" applyProtection="1">
      <alignment vertical="center" wrapText="1"/>
      <protection locked="0"/>
    </xf>
    <xf numFmtId="0" fontId="4" fillId="0" borderId="6" xfId="3" applyFont="1" applyBorder="1" applyAlignment="1" applyProtection="1">
      <alignment vertical="center" wrapText="1"/>
      <protection locked="0"/>
    </xf>
  </cellXfs>
  <cellStyles count="4">
    <cellStyle name="Currency" xfId="1" builtinId="4"/>
    <cellStyle name="Normal" xfId="0" builtinId="0"/>
    <cellStyle name="Normal 2" xfId="3" xr:uid="{9F5CBB21-0994-4750-A1E9-1C454B46A8A8}"/>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6995C-4D4A-4C57-91CD-7DD7350A33F7}">
  <dimension ref="A1:W65"/>
  <sheetViews>
    <sheetView tabSelected="1" topLeftCell="A11" zoomScale="80" zoomScaleNormal="80" workbookViewId="0">
      <selection activeCell="S7" sqref="S7"/>
    </sheetView>
  </sheetViews>
  <sheetFormatPr defaultRowHeight="15" x14ac:dyDescent="0.25"/>
  <cols>
    <col min="1" max="1" width="37" style="1" customWidth="1"/>
    <col min="2" max="6" width="14.28515625" style="1" hidden="1" customWidth="1"/>
    <col min="7" max="8" width="16.42578125" style="1" hidden="1" customWidth="1"/>
    <col min="9" max="9" width="15.5703125" style="1" hidden="1" customWidth="1"/>
    <col min="10" max="10" width="17" style="1" hidden="1" customWidth="1"/>
    <col min="11" max="12" width="17" style="1" customWidth="1"/>
    <col min="13" max="18" width="15.5703125" style="1" customWidth="1"/>
    <col min="19" max="22" width="15.7109375" customWidth="1"/>
    <col min="23" max="23" width="14.28515625" customWidth="1"/>
  </cols>
  <sheetData>
    <row r="1" spans="1:22" x14ac:dyDescent="0.25">
      <c r="P1" s="2" t="s">
        <v>0</v>
      </c>
      <c r="Q1" s="3" t="s">
        <v>32</v>
      </c>
    </row>
    <row r="2" spans="1:22" x14ac:dyDescent="0.25">
      <c r="P2" s="2" t="s">
        <v>1</v>
      </c>
      <c r="Q2" s="4"/>
    </row>
    <row r="3" spans="1:22" x14ac:dyDescent="0.25">
      <c r="P3" s="2" t="s">
        <v>2</v>
      </c>
      <c r="Q3" s="4"/>
    </row>
    <row r="4" spans="1:22" x14ac:dyDescent="0.25">
      <c r="P4" s="2" t="s">
        <v>3</v>
      </c>
      <c r="Q4" s="4"/>
    </row>
    <row r="5" spans="1:22" x14ac:dyDescent="0.25">
      <c r="P5" s="2" t="s">
        <v>4</v>
      </c>
      <c r="Q5" s="5"/>
    </row>
    <row r="6" spans="1:22" x14ac:dyDescent="0.25">
      <c r="P6" s="2"/>
      <c r="Q6" s="6"/>
    </row>
    <row r="7" spans="1:22" x14ac:dyDescent="0.25">
      <c r="P7" s="2" t="s">
        <v>5</v>
      </c>
      <c r="Q7" s="58">
        <v>46150</v>
      </c>
    </row>
    <row r="9" spans="1:22" ht="18" x14ac:dyDescent="0.25">
      <c r="A9" s="68" t="s">
        <v>6</v>
      </c>
      <c r="B9" s="68"/>
      <c r="C9" s="68"/>
      <c r="D9" s="68"/>
      <c r="E9" s="68"/>
      <c r="F9" s="68"/>
      <c r="G9" s="68"/>
      <c r="H9" s="68"/>
      <c r="I9" s="68"/>
      <c r="J9" s="68"/>
      <c r="K9" s="68"/>
      <c r="L9" s="68"/>
      <c r="M9" s="68"/>
      <c r="N9" s="68"/>
      <c r="O9" s="68"/>
      <c r="P9" s="68"/>
      <c r="Q9" s="68"/>
      <c r="R9" s="68"/>
      <c r="S9" s="68"/>
    </row>
    <row r="10" spans="1:22" s="1" customFormat="1" ht="19.5" customHeight="1" x14ac:dyDescent="0.2">
      <c r="A10" s="68" t="s">
        <v>7</v>
      </c>
      <c r="B10" s="68"/>
      <c r="C10" s="68"/>
      <c r="D10" s="68"/>
      <c r="E10" s="68"/>
      <c r="F10" s="68"/>
      <c r="G10" s="68"/>
      <c r="H10" s="68"/>
      <c r="I10" s="68"/>
      <c r="J10" s="68"/>
      <c r="K10" s="68"/>
      <c r="L10" s="68"/>
      <c r="M10" s="68"/>
      <c r="N10" s="68"/>
      <c r="O10" s="68"/>
      <c r="P10" s="68"/>
      <c r="Q10" s="68"/>
      <c r="R10" s="68"/>
      <c r="S10" s="68"/>
    </row>
    <row r="11" spans="1:22" ht="25.5" customHeight="1" x14ac:dyDescent="0.25">
      <c r="A11" s="69" t="s">
        <v>8</v>
      </c>
      <c r="B11" s="69"/>
      <c r="C11" s="69"/>
      <c r="D11" s="69"/>
      <c r="E11" s="69"/>
      <c r="F11" s="69"/>
      <c r="G11" s="69"/>
      <c r="H11" s="69"/>
      <c r="I11" s="69"/>
      <c r="J11" s="69"/>
      <c r="K11" s="69"/>
      <c r="L11" s="69"/>
      <c r="M11" s="69"/>
      <c r="N11" s="69"/>
      <c r="O11" s="69"/>
      <c r="P11" s="69"/>
      <c r="Q11" s="69"/>
      <c r="R11"/>
    </row>
    <row r="12" spans="1:22" ht="30" customHeight="1" x14ac:dyDescent="0.25">
      <c r="A12" s="70" t="s">
        <v>9</v>
      </c>
      <c r="B12" s="70"/>
      <c r="C12" s="70"/>
      <c r="D12" s="70"/>
      <c r="E12" s="70"/>
      <c r="F12" s="70"/>
      <c r="G12" s="70"/>
      <c r="H12" s="70"/>
      <c r="I12" s="70"/>
      <c r="J12" s="70"/>
      <c r="K12" s="70"/>
      <c r="L12" s="70"/>
      <c r="M12" s="70"/>
      <c r="N12" s="70"/>
      <c r="O12" s="70"/>
      <c r="P12" s="70"/>
      <c r="Q12" s="70"/>
      <c r="R12" s="7"/>
    </row>
    <row r="13" spans="1:22" ht="15.75" thickBot="1" x14ac:dyDescent="0.3">
      <c r="M13" s="8"/>
      <c r="N13" s="8"/>
      <c r="O13" s="8"/>
      <c r="P13" s="8"/>
      <c r="Q13" s="8"/>
      <c r="R13" s="8"/>
    </row>
    <row r="14" spans="1:22" x14ac:dyDescent="0.25">
      <c r="A14" s="71" t="s">
        <v>10</v>
      </c>
      <c r="B14" s="9"/>
      <c r="C14" s="9"/>
      <c r="D14" s="9"/>
      <c r="E14" s="9"/>
      <c r="F14" s="9"/>
      <c r="G14" s="9"/>
      <c r="H14" s="9"/>
      <c r="I14" s="9"/>
      <c r="J14" s="9"/>
      <c r="K14" s="9"/>
      <c r="L14" s="9"/>
      <c r="M14" s="9"/>
      <c r="N14" s="9"/>
      <c r="O14" s="9"/>
      <c r="P14" s="9"/>
      <c r="Q14" s="9"/>
      <c r="R14" s="9"/>
      <c r="S14" s="9"/>
      <c r="T14" s="9"/>
      <c r="U14" s="9"/>
      <c r="V14" s="9"/>
    </row>
    <row r="15" spans="1:22" x14ac:dyDescent="0.25">
      <c r="A15" s="72"/>
      <c r="B15" s="10">
        <f t="shared" ref="B15:G15" si="0">L15-10</f>
        <v>2011</v>
      </c>
      <c r="C15" s="10">
        <f t="shared" si="0"/>
        <v>2012</v>
      </c>
      <c r="D15" s="10">
        <f t="shared" si="0"/>
        <v>2013</v>
      </c>
      <c r="E15" s="10">
        <f t="shared" si="0"/>
        <v>2014</v>
      </c>
      <c r="F15" s="10">
        <f t="shared" si="0"/>
        <v>2015</v>
      </c>
      <c r="G15" s="10">
        <f t="shared" si="0"/>
        <v>2016</v>
      </c>
      <c r="H15" s="10">
        <f>Q15-9</f>
        <v>2017</v>
      </c>
      <c r="I15" s="10">
        <f>Q15-8</f>
        <v>2018</v>
      </c>
      <c r="J15" s="10">
        <f>Q15-7</f>
        <v>2019</v>
      </c>
      <c r="K15" s="10">
        <f>Q15-6</f>
        <v>2020</v>
      </c>
      <c r="L15" s="10">
        <f>Q15-5</f>
        <v>2021</v>
      </c>
      <c r="M15" s="10">
        <f>Q15-4</f>
        <v>2022</v>
      </c>
      <c r="N15" s="10">
        <f>Q15-3</f>
        <v>2023</v>
      </c>
      <c r="O15" s="10">
        <f>Q15-2</f>
        <v>2024</v>
      </c>
      <c r="P15" s="10">
        <f>Q15-1</f>
        <v>2025</v>
      </c>
      <c r="Q15" s="10">
        <v>2026</v>
      </c>
      <c r="R15" s="10">
        <v>2027</v>
      </c>
      <c r="S15" s="10">
        <v>2028</v>
      </c>
      <c r="T15" s="10">
        <v>2029</v>
      </c>
      <c r="U15" s="10">
        <v>2030</v>
      </c>
      <c r="V15" s="10">
        <v>2031</v>
      </c>
    </row>
    <row r="16" spans="1:22" x14ac:dyDescent="0.25">
      <c r="A16" s="73"/>
      <c r="B16" s="11" t="s">
        <v>11</v>
      </c>
      <c r="C16" s="11" t="s">
        <v>11</v>
      </c>
      <c r="D16" s="11" t="s">
        <v>11</v>
      </c>
      <c r="E16" s="11" t="s">
        <v>11</v>
      </c>
      <c r="F16" s="11" t="s">
        <v>11</v>
      </c>
      <c r="G16" s="11" t="s">
        <v>11</v>
      </c>
      <c r="H16" s="11" t="s">
        <v>11</v>
      </c>
      <c r="I16" s="11" t="s">
        <v>11</v>
      </c>
      <c r="J16" s="11" t="s">
        <v>11</v>
      </c>
      <c r="K16" s="11" t="s">
        <v>11</v>
      </c>
      <c r="L16" s="11" t="s">
        <v>11</v>
      </c>
      <c r="M16" s="11" t="s">
        <v>11</v>
      </c>
      <c r="N16" s="11" t="s">
        <v>11</v>
      </c>
      <c r="O16" s="11" t="s">
        <v>11</v>
      </c>
      <c r="P16" s="11" t="s">
        <v>11</v>
      </c>
      <c r="Q16" s="11" t="s">
        <v>12</v>
      </c>
      <c r="R16" s="11" t="s">
        <v>13</v>
      </c>
      <c r="S16" s="11" t="s">
        <v>14</v>
      </c>
      <c r="T16" s="11" t="s">
        <v>14</v>
      </c>
      <c r="U16" s="11" t="s">
        <v>14</v>
      </c>
      <c r="V16" s="11" t="s">
        <v>14</v>
      </c>
    </row>
    <row r="17" spans="1:23" x14ac:dyDescent="0.25">
      <c r="A17" s="12" t="s">
        <v>15</v>
      </c>
      <c r="B17" s="13"/>
      <c r="C17" s="13"/>
      <c r="D17" s="13"/>
      <c r="E17" s="13"/>
      <c r="F17" s="13"/>
      <c r="G17" s="13"/>
      <c r="H17" s="13"/>
      <c r="I17" s="13"/>
      <c r="J17" s="13"/>
      <c r="K17" s="13">
        <v>20565401.07695695</v>
      </c>
      <c r="L17" s="13">
        <v>24333389.860000923</v>
      </c>
      <c r="M17" s="13">
        <v>26674193.909999192</v>
      </c>
      <c r="N17" s="13">
        <v>29354559.258503098</v>
      </c>
      <c r="O17" s="13">
        <v>31026852.695868976</v>
      </c>
      <c r="P17" s="13">
        <v>35194910.197572522</v>
      </c>
      <c r="Q17" s="13">
        <v>39969275.432078809</v>
      </c>
      <c r="R17" s="13">
        <v>52545397.032019548</v>
      </c>
      <c r="S17" s="13">
        <v>55801614.345329508</v>
      </c>
      <c r="T17" s="13">
        <v>58067388.303377561</v>
      </c>
      <c r="U17" s="13">
        <v>60007603.080197819</v>
      </c>
      <c r="V17" s="13">
        <v>61716630.006404988</v>
      </c>
    </row>
    <row r="18" spans="1:23" x14ac:dyDescent="0.25">
      <c r="A18" s="12" t="s">
        <v>16</v>
      </c>
      <c r="B18" s="14"/>
      <c r="C18" s="14"/>
      <c r="D18" s="14"/>
      <c r="E18" s="14"/>
      <c r="F18" s="14"/>
      <c r="G18" s="14"/>
      <c r="H18" s="14"/>
      <c r="I18" s="14"/>
      <c r="J18" s="14"/>
      <c r="K18" s="13">
        <v>13462899.56906</v>
      </c>
      <c r="L18" s="14">
        <v>12654373.92</v>
      </c>
      <c r="M18" s="14">
        <v>12023122.43</v>
      </c>
      <c r="N18" s="14">
        <v>12154649.300000001</v>
      </c>
      <c r="O18" s="14">
        <v>13492871.3501768</v>
      </c>
      <c r="P18" s="14">
        <v>15931177.6905341</v>
      </c>
      <c r="Q18" s="14">
        <v>15440373.9330444</v>
      </c>
      <c r="R18" s="14">
        <v>16232071.383827699</v>
      </c>
      <c r="S18" s="14">
        <v>18134956.766597498</v>
      </c>
      <c r="T18" s="14">
        <v>17807840.031645399</v>
      </c>
      <c r="U18" s="14">
        <v>17980125.091310099</v>
      </c>
      <c r="V18" s="14">
        <v>18260291.8716974</v>
      </c>
    </row>
    <row r="19" spans="1:23" x14ac:dyDescent="0.25">
      <c r="A19" s="12" t="s">
        <v>17</v>
      </c>
      <c r="B19" s="14"/>
      <c r="C19" s="14"/>
      <c r="D19" s="14"/>
      <c r="E19" s="14"/>
      <c r="F19" s="14"/>
      <c r="G19" s="14"/>
      <c r="H19" s="14"/>
      <c r="I19" s="14"/>
      <c r="J19" s="14"/>
      <c r="K19" s="13">
        <v>8677865.4400699995</v>
      </c>
      <c r="L19" s="14">
        <v>7439573.8600000003</v>
      </c>
      <c r="M19" s="14">
        <v>7569425.6987600001</v>
      </c>
      <c r="N19" s="14">
        <v>6996580.9330399996</v>
      </c>
      <c r="O19" s="14">
        <v>11274095.039966799</v>
      </c>
      <c r="P19" s="14">
        <v>11637139.879349399</v>
      </c>
      <c r="Q19" s="14">
        <v>9490278.01809429</v>
      </c>
      <c r="R19" s="14">
        <v>12706043.540346701</v>
      </c>
      <c r="S19" s="14">
        <v>14563077.4493265</v>
      </c>
      <c r="T19" s="14">
        <v>14889030.755506599</v>
      </c>
      <c r="U19" s="14">
        <v>15384683.169961801</v>
      </c>
      <c r="V19" s="14">
        <v>15897194.914863899</v>
      </c>
    </row>
    <row r="20" spans="1:23" x14ac:dyDescent="0.25">
      <c r="A20" s="12" t="s">
        <v>18</v>
      </c>
      <c r="B20" s="14"/>
      <c r="C20" s="14"/>
      <c r="D20" s="14"/>
      <c r="E20" s="14"/>
      <c r="F20" s="14"/>
      <c r="G20" s="14"/>
      <c r="H20" s="14"/>
      <c r="I20" s="14"/>
      <c r="J20" s="14"/>
      <c r="K20" s="13">
        <v>4514857.45</v>
      </c>
      <c r="L20" s="14">
        <v>5095121.17</v>
      </c>
      <c r="M20" s="14">
        <v>5339838.3099999996</v>
      </c>
      <c r="N20" s="14">
        <v>4940639.7147500003</v>
      </c>
      <c r="O20" s="14">
        <v>5426247.7611231403</v>
      </c>
      <c r="P20" s="14">
        <v>5986497.4559268299</v>
      </c>
      <c r="Q20" s="14">
        <v>8358259.0707327398</v>
      </c>
      <c r="R20" s="14">
        <v>9397630.3783375006</v>
      </c>
      <c r="S20" s="14">
        <v>9562534.8735121805</v>
      </c>
      <c r="T20" s="14">
        <v>9826957.5618338697</v>
      </c>
      <c r="U20" s="14">
        <v>9472685.4690796807</v>
      </c>
      <c r="V20" s="14">
        <v>9663657.5199158397</v>
      </c>
    </row>
    <row r="21" spans="1:23" x14ac:dyDescent="0.25">
      <c r="A21" s="12" t="s">
        <v>19</v>
      </c>
      <c r="B21" s="14"/>
      <c r="C21" s="14"/>
      <c r="D21" s="14"/>
      <c r="E21" s="14"/>
      <c r="F21" s="14"/>
      <c r="G21" s="14"/>
      <c r="H21" s="14"/>
      <c r="I21" s="14"/>
      <c r="J21" s="14"/>
      <c r="K21" s="13">
        <v>1462612.12</v>
      </c>
      <c r="L21" s="14">
        <v>1524935.41</v>
      </c>
      <c r="M21" s="14">
        <v>1500673.1712400001</v>
      </c>
      <c r="N21" s="14">
        <v>1286587.1921999999</v>
      </c>
      <c r="O21" s="14">
        <v>1843666.5728649299</v>
      </c>
      <c r="P21" s="14">
        <v>2285738.8079123702</v>
      </c>
      <c r="Q21" s="14">
        <v>2011315.9464838901</v>
      </c>
      <c r="R21" s="14">
        <v>2607509.4231857299</v>
      </c>
      <c r="S21" s="14">
        <v>2844008.8343796199</v>
      </c>
      <c r="T21" s="14">
        <v>2962294.2692307602</v>
      </c>
      <c r="U21" s="14">
        <v>3079208.1650529401</v>
      </c>
      <c r="V21" s="14">
        <v>3147411.2437509899</v>
      </c>
    </row>
    <row r="22" spans="1:23" x14ac:dyDescent="0.25">
      <c r="A22" s="12"/>
      <c r="B22" s="14"/>
      <c r="C22" s="14"/>
      <c r="D22" s="14"/>
      <c r="E22" s="14"/>
      <c r="F22" s="14"/>
      <c r="G22" s="14"/>
      <c r="H22" s="14"/>
      <c r="I22" s="14"/>
      <c r="J22" s="14"/>
      <c r="K22" s="14"/>
      <c r="L22" s="14"/>
      <c r="M22" s="14"/>
      <c r="N22" s="14"/>
      <c r="O22" s="14"/>
      <c r="P22" s="14"/>
      <c r="Q22" s="14"/>
      <c r="R22" s="14"/>
      <c r="S22" s="14"/>
      <c r="T22" s="14"/>
      <c r="U22" s="14"/>
      <c r="V22" s="14"/>
    </row>
    <row r="23" spans="1:23" x14ac:dyDescent="0.25">
      <c r="A23" s="12"/>
      <c r="B23" s="14"/>
      <c r="C23" s="14"/>
      <c r="D23" s="14"/>
      <c r="E23" s="14"/>
      <c r="F23" s="14"/>
      <c r="G23" s="14"/>
      <c r="H23" s="14"/>
      <c r="I23" s="14"/>
      <c r="J23" s="14"/>
      <c r="K23" s="14"/>
      <c r="L23" s="14"/>
      <c r="M23" s="14"/>
      <c r="N23" s="14"/>
      <c r="O23" s="14"/>
      <c r="P23" s="14"/>
      <c r="Q23" s="14"/>
      <c r="R23" s="14"/>
      <c r="S23" s="14"/>
      <c r="T23" s="14"/>
      <c r="U23" s="14"/>
      <c r="V23" s="14"/>
    </row>
    <row r="24" spans="1:23" x14ac:dyDescent="0.25">
      <c r="A24" s="15"/>
      <c r="B24" s="14"/>
      <c r="C24" s="14"/>
      <c r="D24" s="14"/>
      <c r="E24" s="14"/>
      <c r="F24" s="14"/>
      <c r="G24" s="14"/>
      <c r="H24" s="14"/>
      <c r="I24" s="14"/>
      <c r="J24" s="14"/>
      <c r="K24" s="14"/>
      <c r="L24" s="14"/>
      <c r="M24" s="14"/>
      <c r="N24" s="14"/>
      <c r="O24" s="14"/>
      <c r="P24" s="14"/>
      <c r="Q24" s="14"/>
      <c r="R24" s="14"/>
      <c r="S24" s="14"/>
      <c r="T24" s="14"/>
      <c r="U24" s="14"/>
      <c r="V24" s="14"/>
    </row>
    <row r="25" spans="1:23" ht="15.75" thickBot="1" x14ac:dyDescent="0.3">
      <c r="A25" s="16"/>
      <c r="B25" s="17"/>
      <c r="C25" s="17"/>
      <c r="D25" s="17"/>
      <c r="E25" s="17"/>
      <c r="F25" s="17"/>
      <c r="G25" s="17"/>
      <c r="H25" s="17"/>
      <c r="I25" s="17"/>
      <c r="J25" s="17"/>
      <c r="K25" s="17"/>
      <c r="L25" s="17"/>
      <c r="M25" s="17"/>
      <c r="N25" s="17"/>
      <c r="O25" s="17"/>
      <c r="P25" s="17"/>
      <c r="Q25" s="17"/>
      <c r="R25" s="17"/>
      <c r="S25" s="17"/>
      <c r="T25" s="17"/>
      <c r="U25" s="17"/>
      <c r="V25" s="17"/>
    </row>
    <row r="26" spans="1:23" ht="16.5" thickTop="1" thickBot="1" x14ac:dyDescent="0.3">
      <c r="A26" s="18" t="s">
        <v>20</v>
      </c>
      <c r="B26" s="19">
        <f t="shared" ref="B26:V26" si="1">SUM(B17:B25)</f>
        <v>0</v>
      </c>
      <c r="C26" s="19">
        <f t="shared" si="1"/>
        <v>0</v>
      </c>
      <c r="D26" s="19">
        <f t="shared" si="1"/>
        <v>0</v>
      </c>
      <c r="E26" s="19">
        <f t="shared" si="1"/>
        <v>0</v>
      </c>
      <c r="F26" s="19">
        <f t="shared" si="1"/>
        <v>0</v>
      </c>
      <c r="G26" s="19">
        <f t="shared" si="1"/>
        <v>0</v>
      </c>
      <c r="H26" s="19">
        <f t="shared" si="1"/>
        <v>0</v>
      </c>
      <c r="I26" s="19">
        <f t="shared" si="1"/>
        <v>0</v>
      </c>
      <c r="J26" s="19">
        <f t="shared" si="1"/>
        <v>0</v>
      </c>
      <c r="K26" s="56">
        <f t="shared" si="1"/>
        <v>48683635.656086944</v>
      </c>
      <c r="L26" s="56">
        <f t="shared" si="1"/>
        <v>51047394.220000923</v>
      </c>
      <c r="M26" s="56">
        <f t="shared" si="1"/>
        <v>53107253.519999199</v>
      </c>
      <c r="N26" s="56">
        <f t="shared" si="1"/>
        <v>54733016.398493096</v>
      </c>
      <c r="O26" s="56">
        <f t="shared" si="1"/>
        <v>63063733.42000065</v>
      </c>
      <c r="P26" s="56">
        <f t="shared" si="1"/>
        <v>71035464.031295225</v>
      </c>
      <c r="Q26" s="56">
        <f t="shared" si="1"/>
        <v>75269502.400434136</v>
      </c>
      <c r="R26" s="56">
        <f t="shared" si="1"/>
        <v>93488651.757717177</v>
      </c>
      <c r="S26" s="56">
        <f t="shared" si="1"/>
        <v>100906192.2691453</v>
      </c>
      <c r="T26" s="56">
        <f t="shared" si="1"/>
        <v>103553510.92159419</v>
      </c>
      <c r="U26" s="56">
        <f t="shared" si="1"/>
        <v>105924304.97560234</v>
      </c>
      <c r="V26" s="56">
        <f t="shared" si="1"/>
        <v>108685185.55663311</v>
      </c>
    </row>
    <row r="27" spans="1:23" x14ac:dyDescent="0.25">
      <c r="A27" s="20"/>
      <c r="B27" s="20"/>
      <c r="C27" s="20"/>
      <c r="D27" s="20"/>
      <c r="E27" s="20"/>
      <c r="F27" s="20"/>
      <c r="G27" s="20"/>
      <c r="H27" s="20"/>
      <c r="I27" s="20"/>
      <c r="J27" s="20"/>
      <c r="K27" s="20"/>
      <c r="L27" s="20"/>
      <c r="M27" s="21"/>
      <c r="N27" s="21"/>
      <c r="O27" s="21"/>
      <c r="P27" s="21"/>
      <c r="Q27" s="21"/>
    </row>
    <row r="28" spans="1:23" ht="29.45" customHeight="1" x14ac:dyDescent="0.25">
      <c r="A28" s="70" t="s">
        <v>21</v>
      </c>
      <c r="B28" s="70"/>
      <c r="C28" s="70"/>
      <c r="D28" s="70"/>
      <c r="E28" s="70"/>
      <c r="F28" s="70"/>
      <c r="G28" s="70"/>
      <c r="H28" s="70"/>
      <c r="I28" s="70"/>
      <c r="J28" s="70"/>
      <c r="K28" s="70"/>
      <c r="L28" s="70"/>
      <c r="M28" s="70"/>
      <c r="N28" s="70"/>
      <c r="O28" s="70"/>
      <c r="P28" s="70"/>
      <c r="Q28" s="70"/>
      <c r="R28" s="22"/>
    </row>
    <row r="29" spans="1:23" ht="15.75" thickBot="1" x14ac:dyDescent="0.3">
      <c r="A29" s="20"/>
      <c r="B29" s="20"/>
      <c r="C29" s="20"/>
      <c r="D29" s="20"/>
      <c r="E29" s="20"/>
      <c r="F29" s="20"/>
      <c r="G29" s="20"/>
      <c r="H29" s="20"/>
      <c r="I29" s="20"/>
      <c r="J29" s="20"/>
      <c r="K29" s="20"/>
      <c r="L29" s="20"/>
      <c r="M29" s="22"/>
      <c r="N29" s="22"/>
      <c r="O29" s="22"/>
      <c r="P29" s="22"/>
      <c r="Q29" s="22"/>
      <c r="W29" s="22"/>
    </row>
    <row r="30" spans="1:23" x14ac:dyDescent="0.25">
      <c r="A30" s="64" t="s">
        <v>22</v>
      </c>
      <c r="B30" s="23"/>
      <c r="C30" s="23"/>
      <c r="D30" s="23"/>
      <c r="E30" s="23"/>
      <c r="F30" s="23"/>
      <c r="G30" s="23"/>
      <c r="H30" s="23"/>
      <c r="I30" s="23"/>
      <c r="J30" s="23"/>
      <c r="K30" s="23"/>
      <c r="L30" s="23"/>
      <c r="M30" s="23"/>
      <c r="N30" s="24"/>
      <c r="O30" s="25"/>
      <c r="P30" s="24"/>
      <c r="Q30" s="24"/>
      <c r="R30" s="24"/>
      <c r="S30" s="24"/>
      <c r="T30" s="24"/>
      <c r="U30" s="24"/>
      <c r="V30" s="24"/>
      <c r="W30" s="24" t="s">
        <v>23</v>
      </c>
    </row>
    <row r="31" spans="1:23" x14ac:dyDescent="0.25">
      <c r="A31" s="65"/>
      <c r="B31" s="10">
        <f t="shared" ref="B31:V31" si="2">B15</f>
        <v>2011</v>
      </c>
      <c r="C31" s="10">
        <f t="shared" si="2"/>
        <v>2012</v>
      </c>
      <c r="D31" s="10">
        <f t="shared" si="2"/>
        <v>2013</v>
      </c>
      <c r="E31" s="10">
        <f t="shared" si="2"/>
        <v>2014</v>
      </c>
      <c r="F31" s="10">
        <f t="shared" si="2"/>
        <v>2015</v>
      </c>
      <c r="G31" s="10">
        <f t="shared" si="2"/>
        <v>2016</v>
      </c>
      <c r="H31" s="10">
        <f t="shared" si="2"/>
        <v>2017</v>
      </c>
      <c r="I31" s="10">
        <f t="shared" si="2"/>
        <v>2018</v>
      </c>
      <c r="J31" s="10">
        <f t="shared" si="2"/>
        <v>2019</v>
      </c>
      <c r="K31" s="10">
        <f t="shared" si="2"/>
        <v>2020</v>
      </c>
      <c r="L31" s="10">
        <f t="shared" si="2"/>
        <v>2021</v>
      </c>
      <c r="M31" s="10">
        <f t="shared" si="2"/>
        <v>2022</v>
      </c>
      <c r="N31" s="10">
        <f t="shared" si="2"/>
        <v>2023</v>
      </c>
      <c r="O31" s="10">
        <f t="shared" si="2"/>
        <v>2024</v>
      </c>
      <c r="P31" s="10">
        <f t="shared" si="2"/>
        <v>2025</v>
      </c>
      <c r="Q31" s="10">
        <f t="shared" si="2"/>
        <v>2026</v>
      </c>
      <c r="R31" s="10">
        <f t="shared" si="2"/>
        <v>2027</v>
      </c>
      <c r="S31" s="10">
        <f t="shared" si="2"/>
        <v>2028</v>
      </c>
      <c r="T31" s="10">
        <f t="shared" si="2"/>
        <v>2029</v>
      </c>
      <c r="U31" s="10">
        <f t="shared" si="2"/>
        <v>2030</v>
      </c>
      <c r="V31" s="10">
        <f t="shared" si="2"/>
        <v>2031</v>
      </c>
      <c r="W31" s="26" t="s">
        <v>24</v>
      </c>
    </row>
    <row r="32" spans="1:23" x14ac:dyDescent="0.25">
      <c r="A32" s="66"/>
      <c r="B32" s="27" t="s">
        <v>11</v>
      </c>
      <c r="C32" s="27" t="s">
        <v>11</v>
      </c>
      <c r="D32" s="27" t="s">
        <v>11</v>
      </c>
      <c r="E32" s="27" t="s">
        <v>11</v>
      </c>
      <c r="F32" s="27" t="s">
        <v>11</v>
      </c>
      <c r="G32" s="27" t="s">
        <v>11</v>
      </c>
      <c r="H32" s="27" t="s">
        <v>11</v>
      </c>
      <c r="I32" s="27" t="s">
        <v>11</v>
      </c>
      <c r="J32" s="27" t="s">
        <v>11</v>
      </c>
      <c r="K32" s="27" t="s">
        <v>11</v>
      </c>
      <c r="L32" s="27" t="s">
        <v>11</v>
      </c>
      <c r="M32" s="27" t="s">
        <v>11</v>
      </c>
      <c r="N32" s="27" t="s">
        <v>11</v>
      </c>
      <c r="O32" s="27" t="s">
        <v>11</v>
      </c>
      <c r="P32" s="27" t="s">
        <v>11</v>
      </c>
      <c r="Q32" s="28" t="s">
        <v>12</v>
      </c>
      <c r="R32" s="28" t="s">
        <v>13</v>
      </c>
      <c r="S32" s="11" t="s">
        <v>14</v>
      </c>
      <c r="T32" s="11" t="s">
        <v>14</v>
      </c>
      <c r="U32" s="11" t="s">
        <v>14</v>
      </c>
      <c r="V32" s="11" t="s">
        <v>14</v>
      </c>
      <c r="W32" s="29" t="s">
        <v>25</v>
      </c>
    </row>
    <row r="33" spans="1:23" x14ac:dyDescent="0.25">
      <c r="A33" s="30" t="s">
        <v>26</v>
      </c>
      <c r="B33" s="31"/>
      <c r="C33" s="31"/>
      <c r="D33" s="31"/>
      <c r="E33" s="31"/>
      <c r="F33" s="31"/>
      <c r="G33" s="31"/>
      <c r="H33" s="31"/>
      <c r="I33" s="31"/>
      <c r="J33" s="31"/>
      <c r="K33" s="33">
        <v>-3995069.00709695</v>
      </c>
      <c r="L33" s="33">
        <v>-4753329.8200009204</v>
      </c>
      <c r="M33" s="33">
        <v>-4961567.099999208</v>
      </c>
      <c r="N33" s="33">
        <v>-4710900.2799991239</v>
      </c>
      <c r="O33" s="33">
        <v>-5675100.2900006557</v>
      </c>
      <c r="P33" s="33">
        <v>-6103226.8712951243</v>
      </c>
      <c r="Q33" s="33">
        <v>-6609613.1669898797</v>
      </c>
      <c r="R33" s="33">
        <v>-7484186.8212130703</v>
      </c>
      <c r="S33" s="33">
        <v>-7930000.6700075874</v>
      </c>
      <c r="T33" s="33">
        <v>-8293035.6456473991</v>
      </c>
      <c r="U33" s="33">
        <v>-8482118.9464341141</v>
      </c>
      <c r="V33" s="33">
        <v>-8595484.6255841739</v>
      </c>
      <c r="W33" s="32" t="s">
        <v>31</v>
      </c>
    </row>
    <row r="34" spans="1:23" x14ac:dyDescent="0.25">
      <c r="A34" s="30" t="s">
        <v>27</v>
      </c>
      <c r="B34" s="31"/>
      <c r="C34" s="31"/>
      <c r="D34" s="31"/>
      <c r="E34" s="31"/>
      <c r="F34" s="31"/>
      <c r="G34" s="31"/>
      <c r="H34" s="31"/>
      <c r="I34" s="31"/>
      <c r="J34" s="31"/>
      <c r="K34" s="33">
        <v>-866410.60900000017</v>
      </c>
      <c r="L34" s="33">
        <v>-1058503.94</v>
      </c>
      <c r="M34" s="33">
        <v>-782442.24999999837</v>
      </c>
      <c r="N34" s="33">
        <v>-1180062.6685039697</v>
      </c>
      <c r="O34" s="33">
        <v>-1461662.1900000009</v>
      </c>
      <c r="P34" s="33">
        <v>-1412576.8400000003</v>
      </c>
      <c r="Q34" s="33">
        <v>-1531557.1255841665</v>
      </c>
      <c r="R34" s="33">
        <v>-1753343.008276626</v>
      </c>
      <c r="S34" s="33">
        <v>-1857602.0414952857</v>
      </c>
      <c r="T34" s="33">
        <v>-1899000.6064381909</v>
      </c>
      <c r="U34" s="33">
        <v>-1943053.0647610952</v>
      </c>
      <c r="V34" s="33">
        <v>-1982295.2999804884</v>
      </c>
      <c r="W34" s="32" t="s">
        <v>31</v>
      </c>
    </row>
    <row r="35" spans="1:23" x14ac:dyDescent="0.25">
      <c r="A35" s="30" t="s">
        <v>28</v>
      </c>
      <c r="B35" s="31"/>
      <c r="C35" s="31"/>
      <c r="D35" s="31"/>
      <c r="E35" s="31"/>
      <c r="F35" s="31"/>
      <c r="G35" s="31"/>
      <c r="H35" s="31"/>
      <c r="I35" s="31"/>
      <c r="J35" s="31"/>
      <c r="K35" s="33">
        <v>-1518019.58</v>
      </c>
      <c r="L35" s="33">
        <v>-2319852.1000000006</v>
      </c>
      <c r="M35" s="33">
        <v>-2444779.8599999854</v>
      </c>
      <c r="N35" s="33">
        <v>-2179857.12</v>
      </c>
      <c r="O35" s="33">
        <v>-2326595.340000018</v>
      </c>
      <c r="P35" s="33">
        <v>-2494430.5100000016</v>
      </c>
      <c r="Q35" s="33">
        <v>-3037153.0301158614</v>
      </c>
      <c r="R35" s="33">
        <v>-3385535.9580057487</v>
      </c>
      <c r="S35" s="33">
        <v>-3651923.1251042299</v>
      </c>
      <c r="T35" s="33">
        <v>-3929620.1210401738</v>
      </c>
      <c r="U35" s="33">
        <v>-4161491.4550134083</v>
      </c>
      <c r="V35" s="33">
        <v>-4344059.0718483161</v>
      </c>
      <c r="W35" s="32" t="s">
        <v>31</v>
      </c>
    </row>
    <row r="36" spans="1:23" x14ac:dyDescent="0.25">
      <c r="A36" s="30"/>
      <c r="B36" s="31"/>
      <c r="C36" s="31"/>
      <c r="D36" s="31"/>
      <c r="E36" s="31"/>
      <c r="F36" s="31"/>
      <c r="G36" s="31"/>
      <c r="H36" s="31"/>
      <c r="I36" s="31"/>
      <c r="J36" s="31"/>
      <c r="K36" s="33"/>
      <c r="L36" s="33"/>
      <c r="M36" s="33"/>
      <c r="N36" s="33"/>
      <c r="O36" s="33"/>
      <c r="P36" s="33"/>
      <c r="Q36" s="33"/>
      <c r="R36" s="33"/>
      <c r="S36" s="33"/>
      <c r="T36" s="33"/>
      <c r="U36" s="33"/>
      <c r="V36" s="33"/>
      <c r="W36" s="34"/>
    </row>
    <row r="37" spans="1:23" x14ac:dyDescent="0.25">
      <c r="A37" s="35"/>
      <c r="B37" s="31"/>
      <c r="C37" s="31"/>
      <c r="D37" s="31"/>
      <c r="E37" s="31"/>
      <c r="F37" s="31"/>
      <c r="G37" s="31"/>
      <c r="H37" s="31"/>
      <c r="I37" s="31"/>
      <c r="J37" s="31"/>
      <c r="K37" s="33"/>
      <c r="L37" s="33"/>
      <c r="M37" s="33"/>
      <c r="N37" s="33"/>
      <c r="O37" s="33"/>
      <c r="P37" s="33"/>
      <c r="Q37" s="33"/>
      <c r="R37" s="33"/>
      <c r="S37" s="33"/>
      <c r="T37" s="33"/>
      <c r="U37" s="33"/>
      <c r="V37" s="33"/>
      <c r="W37" s="34"/>
    </row>
    <row r="38" spans="1:23" x14ac:dyDescent="0.25">
      <c r="A38" s="30"/>
      <c r="B38" s="31"/>
      <c r="C38" s="31"/>
      <c r="D38" s="31"/>
      <c r="E38" s="31"/>
      <c r="F38" s="31"/>
      <c r="G38" s="31"/>
      <c r="H38" s="31"/>
      <c r="I38" s="31"/>
      <c r="J38" s="31"/>
      <c r="K38" s="33"/>
      <c r="L38" s="33"/>
      <c r="M38" s="33"/>
      <c r="N38" s="33"/>
      <c r="O38" s="33"/>
      <c r="P38" s="33"/>
      <c r="Q38" s="33"/>
      <c r="R38" s="33"/>
      <c r="S38" s="33"/>
      <c r="T38" s="33"/>
      <c r="U38" s="33"/>
      <c r="V38" s="33"/>
      <c r="W38" s="34"/>
    </row>
    <row r="39" spans="1:23" x14ac:dyDescent="0.25">
      <c r="A39" s="30"/>
      <c r="B39" s="31"/>
      <c r="C39" s="31"/>
      <c r="D39" s="31"/>
      <c r="E39" s="31"/>
      <c r="F39" s="31"/>
      <c r="G39" s="31"/>
      <c r="H39" s="31"/>
      <c r="I39" s="31"/>
      <c r="J39" s="31"/>
      <c r="K39" s="33"/>
      <c r="L39" s="33"/>
      <c r="M39" s="33"/>
      <c r="N39" s="33"/>
      <c r="O39" s="33"/>
      <c r="P39" s="33"/>
      <c r="Q39" s="33"/>
      <c r="R39" s="33"/>
      <c r="S39" s="33"/>
      <c r="T39" s="33"/>
      <c r="U39" s="33"/>
      <c r="V39" s="33"/>
      <c r="W39" s="34"/>
    </row>
    <row r="40" spans="1:23" x14ac:dyDescent="0.25">
      <c r="A40" s="30"/>
      <c r="B40" s="36"/>
      <c r="C40" s="36"/>
      <c r="D40" s="36"/>
      <c r="E40" s="36"/>
      <c r="F40" s="36"/>
      <c r="G40" s="36"/>
      <c r="H40" s="36"/>
      <c r="I40" s="36"/>
      <c r="J40" s="36"/>
      <c r="K40" s="37"/>
      <c r="L40" s="37"/>
      <c r="M40" s="37"/>
      <c r="N40" s="37"/>
      <c r="O40" s="37"/>
      <c r="P40" s="37"/>
      <c r="Q40" s="37"/>
      <c r="R40" s="37"/>
      <c r="S40" s="37"/>
      <c r="T40" s="37"/>
      <c r="U40" s="37"/>
      <c r="V40" s="37"/>
      <c r="W40" s="34"/>
    </row>
    <row r="41" spans="1:23" x14ac:dyDescent="0.25">
      <c r="A41" s="30"/>
      <c r="B41" s="36"/>
      <c r="C41" s="36"/>
      <c r="D41" s="36"/>
      <c r="E41" s="36"/>
      <c r="F41" s="36"/>
      <c r="G41" s="36"/>
      <c r="H41" s="36"/>
      <c r="I41" s="36"/>
      <c r="J41" s="36"/>
      <c r="K41" s="37"/>
      <c r="L41" s="37"/>
      <c r="M41" s="37"/>
      <c r="N41" s="37"/>
      <c r="O41" s="37"/>
      <c r="P41" s="37"/>
      <c r="Q41" s="37"/>
      <c r="R41" s="37"/>
      <c r="S41" s="37"/>
      <c r="T41" s="37"/>
      <c r="U41" s="37"/>
      <c r="V41" s="37"/>
      <c r="W41" s="34"/>
    </row>
    <row r="42" spans="1:23" x14ac:dyDescent="0.25">
      <c r="A42" s="30"/>
      <c r="B42" s="36"/>
      <c r="C42" s="36"/>
      <c r="D42" s="36"/>
      <c r="E42" s="36"/>
      <c r="F42" s="36"/>
      <c r="G42" s="36"/>
      <c r="H42" s="36"/>
      <c r="I42" s="36"/>
      <c r="J42" s="36"/>
      <c r="K42" s="37"/>
      <c r="L42" s="37"/>
      <c r="M42" s="37"/>
      <c r="N42" s="37"/>
      <c r="O42" s="37"/>
      <c r="P42" s="37"/>
      <c r="Q42" s="37"/>
      <c r="R42" s="37"/>
      <c r="S42" s="37"/>
      <c r="T42" s="37"/>
      <c r="U42" s="37"/>
      <c r="V42" s="37"/>
      <c r="W42" s="38"/>
    </row>
    <row r="43" spans="1:23" x14ac:dyDescent="0.25">
      <c r="A43" s="30"/>
      <c r="B43" s="36"/>
      <c r="C43" s="36"/>
      <c r="D43" s="36"/>
      <c r="E43" s="36"/>
      <c r="F43" s="36"/>
      <c r="G43" s="36"/>
      <c r="H43" s="36"/>
      <c r="I43" s="36"/>
      <c r="J43" s="36"/>
      <c r="K43" s="37"/>
      <c r="L43" s="37"/>
      <c r="M43" s="37"/>
      <c r="N43" s="37"/>
      <c r="O43" s="37"/>
      <c r="P43" s="37"/>
      <c r="Q43" s="37"/>
      <c r="R43" s="37"/>
      <c r="S43" s="37"/>
      <c r="T43" s="37"/>
      <c r="U43" s="37"/>
      <c r="V43" s="37"/>
      <c r="W43" s="34"/>
    </row>
    <row r="44" spans="1:23" x14ac:dyDescent="0.25">
      <c r="A44" s="30"/>
      <c r="B44" s="36"/>
      <c r="C44" s="36"/>
      <c r="D44" s="36"/>
      <c r="E44" s="36"/>
      <c r="F44" s="36"/>
      <c r="G44" s="36"/>
      <c r="H44" s="36"/>
      <c r="I44" s="36"/>
      <c r="J44" s="36"/>
      <c r="K44" s="37"/>
      <c r="L44" s="37"/>
      <c r="M44" s="37"/>
      <c r="N44" s="37"/>
      <c r="O44" s="37"/>
      <c r="P44" s="37"/>
      <c r="Q44" s="37"/>
      <c r="R44" s="37"/>
      <c r="S44" s="37"/>
      <c r="T44" s="37"/>
      <c r="U44" s="37"/>
      <c r="V44" s="37"/>
      <c r="W44" s="34"/>
    </row>
    <row r="45" spans="1:23" ht="15.75" thickBot="1" x14ac:dyDescent="0.3">
      <c r="A45" s="16"/>
      <c r="B45" s="39"/>
      <c r="C45" s="39"/>
      <c r="D45" s="39"/>
      <c r="E45" s="39"/>
      <c r="F45" s="39"/>
      <c r="G45" s="39"/>
      <c r="H45" s="39"/>
      <c r="I45" s="39"/>
      <c r="J45" s="39"/>
      <c r="K45" s="40"/>
      <c r="L45" s="40"/>
      <c r="M45" s="40"/>
      <c r="N45" s="40"/>
      <c r="O45" s="40"/>
      <c r="P45" s="40"/>
      <c r="Q45" s="40"/>
      <c r="R45" s="40"/>
      <c r="S45" s="40"/>
      <c r="T45" s="40"/>
      <c r="U45" s="40"/>
      <c r="V45" s="40"/>
      <c r="W45" s="34"/>
    </row>
    <row r="46" spans="1:23" ht="16.5" thickTop="1" thickBot="1" x14ac:dyDescent="0.3">
      <c r="A46" s="18" t="s">
        <v>29</v>
      </c>
      <c r="B46" s="41">
        <f t="shared" ref="B46:Q46" si="3">SUM(B33:B45)</f>
        <v>0</v>
      </c>
      <c r="C46" s="41">
        <f t="shared" si="3"/>
        <v>0</v>
      </c>
      <c r="D46" s="41">
        <f t="shared" si="3"/>
        <v>0</v>
      </c>
      <c r="E46" s="41">
        <f t="shared" si="3"/>
        <v>0</v>
      </c>
      <c r="F46" s="41">
        <f t="shared" si="3"/>
        <v>0</v>
      </c>
      <c r="G46" s="41">
        <f t="shared" si="3"/>
        <v>0</v>
      </c>
      <c r="H46" s="41">
        <f t="shared" si="3"/>
        <v>0</v>
      </c>
      <c r="I46" s="41">
        <f t="shared" si="3"/>
        <v>0</v>
      </c>
      <c r="J46" s="41">
        <f t="shared" si="3"/>
        <v>0</v>
      </c>
      <c r="K46" s="57">
        <f t="shared" si="3"/>
        <v>-6379499.1960969502</v>
      </c>
      <c r="L46" s="57">
        <f t="shared" si="3"/>
        <v>-8131685.8600009205</v>
      </c>
      <c r="M46" s="57">
        <f t="shared" si="3"/>
        <v>-8188789.2099991916</v>
      </c>
      <c r="N46" s="57">
        <f t="shared" si="3"/>
        <v>-8070820.0685030939</v>
      </c>
      <c r="O46" s="57">
        <f t="shared" si="3"/>
        <v>-9463357.8200006746</v>
      </c>
      <c r="P46" s="57">
        <f t="shared" si="3"/>
        <v>-10010234.221295126</v>
      </c>
      <c r="Q46" s="57">
        <f t="shared" si="3"/>
        <v>-11178323.322689908</v>
      </c>
      <c r="R46" s="57">
        <f>SUM(R33:R45)</f>
        <v>-12623065.787495445</v>
      </c>
      <c r="S46" s="57">
        <f>SUM(S33:S45)</f>
        <v>-13439525.836607102</v>
      </c>
      <c r="T46" s="57">
        <f>SUM(T33:T45)</f>
        <v>-14121656.373125765</v>
      </c>
      <c r="U46" s="57">
        <f>SUM(U33:U45)</f>
        <v>-14586663.466208618</v>
      </c>
      <c r="V46" s="57">
        <f>SUM(V33:V45)</f>
        <v>-14921838.997412978</v>
      </c>
      <c r="W46" s="42"/>
    </row>
    <row r="47" spans="1:23" ht="15.75" thickBot="1" x14ac:dyDescent="0.3">
      <c r="A47" s="20"/>
      <c r="B47" s="22"/>
      <c r="C47" s="22"/>
      <c r="D47" s="22"/>
      <c r="E47" s="22"/>
      <c r="F47" s="22"/>
      <c r="G47" s="22"/>
      <c r="H47" s="22"/>
      <c r="I47" s="22"/>
      <c r="J47" s="22"/>
      <c r="K47" s="22"/>
      <c r="L47" s="22"/>
      <c r="M47" s="22"/>
      <c r="N47" s="22"/>
      <c r="O47" s="22"/>
      <c r="P47" s="22"/>
      <c r="Q47" s="22"/>
      <c r="R47" s="22"/>
      <c r="S47" s="22"/>
      <c r="T47" s="22"/>
      <c r="U47" s="22"/>
      <c r="V47" s="22"/>
      <c r="W47" s="22"/>
    </row>
    <row r="48" spans="1:23" ht="15.75" thickBot="1" x14ac:dyDescent="0.3">
      <c r="A48" s="43" t="s">
        <v>30</v>
      </c>
      <c r="B48" s="44" t="str">
        <f t="shared" ref="B48:O48" si="4">IF(ISERROR(B46/B26),"0%",B46/B26)</f>
        <v>0%</v>
      </c>
      <c r="C48" s="44" t="str">
        <f t="shared" si="4"/>
        <v>0%</v>
      </c>
      <c r="D48" s="44" t="str">
        <f t="shared" si="4"/>
        <v>0%</v>
      </c>
      <c r="E48" s="44" t="str">
        <f t="shared" si="4"/>
        <v>0%</v>
      </c>
      <c r="F48" s="44" t="str">
        <f t="shared" si="4"/>
        <v>0%</v>
      </c>
      <c r="G48" s="44" t="str">
        <f t="shared" si="4"/>
        <v>0%</v>
      </c>
      <c r="H48" s="44" t="str">
        <f t="shared" si="4"/>
        <v>0%</v>
      </c>
      <c r="I48" s="44" t="str">
        <f t="shared" si="4"/>
        <v>0%</v>
      </c>
      <c r="J48" s="44" t="str">
        <f t="shared" si="4"/>
        <v>0%</v>
      </c>
      <c r="K48" s="54">
        <f>IF(ISERROR(K46/K26),"0%",K46/K26)</f>
        <v>-0.13103990920405545</v>
      </c>
      <c r="L48" s="54">
        <f t="shared" si="4"/>
        <v>-0.15929678653048343</v>
      </c>
      <c r="M48" s="54">
        <f t="shared" si="4"/>
        <v>-0.15419342306819625</v>
      </c>
      <c r="N48" s="54">
        <f t="shared" si="4"/>
        <v>-0.14745798056774556</v>
      </c>
      <c r="O48" s="54">
        <f t="shared" si="4"/>
        <v>-0.15006022172799829</v>
      </c>
      <c r="P48" s="54">
        <f t="shared" ref="P48:V48" si="5">IF(ISERROR(P46/P26),"0%",P46/P26)</f>
        <v>-0.1409188263609433</v>
      </c>
      <c r="Q48" s="54">
        <f t="shared" si="5"/>
        <v>-0.14851065791854409</v>
      </c>
      <c r="R48" s="54">
        <f t="shared" si="5"/>
        <v>-0.1350224390892818</v>
      </c>
      <c r="S48" s="54">
        <f t="shared" si="5"/>
        <v>-0.13318831614178933</v>
      </c>
      <c r="T48" s="54">
        <f t="shared" si="5"/>
        <v>-0.13637061889497898</v>
      </c>
      <c r="U48" s="54">
        <f t="shared" si="5"/>
        <v>-0.13770837079901899</v>
      </c>
      <c r="V48" s="55">
        <f t="shared" si="5"/>
        <v>-0.13729413922413172</v>
      </c>
      <c r="W48" s="45"/>
    </row>
    <row r="49" spans="1:22" x14ac:dyDescent="0.25">
      <c r="B49" s="46"/>
      <c r="C49" s="46"/>
      <c r="D49" s="46"/>
      <c r="E49" s="46"/>
      <c r="F49" s="46"/>
      <c r="G49" s="46"/>
      <c r="H49" s="46"/>
      <c r="I49" s="46"/>
      <c r="J49" s="46"/>
      <c r="K49" s="46"/>
      <c r="L49" s="46"/>
      <c r="M49" s="47"/>
      <c r="N49" s="47"/>
      <c r="O49" s="47"/>
      <c r="P49" s="48"/>
    </row>
    <row r="50" spans="1:22" x14ac:dyDescent="0.25">
      <c r="B50" s="46"/>
      <c r="C50" s="46"/>
      <c r="D50" s="46"/>
      <c r="E50" s="46"/>
      <c r="F50" s="46"/>
      <c r="G50" s="46"/>
      <c r="H50" s="46"/>
      <c r="I50" s="46"/>
      <c r="J50" s="46"/>
      <c r="K50" s="61"/>
      <c r="L50" s="61"/>
      <c r="M50" s="61"/>
      <c r="N50" s="61"/>
      <c r="O50" s="62"/>
      <c r="P50" s="61"/>
      <c r="Q50" s="61"/>
      <c r="R50" s="61"/>
      <c r="S50" s="61"/>
      <c r="T50" s="61"/>
      <c r="U50" s="61"/>
      <c r="V50" s="61"/>
    </row>
    <row r="51" spans="1:22" x14ac:dyDescent="0.25">
      <c r="A51" s="49"/>
      <c r="B51" s="46"/>
      <c r="C51" s="46"/>
      <c r="D51" s="46"/>
      <c r="E51" s="46"/>
      <c r="F51" s="46"/>
      <c r="G51" s="46"/>
      <c r="H51" s="46"/>
      <c r="I51" s="46"/>
      <c r="J51" s="46"/>
      <c r="K51" s="59"/>
      <c r="L51" s="59"/>
      <c r="M51" s="59"/>
      <c r="N51" s="59"/>
      <c r="O51" s="59"/>
      <c r="P51" s="59"/>
      <c r="Q51" s="59"/>
      <c r="R51" s="59"/>
      <c r="S51" s="59"/>
      <c r="T51" s="59"/>
      <c r="U51" s="59"/>
      <c r="V51" s="63"/>
    </row>
    <row r="52" spans="1:22" x14ac:dyDescent="0.25">
      <c r="A52" s="49"/>
      <c r="B52" s="49"/>
      <c r="C52" s="49"/>
      <c r="D52" s="49"/>
      <c r="E52" s="49"/>
      <c r="F52" s="49"/>
      <c r="G52" s="49"/>
      <c r="H52" s="49"/>
      <c r="I52" s="49"/>
      <c r="J52" s="49"/>
      <c r="K52" s="60"/>
      <c r="L52" s="60"/>
      <c r="M52" s="60"/>
      <c r="N52" s="60"/>
      <c r="O52" s="60"/>
      <c r="P52" s="60"/>
      <c r="Q52" s="60"/>
      <c r="R52" s="60"/>
      <c r="S52" s="60"/>
      <c r="T52" s="60"/>
      <c r="U52" s="60"/>
      <c r="V52" s="60"/>
    </row>
    <row r="53" spans="1:22" x14ac:dyDescent="0.25">
      <c r="A53" s="49"/>
      <c r="B53" s="46"/>
      <c r="C53" s="46"/>
      <c r="D53" s="46"/>
      <c r="E53" s="46"/>
      <c r="F53" s="46"/>
      <c r="G53" s="46"/>
      <c r="H53" s="46"/>
      <c r="I53" s="46"/>
      <c r="J53" s="46"/>
      <c r="K53" s="50"/>
      <c r="L53" s="50"/>
      <c r="M53" s="50"/>
      <c r="N53" s="50"/>
      <c r="O53" s="50"/>
      <c r="P53" s="50"/>
      <c r="Q53" s="50"/>
      <c r="R53" s="50"/>
      <c r="S53" s="50"/>
      <c r="T53" s="50"/>
      <c r="U53" s="50"/>
      <c r="V53" s="50"/>
    </row>
    <row r="54" spans="1:22" x14ac:dyDescent="0.25">
      <c r="A54" s="49"/>
      <c r="B54" s="46"/>
      <c r="C54" s="46"/>
      <c r="D54" s="46"/>
      <c r="E54" s="46"/>
      <c r="F54" s="46"/>
      <c r="G54" s="46"/>
      <c r="H54" s="46"/>
      <c r="I54" s="46"/>
      <c r="J54" s="46"/>
      <c r="K54" s="50"/>
      <c r="L54" s="50"/>
      <c r="M54" s="50"/>
      <c r="N54" s="50"/>
      <c r="O54" s="50"/>
      <c r="P54" s="50"/>
      <c r="Q54" s="50"/>
      <c r="R54" s="50"/>
      <c r="S54" s="50"/>
      <c r="T54" s="50"/>
      <c r="U54" s="50"/>
      <c r="V54" s="50"/>
    </row>
    <row r="55" spans="1:22" x14ac:dyDescent="0.25">
      <c r="A55" s="49"/>
      <c r="B55" s="8"/>
      <c r="C55" s="8"/>
      <c r="D55" s="8"/>
      <c r="E55" s="8"/>
      <c r="F55" s="8"/>
      <c r="G55" s="8"/>
      <c r="H55" s="8"/>
      <c r="I55" s="8"/>
      <c r="J55" s="8"/>
      <c r="K55" s="50"/>
      <c r="L55" s="50"/>
      <c r="M55" s="50"/>
      <c r="N55" s="50"/>
      <c r="O55" s="50"/>
      <c r="P55" s="50"/>
      <c r="Q55" s="50"/>
      <c r="R55" s="50"/>
      <c r="S55" s="50"/>
      <c r="T55" s="50"/>
      <c r="U55" s="50"/>
      <c r="V55" s="50"/>
    </row>
    <row r="56" spans="1:22" x14ac:dyDescent="0.25">
      <c r="A56" s="49"/>
      <c r="B56" s="46"/>
      <c r="C56" s="46"/>
      <c r="D56" s="46"/>
      <c r="E56" s="46"/>
      <c r="F56" s="46"/>
      <c r="G56" s="46"/>
      <c r="H56" s="46"/>
      <c r="I56" s="46"/>
      <c r="J56" s="46"/>
      <c r="K56" s="50"/>
      <c r="L56" s="50"/>
      <c r="M56" s="50"/>
      <c r="N56" s="50"/>
      <c r="O56" s="50"/>
      <c r="P56" s="50"/>
      <c r="Q56" s="50"/>
      <c r="R56" s="50"/>
      <c r="S56" s="50"/>
      <c r="T56" s="50"/>
      <c r="U56" s="50"/>
      <c r="V56" s="50"/>
    </row>
    <row r="57" spans="1:22" x14ac:dyDescent="0.25">
      <c r="A57" s="49"/>
      <c r="B57" s="46"/>
      <c r="C57" s="46"/>
      <c r="D57" s="46"/>
      <c r="E57" s="46"/>
      <c r="F57" s="46"/>
      <c r="G57" s="46"/>
      <c r="H57" s="46"/>
      <c r="I57" s="46"/>
      <c r="J57" s="46"/>
      <c r="K57" s="50"/>
      <c r="L57" s="46"/>
      <c r="P57" s="47"/>
      <c r="Q57" s="47"/>
      <c r="R57" s="47"/>
    </row>
    <row r="58" spans="1:22" x14ac:dyDescent="0.25">
      <c r="A58" s="8"/>
      <c r="B58" s="8"/>
      <c r="C58" s="8"/>
      <c r="D58" s="8"/>
      <c r="E58" s="8"/>
      <c r="F58" s="8"/>
      <c r="G58" s="8"/>
      <c r="H58" s="8"/>
      <c r="I58" s="8"/>
      <c r="J58" s="8"/>
      <c r="K58" s="51"/>
      <c r="L58" s="51"/>
      <c r="M58" s="51"/>
      <c r="N58" s="51"/>
      <c r="P58" s="47"/>
      <c r="Q58" s="47"/>
      <c r="R58" s="47"/>
    </row>
    <row r="59" spans="1:22" x14ac:dyDescent="0.25">
      <c r="A59" s="20"/>
      <c r="B59" s="52"/>
      <c r="C59" s="52"/>
      <c r="D59" s="52"/>
      <c r="E59" s="52"/>
      <c r="F59" s="52"/>
      <c r="G59" s="52"/>
      <c r="H59" s="52"/>
      <c r="I59" s="52"/>
      <c r="J59" s="52"/>
      <c r="K59" s="53"/>
      <c r="L59" s="52"/>
      <c r="P59" s="47"/>
      <c r="Q59" s="47"/>
      <c r="R59" s="47"/>
    </row>
    <row r="60" spans="1:22" x14ac:dyDescent="0.25">
      <c r="A60" s="20"/>
      <c r="B60" s="52"/>
      <c r="C60" s="52"/>
      <c r="D60" s="52"/>
      <c r="E60" s="52"/>
      <c r="F60" s="52"/>
      <c r="G60" s="52"/>
      <c r="H60" s="52"/>
      <c r="I60" s="52"/>
      <c r="J60" s="52"/>
      <c r="K60" s="52"/>
      <c r="L60" s="52"/>
      <c r="P60" s="47"/>
      <c r="Q60" s="47"/>
      <c r="R60" s="47"/>
    </row>
    <row r="61" spans="1:22" x14ac:dyDescent="0.25">
      <c r="A61" s="20"/>
      <c r="B61" s="52"/>
      <c r="C61" s="52"/>
      <c r="D61" s="52"/>
      <c r="E61" s="52"/>
      <c r="F61" s="52"/>
      <c r="G61" s="52"/>
      <c r="H61" s="52"/>
      <c r="I61" s="52"/>
      <c r="J61" s="52"/>
      <c r="K61" s="52"/>
      <c r="L61" s="52"/>
      <c r="P61" s="47"/>
      <c r="Q61" s="47"/>
      <c r="R61" s="47"/>
    </row>
    <row r="62" spans="1:22" x14ac:dyDescent="0.25">
      <c r="A62" s="20"/>
      <c r="B62" s="52"/>
      <c r="C62" s="52"/>
      <c r="D62" s="52"/>
      <c r="E62" s="52"/>
      <c r="F62" s="52"/>
      <c r="G62" s="52"/>
      <c r="H62" s="52"/>
      <c r="I62" s="52"/>
      <c r="J62" s="52"/>
      <c r="K62" s="52"/>
      <c r="L62" s="52"/>
      <c r="P62" s="47"/>
      <c r="Q62" s="47"/>
      <c r="R62" s="47"/>
    </row>
    <row r="63" spans="1:22" x14ac:dyDescent="0.25">
      <c r="A63" s="8"/>
      <c r="B63" s="8"/>
      <c r="C63" s="8"/>
      <c r="D63" s="8"/>
      <c r="E63" s="8"/>
      <c r="F63" s="8"/>
      <c r="G63" s="8"/>
      <c r="H63" s="8"/>
      <c r="I63" s="8"/>
      <c r="J63" s="8"/>
      <c r="K63" s="8"/>
      <c r="L63" s="8"/>
    </row>
    <row r="64" spans="1:22" x14ac:dyDescent="0.25">
      <c r="A64" s="67"/>
      <c r="B64" s="46"/>
      <c r="C64" s="46"/>
      <c r="D64" s="46"/>
      <c r="E64" s="46"/>
      <c r="F64" s="46"/>
      <c r="G64" s="46"/>
      <c r="H64" s="46"/>
      <c r="I64" s="46"/>
      <c r="J64" s="46"/>
      <c r="K64" s="46"/>
      <c r="L64" s="46"/>
      <c r="P64" s="47"/>
      <c r="Q64" s="47"/>
      <c r="R64" s="47"/>
    </row>
    <row r="65" spans="1:18" x14ac:dyDescent="0.25">
      <c r="A65" s="67"/>
      <c r="B65" s="46"/>
      <c r="C65" s="46"/>
      <c r="D65" s="46"/>
      <c r="E65" s="46"/>
      <c r="F65" s="46"/>
      <c r="G65" s="46"/>
      <c r="H65" s="46"/>
      <c r="I65" s="46"/>
      <c r="J65" s="46"/>
      <c r="K65" s="46"/>
      <c r="L65" s="46"/>
      <c r="P65" s="47"/>
      <c r="Q65" s="47"/>
      <c r="R65" s="47"/>
    </row>
  </sheetData>
  <mergeCells count="8">
    <mergeCell ref="A30:A32"/>
    <mergeCell ref="A64:A65"/>
    <mergeCell ref="A9:S9"/>
    <mergeCell ref="A10:S10"/>
    <mergeCell ref="A11:Q11"/>
    <mergeCell ref="A12:Q12"/>
    <mergeCell ref="A14:A16"/>
    <mergeCell ref="A28:Q28"/>
  </mergeCells>
  <dataValidations count="1">
    <dataValidation type="list" allowBlank="1" showInputMessage="1" showErrorMessage="1" sqref="W36:W45" xr:uid="{BDB38456-8A9F-44FD-BD79-A902F7B6E34F}">
      <formula1>"Yes,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6a95137c-d42e-468e-9f88-48056057fa51">Witness signed off</Status>
    <HasExcelAttachment xmlns="6a95137c-d42e-468e-9f88-48056057fa51">false</HasExcelAttachment>
    <MunishStatus xmlns="6a95137c-d42e-468e-9f88-48056057fa51">N/A</MunishStatus>
    <TorysCounsel xmlns="6a95137c-d42e-468e-9f88-48056057fa51">
      <Value>N/A</Value>
    </TorysCounsel>
    <CrossReference xmlns="6a95137c-d42e-468e-9f88-48056057fa51" xsi:nil="true"/>
    <Issue_x002f_Theme xmlns="6a95137c-d42e-468e-9f88-48056057fa51" xsi:nil="true"/>
    <Attachment xmlns="6a95137c-d42e-468e-9f88-48056057fa51">false</Attachment>
    <ZubairStatus xmlns="6a95137c-d42e-468e-9f88-48056057fa51">Witness signed off</ZubairStatus>
    <ExhibitRef xmlns="6a95137c-d42e-468e-9f88-48056057fa51" xsi:nil="true"/>
    <BBA_DRP xmlns="6a95137c-d42e-468e-9f88-48056057fa51">
      <UserInfo>
        <DisplayName/>
        <AccountId xsi:nil="true"/>
        <AccountType/>
      </UserInfo>
    </BBA_DRP>
    <AnchorIRR xmlns="6a95137c-d42e-468e-9f88-48056057fa51">false</AnchorIRR>
    <StatusNotes xmlns="6a95137c-d42e-468e-9f88-48056057fa51" xsi:nil="true"/>
    <KristonStatus xmlns="6a95137c-d42e-468e-9f88-48056057fa51">N/A</KristonStatus>
    <CynthiaStatus xmlns="6a95137c-d42e-468e-9f88-48056057fa51">Witness signed off</CynthiaStatus>
    <IRR xmlns="6a95137c-d42e-468e-9f88-48056057fa51">false</IRR>
    <ABlairStatus xmlns="6a95137c-d42e-468e-9f88-48056057fa51">N/A</ABlairStatus>
    <Round2Topic xmlns="6a95137c-d42e-468e-9f88-48056057fa51">false</Round2Topic>
    <IRR_x0020_Label xmlns="6a95137c-d42e-468e-9f88-48056057fa51" xsi:nil="true"/>
    <Intervenor xmlns="6a95137c-d42e-468e-9f88-48056057fa51">OEB Staff</Intervenor>
    <UsmanStatus xmlns="6a95137c-d42e-468e-9f88-48056057fa51">N/A</UsmanStatus>
    <S_x002e_VetsisStatus xmlns="6a95137c-d42e-468e-9f88-48056057fa51">N/A</S_x002e_VetsisStatus>
    <Strategic_x003f_ xmlns="6a95137c-d42e-468e-9f88-48056057fa51">false</Strategic_x003f_>
    <S_x002e_SheehyStatus xmlns="6a95137c-d42e-468e-9f88-48056057fa51">N/A</S_x002e_SheehyStatus>
    <Ex_x002e_ xmlns="6a95137c-d42e-468e-9f88-48056057fa51">Ex 1</Ex_x002e_>
    <LincolnStatus xmlns="6a95137c-d42e-468e-9f88-48056057fa51">N/A</LincolnStatus>
    <BBA_Comments xmlns="6a95137c-d42e-468e-9f88-48056057fa51" xsi:nil="true"/>
    <RegContact xmlns="6a95137c-d42e-468e-9f88-48056057fa51">
      <Value>Carlisle</Value>
      <Value>Erin</Value>
    </RegContact>
    <SaadStatus xmlns="6a95137c-d42e-468e-9f88-48056057fa51">N/A</SaadStatus>
    <Witness_x0028_es_x0029_ xmlns="6a95137c-d42e-468e-9f88-48056057fa51">
      <Value>Cynthia</Value>
      <Value>Zubair</Value>
    </Witness_x0028_es_x0029_>
    <GlenWinn xmlns="6a95137c-d42e-468e-9f88-48056057fa51">
      <UserInfo>
        <DisplayName/>
        <AccountId xsi:nil="true"/>
        <AccountType/>
      </UserInfo>
    </GlenWinn>
    <FinanceInputs_x002f_Validation xmlns="6a95137c-d42e-468e-9f88-48056057fa51">N/A</FinanceInputs_x002f_Validation>
    <Confidential xmlns="6a95137c-d42e-468e-9f88-48056057fa51">N/A</Confidential>
    <SME_x0028_s_x0029_ xmlns="6a95137c-d42e-468e-9f88-48056057fa51">Jennifer, Julie</SME_x0028_s_x0029_>
    <BradStatus xmlns="6a95137c-d42e-468e-9f88-48056057fa51">N/A</BradStatus>
    <SamStatus xmlns="6a95137c-d42e-468e-9f88-48056057fa51">N/A</SamStatus>
    <ErinIntervention xmlns="6a95137c-d42e-468e-9f88-48056057fa51">false</ErinIntervention>
    <GeneralNotes xmlns="6a95137c-d42e-468e-9f88-48056057fa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167192D49BE74B8E487B64E9012969" ma:contentTypeVersion="46" ma:contentTypeDescription="Create a new document." ma:contentTypeScope="" ma:versionID="2ab638d31771d19a9d2060fda2accbc0">
  <xsd:schema xmlns:xsd="http://www.w3.org/2001/XMLSchema" xmlns:xs="http://www.w3.org/2001/XMLSchema" xmlns:p="http://schemas.microsoft.com/office/2006/metadata/properties" xmlns:ns2="6a95137c-d42e-468e-9f88-48056057fa51" targetNamespace="http://schemas.microsoft.com/office/2006/metadata/properties" ma:root="true" ma:fieldsID="cec26060faadc0b2fed06678648fdcf9" ns2:_="">
    <xsd:import namespace="6a95137c-d42e-468e-9f88-48056057fa51"/>
    <xsd:element name="properties">
      <xsd:complexType>
        <xsd:sequence>
          <xsd:element name="documentManagement">
            <xsd:complexType>
              <xsd:all>
                <xsd:element ref="ns2:IRR_x0020_Label" minOccurs="0"/>
                <xsd:element ref="ns2:Status" minOccurs="0"/>
                <xsd:element ref="ns2:Strategic_x003f_" minOccurs="0"/>
                <xsd:element ref="ns2:Witness_x0028_es_x0029_" minOccurs="0"/>
                <xsd:element ref="ns2:FinanceInputs_x002f_Validation" minOccurs="0"/>
                <xsd:element ref="ns2:Confidential" minOccurs="0"/>
                <xsd:element ref="ns2:TorysCounsel" minOccurs="0"/>
                <xsd:element ref="ns2:AnchorIRR" minOccurs="0"/>
                <xsd:element ref="ns2:CrossReference" minOccurs="0"/>
                <xsd:element ref="ns2:HasExcelAttachment" minOccurs="0"/>
                <xsd:element ref="ns2:RegContact" minOccurs="0"/>
                <xsd:element ref="ns2:Round2Topic" minOccurs="0"/>
                <xsd:element ref="ns2:Issue_x002f_Theme" minOccurs="0"/>
                <xsd:element ref="ns2:MediaServiceMetadata" minOccurs="0"/>
                <xsd:element ref="ns2:MediaServiceFastMetadata" minOccurs="0"/>
                <xsd:element ref="ns2:MediaServiceSearchProperties" minOccurs="0"/>
                <xsd:element ref="ns2:SME_x0028_s_x0029_" minOccurs="0"/>
                <xsd:element ref="ns2:Intervenor" minOccurs="0"/>
                <xsd:element ref="ns2:S_x002e_SheehyStatus" minOccurs="0"/>
                <xsd:element ref="ns2:UsmanStatus" minOccurs="0"/>
                <xsd:element ref="ns2:SaadStatus" minOccurs="0"/>
                <xsd:element ref="ns2:SamStatus" minOccurs="0"/>
                <xsd:element ref="ns2:MunishStatus" minOccurs="0"/>
                <xsd:element ref="ns2:LincolnStatus" minOccurs="0"/>
                <xsd:element ref="ns2:KristonStatus" minOccurs="0"/>
                <xsd:element ref="ns2:BradStatus" minOccurs="0"/>
                <xsd:element ref="ns2:S_x002e_VetsisStatus" minOccurs="0"/>
                <xsd:element ref="ns2:CynthiaStatus" minOccurs="0"/>
                <xsd:element ref="ns2:ZubairStatus" minOccurs="0"/>
                <xsd:element ref="ns2:ExhibitRef" minOccurs="0"/>
                <xsd:element ref="ns2:Ex_x002e_" minOccurs="0"/>
                <xsd:element ref="ns2:BBA_DRP" minOccurs="0"/>
                <xsd:element ref="ns2:ErinIntervention" minOccurs="0"/>
                <xsd:element ref="ns2:Attachment" minOccurs="0"/>
                <xsd:element ref="ns2:GlenWinn" minOccurs="0"/>
                <xsd:element ref="ns2:StatusNotes" minOccurs="0"/>
                <xsd:element ref="ns2:GeneralNotes" minOccurs="0"/>
                <xsd:element ref="ns2:MediaServiceBillingMetadata" minOccurs="0"/>
                <xsd:element ref="ns2:BBA_Comments" minOccurs="0"/>
                <xsd:element ref="ns2:IRR" minOccurs="0"/>
                <xsd:element ref="ns2:ABlair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5137c-d42e-468e-9f88-48056057fa51" elementFormDefault="qualified">
    <xsd:import namespace="http://schemas.microsoft.com/office/2006/documentManagement/types"/>
    <xsd:import namespace="http://schemas.microsoft.com/office/infopath/2007/PartnerControls"/>
    <xsd:element name="IRR_x0020_Label" ma:index="1" nillable="true" ma:displayName="IRR Label" ma:description="Exhibit-Intervenor-#" ma:internalName="IRR_x0020_Label">
      <xsd:simpleType>
        <xsd:restriction base="dms:Text">
          <xsd:maxLength value="255"/>
        </xsd:restriction>
      </xsd:simpleType>
    </xsd:element>
    <xsd:element name="Status" ma:index="2" nillable="true" ma:displayName="Main Status (REG ONLY)" ma:default="Drafting stage" ma:description="Stage of production" ma:format="Dropdown" ma:internalName="Status">
      <xsd:simpleType>
        <xsd:restriction base="dms:Choice">
          <xsd:enumeration value="Drafting stage"/>
          <xsd:enumeration value="Draft - ready for Reg review"/>
          <xsd:enumeration value="Witness signed off"/>
          <xsd:enumeration value="Final - To be redacted"/>
          <xsd:enumeration value="Final - Ready for PDF"/>
          <xsd:enumeration value="Torys review required"/>
          <xsd:enumeration value="Torys review complete"/>
          <xsd:enumeration value="ERIN or Στέφανος to review"/>
          <xsd:enumeration value="Reg review complete - ready for sign off"/>
          <xsd:enumeration value="Deferred to Round 2"/>
        </xsd:restriction>
      </xsd:simpleType>
    </xsd:element>
    <xsd:element name="Strategic_x003f_" ma:index="3" nillable="true" ma:displayName="Strategic?" ma:default="0" ma:description="IRRs that require legal review, tie to broader issues, and/or bear risk due to questions asked" ma:format="Dropdown" ma:internalName="Strategic_x003f_">
      <xsd:simpleType>
        <xsd:restriction base="dms:Boolean"/>
      </xsd:simpleType>
    </xsd:element>
    <xsd:element name="Witness_x0028_es_x0029_" ma:index="4" nillable="true" ma:displayName="Witness(es)" ma:description="All Witnesses responsible for approving responses" ma:format="Dropdown" ma:internalName="Witness_x0028_es_x0029_">
      <xsd:complexType>
        <xsd:complexContent>
          <xsd:extension base="dms:MultiChoice">
            <xsd:sequence>
              <xsd:element name="Value" maxOccurs="unbounded" minOccurs="0" nillable="true">
                <xsd:simpleType>
                  <xsd:restriction base="dms:Choice">
                    <xsd:enumeration value="Cynthia"/>
                    <xsd:enumeration value="Zubair"/>
                    <xsd:enumeration value="S. Sheehy"/>
                    <xsd:enumeration value="S. Vetsis"/>
                    <xsd:enumeration value="Sam"/>
                    <xsd:enumeration value="Usman"/>
                    <xsd:enumeration value="Saad"/>
                    <xsd:enumeration value="Munish"/>
                    <xsd:enumeration value="Kriston"/>
                    <xsd:enumeration value="Lincoln"/>
                    <xsd:enumeration value="Brad"/>
                    <xsd:enumeration value="A. Blair"/>
                    <xsd:enumeration value="S. Fenrick (SV)"/>
                    <xsd:enumeration value="Not Yet Assigned"/>
                  </xsd:restriction>
                </xsd:simpleType>
              </xsd:element>
            </xsd:sequence>
          </xsd:extension>
        </xsd:complexContent>
      </xsd:complexType>
    </xsd:element>
    <xsd:element name="FinanceInputs_x002f_Validation" ma:index="5" nillable="true" ma:displayName="Finance Inputs/Validation" ma:default="N/A" ma:description="Response requires data from Finance, or Finance review and validation" ma:format="Dropdown" ma:internalName="FinanceInputs_x002f_Validation">
      <xsd:simpleType>
        <xsd:restriction base="dms:Choice">
          <xsd:enumeration value="Finance review or inputs outstanding"/>
          <xsd:enumeration value="Ready for Finance review"/>
          <xsd:enumeration value="Finance review/input complete"/>
          <xsd:enumeration value="N/A"/>
        </xsd:restriction>
      </xsd:simpleType>
    </xsd:element>
    <xsd:element name="Confidential" ma:index="6" nillable="true" ma:displayName="Confidential" ma:default="N/A" ma:description="Stage of confidentiality for those requiring that treatment" ma:format="Dropdown" ma:internalName="Confidential">
      <xsd:simpleType>
        <xsd:restriction base="dms:Choice">
          <xsd:enumeration value="Possibly Confidential - Internal review required"/>
          <xsd:enumeration value="Confidential - Redactions needed"/>
          <xsd:enumeration value="Confidential - Proposed redactions ready"/>
          <xsd:enumeration value="Confidential - Torys review required"/>
          <xsd:enumeration value="Confidential - Elexicon input required"/>
          <xsd:enumeration value="Confidential - Ready - Marked-up version"/>
          <xsd:enumeration value="Confidential - Ready - Public version"/>
          <xsd:enumeration value="N/A"/>
          <xsd:enumeration value="Reviewed - Confirmed not confidential"/>
        </xsd:restriction>
      </xsd:simpleType>
    </xsd:element>
    <xsd:element name="TorysCounsel" ma:index="7" nillable="true" ma:displayName="Torys' Counsel" ma:default="N/A" ma:description="Name of lawyer" ma:format="Dropdown" ma:internalName="TorysCounsel">
      <xsd:complexType>
        <xsd:complexContent>
          <xsd:extension base="dms:MultiChoice">
            <xsd:sequence>
              <xsd:element name="Value" maxOccurs="unbounded" minOccurs="0" nillable="true">
                <xsd:simpleType>
                  <xsd:restriction base="dms:Choice">
                    <xsd:enumeration value="Daliana"/>
                    <xsd:enumeration value="Daniel"/>
                    <xsd:enumeration value="Meghan"/>
                    <xsd:enumeration value="Arlen"/>
                    <xsd:enumeration value="Jonathan"/>
                    <xsd:enumeration value="N/A"/>
                  </xsd:restriction>
                </xsd:simpleType>
              </xsd:element>
            </xsd:sequence>
          </xsd:extension>
        </xsd:complexContent>
      </xsd:complexType>
    </xsd:element>
    <xsd:element name="AnchorIRR" ma:index="8" nillable="true" ma:displayName="Anchor IRR" ma:default="0" ma:description="Identifies IRRs that address key topics and are cite in other IR responses" ma:format="Dropdown" ma:internalName="AnchorIRR">
      <xsd:simpleType>
        <xsd:restriction base="dms:Boolean"/>
      </xsd:simpleType>
    </xsd:element>
    <xsd:element name="CrossReference" ma:index="9" nillable="true" ma:displayName="Cross Reference" ma:description="Captures duplicative or related IRRs to Anchor responses" ma:format="Dropdown" ma:internalName="CrossReference">
      <xsd:simpleType>
        <xsd:restriction base="dms:Note">
          <xsd:maxLength value="255"/>
        </xsd:restriction>
      </xsd:simpleType>
    </xsd:element>
    <xsd:element name="HasExcelAttachment" ma:index="10" nillable="true" ma:displayName="Has Excel Attachment" ma:default="0" ma:description="Identifies IRRs that have Excel attachments that need to be reviewed by the Witness" ma:format="Dropdown" ma:internalName="HasExcelAttachment">
      <xsd:simpleType>
        <xsd:restriction base="dms:Boolean"/>
      </xsd:simpleType>
    </xsd:element>
    <xsd:element name="RegContact" ma:index="11" nillable="true" ma:displayName="Reg Contact" ma:description="Regulatory team member responsible for project management / review" ma:format="Dropdown" ma:internalName="RegContact">
      <xsd:complexType>
        <xsd:complexContent>
          <xsd:extension base="dms:MultiChoice">
            <xsd:sequence>
              <xsd:element name="Value" maxOccurs="unbounded" minOccurs="0" nillable="true">
                <xsd:simpleType>
                  <xsd:restriction base="dms:Choice">
                    <xsd:enumeration value="Carlisle"/>
                    <xsd:enumeration value="Jeff"/>
                    <xsd:enumeration value="Susan"/>
                    <xsd:enumeration value="Erin"/>
                    <xsd:enumeration value="Not Yet Assigned"/>
                  </xsd:restriction>
                </xsd:simpleType>
              </xsd:element>
            </xsd:sequence>
          </xsd:extension>
        </xsd:complexContent>
      </xsd:complexType>
    </xsd:element>
    <xsd:element name="Round2Topic" ma:index="12" nillable="true" ma:displayName="Round 2 Topic" ma:default="0" ma:description="IRRs that relate to evidence update items and should be deferred to the second round. " ma:format="Dropdown" ma:internalName="Round2Topic">
      <xsd:simpleType>
        <xsd:restriction base="dms:Boolean"/>
      </xsd:simpleType>
    </xsd:element>
    <xsd:element name="Issue_x002f_Theme" ma:index="13" nillable="true" ma:displayName="Issue/Theme" ma:description="Tag issue/theme to ensure alignment across multiple IRRs" ma:format="Dropdown" ma:internalName="Issue_x002f_Theme">
      <xsd:complexType>
        <xsd:complexContent>
          <xsd:extension base="dms:MultiChoiceFillIn">
            <xsd:sequence>
              <xsd:element name="Value" maxOccurs="unbounded" minOccurs="0" nillable="true">
                <xsd:simpleType>
                  <xsd:union memberTypes="dms:Text">
                    <xsd:simpleType>
                      <xsd:restriction base="dms:Choice">
                        <xsd:enumeration value="Synergies"/>
                        <xsd:enumeration value="Merger"/>
                        <xsd:enumeration value="Productivity and Efficiency"/>
                        <xsd:enumeration value="Modernization and/or Dx NEXT"/>
                        <xsd:enumeration value="Rate Framework and Clearspring"/>
                        <xsd:enumeration value="Stretch Factor"/>
                        <xsd:enumeration value="Inflation"/>
                        <xsd:enumeration value="Benchmarking"/>
                        <xsd:enumeration value="Investment Planning"/>
                        <xsd:enumeration value="Customer Growth"/>
                        <xsd:enumeration value="Stations Investments"/>
                        <xsd:enumeration value="Reactive Captial"/>
                        <xsd:enumeration value="Customer Engagement"/>
                        <xsd:enumeration value="Reliability"/>
                        <xsd:enumeration value="eDSM"/>
                        <xsd:enumeration value="Capacity and Load Forecast"/>
                        <xsd:enumeration value="Asset Condition and ACA"/>
                        <xsd:enumeration value="Execution and Contractors"/>
                        <xsd:enumeration value="NWS and DERs"/>
                        <xsd:enumeration value="DVAs"/>
                        <xsd:enumeration value="New DVAs"/>
                        <xsd:enumeration value="Workforce and Compensation"/>
                        <xsd:enumeration value="Shared Services"/>
                        <xsd:enumeration value="Letters of Comment"/>
                        <xsd:enumeration value="RRWF"/>
                        <xsd:enumeration value="Chapter 2 Appendices"/>
                        <xsd:enumeration value="Application Costs"/>
                        <xsd:enumeration value="Historical ISA"/>
                      </xsd:restriction>
                    </xsd:simpleType>
                  </xsd:union>
                </xsd:simpleType>
              </xsd:element>
            </xsd:sequence>
          </xsd:extension>
        </xsd:complexContent>
      </xsd:complex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SME_x0028_s_x0029_" ma:index="24" nillable="true" ma:displayName="SME(s)" ma:description="Magda Sulzycki" ma:format="Dropdown" ma:internalName="SME_x0028_s_x0029_">
      <xsd:simpleType>
        <xsd:restriction base="dms:Text">
          <xsd:maxLength value="255"/>
        </xsd:restriction>
      </xsd:simpleType>
    </xsd:element>
    <xsd:element name="Intervenor" ma:index="25" nillable="true" ma:displayName="Intervenor" ma:description="Acronym identifying Intervenor" ma:format="Dropdown" ma:internalName="Intervenor">
      <xsd:simpleType>
        <xsd:restriction base="dms:Choice">
          <xsd:enumeration value="OEB Staff"/>
          <xsd:enumeration value="BOMA"/>
          <xsd:enumeration value="CCMBC"/>
          <xsd:enumeration value="CCC"/>
          <xsd:enumeration value="DRC"/>
          <xsd:enumeration value="Energy Probe"/>
          <xsd:enumeration value="Pollution Probe"/>
          <xsd:enumeration value="PWU"/>
          <xsd:enumeration value="QMA"/>
          <xsd:enumeration value="SEC"/>
          <xsd:enumeration value="VECC"/>
          <xsd:enumeration value="N/A"/>
        </xsd:restriction>
      </xsd:simpleType>
    </xsd:element>
    <xsd:element name="S_x002e_SheehyStatus" ma:index="26" nillable="true" ma:displayName="S. Sheehy Status" ma:default="N/A" ma:format="Dropdown" ma:internalName="S_x002e_Sheehy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UsmanStatus" ma:index="27" nillable="true" ma:displayName="Usman Status" ma:default="N/A" ma:format="Dropdown" ma:internalName="Usma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adStatus" ma:index="28" nillable="true" ma:displayName="Saad Status" ma:default="N/A" ma:format="Dropdown" ma:internalName="Sa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amStatus" ma:index="29" nillable="true" ma:displayName="Sam Status" ma:default="N/A" ma:format="Dropdown" ma:internalName="Sam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MunishStatus" ma:index="30" nillable="true" ma:displayName="Munish Status" ma:default="N/A" ma:format="Dropdown" ma:internalName="Munish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LincolnStatus" ma:index="31" nillable="true" ma:displayName="Lincoln Status" ma:default="N/A" ma:format="Dropdown" ma:internalName="Lincol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KristonStatus" ma:index="32" nillable="true" ma:displayName="Kriston Status" ma:default="N/A" ma:format="Dropdown" ma:internalName="Kriston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BradStatus" ma:index="33" nillable="true" ma:displayName="Brad Status" ma:default="N/A" ma:format="Dropdown" ma:internalName="Brad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S_x002e_VetsisStatus" ma:index="34" nillable="true" ma:displayName="Στέφανος" ma:default="N/A" ma:format="Dropdown" ma:internalName="S_x002e_Vetsis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CynthiaStatus" ma:index="35" nillable="true" ma:displayName="Cynthia Status" ma:default="N/A" ma:format="Dropdown" ma:internalName="Cynthia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ady for sign-off"/>
          <xsd:enumeration value="Witness signed off"/>
          <xsd:enumeration value="N/A"/>
        </xsd:restriction>
      </xsd:simpleType>
    </xsd:element>
    <xsd:element name="ZubairStatus" ma:index="36" nillable="true" ma:displayName="Zubair Status" ma:default="N/A" ma:format="Dropdown" ma:internalName="ZubairStatus">
      <xsd:simpleType>
        <xsd:restriction base="dms:Choice">
          <xsd:enumeration value="Draft - with DRP/SME"/>
          <xsd:enumeration value="Draft - Ready for Witness review"/>
          <xsd:enumeration value="DRP/SME - Revisions/inputs required"/>
          <xsd:enumeration value="Revised draft - with DRP/SME"/>
          <xsd:enumeration value="Revised draft - Ready for Witness review"/>
          <xsd:enumeration value="Witness review complete"/>
          <xsd:enumeration value="Reg review complete - Ready for sign-off"/>
          <xsd:enumeration value="Witness signed off"/>
          <xsd:enumeration value="N/A"/>
        </xsd:restriction>
      </xsd:simpleType>
    </xsd:element>
    <xsd:element name="ExhibitRef" ma:index="37" nillable="true" ma:displayName="Exhibit Ref" ma:format="Dropdown" ma:internalName="ExhibitRef">
      <xsd:simpleType>
        <xsd:restriction base="dms:Text">
          <xsd:maxLength value="255"/>
        </xsd:restriction>
      </xsd:simpleType>
    </xsd:element>
    <xsd:element name="Ex_x002e_" ma:index="38" nillable="true" ma:displayName="Ex." ma:default="Ex 1" ma:format="RadioButtons" ma:internalName="Ex_x002e_">
      <xsd:simpleType>
        <xsd:restriction base="dms:Choice">
          <xsd:enumeration value="Ex 1"/>
          <xsd:enumeration value="Ex 2"/>
          <xsd:enumeration value="Ex 3"/>
          <xsd:enumeration value="Ex 4"/>
          <xsd:enumeration value="Ex 5"/>
          <xsd:enumeration value="Ex 6"/>
          <xsd:enumeration value="Ex 7"/>
          <xsd:enumeration value="Ex 8"/>
          <xsd:enumeration value="Ex 9"/>
          <xsd:enumeration value="Ex 10"/>
        </xsd:restriction>
      </xsd:simpleType>
    </xsd:element>
    <xsd:element name="BBA_DRP" ma:index="39" nillable="true" ma:displayName="BBA_DRP" ma:format="Dropdown" ma:list="UserInfo" ma:SharePointGroup="0" ma:internalName="BBA_DRP">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nIntervention" ma:index="40" nillable="true" ma:displayName="Erin Intervention" ma:default="0" ma:format="Dropdown" ma:internalName="ErinIntervention">
      <xsd:simpleType>
        <xsd:restriction base="dms:Boolean"/>
      </xsd:simpleType>
    </xsd:element>
    <xsd:element name="Attachment" ma:index="41" nillable="true" ma:displayName="Attachment" ma:default="0" ma:format="Dropdown" ma:internalName="Attachment">
      <xsd:simpleType>
        <xsd:restriction base="dms:Boolean"/>
      </xsd:simpleType>
    </xsd:element>
    <xsd:element name="GlenWinn" ma:index="42" nillable="true" ma:displayName="Glen Winn" ma:format="Dropdown" ma:list="UserInfo" ma:SharePointGroup="0" ma:internalName="GlenWin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Notes" ma:index="43" nillable="true" ma:displayName="Status Notes" ma:format="Dropdown" ma:internalName="StatusNotes">
      <xsd:simpleType>
        <xsd:restriction base="dms:Note">
          <xsd:maxLength value="255"/>
        </xsd:restriction>
      </xsd:simpleType>
    </xsd:element>
    <xsd:element name="GeneralNotes" ma:index="44" nillable="true" ma:displayName="General Notes" ma:description="General notes to aid in completion of IRs" ma:format="Dropdown" ma:internalName="GeneralNotes">
      <xsd:simpleType>
        <xsd:restriction base="dms:Note">
          <xsd:maxLength value="255"/>
        </xsd:restriction>
      </xsd:simpleType>
    </xsd:element>
    <xsd:element name="MediaServiceBillingMetadata" ma:index="45" nillable="true" ma:displayName="MediaServiceBillingMetadata" ma:hidden="true" ma:internalName="MediaServiceBillingMetadata" ma:readOnly="true">
      <xsd:simpleType>
        <xsd:restriction base="dms:Note"/>
      </xsd:simpleType>
    </xsd:element>
    <xsd:element name="BBA_Comments" ma:index="46" nillable="true" ma:displayName="BBA_Comments" ma:format="Dropdown" ma:internalName="BBA_Comments">
      <xsd:simpleType>
        <xsd:restriction base="dms:Note">
          <xsd:maxLength value="255"/>
        </xsd:restriction>
      </xsd:simpleType>
    </xsd:element>
    <xsd:element name="IRR" ma:index="47" nillable="true" ma:displayName="Item (not IRR)" ma:default="0" ma:format="Dropdown" ma:internalName="IRR">
      <xsd:simpleType>
        <xsd:restriction base="dms:Boolean"/>
      </xsd:simpleType>
    </xsd:element>
    <xsd:element name="ABlairStatus" ma:index="48" nillable="true" ma:displayName="A Blair Status" ma:default="N/A" ma:format="Dropdown" ma:internalName="ABlairStatus">
      <xsd:simpleType>
        <xsd:restriction base="dms:Choice">
          <xsd:enumeration value="Draft - with DRP"/>
          <xsd:enumeration value="Draft - Ready for Review"/>
          <xsd:enumeration value="DRP/SME input required"/>
          <xsd:enumeration value="Revised draft - with DRP"/>
          <xsd:enumeration value="Revised draft ready for review"/>
          <xsd:enumeration value="Reg done ready for Witness Sign-off"/>
          <xsd:enumeration value="Witness sign-off"/>
          <xsd:enumeration value="AB done - ready for SK"/>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FACA46-ED7F-4AA0-B876-74A916F1A392}">
  <ds:schemaRefs>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2006/documentManagement/types"/>
    <ds:schemaRef ds:uri="6a95137c-d42e-468e-9f88-48056057fa51"/>
    <ds:schemaRef ds:uri="http://schemas.microsoft.com/office/infopath/2007/PartnerControls"/>
    <ds:schemaRef ds:uri="http://purl.org/dc/terms/"/>
    <ds:schemaRef ds:uri="http://purl.org/dc/dcmitype/"/>
  </ds:schemaRefs>
</ds:datastoreItem>
</file>

<file path=customXml/itemProps2.xml><?xml version="1.0" encoding="utf-8"?>
<ds:datastoreItem xmlns:ds="http://schemas.openxmlformats.org/officeDocument/2006/customXml" ds:itemID="{BF7D9496-BBD8-4D79-A64F-882A40781EE4}">
  <ds:schemaRefs>
    <ds:schemaRef ds:uri="http://schemas.microsoft.com/sharepoint/v3/contenttype/forms"/>
  </ds:schemaRefs>
</ds:datastoreItem>
</file>

<file path=customXml/itemProps3.xml><?xml version="1.0" encoding="utf-8"?>
<ds:datastoreItem xmlns:ds="http://schemas.openxmlformats.org/officeDocument/2006/customXml" ds:itemID="{923AA5DE-7290-44F5-8E3B-4B7A62559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5137c-d42e-468e-9f88-48056057fa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App.2-D Overhead</vt:lpstr>
    </vt:vector>
  </TitlesOfParts>
  <Manager/>
  <Company>Elexicon Energy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Cowles</dc:creator>
  <cp:keywords/>
  <dc:description/>
  <cp:lastModifiedBy>Susan Kim</cp:lastModifiedBy>
  <cp:revision/>
  <dcterms:created xsi:type="dcterms:W3CDTF">2025-10-08T18:07:22Z</dcterms:created>
  <dcterms:modified xsi:type="dcterms:W3CDTF">2026-05-08T02:15:58Z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0x01010078167192D49BE74B8E487B64E9012969</vt:lpwstr>
  </property>
  <property fmtid="{D5CDD505-2E9C-101B-9397-08002B2CF9AE}" pid="3" name="MediaServiceImageTags">
    <vt:lpwstr/>
  </property>
</Properties>
</file>