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8" documentId="13_ncr:1_{4F4ABDBA-4AA4-445C-94DD-E26A99F43406}" xr6:coauthVersionLast="47" xr6:coauthVersionMax="47" xr10:uidLastSave="{05880416-EA97-4EF9-921D-7D863E5522BA}"/>
  <bookViews>
    <workbookView xWindow="33720" yWindow="-5565" windowWidth="29040" windowHeight="15720" xr2:uid="{8F77F07A-CFDD-46C7-A033-E882902F8D69}"/>
  </bookViews>
  <sheets>
    <sheet name="4-Staff-106 Attachment1" sheetId="1" r:id="rId1"/>
  </sheets>
  <definedNames>
    <definedName name="BridgeYear">#REF!</definedName>
    <definedName name="EBNUMBER">#REF!</definedName>
    <definedName name="RebaseYear">#REF!</definedName>
    <definedName name="Test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  <c r="C20" i="1"/>
  <c r="D20" i="1"/>
  <c r="E20" i="1"/>
  <c r="F20" i="1"/>
  <c r="G20" i="1"/>
  <c r="H20" i="1"/>
  <c r="I20" i="1"/>
  <c r="J20" i="1"/>
  <c r="H74" i="1"/>
  <c r="G74" i="1"/>
  <c r="D73" i="1"/>
  <c r="C73" i="1"/>
  <c r="J74" i="1"/>
  <c r="I74" i="1"/>
  <c r="E74" i="1"/>
  <c r="D74" i="1"/>
  <c r="C74" i="1"/>
  <c r="F73" i="1"/>
  <c r="E73" i="1"/>
  <c r="J73" i="1"/>
  <c r="J56" i="1"/>
  <c r="I56" i="1"/>
  <c r="H56" i="1"/>
  <c r="F55" i="1"/>
  <c r="E55" i="1"/>
  <c r="D55" i="1"/>
  <c r="C55" i="1"/>
  <c r="G56" i="1"/>
  <c r="F56" i="1"/>
  <c r="J55" i="1"/>
  <c r="I55" i="1"/>
  <c r="J44" i="1"/>
  <c r="I43" i="1"/>
  <c r="H43" i="1"/>
  <c r="G43" i="1"/>
  <c r="F43" i="1"/>
  <c r="J30" i="1"/>
  <c r="J28" i="1" s="1"/>
  <c r="I30" i="1"/>
  <c r="I28" i="1" s="1"/>
  <c r="G30" i="1"/>
  <c r="G28" i="1" s="1"/>
  <c r="F29" i="1"/>
  <c r="F27" i="1" s="1"/>
  <c r="E29" i="1"/>
  <c r="E27" i="1" s="1"/>
  <c r="D29" i="1"/>
  <c r="D27" i="1" s="1"/>
  <c r="C29" i="1"/>
  <c r="C27" i="1" s="1"/>
  <c r="H30" i="1"/>
  <c r="H28" i="1" s="1"/>
  <c r="F30" i="1"/>
  <c r="F28" i="1" s="1"/>
  <c r="E30" i="1"/>
  <c r="E28" i="1" s="1"/>
  <c r="J29" i="1"/>
  <c r="J27" i="1" s="1"/>
  <c r="I29" i="1"/>
  <c r="I27" i="1" s="1"/>
  <c r="D12" i="1"/>
  <c r="C12" i="1"/>
  <c r="J11" i="1"/>
  <c r="I12" i="1"/>
  <c r="H12" i="1"/>
  <c r="G12" i="1"/>
  <c r="F12" i="1"/>
  <c r="H11" i="1"/>
  <c r="E11" i="1"/>
  <c r="D11" i="1"/>
  <c r="C11" i="1"/>
  <c r="J12" i="1"/>
  <c r="G11" i="1"/>
  <c r="F11" i="1"/>
  <c r="C18" i="1" l="1"/>
  <c r="F18" i="1"/>
  <c r="E18" i="1"/>
  <c r="J54" i="1"/>
  <c r="D18" i="1"/>
  <c r="J72" i="1"/>
  <c r="I26" i="1"/>
  <c r="J26" i="1"/>
  <c r="C30" i="1"/>
  <c r="C28" i="1" s="1"/>
  <c r="G29" i="1"/>
  <c r="G27" i="1" s="1"/>
  <c r="G26" i="1" s="1"/>
  <c r="C56" i="1"/>
  <c r="C54" i="1" s="1"/>
  <c r="G55" i="1"/>
  <c r="G54" i="1" s="1"/>
  <c r="F26" i="1"/>
  <c r="F54" i="1"/>
  <c r="D30" i="1"/>
  <c r="D28" i="1" s="1"/>
  <c r="D26" i="1" s="1"/>
  <c r="H29" i="1"/>
  <c r="H27" i="1" s="1"/>
  <c r="H26" i="1" s="1"/>
  <c r="D56" i="1"/>
  <c r="D54" i="1" s="1"/>
  <c r="H55" i="1"/>
  <c r="H54" i="1" s="1"/>
  <c r="E56" i="1"/>
  <c r="E54" i="1" s="1"/>
  <c r="E72" i="1"/>
  <c r="E44" i="1"/>
  <c r="F74" i="1"/>
  <c r="F72" i="1" s="1"/>
  <c r="G18" i="1"/>
  <c r="F44" i="1"/>
  <c r="J43" i="1"/>
  <c r="J42" i="1" s="1"/>
  <c r="G73" i="1"/>
  <c r="G72" i="1" s="1"/>
  <c r="C72" i="1"/>
  <c r="I18" i="1"/>
  <c r="J18" i="1"/>
  <c r="E26" i="1"/>
  <c r="H18" i="1"/>
  <c r="C44" i="1"/>
  <c r="D72" i="1"/>
  <c r="I54" i="1"/>
  <c r="G44" i="1"/>
  <c r="G42" i="1" s="1"/>
  <c r="H73" i="1"/>
  <c r="H72" i="1" s="1"/>
  <c r="D43" i="1"/>
  <c r="D80" i="1" s="1"/>
  <c r="H44" i="1"/>
  <c r="H42" i="1" s="1"/>
  <c r="D44" i="1"/>
  <c r="I73" i="1"/>
  <c r="I72" i="1" s="1"/>
  <c r="J81" i="1"/>
  <c r="C43" i="1"/>
  <c r="E12" i="1"/>
  <c r="E10" i="1" s="1"/>
  <c r="I11" i="1"/>
  <c r="E43" i="1"/>
  <c r="I44" i="1"/>
  <c r="I81" i="1" s="1"/>
  <c r="D10" i="1"/>
  <c r="C10" i="1"/>
  <c r="J10" i="1"/>
  <c r="F80" i="1"/>
  <c r="F10" i="1"/>
  <c r="H10" i="1"/>
  <c r="G10" i="1"/>
  <c r="C42" i="1" l="1"/>
  <c r="I80" i="1"/>
  <c r="E42" i="1"/>
  <c r="F81" i="1"/>
  <c r="G81" i="1"/>
  <c r="C81" i="1"/>
  <c r="H80" i="1"/>
  <c r="E81" i="1"/>
  <c r="D81" i="1"/>
  <c r="F42" i="1"/>
  <c r="E80" i="1"/>
  <c r="G80" i="1"/>
  <c r="D42" i="1"/>
  <c r="I42" i="1"/>
  <c r="I10" i="1"/>
  <c r="C80" i="1"/>
  <c r="H81" i="1"/>
  <c r="J80" i="1"/>
  <c r="C26" i="1"/>
</calcChain>
</file>

<file path=xl/sharedStrings.xml><?xml version="1.0" encoding="utf-8"?>
<sst xmlns="http://schemas.openxmlformats.org/spreadsheetml/2006/main" count="120" uniqueCount="52">
  <si>
    <t>Utilities with less than 30,000 customers have a choice to complete 2-JC or 2-JD.</t>
  </si>
  <si>
    <t>File Number:</t>
  </si>
  <si>
    <t>EB-2025-0312</t>
  </si>
  <si>
    <t>Exhibit:</t>
  </si>
  <si>
    <t>Tab:</t>
  </si>
  <si>
    <t>Schedule:</t>
  </si>
  <si>
    <t xml:space="preserve">INTERROGATORY 4-Staff-106  </t>
  </si>
  <si>
    <t>Programs</t>
  </si>
  <si>
    <t>2020 Actuals</t>
  </si>
  <si>
    <t>2021 Actuals</t>
  </si>
  <si>
    <t>2022 Actuals</t>
  </si>
  <si>
    <t>2023 Actuals</t>
  </si>
  <si>
    <t>2024 Actuals</t>
  </si>
  <si>
    <t>2025 Actuals</t>
  </si>
  <si>
    <t>2026 Bridge Year</t>
  </si>
  <si>
    <t>2027 Test Year</t>
  </si>
  <si>
    <t>Reporting Basis</t>
  </si>
  <si>
    <t>MIFRS</t>
  </si>
  <si>
    <t>System Planning and Design</t>
  </si>
  <si>
    <t>Subtotal</t>
  </si>
  <si>
    <t>Labour</t>
  </si>
  <si>
    <t>Subcontracts</t>
  </si>
  <si>
    <t xml:space="preserve">   Asset Planning &amp; System Engineering</t>
  </si>
  <si>
    <t xml:space="preserve">   Design Services &amp; Connections</t>
  </si>
  <si>
    <t>System Operations</t>
  </si>
  <si>
    <t xml:space="preserve">   Control Centre</t>
  </si>
  <si>
    <t xml:space="preserve">   Operations</t>
  </si>
  <si>
    <t>Sustainment</t>
  </si>
  <si>
    <t xml:space="preserve">   Maintenance</t>
  </si>
  <si>
    <t xml:space="preserve">      Maintenance - Distribution System</t>
  </si>
  <si>
    <t xml:space="preserve">      Maintenance - Substations</t>
  </si>
  <si>
    <t xml:space="preserve">   Restoration (storms, trouble calls)</t>
  </si>
  <si>
    <t xml:space="preserve">   Vegetation Management</t>
  </si>
  <si>
    <t xml:space="preserve">   Locates</t>
  </si>
  <si>
    <t>Customer Care</t>
  </si>
  <si>
    <t xml:space="preserve">   Billing</t>
  </si>
  <si>
    <t xml:space="preserve">   Customer Experience/Contact Centre</t>
  </si>
  <si>
    <t xml:space="preserve">   Payments &amp; Collections</t>
  </si>
  <si>
    <t xml:space="preserve">   Metering &amp; Wholesale Settlements</t>
  </si>
  <si>
    <t>Common Corporate</t>
  </si>
  <si>
    <t xml:space="preserve">   Technology</t>
  </si>
  <si>
    <t xml:space="preserve">   People &amp; Culture</t>
  </si>
  <si>
    <t xml:space="preserve">   Finance</t>
  </si>
  <si>
    <t xml:space="preserve">   Procurement &amp; Facilities</t>
  </si>
  <si>
    <t xml:space="preserve">   Regulatory Affairs</t>
  </si>
  <si>
    <t xml:space="preserve">   Stakeholder Relations</t>
  </si>
  <si>
    <t xml:space="preserve">   Legal and Corporate Secretariat</t>
  </si>
  <si>
    <t>DVA Adjustments</t>
  </si>
  <si>
    <t xml:space="preserve">   Sustainment/Locates</t>
  </si>
  <si>
    <t xml:space="preserve">   Common Corporate/Regulatory</t>
  </si>
  <si>
    <t>Total Labour</t>
  </si>
  <si>
    <t>Total Subcontracts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</si>
</sst>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theme="2"/>
      <name val="Arial"/>
      <family val="2"/>
    </font>
    <font>
      <sz val="10"/>
      <name val="Arial"/>
      <family val="2"/>
    </font>
    <font>
      <b/>
      <i/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haroni"/>
      <charset val="177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1" applyFont="1" applyProtection="1">
      <protection locked="0"/>
    </xf>
    <xf numFmtId="0" fontId="1" fillId="0" borderId="0" xfId="1" applyProtection="1">
      <protection locked="0"/>
    </xf>
    <xf numFmtId="0" fontId="4" fillId="0" borderId="0" xfId="1" applyFont="1" applyProtection="1">
      <protection locked="0"/>
    </xf>
    <xf numFmtId="0" fontId="5" fillId="0" borderId="0" xfId="1" applyFont="1" applyAlignment="1">
      <alignment horizontal="right" vertical="top"/>
    </xf>
    <xf numFmtId="0" fontId="5" fillId="2" borderId="1" xfId="1" applyFont="1" applyFill="1" applyBorder="1" applyAlignment="1" applyProtection="1">
      <alignment horizontal="right" vertical="top"/>
      <protection locked="0"/>
    </xf>
    <xf numFmtId="0" fontId="6" fillId="0" borderId="0" xfId="1" applyFont="1" applyProtection="1">
      <protection locked="0"/>
    </xf>
    <xf numFmtId="0" fontId="7" fillId="0" borderId="0" xfId="1" applyFont="1" applyAlignment="1" applyProtection="1">
      <alignment horizontal="left" wrapText="1"/>
      <protection locked="0"/>
    </xf>
    <xf numFmtId="0" fontId="7" fillId="0" borderId="0" xfId="1" applyFont="1" applyAlignment="1" applyProtection="1">
      <alignment horizontal="center" wrapText="1"/>
      <protection locked="0"/>
    </xf>
    <xf numFmtId="0" fontId="7" fillId="0" borderId="0" xfId="1" applyFont="1" applyProtection="1">
      <protection locked="0"/>
    </xf>
    <xf numFmtId="3" fontId="4" fillId="0" borderId="2" xfId="1" applyNumberFormat="1" applyFont="1" applyBorder="1" applyProtection="1">
      <protection locked="0"/>
    </xf>
    <xf numFmtId="3" fontId="4" fillId="0" borderId="3" xfId="1" applyNumberFormat="1" applyFont="1" applyBorder="1" applyAlignment="1">
      <alignment horizontal="center" vertical="center" wrapText="1"/>
    </xf>
    <xf numFmtId="3" fontId="1" fillId="0" borderId="0" xfId="1" applyNumberFormat="1" applyProtection="1">
      <protection locked="0"/>
    </xf>
    <xf numFmtId="3" fontId="9" fillId="0" borderId="4" xfId="2" applyNumberFormat="1" applyFont="1" applyBorder="1" applyAlignment="1" applyProtection="1">
      <alignment vertical="center" wrapText="1"/>
      <protection locked="0"/>
    </xf>
    <xf numFmtId="3" fontId="4" fillId="3" borderId="6" xfId="1" applyNumberFormat="1" applyFont="1" applyFill="1" applyBorder="1" applyAlignment="1" applyProtection="1">
      <alignment horizontal="center" vertical="top" wrapText="1"/>
      <protection locked="0"/>
    </xf>
    <xf numFmtId="3" fontId="4" fillId="3" borderId="3" xfId="1" applyNumberFormat="1" applyFont="1" applyFill="1" applyBorder="1" applyAlignment="1" applyProtection="1">
      <alignment horizontal="center" vertical="top" wrapText="1"/>
      <protection locked="0"/>
    </xf>
    <xf numFmtId="3" fontId="4" fillId="0" borderId="7" xfId="1" applyNumberFormat="1" applyFont="1" applyBorder="1" applyAlignment="1" applyProtection="1">
      <alignment wrapText="1"/>
      <protection locked="0"/>
    </xf>
    <xf numFmtId="3" fontId="4" fillId="0" borderId="8" xfId="1" applyNumberFormat="1" applyFont="1" applyBorder="1" applyProtection="1">
      <protection locked="0"/>
    </xf>
    <xf numFmtId="3" fontId="0" fillId="0" borderId="9" xfId="3" applyNumberFormat="1" applyFont="1" applyFill="1" applyBorder="1" applyProtection="1">
      <protection locked="0"/>
    </xf>
    <xf numFmtId="3" fontId="8" fillId="2" borderId="7" xfId="1" applyNumberFormat="1" applyFont="1" applyFill="1" applyBorder="1" applyProtection="1">
      <protection locked="0"/>
    </xf>
    <xf numFmtId="3" fontId="0" fillId="2" borderId="9" xfId="3" applyNumberFormat="1" applyFont="1" applyFill="1" applyBorder="1" applyProtection="1">
      <protection locked="0"/>
    </xf>
    <xf numFmtId="3" fontId="8" fillId="2" borderId="8" xfId="1" applyNumberFormat="1" applyFont="1" applyFill="1" applyBorder="1" applyProtection="1">
      <protection locked="0"/>
    </xf>
    <xf numFmtId="3" fontId="4" fillId="0" borderId="7" xfId="1" applyNumberFormat="1" applyFont="1" applyBorder="1" applyProtection="1">
      <protection locked="0"/>
    </xf>
    <xf numFmtId="3" fontId="1" fillId="0" borderId="5" xfId="1" applyNumberFormat="1" applyBorder="1"/>
    <xf numFmtId="3" fontId="4" fillId="0" borderId="10" xfId="1" applyNumberFormat="1" applyFont="1" applyBorder="1" applyAlignment="1" applyProtection="1">
      <alignment wrapText="1"/>
      <protection locked="0"/>
    </xf>
    <xf numFmtId="3" fontId="10" fillId="0" borderId="11" xfId="3" applyNumberFormat="1" applyFont="1" applyFill="1" applyBorder="1" applyProtection="1">
      <protection locked="0"/>
    </xf>
    <xf numFmtId="3" fontId="8" fillId="0" borderId="7" xfId="1" applyNumberFormat="1" applyFont="1" applyBorder="1" applyProtection="1">
      <protection locked="0"/>
    </xf>
    <xf numFmtId="3" fontId="11" fillId="0" borderId="9" xfId="3" applyNumberFormat="1" applyFont="1" applyFill="1" applyBorder="1" applyProtection="1">
      <protection locked="0"/>
    </xf>
    <xf numFmtId="3" fontId="4" fillId="0" borderId="5" xfId="1" applyNumberFormat="1" applyFont="1" applyBorder="1" applyAlignment="1" applyProtection="1">
      <alignment wrapText="1"/>
      <protection locked="0"/>
    </xf>
    <xf numFmtId="3" fontId="10" fillId="0" borderId="5" xfId="3" applyNumberFormat="1" applyFont="1" applyFill="1" applyBorder="1" applyProtection="1">
      <protection locked="0"/>
    </xf>
    <xf numFmtId="3" fontId="0" fillId="0" borderId="5" xfId="3" applyNumberFormat="1" applyFont="1" applyFill="1" applyBorder="1" applyProtection="1">
      <protection locked="0"/>
    </xf>
    <xf numFmtId="3" fontId="8" fillId="2" borderId="5" xfId="1" applyNumberFormat="1" applyFont="1" applyFill="1" applyBorder="1" applyAlignment="1" applyProtection="1">
      <alignment wrapText="1"/>
      <protection locked="0"/>
    </xf>
    <xf numFmtId="3" fontId="0" fillId="2" borderId="5" xfId="3" applyNumberFormat="1" applyFont="1" applyFill="1" applyBorder="1" applyProtection="1">
      <protection locked="0"/>
    </xf>
    <xf numFmtId="3" fontId="8" fillId="2" borderId="5" xfId="1" applyNumberFormat="1" applyFont="1" applyFill="1" applyBorder="1" applyProtection="1">
      <protection locked="0"/>
    </xf>
    <xf numFmtId="3" fontId="8" fillId="4" borderId="7" xfId="1" applyNumberFormat="1" applyFont="1" applyFill="1" applyBorder="1" applyProtection="1">
      <protection locked="0"/>
    </xf>
    <xf numFmtId="3" fontId="0" fillId="4" borderId="9" xfId="3" applyNumberFormat="1" applyFont="1" applyFill="1" applyBorder="1" applyProtection="1">
      <protection locked="0"/>
    </xf>
    <xf numFmtId="3" fontId="4" fillId="0" borderId="8" xfId="1" applyNumberFormat="1" applyFont="1" applyBorder="1" applyAlignment="1" applyProtection="1">
      <alignment wrapText="1"/>
      <protection locked="0"/>
    </xf>
    <xf numFmtId="3" fontId="4" fillId="0" borderId="5" xfId="1" applyNumberFormat="1" applyFont="1" applyBorder="1" applyProtection="1">
      <protection locked="0"/>
    </xf>
    <xf numFmtId="3" fontId="8" fillId="0" borderId="0" xfId="1" applyNumberFormat="1" applyFont="1" applyAlignment="1" applyProtection="1">
      <alignment vertical="top" wrapText="1"/>
      <protection locked="0"/>
    </xf>
    <xf numFmtId="3" fontId="12" fillId="0" borderId="0" xfId="1" applyNumberFormat="1" applyFont="1" applyAlignment="1" applyProtection="1">
      <alignment horizontal="left" wrapText="1"/>
      <protection locked="0"/>
    </xf>
    <xf numFmtId="3" fontId="4" fillId="0" borderId="0" xfId="1" applyNumberFormat="1" applyFont="1" applyAlignment="1" applyProtection="1">
      <alignment horizontal="left" wrapText="1"/>
      <protection locked="0"/>
    </xf>
    <xf numFmtId="3" fontId="4" fillId="0" borderId="0" xfId="1" applyNumberFormat="1" applyFont="1" applyProtection="1">
      <protection locked="0"/>
    </xf>
    <xf numFmtId="3" fontId="2" fillId="0" borderId="5" xfId="1" applyNumberFormat="1" applyFont="1" applyBorder="1"/>
    <xf numFmtId="0" fontId="6" fillId="0" borderId="0" xfId="1" applyFont="1" applyAlignment="1" applyProtection="1">
      <alignment horizontal="center" vertical="top"/>
      <protection locked="0"/>
    </xf>
    <xf numFmtId="3" fontId="1" fillId="0" borderId="0" xfId="1" applyNumberFormat="1" applyAlignment="1" applyProtection="1">
      <protection locked="0"/>
    </xf>
  </cellXfs>
  <cellStyles count="4">
    <cellStyle name="Currency 2" xfId="3" xr:uid="{74259B53-5D99-41E1-8281-A0BFA91C3575}"/>
    <cellStyle name="Normal" xfId="0" builtinId="0"/>
    <cellStyle name="Normal 2" xfId="1" xr:uid="{C9E54E17-49B7-4215-97FB-5520A571FE0D}"/>
    <cellStyle name="Normal 2 2" xfId="2" xr:uid="{46B49D06-4F32-403B-857C-2925BB84DC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C161-4CAB-4088-BC4C-558E2BF9400F}">
  <sheetPr>
    <tabColor rgb="FF7030A0"/>
  </sheetPr>
  <dimension ref="A1:J90"/>
  <sheetViews>
    <sheetView tabSelected="1" topLeftCell="A5" workbookViewId="0">
      <pane ySplit="5" topLeftCell="A55" activePane="bottomLeft" state="frozen"/>
      <selection pane="bottomLeft" activeCell="L66" sqref="L66"/>
      <selection activeCell="A5" sqref="A5"/>
    </sheetView>
  </sheetViews>
  <sheetFormatPr defaultColWidth="9.42578125" defaultRowHeight="14.45"/>
  <cols>
    <col min="1" max="1" width="34.42578125" style="12" customWidth="1"/>
    <col min="2" max="2" width="18.140625" style="12" bestFit="1" customWidth="1"/>
    <col min="3" max="4" width="14.42578125" style="12" customWidth="1"/>
    <col min="5" max="5" width="13.42578125" style="12" customWidth="1"/>
    <col min="6" max="8" width="13.85546875" style="12" bestFit="1" customWidth="1"/>
    <col min="9" max="9" width="13.42578125" style="12" customWidth="1"/>
    <col min="10" max="10" width="16.5703125" style="12" customWidth="1"/>
    <col min="11" max="16384" width="9.42578125" style="12"/>
  </cols>
  <sheetData>
    <row r="1" spans="1:10" s="2" customFormat="1">
      <c r="A1" s="1" t="s">
        <v>0</v>
      </c>
      <c r="B1" s="1"/>
      <c r="I1" s="3" t="s">
        <v>1</v>
      </c>
      <c r="J1" s="4" t="s">
        <v>2</v>
      </c>
    </row>
    <row r="2" spans="1:10" s="2" customFormat="1">
      <c r="I2" s="3" t="s">
        <v>3</v>
      </c>
      <c r="J2" s="5">
        <v>4</v>
      </c>
    </row>
    <row r="3" spans="1:10" s="2" customFormat="1">
      <c r="I3" s="3" t="s">
        <v>4</v>
      </c>
      <c r="J3" s="5">
        <v>1</v>
      </c>
    </row>
    <row r="4" spans="1:10" s="2" customFormat="1">
      <c r="I4" s="3" t="s">
        <v>5</v>
      </c>
      <c r="J4" s="5">
        <v>1</v>
      </c>
    </row>
    <row r="5" spans="1:10" s="2" customFormat="1" ht="18">
      <c r="A5" s="43" t="s">
        <v>6</v>
      </c>
      <c r="B5" s="43"/>
      <c r="C5" s="43"/>
      <c r="D5" s="43"/>
      <c r="E5" s="43"/>
      <c r="F5" s="43"/>
      <c r="G5" s="43"/>
      <c r="H5" s="43"/>
      <c r="I5" s="43"/>
      <c r="J5" s="6"/>
    </row>
    <row r="6" spans="1:10" s="2" customFormat="1"/>
    <row r="7" spans="1:10" s="9" customFormat="1" ht="12.95" thickBot="1">
      <c r="A7" s="7"/>
      <c r="B7" s="7"/>
      <c r="C7" s="8"/>
      <c r="D7" s="8"/>
      <c r="E7" s="8"/>
      <c r="F7" s="8"/>
      <c r="G7" s="8"/>
      <c r="H7" s="8"/>
      <c r="I7" s="8"/>
      <c r="J7" s="8"/>
    </row>
    <row r="8" spans="1:10" ht="69" customHeight="1" thickBot="1">
      <c r="A8" s="10" t="s">
        <v>7</v>
      </c>
      <c r="B8" s="10"/>
      <c r="C8" s="11" t="s">
        <v>8</v>
      </c>
      <c r="D8" s="11" t="s">
        <v>9</v>
      </c>
      <c r="E8" s="11" t="s">
        <v>10</v>
      </c>
      <c r="F8" s="11" t="s">
        <v>11</v>
      </c>
      <c r="G8" s="11" t="s">
        <v>12</v>
      </c>
      <c r="H8" s="11" t="s">
        <v>13</v>
      </c>
      <c r="I8" s="11" t="s">
        <v>14</v>
      </c>
      <c r="J8" s="11" t="s">
        <v>15</v>
      </c>
    </row>
    <row r="9" spans="1:10" ht="15" thickBot="1">
      <c r="A9" s="13" t="s">
        <v>16</v>
      </c>
      <c r="B9" s="22"/>
      <c r="C9" s="14" t="s">
        <v>17</v>
      </c>
      <c r="D9" s="15" t="s">
        <v>17</v>
      </c>
      <c r="E9" s="15" t="s">
        <v>17</v>
      </c>
      <c r="F9" s="15" t="s">
        <v>17</v>
      </c>
      <c r="G9" s="15" t="s">
        <v>17</v>
      </c>
      <c r="H9" s="15" t="s">
        <v>17</v>
      </c>
      <c r="I9" s="15" t="s">
        <v>17</v>
      </c>
      <c r="J9" s="15" t="s">
        <v>17</v>
      </c>
    </row>
    <row r="10" spans="1:10" ht="14.25" customHeight="1">
      <c r="A10" s="16" t="s">
        <v>18</v>
      </c>
      <c r="B10" s="22" t="s">
        <v>19</v>
      </c>
      <c r="C10" s="42">
        <f>C11+C12</f>
        <v>1309010.45</v>
      </c>
      <c r="D10" s="42">
        <f t="shared" ref="D10:J10" si="0">D11+D12</f>
        <v>1350033.08</v>
      </c>
      <c r="E10" s="42">
        <f t="shared" si="0"/>
        <v>1340326.86123745</v>
      </c>
      <c r="F10" s="42">
        <f t="shared" si="0"/>
        <v>1147075.7863512</v>
      </c>
      <c r="G10" s="42">
        <f t="shared" si="0"/>
        <v>1580386.28743754</v>
      </c>
      <c r="H10" s="42">
        <f t="shared" si="0"/>
        <v>1961272.6808402999</v>
      </c>
      <c r="I10" s="42">
        <f t="shared" si="0"/>
        <v>1674064.90474643</v>
      </c>
      <c r="J10" s="42">
        <f t="shared" si="0"/>
        <v>2207676.0364248599</v>
      </c>
    </row>
    <row r="11" spans="1:10" ht="14.25" customHeight="1">
      <c r="A11" s="16"/>
      <c r="B11" s="17" t="s">
        <v>20</v>
      </c>
      <c r="C11" s="18">
        <f t="shared" ref="C11:J12" si="1">C13+C15</f>
        <v>1281179</v>
      </c>
      <c r="D11" s="18">
        <f t="shared" si="1"/>
        <v>1220734.47</v>
      </c>
      <c r="E11" s="18">
        <f t="shared" si="1"/>
        <v>1237639.81123745</v>
      </c>
      <c r="F11" s="18">
        <f t="shared" si="1"/>
        <v>1073290.8263512</v>
      </c>
      <c r="G11" s="18">
        <f t="shared" si="1"/>
        <v>1365155.3591783301</v>
      </c>
      <c r="H11" s="18">
        <f t="shared" si="1"/>
        <v>1454521.3639229001</v>
      </c>
      <c r="I11" s="18">
        <f t="shared" si="1"/>
        <v>1631866.16988639</v>
      </c>
      <c r="J11" s="18">
        <f t="shared" si="1"/>
        <v>2075474.15642486</v>
      </c>
    </row>
    <row r="12" spans="1:10" ht="14.25" customHeight="1">
      <c r="A12" s="16"/>
      <c r="B12" s="17" t="s">
        <v>21</v>
      </c>
      <c r="C12" s="18">
        <f t="shared" si="1"/>
        <v>27831.450000000004</v>
      </c>
      <c r="D12" s="18">
        <f t="shared" si="1"/>
        <v>129298.61</v>
      </c>
      <c r="E12" s="18">
        <f t="shared" si="1"/>
        <v>102687.04999999999</v>
      </c>
      <c r="F12" s="18">
        <f t="shared" si="1"/>
        <v>73784.959999999992</v>
      </c>
      <c r="G12" s="18">
        <f t="shared" si="1"/>
        <v>215230.92825920999</v>
      </c>
      <c r="H12" s="18">
        <f t="shared" si="1"/>
        <v>506751.31691739999</v>
      </c>
      <c r="I12" s="18">
        <f t="shared" si="1"/>
        <v>42198.73486004</v>
      </c>
      <c r="J12" s="18">
        <f t="shared" si="1"/>
        <v>132201.88</v>
      </c>
    </row>
    <row r="13" spans="1:10">
      <c r="A13" s="19" t="s">
        <v>22</v>
      </c>
      <c r="B13" s="19" t="s">
        <v>20</v>
      </c>
      <c r="C13" s="20">
        <v>355080.92614756001</v>
      </c>
      <c r="D13" s="20">
        <v>355500.28529109003</v>
      </c>
      <c r="E13" s="20">
        <v>426714.06709412002</v>
      </c>
      <c r="F13" s="20">
        <v>355714.43338047998</v>
      </c>
      <c r="G13" s="20">
        <v>561462.91089068004</v>
      </c>
      <c r="H13" s="20">
        <v>667524.81818687997</v>
      </c>
      <c r="I13" s="20">
        <v>847502.16306167003</v>
      </c>
      <c r="J13" s="20">
        <v>1114617.4719475301</v>
      </c>
    </row>
    <row r="14" spans="1:10">
      <c r="A14" s="19"/>
      <c r="B14" s="21" t="s">
        <v>21</v>
      </c>
      <c r="C14" s="20">
        <v>60768.138739130001</v>
      </c>
      <c r="D14" s="20">
        <v>35427.468632060001</v>
      </c>
      <c r="E14" s="20">
        <v>66003.375508409998</v>
      </c>
      <c r="F14" s="20">
        <v>51580.241781320001</v>
      </c>
      <c r="G14" s="20">
        <v>159329.51923204999</v>
      </c>
      <c r="H14" s="20">
        <v>456127.81751169002</v>
      </c>
      <c r="I14" s="20">
        <v>32194.255452040001</v>
      </c>
      <c r="J14" s="20">
        <v>122059</v>
      </c>
    </row>
    <row r="15" spans="1:10">
      <c r="A15" s="19" t="s">
        <v>23</v>
      </c>
      <c r="B15" s="21" t="s">
        <v>20</v>
      </c>
      <c r="C15" s="20">
        <v>926098.07385243999</v>
      </c>
      <c r="D15" s="20">
        <v>865234.18470890995</v>
      </c>
      <c r="E15" s="20">
        <v>810925.74414333003</v>
      </c>
      <c r="F15" s="20">
        <v>717576.39297071996</v>
      </c>
      <c r="G15" s="20">
        <v>803692.44828765001</v>
      </c>
      <c r="H15" s="20">
        <v>786996.54573601997</v>
      </c>
      <c r="I15" s="20">
        <v>784364.00682471995</v>
      </c>
      <c r="J15" s="20">
        <v>960856.68447732995</v>
      </c>
    </row>
    <row r="16" spans="1:10">
      <c r="A16" s="19"/>
      <c r="B16" s="21" t="s">
        <v>21</v>
      </c>
      <c r="C16" s="20">
        <v>-32936.688739129997</v>
      </c>
      <c r="D16" s="20">
        <v>93871.141367939999</v>
      </c>
      <c r="E16" s="20">
        <v>36683.674491589998</v>
      </c>
      <c r="F16" s="20">
        <v>22204.718218679998</v>
      </c>
      <c r="G16" s="20">
        <v>55901.40902716</v>
      </c>
      <c r="H16" s="20">
        <v>50623.499405709998</v>
      </c>
      <c r="I16" s="20">
        <v>10004.479407999999</v>
      </c>
      <c r="J16" s="20">
        <v>10142.879999999999</v>
      </c>
    </row>
    <row r="17" spans="1:10">
      <c r="A17" s="22"/>
      <c r="B17" s="22"/>
      <c r="C17" s="23"/>
      <c r="D17" s="23"/>
      <c r="E17" s="23"/>
      <c r="F17" s="23"/>
      <c r="G17" s="23"/>
      <c r="H17" s="23"/>
      <c r="I17" s="23"/>
      <c r="J17" s="23"/>
    </row>
    <row r="18" spans="1:10">
      <c r="A18" s="16" t="s">
        <v>24</v>
      </c>
      <c r="B18" s="24" t="s">
        <v>19</v>
      </c>
      <c r="C18" s="25">
        <f t="shared" ref="C18:J18" si="2">C19+C20</f>
        <v>3936102.1199999703</v>
      </c>
      <c r="D18" s="25">
        <f t="shared" si="2"/>
        <v>4500003.58</v>
      </c>
      <c r="E18" s="25">
        <f t="shared" si="2"/>
        <v>4628447.1500000004</v>
      </c>
      <c r="F18" s="25">
        <f t="shared" si="2"/>
        <v>4305738.6071322197</v>
      </c>
      <c r="G18" s="25">
        <f t="shared" si="2"/>
        <v>4769288.8638170697</v>
      </c>
      <c r="H18" s="25">
        <f t="shared" si="2"/>
        <v>5279370.8481911104</v>
      </c>
      <c r="I18" s="25">
        <f t="shared" si="2"/>
        <v>7592014.3539714003</v>
      </c>
      <c r="J18" s="25">
        <f t="shared" si="2"/>
        <v>8571590.7080562208</v>
      </c>
    </row>
    <row r="19" spans="1:10">
      <c r="A19" s="26"/>
      <c r="B19" s="17" t="s">
        <v>20</v>
      </c>
      <c r="C19" s="27">
        <f t="shared" ref="C19:J20" si="3">C21+C23</f>
        <v>3814912.8799999701</v>
      </c>
      <c r="D19" s="27">
        <f t="shared" si="3"/>
        <v>4388525.05</v>
      </c>
      <c r="E19" s="27">
        <f t="shared" si="3"/>
        <v>4552628.24</v>
      </c>
      <c r="F19" s="27">
        <f t="shared" si="3"/>
        <v>4256934.7971322201</v>
      </c>
      <c r="G19" s="27">
        <f t="shared" si="3"/>
        <v>4706162.1182539398</v>
      </c>
      <c r="H19" s="27">
        <f t="shared" si="3"/>
        <v>4732177.4355545603</v>
      </c>
      <c r="I19" s="27">
        <f t="shared" si="3"/>
        <v>6199692.3459335901</v>
      </c>
      <c r="J19" s="27">
        <f t="shared" si="3"/>
        <v>7172823.1913236603</v>
      </c>
    </row>
    <row r="20" spans="1:10">
      <c r="A20" s="26"/>
      <c r="B20" s="17" t="s">
        <v>21</v>
      </c>
      <c r="C20" s="27">
        <f t="shared" si="3"/>
        <v>121189.23999999999</v>
      </c>
      <c r="D20" s="27">
        <f t="shared" si="3"/>
        <v>111478.53</v>
      </c>
      <c r="E20" s="27">
        <f t="shared" si="3"/>
        <v>75818.91</v>
      </c>
      <c r="F20" s="27">
        <f t="shared" si="3"/>
        <v>48803.81</v>
      </c>
      <c r="G20" s="27">
        <f t="shared" si="3"/>
        <v>63126.745563129996</v>
      </c>
      <c r="H20" s="27">
        <f t="shared" si="3"/>
        <v>547193.41263654991</v>
      </c>
      <c r="I20" s="27">
        <f t="shared" si="3"/>
        <v>1392322.00803781</v>
      </c>
      <c r="J20" s="27">
        <f t="shared" si="3"/>
        <v>1398767.51673256</v>
      </c>
    </row>
    <row r="21" spans="1:10">
      <c r="A21" s="19" t="s">
        <v>25</v>
      </c>
      <c r="B21" s="21" t="s">
        <v>20</v>
      </c>
      <c r="C21" s="20">
        <v>1723820.84238137</v>
      </c>
      <c r="D21" s="20">
        <v>1860588.0736112799</v>
      </c>
      <c r="E21" s="20">
        <v>2057545.5436754299</v>
      </c>
      <c r="F21" s="20">
        <v>1909438.69622113</v>
      </c>
      <c r="G21" s="20">
        <v>2318021.6287655998</v>
      </c>
      <c r="H21" s="20">
        <v>2251221.1431255699</v>
      </c>
      <c r="I21" s="20">
        <v>3757235.0220669699</v>
      </c>
      <c r="J21" s="20">
        <v>4596176.6740666898</v>
      </c>
    </row>
    <row r="22" spans="1:10">
      <c r="A22" s="19"/>
      <c r="B22" s="21" t="s">
        <v>21</v>
      </c>
      <c r="C22" s="20">
        <v>26498.02275158</v>
      </c>
      <c r="D22" s="20">
        <v>74793.64053058</v>
      </c>
      <c r="E22" s="20">
        <v>61393.075135200001</v>
      </c>
      <c r="F22" s="20">
        <v>31410.5</v>
      </c>
      <c r="G22" s="20">
        <v>25368.440342239999</v>
      </c>
      <c r="H22" s="20">
        <v>473126.16191983997</v>
      </c>
      <c r="I22" s="20">
        <v>1352128.6999999599</v>
      </c>
      <c r="J22" s="20">
        <v>1357366.3999999601</v>
      </c>
    </row>
    <row r="23" spans="1:10">
      <c r="A23" s="19" t="s">
        <v>26</v>
      </c>
      <c r="B23" s="21" t="s">
        <v>20</v>
      </c>
      <c r="C23" s="20">
        <v>2091092.0376186001</v>
      </c>
      <c r="D23" s="20">
        <v>2527936.9763887199</v>
      </c>
      <c r="E23" s="20">
        <v>2495082.6963245701</v>
      </c>
      <c r="F23" s="20">
        <v>2347496.1009110902</v>
      </c>
      <c r="G23" s="20">
        <v>2388140.48948834</v>
      </c>
      <c r="H23" s="20">
        <v>2480956.2924289899</v>
      </c>
      <c r="I23" s="20">
        <v>2442457.3238666202</v>
      </c>
      <c r="J23" s="20">
        <v>2576646.5172569701</v>
      </c>
    </row>
    <row r="24" spans="1:10">
      <c r="A24" s="19"/>
      <c r="B24" s="21" t="s">
        <v>21</v>
      </c>
      <c r="C24" s="20">
        <v>94691.217248419998</v>
      </c>
      <c r="D24" s="20">
        <v>36684.889469419999</v>
      </c>
      <c r="E24" s="20">
        <v>14425.834864799999</v>
      </c>
      <c r="F24" s="20">
        <v>17393.310000000001</v>
      </c>
      <c r="G24" s="20">
        <v>37758.305220889997</v>
      </c>
      <c r="H24" s="20">
        <v>74067.250716709998</v>
      </c>
      <c r="I24" s="20">
        <v>40193.308037850002</v>
      </c>
      <c r="J24" s="20">
        <v>41401.1167326</v>
      </c>
    </row>
    <row r="25" spans="1:10">
      <c r="A25" s="22"/>
      <c r="B25" s="22"/>
      <c r="C25" s="23"/>
      <c r="D25" s="23"/>
      <c r="E25" s="23"/>
      <c r="F25" s="23"/>
      <c r="G25" s="23"/>
      <c r="H25" s="23"/>
      <c r="I25" s="23"/>
      <c r="J25" s="23"/>
    </row>
    <row r="26" spans="1:10">
      <c r="A26" s="16" t="s">
        <v>27</v>
      </c>
      <c r="B26" s="28" t="s">
        <v>19</v>
      </c>
      <c r="C26" s="29">
        <f>C27+C28</f>
        <v>7465711.4699999699</v>
      </c>
      <c r="D26" s="29">
        <f t="shared" ref="D26:J26" si="4">D27+D28</f>
        <v>6590621.6399999997</v>
      </c>
      <c r="E26" s="29">
        <f t="shared" si="4"/>
        <v>6621892.18876254</v>
      </c>
      <c r="F26" s="29">
        <f t="shared" si="4"/>
        <v>7481168.5865165703</v>
      </c>
      <c r="G26" s="29">
        <f t="shared" si="4"/>
        <v>12065583.312700201</v>
      </c>
      <c r="H26" s="29">
        <f t="shared" si="4"/>
        <v>12255990.934157159</v>
      </c>
      <c r="I26" s="29">
        <f t="shared" si="4"/>
        <v>10218277.017844528</v>
      </c>
      <c r="J26" s="29">
        <f t="shared" si="4"/>
        <v>10856002.29765309</v>
      </c>
    </row>
    <row r="27" spans="1:10">
      <c r="A27" s="16"/>
      <c r="B27" s="28" t="s">
        <v>20</v>
      </c>
      <c r="C27" s="30">
        <f>C29+C35+C37+C39</f>
        <v>4794586.3499999698</v>
      </c>
      <c r="D27" s="30">
        <f t="shared" ref="D27:J28" si="5">D29+D35+D37+D39</f>
        <v>3370199.6199999996</v>
      </c>
      <c r="E27" s="30">
        <f t="shared" si="5"/>
        <v>3539671.18876254</v>
      </c>
      <c r="F27" s="30">
        <f t="shared" si="5"/>
        <v>3862029.2065165699</v>
      </c>
      <c r="G27" s="30">
        <f t="shared" si="5"/>
        <v>4358751.8565225499</v>
      </c>
      <c r="H27" s="30">
        <f t="shared" si="5"/>
        <v>5749057.9537111102</v>
      </c>
      <c r="I27" s="30">
        <f t="shared" si="5"/>
        <v>4541631.1593135493</v>
      </c>
      <c r="J27" s="30">
        <f t="shared" si="5"/>
        <v>4911727.7662164997</v>
      </c>
    </row>
    <row r="28" spans="1:10">
      <c r="A28" s="16"/>
      <c r="B28" s="28" t="s">
        <v>21</v>
      </c>
      <c r="C28" s="30">
        <f>C30+C36+C38+C40</f>
        <v>2671125.12</v>
      </c>
      <c r="D28" s="30">
        <f t="shared" si="5"/>
        <v>3220422.02</v>
      </c>
      <c r="E28" s="30">
        <f t="shared" si="5"/>
        <v>3082221</v>
      </c>
      <c r="F28" s="30">
        <f t="shared" si="5"/>
        <v>3619139.3800000004</v>
      </c>
      <c r="G28" s="30">
        <f t="shared" si="5"/>
        <v>7706831.45617765</v>
      </c>
      <c r="H28" s="30">
        <f t="shared" si="5"/>
        <v>6506932.9804460499</v>
      </c>
      <c r="I28" s="30">
        <f t="shared" si="5"/>
        <v>5676645.8585309796</v>
      </c>
      <c r="J28" s="30">
        <f t="shared" si="5"/>
        <v>5944274.5314365895</v>
      </c>
    </row>
    <row r="29" spans="1:10">
      <c r="A29" s="19" t="s">
        <v>28</v>
      </c>
      <c r="B29" s="31" t="s">
        <v>20</v>
      </c>
      <c r="C29" s="32">
        <f>C31+C33</f>
        <v>3272435.8499999698</v>
      </c>
      <c r="D29" s="32">
        <f t="shared" ref="D29:J30" si="6">D31+D33</f>
        <v>1916739.2999999998</v>
      </c>
      <c r="E29" s="32">
        <f t="shared" si="6"/>
        <v>2021786.71603518</v>
      </c>
      <c r="F29" s="32">
        <f t="shared" si="6"/>
        <v>1877660.3889599899</v>
      </c>
      <c r="G29" s="32">
        <f t="shared" si="6"/>
        <v>2307764.71350131</v>
      </c>
      <c r="H29" s="32">
        <f t="shared" si="6"/>
        <v>2816260.2754476401</v>
      </c>
      <c r="I29" s="32">
        <f t="shared" si="6"/>
        <v>2435319.7478971798</v>
      </c>
      <c r="J29" s="32">
        <f t="shared" si="6"/>
        <v>2660520.6994209196</v>
      </c>
    </row>
    <row r="30" spans="1:10">
      <c r="A30" s="19"/>
      <c r="B30" s="33" t="s">
        <v>21</v>
      </c>
      <c r="C30" s="32">
        <f>C32+C34</f>
        <v>819619.58000000007</v>
      </c>
      <c r="D30" s="32">
        <f t="shared" si="6"/>
        <v>996762.58000000007</v>
      </c>
      <c r="E30" s="32">
        <f t="shared" si="6"/>
        <v>884058.33000000007</v>
      </c>
      <c r="F30" s="32">
        <f t="shared" si="6"/>
        <v>797053.12</v>
      </c>
      <c r="G30" s="32">
        <f t="shared" si="6"/>
        <v>4358043.7222604901</v>
      </c>
      <c r="H30" s="32">
        <f t="shared" si="6"/>
        <v>2432839.9032765599</v>
      </c>
      <c r="I30" s="32">
        <f t="shared" si="6"/>
        <v>2037623.1946046702</v>
      </c>
      <c r="J30" s="32">
        <f t="shared" si="6"/>
        <v>2751884.7208482297</v>
      </c>
    </row>
    <row r="31" spans="1:10">
      <c r="A31" s="34" t="s">
        <v>29</v>
      </c>
      <c r="B31" s="34" t="s">
        <v>20</v>
      </c>
      <c r="C31" s="35">
        <v>2794479.7899999698</v>
      </c>
      <c r="D31" s="35">
        <v>1383817.89</v>
      </c>
      <c r="E31" s="35">
        <v>1566141.0896260201</v>
      </c>
      <c r="F31" s="35">
        <v>1409679.4434716899</v>
      </c>
      <c r="G31" s="35">
        <v>1288897.5294512601</v>
      </c>
      <c r="H31" s="35">
        <v>1890625.6938814099</v>
      </c>
      <c r="I31" s="35">
        <v>1563079.41485926</v>
      </c>
      <c r="J31" s="35">
        <v>1745937.9227835599</v>
      </c>
    </row>
    <row r="32" spans="1:10">
      <c r="A32" s="34"/>
      <c r="B32" s="34" t="s">
        <v>21</v>
      </c>
      <c r="C32" s="35">
        <v>546469.01</v>
      </c>
      <c r="D32" s="35">
        <v>658821.65</v>
      </c>
      <c r="E32" s="35">
        <v>621051.93000000005</v>
      </c>
      <c r="F32" s="35">
        <v>421940.13</v>
      </c>
      <c r="G32" s="35">
        <v>1257809.4410441599</v>
      </c>
      <c r="H32" s="35">
        <v>2416207.9016626501</v>
      </c>
      <c r="I32" s="35">
        <v>1295586.40942267</v>
      </c>
      <c r="J32" s="35">
        <v>1796210.5489616799</v>
      </c>
    </row>
    <row r="33" spans="1:10">
      <c r="A33" s="34" t="s">
        <v>30</v>
      </c>
      <c r="B33" s="34" t="s">
        <v>20</v>
      </c>
      <c r="C33" s="35">
        <v>477956.06</v>
      </c>
      <c r="D33" s="35">
        <v>532921.41</v>
      </c>
      <c r="E33" s="35">
        <v>455645.62640915997</v>
      </c>
      <c r="F33" s="35">
        <v>467980.9454883</v>
      </c>
      <c r="G33" s="35">
        <v>1018867.18405005</v>
      </c>
      <c r="H33" s="35">
        <v>925634.58156623004</v>
      </c>
      <c r="I33" s="35">
        <v>872240.33303791995</v>
      </c>
      <c r="J33" s="35">
        <v>914582.77663735999</v>
      </c>
    </row>
    <row r="34" spans="1:10">
      <c r="A34" s="34"/>
      <c r="B34" s="34" t="s">
        <v>21</v>
      </c>
      <c r="C34" s="35">
        <v>273150.57</v>
      </c>
      <c r="D34" s="35">
        <v>337940.93</v>
      </c>
      <c r="E34" s="35">
        <v>263006.40000000002</v>
      </c>
      <c r="F34" s="35">
        <v>375112.99</v>
      </c>
      <c r="G34" s="35">
        <v>3100234.2812163299</v>
      </c>
      <c r="H34" s="35">
        <v>16632.001613910001</v>
      </c>
      <c r="I34" s="35">
        <v>742036.78518200002</v>
      </c>
      <c r="J34" s="35">
        <v>955674.17188655003</v>
      </c>
    </row>
    <row r="35" spans="1:10">
      <c r="A35" s="19" t="s">
        <v>31</v>
      </c>
      <c r="B35" s="21" t="s">
        <v>20</v>
      </c>
      <c r="C35" s="20">
        <v>1149911.24</v>
      </c>
      <c r="D35" s="20">
        <v>1222777.69</v>
      </c>
      <c r="E35" s="20">
        <v>1312379.52</v>
      </c>
      <c r="F35" s="20">
        <v>1725158.45</v>
      </c>
      <c r="G35" s="20">
        <v>1720414.1937090801</v>
      </c>
      <c r="H35" s="20">
        <v>2600777.2769567301</v>
      </c>
      <c r="I35" s="20">
        <v>1726781.6646580501</v>
      </c>
      <c r="J35" s="20">
        <v>1824760.3665283199</v>
      </c>
    </row>
    <row r="36" spans="1:10">
      <c r="A36" s="19"/>
      <c r="B36" s="21" t="s">
        <v>21</v>
      </c>
      <c r="C36" s="20">
        <v>19339.099999999999</v>
      </c>
      <c r="D36" s="20">
        <v>86000.07</v>
      </c>
      <c r="E36" s="20">
        <v>61587.199999999997</v>
      </c>
      <c r="F36" s="20">
        <v>153370.63</v>
      </c>
      <c r="G36" s="20">
        <v>241792.7</v>
      </c>
      <c r="H36" s="20">
        <v>519694.2</v>
      </c>
      <c r="I36" s="20">
        <v>337935.08383467997</v>
      </c>
      <c r="J36" s="20">
        <v>36610.031301000003</v>
      </c>
    </row>
    <row r="37" spans="1:10">
      <c r="A37" s="19" t="s">
        <v>32</v>
      </c>
      <c r="B37" s="21" t="s">
        <v>20</v>
      </c>
      <c r="C37" s="20">
        <v>92763.199999999997</v>
      </c>
      <c r="D37" s="20">
        <v>118563.3</v>
      </c>
      <c r="E37" s="20">
        <v>93215.11272736</v>
      </c>
      <c r="F37" s="20">
        <v>137454.60755658001</v>
      </c>
      <c r="G37" s="20">
        <v>119095.77931216</v>
      </c>
      <c r="H37" s="20">
        <v>109192.60130674001</v>
      </c>
      <c r="I37" s="20">
        <v>133352.59612346001</v>
      </c>
      <c r="J37" s="20">
        <v>169674.3550592</v>
      </c>
    </row>
    <row r="38" spans="1:10">
      <c r="A38" s="19"/>
      <c r="B38" s="21" t="s">
        <v>21</v>
      </c>
      <c r="C38" s="20">
        <v>915404.27</v>
      </c>
      <c r="D38" s="20">
        <v>1170576.43</v>
      </c>
      <c r="E38" s="20">
        <v>1049602.71</v>
      </c>
      <c r="F38" s="20">
        <v>1158509.07</v>
      </c>
      <c r="G38" s="20">
        <v>1463022.1139171601</v>
      </c>
      <c r="H38" s="20">
        <v>1581752.02716949</v>
      </c>
      <c r="I38" s="20">
        <v>1477350.6657076301</v>
      </c>
      <c r="J38" s="20">
        <v>1260589.38328736</v>
      </c>
    </row>
    <row r="39" spans="1:10">
      <c r="A39" s="19" t="s">
        <v>33</v>
      </c>
      <c r="B39" s="21" t="s">
        <v>20</v>
      </c>
      <c r="C39" s="20">
        <v>279476.06</v>
      </c>
      <c r="D39" s="20">
        <v>112119.33</v>
      </c>
      <c r="E39" s="20">
        <v>112289.84</v>
      </c>
      <c r="F39" s="20">
        <v>121755.76</v>
      </c>
      <c r="G39" s="20">
        <v>211477.17</v>
      </c>
      <c r="H39" s="20">
        <v>222827.8</v>
      </c>
      <c r="I39" s="20">
        <v>246177.15063486001</v>
      </c>
      <c r="J39" s="20">
        <v>256772.34520806</v>
      </c>
    </row>
    <row r="40" spans="1:10">
      <c r="A40" s="19"/>
      <c r="B40" s="21" t="s">
        <v>21</v>
      </c>
      <c r="C40" s="20">
        <v>916762.17</v>
      </c>
      <c r="D40" s="20">
        <v>967082.94</v>
      </c>
      <c r="E40" s="20">
        <v>1086972.76</v>
      </c>
      <c r="F40" s="20">
        <v>1510206.56</v>
      </c>
      <c r="G40" s="20">
        <v>1643972.92</v>
      </c>
      <c r="H40" s="20">
        <v>1972646.85</v>
      </c>
      <c r="I40" s="20">
        <v>1823736.914384</v>
      </c>
      <c r="J40" s="20">
        <v>1895190.3959999999</v>
      </c>
    </row>
    <row r="41" spans="1:10">
      <c r="A41" s="22"/>
      <c r="B41" s="22"/>
      <c r="C41" s="23"/>
      <c r="D41" s="23"/>
      <c r="E41" s="23"/>
      <c r="F41" s="23"/>
      <c r="G41" s="23"/>
      <c r="H41" s="23"/>
      <c r="I41" s="23"/>
      <c r="J41" s="23"/>
    </row>
    <row r="42" spans="1:10">
      <c r="A42" s="16" t="s">
        <v>34</v>
      </c>
      <c r="B42" s="16" t="s">
        <v>19</v>
      </c>
      <c r="C42" s="29">
        <f>C43+C44</f>
        <v>6881341.1199999992</v>
      </c>
      <c r="D42" s="29">
        <f t="shared" ref="D42:J42" si="7">D43+D44</f>
        <v>7363820.7999999998</v>
      </c>
      <c r="E42" s="29">
        <f t="shared" si="7"/>
        <v>7908214.9700000007</v>
      </c>
      <c r="F42" s="29">
        <f t="shared" si="7"/>
        <v>8148297.1299999999</v>
      </c>
      <c r="G42" s="29">
        <f t="shared" si="7"/>
        <v>8761508.9001768399</v>
      </c>
      <c r="H42" s="29">
        <f t="shared" si="7"/>
        <v>8896461.49053411</v>
      </c>
      <c r="I42" s="29">
        <f t="shared" si="7"/>
        <v>9944534.3841437921</v>
      </c>
      <c r="J42" s="29">
        <f t="shared" si="7"/>
        <v>10581412.87795803</v>
      </c>
    </row>
    <row r="43" spans="1:10">
      <c r="A43" s="16"/>
      <c r="B43" s="36" t="s">
        <v>20</v>
      </c>
      <c r="C43" s="18">
        <f>C45+C47+C49+C51</f>
        <v>6354428.0999999996</v>
      </c>
      <c r="D43" s="18">
        <f t="shared" ref="D43:J44" si="8">D45+D47+D49+D51</f>
        <v>6635544.7699999996</v>
      </c>
      <c r="E43" s="18">
        <f t="shared" si="8"/>
        <v>6683248.8000000007</v>
      </c>
      <c r="F43" s="18">
        <f t="shared" si="8"/>
        <v>7533710.1699999999</v>
      </c>
      <c r="G43" s="18">
        <f t="shared" si="8"/>
        <v>7938209.1401768392</v>
      </c>
      <c r="H43" s="18">
        <f t="shared" si="8"/>
        <v>8201495.3005341096</v>
      </c>
      <c r="I43" s="18">
        <f t="shared" si="8"/>
        <v>8742974.1456967611</v>
      </c>
      <c r="J43" s="18">
        <f t="shared" si="8"/>
        <v>9427727.166540239</v>
      </c>
    </row>
    <row r="44" spans="1:10">
      <c r="A44" s="16"/>
      <c r="B44" s="36" t="s">
        <v>21</v>
      </c>
      <c r="C44" s="18">
        <f>C46+C48+C50+C52</f>
        <v>526913.02</v>
      </c>
      <c r="D44" s="18">
        <f t="shared" si="8"/>
        <v>728276.03</v>
      </c>
      <c r="E44" s="18">
        <f t="shared" si="8"/>
        <v>1224966.1700000002</v>
      </c>
      <c r="F44" s="18">
        <f t="shared" si="8"/>
        <v>614586.96</v>
      </c>
      <c r="G44" s="18">
        <f t="shared" si="8"/>
        <v>823299.76</v>
      </c>
      <c r="H44" s="18">
        <f t="shared" si="8"/>
        <v>694966.19</v>
      </c>
      <c r="I44" s="18">
        <f t="shared" si="8"/>
        <v>1201560.2384470301</v>
      </c>
      <c r="J44" s="18">
        <f t="shared" si="8"/>
        <v>1153685.71141779</v>
      </c>
    </row>
    <row r="45" spans="1:10">
      <c r="A45" s="19" t="s">
        <v>35</v>
      </c>
      <c r="B45" s="21" t="s">
        <v>20</v>
      </c>
      <c r="C45" s="20">
        <v>1206698.67</v>
      </c>
      <c r="D45" s="20">
        <v>1326398.18</v>
      </c>
      <c r="E45" s="20">
        <v>1315288.74</v>
      </c>
      <c r="F45" s="20">
        <v>1255741.55</v>
      </c>
      <c r="G45" s="20">
        <v>1469084.88099144</v>
      </c>
      <c r="H45" s="20">
        <v>1494989.0800260501</v>
      </c>
      <c r="I45" s="20">
        <v>1563016.78722118</v>
      </c>
      <c r="J45" s="20">
        <v>1642142.66995973</v>
      </c>
    </row>
    <row r="46" spans="1:10">
      <c r="A46" s="19"/>
      <c r="B46" s="21" t="s">
        <v>21</v>
      </c>
      <c r="C46" s="20">
        <v>338260.75</v>
      </c>
      <c r="D46" s="20">
        <v>467485.78</v>
      </c>
      <c r="E46" s="20">
        <v>453414.25</v>
      </c>
      <c r="F46" s="20">
        <v>446960.52</v>
      </c>
      <c r="G46" s="20">
        <v>445524.6</v>
      </c>
      <c r="H46" s="20">
        <v>261324.31</v>
      </c>
      <c r="I46" s="20">
        <v>396270.95018280001</v>
      </c>
      <c r="J46" s="20">
        <v>419750.32860000001</v>
      </c>
    </row>
    <row r="47" spans="1:10">
      <c r="A47" s="19" t="s">
        <v>36</v>
      </c>
      <c r="B47" s="21" t="s">
        <v>20</v>
      </c>
      <c r="C47" s="20">
        <v>2571120.59</v>
      </c>
      <c r="D47" s="20">
        <v>2832061.34</v>
      </c>
      <c r="E47" s="20">
        <v>3015262.37</v>
      </c>
      <c r="F47" s="20">
        <v>3675074.65</v>
      </c>
      <c r="G47" s="20">
        <v>3744096.5977344499</v>
      </c>
      <c r="H47" s="20">
        <v>3949741.0683156699</v>
      </c>
      <c r="I47" s="20">
        <v>4240944.70609615</v>
      </c>
      <c r="J47" s="20">
        <v>4712047.1113997595</v>
      </c>
    </row>
    <row r="48" spans="1:10">
      <c r="A48" s="19"/>
      <c r="B48" s="21" t="s">
        <v>21</v>
      </c>
      <c r="C48" s="20">
        <v>82891.78</v>
      </c>
      <c r="D48" s="20">
        <v>11296.02</v>
      </c>
      <c r="E48" s="20">
        <v>331995.03999999998</v>
      </c>
      <c r="F48" s="20">
        <v>135782.07999999999</v>
      </c>
      <c r="G48" s="20">
        <v>280724.78999999998</v>
      </c>
      <c r="H48" s="20">
        <v>156869.10999999999</v>
      </c>
      <c r="I48" s="20">
        <v>342685.22801250999</v>
      </c>
      <c r="J48" s="20">
        <v>370885.88832000003</v>
      </c>
    </row>
    <row r="49" spans="1:10">
      <c r="A49" s="19" t="s">
        <v>37</v>
      </c>
      <c r="B49" s="21" t="s">
        <v>20</v>
      </c>
      <c r="C49" s="20">
        <v>606760.77</v>
      </c>
      <c r="D49" s="20">
        <v>689390.66</v>
      </c>
      <c r="E49" s="20">
        <v>781401.09</v>
      </c>
      <c r="F49" s="20">
        <v>995240.41</v>
      </c>
      <c r="G49" s="20">
        <v>977458.86145095003</v>
      </c>
      <c r="H49" s="20">
        <v>1016069.89219239</v>
      </c>
      <c r="I49" s="20">
        <v>1076812.4254773899</v>
      </c>
      <c r="J49" s="20">
        <v>1132392.0266179801</v>
      </c>
    </row>
    <row r="50" spans="1:10">
      <c r="A50" s="19"/>
      <c r="B50" s="21" t="s">
        <v>21</v>
      </c>
      <c r="C50" s="20">
        <v>96125.16</v>
      </c>
      <c r="D50" s="20">
        <v>244205.09</v>
      </c>
      <c r="E50" s="20">
        <v>315222.78000000003</v>
      </c>
      <c r="F50" s="20">
        <v>21735.82</v>
      </c>
      <c r="G50" s="20">
        <v>88311.32</v>
      </c>
      <c r="H50" s="20">
        <v>87316.15</v>
      </c>
      <c r="I50" s="20">
        <v>293062.63186199998</v>
      </c>
      <c r="J50" s="20">
        <v>191162.65330839</v>
      </c>
    </row>
    <row r="51" spans="1:10">
      <c r="A51" s="19" t="s">
        <v>38</v>
      </c>
      <c r="B51" s="21" t="s">
        <v>20</v>
      </c>
      <c r="C51" s="20">
        <v>1969848.07</v>
      </c>
      <c r="D51" s="20">
        <v>1787694.59</v>
      </c>
      <c r="E51" s="20">
        <v>1571296.6</v>
      </c>
      <c r="F51" s="20">
        <v>1607653.56</v>
      </c>
      <c r="G51" s="20">
        <v>1747568.8</v>
      </c>
      <c r="H51" s="20">
        <v>1740695.26</v>
      </c>
      <c r="I51" s="20">
        <v>1862200.22690204</v>
      </c>
      <c r="J51" s="20">
        <v>1941145.3585627701</v>
      </c>
    </row>
    <row r="52" spans="1:10">
      <c r="A52" s="19"/>
      <c r="B52" s="21" t="s">
        <v>21</v>
      </c>
      <c r="C52" s="20">
        <v>9635.33</v>
      </c>
      <c r="D52" s="20">
        <v>5289.14</v>
      </c>
      <c r="E52" s="20">
        <v>124334.1</v>
      </c>
      <c r="F52" s="20">
        <v>10108.540000000001</v>
      </c>
      <c r="G52" s="20">
        <v>8739.0499999999993</v>
      </c>
      <c r="H52" s="20">
        <v>189456.62</v>
      </c>
      <c r="I52" s="20">
        <v>169541.42838972001</v>
      </c>
      <c r="J52" s="20">
        <v>171886.8411894</v>
      </c>
    </row>
    <row r="53" spans="1:10">
      <c r="A53" s="22"/>
      <c r="B53" s="22"/>
      <c r="C53" s="23"/>
      <c r="D53" s="23"/>
      <c r="E53" s="23"/>
      <c r="F53" s="23"/>
      <c r="G53" s="23"/>
      <c r="H53" s="23"/>
      <c r="I53" s="23"/>
      <c r="J53" s="23"/>
    </row>
    <row r="54" spans="1:10">
      <c r="A54" s="22" t="s">
        <v>39</v>
      </c>
      <c r="B54" s="22" t="s">
        <v>19</v>
      </c>
      <c r="C54" s="29">
        <f>C55+C56</f>
        <v>8310526.4900000393</v>
      </c>
      <c r="D54" s="29">
        <f t="shared" ref="D54:J54" si="9">D55+D56</f>
        <v>9980336.4700000007</v>
      </c>
      <c r="E54" s="29">
        <f t="shared" si="9"/>
        <v>10970755.260000009</v>
      </c>
      <c r="F54" s="29">
        <f t="shared" si="9"/>
        <v>12930613.899999999</v>
      </c>
      <c r="G54" s="29">
        <f t="shared" si="9"/>
        <v>13028684.765868329</v>
      </c>
      <c r="H54" s="29">
        <f t="shared" si="9"/>
        <v>15468590.486277351</v>
      </c>
      <c r="I54" s="29">
        <f t="shared" si="9"/>
        <v>16808881.60173719</v>
      </c>
      <c r="J54" s="29">
        <f t="shared" si="9"/>
        <v>22144243.444032632</v>
      </c>
    </row>
    <row r="55" spans="1:10">
      <c r="A55" s="22"/>
      <c r="B55" s="17" t="s">
        <v>20</v>
      </c>
      <c r="C55" s="18">
        <f>C57+C59+C61+C63+C65+C67+C69</f>
        <v>7357320.4100000393</v>
      </c>
      <c r="D55" s="18">
        <f t="shared" ref="D55:J56" si="10">D57+D59+D61+D63+D65+D67+D69</f>
        <v>8615047.3200000003</v>
      </c>
      <c r="E55" s="18">
        <f t="shared" si="10"/>
        <v>9924698.6500000097</v>
      </c>
      <c r="F55" s="18">
        <f t="shared" si="10"/>
        <v>10943297.449999999</v>
      </c>
      <c r="G55" s="18">
        <f t="shared" si="10"/>
        <v>11875477.555868329</v>
      </c>
      <c r="H55" s="18">
        <f t="shared" si="10"/>
        <v>12184498.396277351</v>
      </c>
      <c r="I55" s="18">
        <f t="shared" si="10"/>
        <v>12692236.524557091</v>
      </c>
      <c r="J55" s="18">
        <f t="shared" si="10"/>
        <v>15429432.669592191</v>
      </c>
    </row>
    <row r="56" spans="1:10">
      <c r="A56" s="22"/>
      <c r="B56" s="17" t="s">
        <v>21</v>
      </c>
      <c r="C56" s="18">
        <f>C58+C60+C62+C64+C66+C68+C70</f>
        <v>953206.08000000007</v>
      </c>
      <c r="D56" s="18">
        <f t="shared" si="10"/>
        <v>1365289.15</v>
      </c>
      <c r="E56" s="18">
        <f t="shared" si="10"/>
        <v>1046056.61</v>
      </c>
      <c r="F56" s="18">
        <f t="shared" si="10"/>
        <v>1987316.45</v>
      </c>
      <c r="G56" s="18">
        <f t="shared" si="10"/>
        <v>1153207.21</v>
      </c>
      <c r="H56" s="18">
        <f t="shared" si="10"/>
        <v>3284092.09</v>
      </c>
      <c r="I56" s="18">
        <f t="shared" si="10"/>
        <v>4116645.0771801001</v>
      </c>
      <c r="J56" s="18">
        <f t="shared" si="10"/>
        <v>6714810.7744404394</v>
      </c>
    </row>
    <row r="57" spans="1:10">
      <c r="A57" s="19" t="s">
        <v>40</v>
      </c>
      <c r="B57" s="21" t="s">
        <v>20</v>
      </c>
      <c r="C57" s="20">
        <v>826874.61</v>
      </c>
      <c r="D57" s="20">
        <v>1032107.05</v>
      </c>
      <c r="E57" s="20">
        <v>1416378.61</v>
      </c>
      <c r="F57" s="20">
        <v>1761047.16</v>
      </c>
      <c r="G57" s="20">
        <v>1472541.8947141501</v>
      </c>
      <c r="H57" s="20">
        <v>1805433.38182301</v>
      </c>
      <c r="I57" s="20">
        <v>1581870.41995952</v>
      </c>
      <c r="J57" s="20">
        <v>2405599.36441943</v>
      </c>
    </row>
    <row r="58" spans="1:10">
      <c r="A58" s="19"/>
      <c r="B58" s="21" t="s">
        <v>21</v>
      </c>
      <c r="C58" s="20">
        <v>183150.98</v>
      </c>
      <c r="D58" s="20">
        <v>411027</v>
      </c>
      <c r="E58" s="20">
        <v>447139.77</v>
      </c>
      <c r="F58" s="20">
        <v>210733.98</v>
      </c>
      <c r="G58" s="20">
        <v>125644.26</v>
      </c>
      <c r="H58" s="20">
        <v>1034873.22</v>
      </c>
      <c r="I58" s="20">
        <v>502479.83158599999</v>
      </c>
      <c r="J58" s="20">
        <v>1473071</v>
      </c>
    </row>
    <row r="59" spans="1:10">
      <c r="A59" s="19" t="s">
        <v>41</v>
      </c>
      <c r="B59" s="21" t="s">
        <v>20</v>
      </c>
      <c r="C59" s="20">
        <v>1010869.27</v>
      </c>
      <c r="D59" s="20">
        <v>1581933.52</v>
      </c>
      <c r="E59" s="20">
        <v>1802504.78</v>
      </c>
      <c r="F59" s="20">
        <v>2528125.02</v>
      </c>
      <c r="G59" s="20">
        <v>3187688.6532924399</v>
      </c>
      <c r="H59" s="20">
        <v>3440618.7239953</v>
      </c>
      <c r="I59" s="20">
        <v>3787366.39371421</v>
      </c>
      <c r="J59" s="20">
        <v>4211445.32063998</v>
      </c>
    </row>
    <row r="60" spans="1:10">
      <c r="A60" s="19"/>
      <c r="B60" s="21" t="s">
        <v>21</v>
      </c>
      <c r="C60" s="20">
        <v>389409.88</v>
      </c>
      <c r="D60" s="20">
        <v>285438.78000000003</v>
      </c>
      <c r="E60" s="20">
        <v>250530.62</v>
      </c>
      <c r="F60" s="20">
        <v>417555.06</v>
      </c>
      <c r="G60" s="20">
        <v>687781.74</v>
      </c>
      <c r="H60" s="20">
        <v>581279.31000000006</v>
      </c>
      <c r="I60" s="20">
        <v>865829.90341231995</v>
      </c>
      <c r="J60" s="20">
        <v>893111.75520000001</v>
      </c>
    </row>
    <row r="61" spans="1:10">
      <c r="A61" s="19" t="s">
        <v>42</v>
      </c>
      <c r="B61" s="21" t="s">
        <v>20</v>
      </c>
      <c r="C61" s="20">
        <v>2798093.69000004</v>
      </c>
      <c r="D61" s="20">
        <v>2903906.95</v>
      </c>
      <c r="E61" s="20">
        <v>3286509.4000000102</v>
      </c>
      <c r="F61" s="20">
        <v>2968964.43</v>
      </c>
      <c r="G61" s="20">
        <v>3064307.4327628398</v>
      </c>
      <c r="H61" s="20">
        <v>3243975.1435150299</v>
      </c>
      <c r="I61" s="20">
        <v>3257228.3615858201</v>
      </c>
      <c r="J61" s="20">
        <v>3796347.6614027601</v>
      </c>
    </row>
    <row r="62" spans="1:10">
      <c r="A62" s="19"/>
      <c r="B62" s="21" t="s">
        <v>21</v>
      </c>
      <c r="C62" s="20">
        <v>82730.8</v>
      </c>
      <c r="D62" s="20">
        <v>259581.25</v>
      </c>
      <c r="E62" s="20">
        <v>118712.57</v>
      </c>
      <c r="F62" s="20">
        <v>50205</v>
      </c>
      <c r="G62" s="20">
        <v>26290</v>
      </c>
      <c r="H62" s="20">
        <v>13658</v>
      </c>
      <c r="I62" s="20">
        <v>577789.98632579995</v>
      </c>
      <c r="J62" s="20">
        <v>443846.31277681002</v>
      </c>
    </row>
    <row r="63" spans="1:10">
      <c r="A63" s="19" t="s">
        <v>43</v>
      </c>
      <c r="B63" s="21" t="s">
        <v>20</v>
      </c>
      <c r="C63" s="20">
        <v>895331.48</v>
      </c>
      <c r="D63" s="20">
        <v>931692.13</v>
      </c>
      <c r="E63" s="20">
        <v>929928.04</v>
      </c>
      <c r="F63" s="20">
        <v>602174.09</v>
      </c>
      <c r="G63" s="20">
        <v>511344.24832084001</v>
      </c>
      <c r="H63" s="20">
        <v>492944.0723147</v>
      </c>
      <c r="I63" s="20">
        <v>675007.71529962996</v>
      </c>
      <c r="J63" s="20">
        <v>711081.50322521001</v>
      </c>
    </row>
    <row r="64" spans="1:10">
      <c r="A64" s="19"/>
      <c r="B64" s="21" t="s">
        <v>21</v>
      </c>
      <c r="C64" s="20">
        <v>144261.64000000001</v>
      </c>
      <c r="D64" s="20">
        <v>0</v>
      </c>
      <c r="E64" s="20">
        <v>6834</v>
      </c>
      <c r="F64" s="20">
        <v>14334</v>
      </c>
      <c r="G64" s="20">
        <v>22176.240000000002</v>
      </c>
      <c r="H64" s="20">
        <v>128634.48</v>
      </c>
      <c r="I64" s="20">
        <v>191960.44560000001</v>
      </c>
      <c r="J64" s="20">
        <v>1124491</v>
      </c>
    </row>
    <row r="65" spans="1:10">
      <c r="A65" s="19" t="s">
        <v>44</v>
      </c>
      <c r="B65" s="21" t="s">
        <v>20</v>
      </c>
      <c r="C65" s="20">
        <v>614306.42000000004</v>
      </c>
      <c r="D65" s="20">
        <v>569711.13</v>
      </c>
      <c r="E65" s="20">
        <v>440923.99</v>
      </c>
      <c r="F65" s="20">
        <v>719090.29</v>
      </c>
      <c r="G65" s="20">
        <v>1074420.0937396099</v>
      </c>
      <c r="H65" s="20">
        <v>1138475.98144002</v>
      </c>
      <c r="I65" s="20">
        <v>1124829.7639684801</v>
      </c>
      <c r="J65" s="20">
        <v>1745288</v>
      </c>
    </row>
    <row r="66" spans="1:10">
      <c r="A66" s="19"/>
      <c r="B66" s="21" t="s">
        <v>21</v>
      </c>
      <c r="C66" s="20">
        <v>3900</v>
      </c>
      <c r="D66" s="20">
        <v>110162.5</v>
      </c>
      <c r="E66" s="20">
        <v>42606.5</v>
      </c>
      <c r="F66" s="20">
        <v>1011912.2</v>
      </c>
      <c r="G66" s="20">
        <v>38914.339999999997</v>
      </c>
      <c r="H66" s="20">
        <v>166826.98000000001</v>
      </c>
      <c r="I66" s="20">
        <v>293927.39</v>
      </c>
      <c r="J66" s="20">
        <v>850066</v>
      </c>
    </row>
    <row r="67" spans="1:10">
      <c r="A67" s="19" t="s">
        <v>45</v>
      </c>
      <c r="B67" s="21" t="s">
        <v>20</v>
      </c>
      <c r="C67" s="20">
        <v>570786.1</v>
      </c>
      <c r="D67" s="20">
        <v>661906.77</v>
      </c>
      <c r="E67" s="20">
        <v>843881.7</v>
      </c>
      <c r="F67" s="20">
        <v>708416.63</v>
      </c>
      <c r="G67" s="20">
        <v>917637.35746118997</v>
      </c>
      <c r="H67" s="20">
        <v>860635.13907985995</v>
      </c>
      <c r="I67" s="20">
        <v>931843.21683460998</v>
      </c>
      <c r="J67" s="20">
        <v>978715.98798255005</v>
      </c>
    </row>
    <row r="68" spans="1:10">
      <c r="A68" s="19"/>
      <c r="B68" s="21" t="s">
        <v>21</v>
      </c>
      <c r="C68" s="20">
        <v>-13282.79</v>
      </c>
      <c r="D68" s="20">
        <v>20000</v>
      </c>
      <c r="E68" s="20">
        <v>174626.24</v>
      </c>
      <c r="F68" s="20">
        <v>222615.79</v>
      </c>
      <c r="G68" s="20">
        <v>186041.43</v>
      </c>
      <c r="H68" s="20">
        <v>190950.32</v>
      </c>
      <c r="I68" s="20">
        <v>203334.20261000001</v>
      </c>
      <c r="J68" s="20">
        <v>308147.09999999998</v>
      </c>
    </row>
    <row r="69" spans="1:10">
      <c r="A69" s="19" t="s">
        <v>46</v>
      </c>
      <c r="B69" s="21" t="s">
        <v>20</v>
      </c>
      <c r="C69" s="20">
        <v>641058.84</v>
      </c>
      <c r="D69" s="20">
        <v>933789.77</v>
      </c>
      <c r="E69" s="20">
        <v>1204572.1299999999</v>
      </c>
      <c r="F69" s="20">
        <v>1655479.83</v>
      </c>
      <c r="G69" s="20">
        <v>1647537.87557726</v>
      </c>
      <c r="H69" s="20">
        <v>1202415.9541094301</v>
      </c>
      <c r="I69" s="20">
        <v>1334090.65319482</v>
      </c>
      <c r="J69" s="20">
        <v>1580954.8319222601</v>
      </c>
    </row>
    <row r="70" spans="1:10">
      <c r="A70" s="19"/>
      <c r="B70" s="21" t="s">
        <v>21</v>
      </c>
      <c r="C70" s="20">
        <v>163035.57</v>
      </c>
      <c r="D70" s="20">
        <v>279079.62</v>
      </c>
      <c r="E70" s="20">
        <v>5606.91</v>
      </c>
      <c r="F70" s="20">
        <v>59960.42</v>
      </c>
      <c r="G70" s="20">
        <v>66359.199999999997</v>
      </c>
      <c r="H70" s="20">
        <v>1167869.78</v>
      </c>
      <c r="I70" s="20">
        <v>1481323.31764598</v>
      </c>
      <c r="J70" s="20">
        <v>1622077.60646363</v>
      </c>
    </row>
    <row r="71" spans="1:10">
      <c r="A71" s="22"/>
      <c r="B71" s="22"/>
      <c r="C71" s="23"/>
      <c r="D71" s="23"/>
      <c r="E71" s="23"/>
      <c r="F71" s="23"/>
      <c r="G71" s="23"/>
      <c r="H71" s="23"/>
      <c r="I71" s="23"/>
      <c r="J71" s="23"/>
    </row>
    <row r="72" spans="1:10" ht="14.25" customHeight="1">
      <c r="A72" s="28" t="s">
        <v>47</v>
      </c>
      <c r="B72" s="28" t="s">
        <v>19</v>
      </c>
      <c r="C72" s="29">
        <f>C73+C74</f>
        <v>0</v>
      </c>
      <c r="D72" s="29">
        <f t="shared" ref="D72:J72" si="11">D73+D74</f>
        <v>0</v>
      </c>
      <c r="E72" s="29">
        <f t="shared" si="11"/>
        <v>0</v>
      </c>
      <c r="F72" s="29">
        <f t="shared" si="11"/>
        <v>-1533244.58</v>
      </c>
      <c r="G72" s="29">
        <f t="shared" si="11"/>
        <v>-1849362.68</v>
      </c>
      <c r="H72" s="29">
        <f t="shared" si="11"/>
        <v>-2195474.65</v>
      </c>
      <c r="I72" s="29">
        <f t="shared" si="11"/>
        <v>-2069914.0999999999</v>
      </c>
      <c r="J72" s="29">
        <f t="shared" si="11"/>
        <v>0</v>
      </c>
    </row>
    <row r="73" spans="1:10" ht="14.25" customHeight="1">
      <c r="A73" s="28"/>
      <c r="B73" s="28" t="s">
        <v>20</v>
      </c>
      <c r="C73" s="30">
        <f>C75+C77</f>
        <v>0</v>
      </c>
      <c r="D73" s="30">
        <f t="shared" ref="D73:J74" si="12">D75+D77</f>
        <v>0</v>
      </c>
      <c r="E73" s="30">
        <f t="shared" si="12"/>
        <v>0</v>
      </c>
      <c r="F73" s="30">
        <f t="shared" si="12"/>
        <v>-87405.56</v>
      </c>
      <c r="G73" s="30">
        <f t="shared" si="12"/>
        <v>-205389.76</v>
      </c>
      <c r="H73" s="30">
        <f t="shared" si="12"/>
        <v>-222827.8</v>
      </c>
      <c r="I73" s="30">
        <f t="shared" si="12"/>
        <v>-246177.15</v>
      </c>
      <c r="J73" s="30">
        <f t="shared" si="12"/>
        <v>0</v>
      </c>
    </row>
    <row r="74" spans="1:10" ht="14.25" customHeight="1">
      <c r="A74" s="28"/>
      <c r="B74" s="28" t="s">
        <v>21</v>
      </c>
      <c r="C74" s="30">
        <f>C76+C78</f>
        <v>0</v>
      </c>
      <c r="D74" s="30">
        <f t="shared" si="12"/>
        <v>0</v>
      </c>
      <c r="E74" s="30">
        <f t="shared" si="12"/>
        <v>0</v>
      </c>
      <c r="F74" s="30">
        <f t="shared" si="12"/>
        <v>-1445839.02</v>
      </c>
      <c r="G74" s="30">
        <f t="shared" si="12"/>
        <v>-1643972.92</v>
      </c>
      <c r="H74" s="30">
        <f t="shared" si="12"/>
        <v>-1972646.85</v>
      </c>
      <c r="I74" s="30">
        <f t="shared" si="12"/>
        <v>-1823736.95</v>
      </c>
      <c r="J74" s="30">
        <f t="shared" si="12"/>
        <v>0</v>
      </c>
    </row>
    <row r="75" spans="1:10" ht="14.25" customHeight="1">
      <c r="A75" s="19" t="s">
        <v>48</v>
      </c>
      <c r="B75" s="21" t="s">
        <v>20</v>
      </c>
      <c r="C75" s="20">
        <v>0</v>
      </c>
      <c r="D75" s="20">
        <v>0</v>
      </c>
      <c r="E75" s="20">
        <v>0</v>
      </c>
      <c r="F75" s="20">
        <v>-87405.56</v>
      </c>
      <c r="G75" s="20">
        <v>-211477.17</v>
      </c>
      <c r="H75" s="20">
        <v>-222827.8</v>
      </c>
      <c r="I75" s="20">
        <v>-246177.15</v>
      </c>
      <c r="J75" s="20">
        <v>0</v>
      </c>
    </row>
    <row r="76" spans="1:10" ht="14.25" customHeight="1">
      <c r="A76" s="19"/>
      <c r="B76" s="21" t="s">
        <v>21</v>
      </c>
      <c r="C76" s="20">
        <v>0</v>
      </c>
      <c r="D76" s="20">
        <v>0</v>
      </c>
      <c r="E76" s="20">
        <v>0</v>
      </c>
      <c r="F76" s="20">
        <v>-1445839.02</v>
      </c>
      <c r="G76" s="20">
        <v>-1643972.92</v>
      </c>
      <c r="H76" s="20">
        <v>-1972646.85</v>
      </c>
      <c r="I76" s="20">
        <v>-1823736.95</v>
      </c>
      <c r="J76" s="20">
        <v>0</v>
      </c>
    </row>
    <row r="77" spans="1:10" ht="14.25" customHeight="1">
      <c r="A77" s="19" t="s">
        <v>49</v>
      </c>
      <c r="B77" s="21" t="s">
        <v>20</v>
      </c>
      <c r="C77" s="20">
        <v>0</v>
      </c>
      <c r="D77" s="20">
        <v>0</v>
      </c>
      <c r="E77" s="20">
        <v>0</v>
      </c>
      <c r="F77" s="20">
        <v>0</v>
      </c>
      <c r="G77" s="20">
        <v>6087.41</v>
      </c>
      <c r="H77" s="20">
        <v>0</v>
      </c>
      <c r="I77" s="20">
        <v>0</v>
      </c>
      <c r="J77" s="20">
        <v>0</v>
      </c>
    </row>
    <row r="78" spans="1:10" ht="14.25" customHeight="1">
      <c r="A78" s="19"/>
      <c r="B78" s="21" t="s">
        <v>21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</row>
    <row r="79" spans="1:10">
      <c r="A79" s="22"/>
      <c r="B79" s="22"/>
      <c r="C79" s="23"/>
      <c r="D79" s="23"/>
      <c r="E79" s="23"/>
      <c r="F79" s="23"/>
      <c r="G79" s="23"/>
      <c r="H79" s="23"/>
      <c r="I79" s="23"/>
      <c r="J79" s="23"/>
    </row>
    <row r="80" spans="1:10">
      <c r="A80" s="37"/>
      <c r="B80" s="37" t="s">
        <v>50</v>
      </c>
      <c r="C80" s="23">
        <f t="shared" ref="C80:J81" si="13">C11+C19+C27+C43+C55+C73</f>
        <v>23602426.73999998</v>
      </c>
      <c r="D80" s="23">
        <f t="shared" si="13"/>
        <v>24230051.229999997</v>
      </c>
      <c r="E80" s="23">
        <f t="shared" si="13"/>
        <v>25937886.690000001</v>
      </c>
      <c r="F80" s="23">
        <f t="shared" si="13"/>
        <v>27581856.889999989</v>
      </c>
      <c r="G80" s="23">
        <f t="shared" si="13"/>
        <v>30038366.269999985</v>
      </c>
      <c r="H80" s="23">
        <f t="shared" si="13"/>
        <v>32098922.650000032</v>
      </c>
      <c r="I80" s="23">
        <f t="shared" si="13"/>
        <v>33562223.195387386</v>
      </c>
      <c r="J80" s="23">
        <f t="shared" si="13"/>
        <v>39017184.950097449</v>
      </c>
    </row>
    <row r="81" spans="1:10">
      <c r="A81" s="37"/>
      <c r="B81" s="37" t="s">
        <v>51</v>
      </c>
      <c r="C81" s="23">
        <f t="shared" si="13"/>
        <v>4300264.91</v>
      </c>
      <c r="D81" s="23">
        <f t="shared" si="13"/>
        <v>5554764.3399999999</v>
      </c>
      <c r="E81" s="23">
        <f t="shared" si="13"/>
        <v>5531749.7400000002</v>
      </c>
      <c r="F81" s="23">
        <f t="shared" si="13"/>
        <v>4897792.540000001</v>
      </c>
      <c r="G81" s="23">
        <f t="shared" si="13"/>
        <v>8317723.1799999904</v>
      </c>
      <c r="H81" s="23">
        <f t="shared" si="13"/>
        <v>9567289.1400000006</v>
      </c>
      <c r="I81" s="23">
        <f t="shared" si="13"/>
        <v>10605634.96705596</v>
      </c>
      <c r="J81" s="23">
        <f t="shared" si="13"/>
        <v>15343740.41402738</v>
      </c>
    </row>
    <row r="83" spans="1:10">
      <c r="A83" s="44"/>
      <c r="B83" s="44"/>
      <c r="C83" s="44"/>
      <c r="D83" s="44"/>
      <c r="E83" s="44"/>
      <c r="F83" s="44"/>
      <c r="G83" s="44"/>
      <c r="H83" s="44"/>
      <c r="I83" s="44"/>
      <c r="J83" s="44"/>
    </row>
    <row r="84" spans="1:10" ht="16.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7" spans="1:10" ht="15.6">
      <c r="A87" s="39"/>
      <c r="B87" s="39"/>
      <c r="C87" s="40"/>
      <c r="D87" s="40"/>
      <c r="E87" s="40"/>
      <c r="F87" s="40"/>
      <c r="G87" s="40"/>
      <c r="H87" s="40"/>
      <c r="I87" s="40"/>
      <c r="J87" s="40"/>
    </row>
    <row r="88" spans="1:10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90" spans="1:10">
      <c r="A90" s="41"/>
      <c r="B90" s="41"/>
    </row>
  </sheetData>
  <mergeCells count="2">
    <mergeCell ref="A5:I5"/>
    <mergeCell ref="A83:J83"/>
  </mergeCells>
  <dataValidations count="1">
    <dataValidation type="list" allowBlank="1" showInputMessage="1" showErrorMessage="1" sqref="C9:J9" xr:uid="{F6D0C2A9-7889-40E6-962B-1E0667FE90F0}">
      <formula1>"CGAAP, MIFRS, USGAAP, ASPE"</formula1>
    </dataValidation>
  </dataValidations>
  <pageMargins left="0.7" right="0.7" top="0.75" bottom="0.75" header="0.3" footer="0.3"/>
  <ignoredErrors>
    <ignoredError sqref="C10:J17 C18:J64 C67:J81 C65:I65 C66:I6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 xsi:nil="true"/>
    <Attachment xmlns="6a95137c-d42e-468e-9f88-48056057fa51">false</Attachment>
    <ZubairStatus xmlns="6a95137c-d42e-468e-9f88-48056057fa51">Witness signed off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N/A</CynthiaStatus>
    <IRR xmlns="6a95137c-d42e-468e-9f88-48056057fa51">false</IRR>
    <Round2Topic xmlns="6a95137c-d42e-468e-9f88-48056057fa51">false</Round2Topic>
    <IRR_x0020_Label xmlns="6a95137c-d42e-468e-9f88-48056057fa51" xsi:nil="true"/>
    <Intervenor xmlns="6a95137c-d42e-468e-9f88-48056057fa51">OEB Staff</Intervenor>
    <UsmanStatus xmlns="6a95137c-d42e-468e-9f88-48056057fa51">N/A</UsmanStatus>
    <S_x002e_VetsisStatus xmlns="6a95137c-d42e-468e-9f88-48056057fa51">N/A</S_x002e_VetsisStatus>
    <Strategic_x003f_ xmlns="6a95137c-d42e-468e-9f88-48056057fa51">false</Strategic_x003f_>
    <S_x002e_SheehyStatus xmlns="6a95137c-d42e-468e-9f88-48056057fa51">N/A</S_x002e_SheehyStatus>
    <Ex_x002e_ xmlns="6a95137c-d42e-468e-9f88-48056057fa51">Ex 1</Ex_x002e_>
    <LincolnStatus xmlns="6a95137c-d42e-468e-9f88-48056057fa51">N/A</LincolnStatus>
    <BBA_Comments xmlns="6a95137c-d42e-468e-9f88-48056057fa51" xsi:nil="true"/>
    <RegContact xmlns="6a95137c-d42e-468e-9f88-48056057fa51">
      <Value>Carlisle</Value>
    </RegContact>
    <SaadStatus xmlns="6a95137c-d42e-468e-9f88-48056057fa51">N/A</SaadStatus>
    <Witness_x0028_es_x0029_ xmlns="6a95137c-d42e-468e-9f88-48056057fa51">
      <Value>Zubair</Value>
    </Witness_x0028_es_x0029_>
    <Status xmlns="6a95137c-d42e-468e-9f88-48056057fa51">Witness signed off</Status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>Mont</SME_x0028_s_x0029_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  <ABlairStatus xmlns="6a95137c-d42e-468e-9f88-48056057fa51">N/A</ABlair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31C493-382E-4E60-8415-415B596E44E5}"/>
</file>

<file path=customXml/itemProps2.xml><?xml version="1.0" encoding="utf-8"?>
<ds:datastoreItem xmlns:ds="http://schemas.openxmlformats.org/officeDocument/2006/customXml" ds:itemID="{556D13BB-41F3-4C0C-B7FC-29B8831B62BB}"/>
</file>

<file path=customXml/itemProps3.xml><?xml version="1.0" encoding="utf-8"?>
<ds:datastoreItem xmlns:ds="http://schemas.openxmlformats.org/officeDocument/2006/customXml" ds:itemID="{7F12B8D2-D1A4-4B11-85D0-1E9CAFAA0C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Hongbo Liu</dc:creator>
  <cp:keywords/>
  <dc:description/>
  <cp:lastModifiedBy>Zubair Islam</cp:lastModifiedBy>
  <cp:revision/>
  <dcterms:created xsi:type="dcterms:W3CDTF">2026-04-24T20:40:08Z</dcterms:created>
  <dcterms:modified xsi:type="dcterms:W3CDTF">2026-05-07T03:41:34Z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</Properties>
</file>