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elexiconenergy.sharepoint.com/sites/EarlyRebasingApplication-ExhibitsWorkingDrafts/IRR test/"/>
    </mc:Choice>
  </mc:AlternateContent>
  <xr:revisionPtr revIDLastSave="13" documentId="8_{5BEC48B5-AE46-4D38-93B7-C0D2D878F1B9}" xr6:coauthVersionLast="47" xr6:coauthVersionMax="47" xr10:uidLastSave="{06E24D93-87B9-449E-A116-B5EBE3ED4A81}"/>
  <bookViews>
    <workbookView xWindow="-120" yWindow="-120" windowWidth="29040" windowHeight="15720" xr2:uid="{D3014CC0-80D9-4580-BA8A-5E1AF44425B2}"/>
  </bookViews>
  <sheets>
    <sheet name="App2.-L OM&amp;A per Cust FTE" sheetId="1" r:id="rId1"/>
  </sheets>
  <definedNames>
    <definedName name="BridgeYear">#REF!</definedName>
    <definedName name="EBNUMBER">#REF!</definedName>
    <definedName name="RebaseYear">#REF!</definedName>
    <definedName name="TestYe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1" i="1" l="1"/>
  <c r="W21" i="1"/>
  <c r="V21" i="1"/>
  <c r="U21" i="1"/>
  <c r="T21" i="1"/>
  <c r="S21" i="1"/>
  <c r="R21" i="1"/>
  <c r="Q21" i="1"/>
  <c r="P21" i="1"/>
  <c r="O21" i="1"/>
  <c r="N21" i="1"/>
  <c r="M21" i="1"/>
  <c r="M29" i="1"/>
  <c r="M28" i="1"/>
  <c r="M27" i="1"/>
  <c r="M25" i="1"/>
  <c r="M24" i="1"/>
  <c r="M23" i="1"/>
  <c r="X28" i="1" l="1"/>
  <c r="W28" i="1"/>
  <c r="V28" i="1"/>
  <c r="U28" i="1"/>
  <c r="T28" i="1"/>
  <c r="S28" i="1"/>
  <c r="R28" i="1"/>
  <c r="Q28" i="1"/>
  <c r="P28" i="1"/>
  <c r="O28" i="1"/>
  <c r="N28" i="1"/>
  <c r="X27" i="1"/>
  <c r="W27" i="1"/>
  <c r="V27" i="1"/>
  <c r="U27" i="1"/>
  <c r="T27" i="1"/>
  <c r="S27" i="1"/>
  <c r="R27" i="1"/>
  <c r="Q27" i="1"/>
  <c r="P27" i="1"/>
  <c r="O27" i="1"/>
  <c r="N27" i="1"/>
  <c r="X24" i="1"/>
  <c r="W24" i="1"/>
  <c r="V24" i="1"/>
  <c r="U24" i="1"/>
  <c r="T24" i="1"/>
  <c r="S24" i="1"/>
  <c r="R24" i="1"/>
  <c r="Q24" i="1"/>
  <c r="P24" i="1"/>
  <c r="O24" i="1"/>
  <c r="N24" i="1"/>
  <c r="X23" i="1"/>
  <c r="W23" i="1"/>
  <c r="V23" i="1"/>
  <c r="U23" i="1"/>
  <c r="T23" i="1"/>
  <c r="S23" i="1"/>
  <c r="R23" i="1"/>
  <c r="Q23" i="1"/>
  <c r="P23" i="1"/>
  <c r="O23" i="1"/>
  <c r="N23" i="1"/>
  <c r="X18" i="1"/>
  <c r="X29" i="1" s="1"/>
  <c r="W18" i="1"/>
  <c r="W29" i="1" s="1"/>
  <c r="V18" i="1"/>
  <c r="V29" i="1" s="1"/>
  <c r="U18" i="1"/>
  <c r="U29" i="1" s="1"/>
  <c r="T18" i="1"/>
  <c r="T29" i="1" s="1"/>
  <c r="S18" i="1"/>
  <c r="S29" i="1" s="1"/>
  <c r="R18" i="1"/>
  <c r="R29" i="1" s="1"/>
  <c r="Q18" i="1"/>
  <c r="Q29" i="1" s="1"/>
  <c r="P18" i="1"/>
  <c r="P29" i="1" s="1"/>
  <c r="O18" i="1"/>
  <c r="O25" i="1" s="1"/>
  <c r="N18" i="1"/>
  <c r="N25" i="1" s="1"/>
  <c r="M18" i="1"/>
  <c r="P25" i="1" l="1"/>
  <c r="Q25" i="1"/>
  <c r="R25" i="1"/>
  <c r="T25" i="1"/>
  <c r="V25" i="1"/>
  <c r="U25" i="1"/>
  <c r="X25" i="1"/>
  <c r="S25" i="1"/>
  <c r="W25" i="1"/>
  <c r="N29" i="1"/>
  <c r="O29" i="1"/>
  <c r="D18" i="1"/>
  <c r="E18" i="1"/>
  <c r="F18" i="1"/>
  <c r="G18" i="1"/>
  <c r="H18" i="1"/>
  <c r="I18" i="1"/>
  <c r="J18" i="1"/>
  <c r="K18" i="1"/>
  <c r="L18" i="1"/>
  <c r="D28" i="1"/>
  <c r="E28" i="1"/>
  <c r="F28" i="1"/>
  <c r="G28" i="1"/>
  <c r="H28" i="1"/>
  <c r="I28" i="1"/>
  <c r="J21" i="1"/>
  <c r="K21" i="1"/>
  <c r="L21" i="1"/>
  <c r="D23" i="1"/>
  <c r="E23" i="1"/>
  <c r="F23" i="1"/>
  <c r="G23" i="1"/>
  <c r="H23" i="1"/>
  <c r="I23" i="1"/>
  <c r="J23" i="1"/>
  <c r="K23" i="1"/>
  <c r="L23" i="1"/>
  <c r="D24" i="1"/>
  <c r="E24" i="1"/>
  <c r="F24" i="1"/>
  <c r="G24" i="1"/>
  <c r="H24" i="1"/>
  <c r="I24" i="1"/>
  <c r="J24" i="1"/>
  <c r="K24" i="1"/>
  <c r="L24" i="1"/>
  <c r="D25" i="1"/>
  <c r="E25" i="1"/>
  <c r="F25" i="1"/>
  <c r="G25" i="1"/>
  <c r="H25" i="1"/>
  <c r="I25" i="1"/>
  <c r="J25" i="1"/>
  <c r="K25" i="1"/>
  <c r="L25" i="1"/>
  <c r="I27" i="1"/>
  <c r="K27" i="1"/>
  <c r="G27" i="1" l="1"/>
  <c r="H27" i="1"/>
  <c r="E27" i="1"/>
  <c r="D27" i="1"/>
  <c r="L29" i="1"/>
  <c r="K29" i="1"/>
  <c r="L27" i="1"/>
  <c r="I29" i="1"/>
  <c r="F27" i="1"/>
  <c r="G29" i="1"/>
  <c r="I21" i="1"/>
  <c r="D29" i="1"/>
  <c r="E21" i="1"/>
  <c r="J29" i="1"/>
  <c r="H29" i="1"/>
  <c r="F29" i="1"/>
  <c r="H21" i="1"/>
  <c r="E29" i="1"/>
  <c r="G21" i="1"/>
  <c r="F21" i="1"/>
  <c r="J27" i="1"/>
  <c r="D21" i="1"/>
  <c r="L28" i="1"/>
  <c r="K28" i="1"/>
  <c r="J28" i="1"/>
  <c r="R12" i="1"/>
  <c r="Q12" i="1" s="1"/>
  <c r="P12" i="1" s="1"/>
  <c r="O12" i="1" s="1"/>
  <c r="N12" i="1" s="1"/>
  <c r="M12" i="1" s="1"/>
  <c r="L12" i="1" s="1"/>
  <c r="K12" i="1" s="1"/>
  <c r="J12" i="1" s="1"/>
  <c r="I12" i="1" s="1"/>
  <c r="H12" i="1" s="1"/>
  <c r="G12" i="1" s="1"/>
  <c r="F12" i="1" s="1"/>
  <c r="E12" i="1" s="1"/>
  <c r="D12" i="1" s="1"/>
</calcChain>
</file>

<file path=xl/sharedStrings.xml><?xml version="1.0" encoding="utf-8"?>
<sst xmlns="http://schemas.openxmlformats.org/spreadsheetml/2006/main" count="57" uniqueCount="46">
  <si>
    <t>File Number:</t>
  </si>
  <si>
    <t>EB-2025-0312</t>
  </si>
  <si>
    <t>Exhibit:</t>
  </si>
  <si>
    <t>Tab:</t>
  </si>
  <si>
    <t>Schedule:</t>
  </si>
  <si>
    <t>Page:</t>
  </si>
  <si>
    <t>Date:</t>
  </si>
  <si>
    <t>Appendix 2-L</t>
  </si>
  <si>
    <t>Recoverable OM&amp;A Cost per Customer and per FTE</t>
  </si>
  <si>
    <t>2011 Actuals</t>
  </si>
  <si>
    <t>2012 Actuals</t>
  </si>
  <si>
    <t>2013 Actuals</t>
  </si>
  <si>
    <t>2014 Actuals</t>
  </si>
  <si>
    <t>2015 Actuals</t>
  </si>
  <si>
    <t>2016 Actuals</t>
  </si>
  <si>
    <t>2017 Actuals</t>
  </si>
  <si>
    <t>2018 Actuals</t>
  </si>
  <si>
    <t>2019 Actuals</t>
  </si>
  <si>
    <t>2020 Actuals</t>
  </si>
  <si>
    <t>2021 Actuals</t>
  </si>
  <si>
    <t>2022 Actuals</t>
  </si>
  <si>
    <t>2023 Actuals</t>
  </si>
  <si>
    <t>2024 Actuals</t>
  </si>
  <si>
    <t>2025 Actuals</t>
  </si>
  <si>
    <t>2026 Bridge Year</t>
  </si>
  <si>
    <t>2027 Test Year</t>
  </si>
  <si>
    <t>Reporting Basis</t>
  </si>
  <si>
    <t>MIFRS</t>
  </si>
  <si>
    <t>OM&amp;A Costs</t>
  </si>
  <si>
    <t xml:space="preserve">     O&amp;M</t>
  </si>
  <si>
    <t xml:space="preserve">     Admin Expenses</t>
  </si>
  <si>
    <t>Total Recoverable OM&amp;A from Appendix 2-JA</t>
  </si>
  <si>
    <r>
      <t>Number of Customers</t>
    </r>
    <r>
      <rPr>
        <b/>
        <vertAlign val="superscript"/>
        <sz val="10"/>
        <rFont val="Arial"/>
        <family val="2"/>
      </rPr>
      <t>1</t>
    </r>
  </si>
  <si>
    <r>
      <t>Number of FTEs</t>
    </r>
    <r>
      <rPr>
        <b/>
        <vertAlign val="superscript"/>
        <sz val="10"/>
        <rFont val="Arial"/>
        <family val="2"/>
      </rPr>
      <t>2</t>
    </r>
  </si>
  <si>
    <t>Customers/FTEs</t>
  </si>
  <si>
    <t>OM&amp;A cost per customer</t>
  </si>
  <si>
    <t xml:space="preserve">     O&amp;M per customer</t>
  </si>
  <si>
    <t xml:space="preserve">     Admin per customer</t>
  </si>
  <si>
    <t xml:space="preserve">     Total OM&amp;A per customer</t>
  </si>
  <si>
    <t>OM&amp;A cost per FTE</t>
  </si>
  <si>
    <t xml:space="preserve">     O&amp;M per FTE</t>
  </si>
  <si>
    <t xml:space="preserve">     Admin per FTE</t>
  </si>
  <si>
    <t xml:space="preserve">     Total OM&amp;A per FTE</t>
  </si>
  <si>
    <t>Notes:</t>
  </si>
  <si>
    <t>Customer numbers and calculation methodology from Appendix 2-IB.</t>
  </si>
  <si>
    <t>FTEs align to Appendix 2-K. FTEs are calculated based on the total number of full-time hours worked by all employees in Elexicon in a year.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</si>
</sst>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* #,##0_-;\-* #,##0_-;_-* &quot;-&quot;??_-;_-@_-"/>
    <numFmt numFmtId="166" formatCode="&quot;$&quot;#,##0"/>
    <numFmt numFmtId="167" formatCode="[$-F800]dddd\,\ mmmm\ dd\,\ yyyy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0"/>
      <color rgb="FFFF0000"/>
      <name val="Arial"/>
      <family val="2"/>
    </font>
    <font>
      <b/>
      <vertAlign val="superscript"/>
      <sz val="10"/>
      <name val="Arial"/>
      <family val="2"/>
    </font>
    <font>
      <b/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EBF1DE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</cellStyleXfs>
  <cellXfs count="58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4" fillId="0" borderId="0" xfId="3" applyFont="1" applyAlignment="1">
      <alignment horizontal="right" vertical="top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2" xfId="0" applyFont="1" applyBorder="1" applyProtection="1">
      <protection locked="0"/>
    </xf>
    <xf numFmtId="0" fontId="0" fillId="0" borderId="3" xfId="0" applyBorder="1" applyProtection="1">
      <protection locked="0"/>
    </xf>
    <xf numFmtId="0" fontId="2" fillId="0" borderId="4" xfId="0" applyFont="1" applyBorder="1" applyAlignment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164" fontId="2" fillId="0" borderId="9" xfId="2" applyNumberFormat="1" applyFont="1" applyFill="1" applyBorder="1" applyProtection="1">
      <protection locked="0"/>
    </xf>
    <xf numFmtId="164" fontId="2" fillId="0" borderId="10" xfId="2" applyNumberFormat="1" applyFont="1" applyFill="1" applyBorder="1" applyProtection="1">
      <protection locked="0"/>
    </xf>
    <xf numFmtId="164" fontId="3" fillId="0" borderId="13" xfId="2" applyNumberFormat="1" applyFont="1" applyFill="1" applyBorder="1" applyProtection="1"/>
    <xf numFmtId="164" fontId="3" fillId="0" borderId="14" xfId="2" applyNumberFormat="1" applyFont="1" applyFill="1" applyBorder="1" applyProtection="1"/>
    <xf numFmtId="0" fontId="2" fillId="0" borderId="12" xfId="0" applyFont="1" applyBorder="1" applyAlignment="1" applyProtection="1">
      <alignment horizontal="left"/>
      <protection locked="0"/>
    </xf>
    <xf numFmtId="3" fontId="3" fillId="0" borderId="15" xfId="0" applyNumberFormat="1" applyFont="1" applyBorder="1"/>
    <xf numFmtId="3" fontId="3" fillId="0" borderId="16" xfId="1" applyNumberFormat="1" applyFont="1" applyBorder="1" applyProtection="1"/>
    <xf numFmtId="3" fontId="3" fillId="0" borderId="15" xfId="1" applyNumberFormat="1" applyFont="1" applyBorder="1" applyProtection="1"/>
    <xf numFmtId="3" fontId="3" fillId="0" borderId="15" xfId="2" applyNumberFormat="1" applyFont="1" applyBorder="1" applyProtection="1"/>
    <xf numFmtId="3" fontId="3" fillId="0" borderId="16" xfId="2" applyNumberFormat="1" applyFont="1" applyBorder="1" applyProtection="1"/>
    <xf numFmtId="0" fontId="2" fillId="0" borderId="11" xfId="0" quotePrefix="1" applyFont="1" applyBorder="1" applyAlignment="1" applyProtection="1">
      <alignment horizontal="left"/>
      <protection locked="0"/>
    </xf>
    <xf numFmtId="166" fontId="3" fillId="0" borderId="15" xfId="0" applyNumberFormat="1" applyFont="1" applyBorder="1"/>
    <xf numFmtId="166" fontId="3" fillId="0" borderId="15" xfId="1" applyNumberFormat="1" applyFont="1" applyBorder="1" applyProtection="1"/>
    <xf numFmtId="166" fontId="3" fillId="0" borderId="16" xfId="1" applyNumberFormat="1" applyFont="1" applyBorder="1" applyProtection="1"/>
    <xf numFmtId="0" fontId="2" fillId="0" borderId="17" xfId="0" quotePrefix="1" applyFont="1" applyBorder="1" applyAlignment="1" applyProtection="1">
      <alignment horizontal="left"/>
      <protection locked="0"/>
    </xf>
    <xf numFmtId="0" fontId="2" fillId="0" borderId="18" xfId="0" applyFont="1" applyBorder="1" applyAlignment="1" applyProtection="1">
      <alignment horizontal="left"/>
      <protection locked="0"/>
    </xf>
    <xf numFmtId="166" fontId="3" fillId="0" borderId="19" xfId="0" applyNumberFormat="1" applyFont="1" applyBorder="1"/>
    <xf numFmtId="0" fontId="3" fillId="0" borderId="0" xfId="0" quotePrefix="1" applyFont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3" fontId="0" fillId="0" borderId="0" xfId="0" applyNumberFormat="1" applyProtection="1">
      <protection locked="0"/>
    </xf>
    <xf numFmtId="166" fontId="0" fillId="0" borderId="0" xfId="0" applyNumberFormat="1" applyProtection="1">
      <protection locked="0"/>
    </xf>
    <xf numFmtId="3" fontId="2" fillId="3" borderId="4" xfId="0" applyNumberFormat="1" applyFont="1" applyFill="1" applyBorder="1" applyAlignment="1" applyProtection="1">
      <alignment horizontal="center" vertical="top" wrapText="1"/>
      <protection locked="0"/>
    </xf>
    <xf numFmtId="165" fontId="0" fillId="4" borderId="15" xfId="1" applyNumberFormat="1" applyFont="1" applyFill="1" applyBorder="1" applyProtection="1">
      <protection locked="0"/>
    </xf>
    <xf numFmtId="0" fontId="2" fillId="0" borderId="20" xfId="0" applyFont="1" applyBorder="1" applyAlignment="1">
      <alignment horizontal="center" vertical="center" wrapText="1"/>
    </xf>
    <xf numFmtId="3" fontId="2" fillId="3" borderId="20" xfId="0" applyNumberFormat="1" applyFont="1" applyFill="1" applyBorder="1" applyAlignment="1" applyProtection="1">
      <alignment horizontal="center" vertical="top" wrapText="1"/>
      <protection locked="0"/>
    </xf>
    <xf numFmtId="165" fontId="0" fillId="4" borderId="16" xfId="1" applyNumberFormat="1" applyFont="1" applyFill="1" applyBorder="1" applyProtection="1">
      <protection locked="0"/>
    </xf>
    <xf numFmtId="164" fontId="3" fillId="0" borderId="21" xfId="2" applyNumberFormat="1" applyFont="1" applyFill="1" applyBorder="1" applyProtection="1"/>
    <xf numFmtId="164" fontId="3" fillId="0" borderId="22" xfId="2" applyNumberFormat="1" applyFont="1" applyFill="1" applyBorder="1" applyProtection="1"/>
    <xf numFmtId="165" fontId="0" fillId="4" borderId="0" xfId="1" applyNumberFormat="1" applyFont="1" applyFill="1" applyBorder="1" applyProtection="1">
      <protection locked="0"/>
    </xf>
    <xf numFmtId="0" fontId="4" fillId="0" borderId="0" xfId="0" applyFont="1" applyAlignment="1" applyProtection="1">
      <alignment horizontal="right" vertical="top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8" fillId="0" borderId="0" xfId="0" applyFont="1" applyProtection="1">
      <protection locked="0"/>
    </xf>
    <xf numFmtId="0" fontId="5" fillId="0" borderId="0" xfId="0" applyFont="1" applyAlignment="1" applyProtection="1">
      <alignment horizontal="centerContinuous"/>
      <protection locked="0"/>
    </xf>
    <xf numFmtId="167" fontId="0" fillId="4" borderId="0" xfId="1" applyNumberFormat="1" applyFont="1" applyFill="1" applyBorder="1" applyProtection="1">
      <protection locked="0"/>
    </xf>
    <xf numFmtId="0" fontId="2" fillId="0" borderId="11" xfId="0" applyFont="1" applyBorder="1" applyAlignment="1" applyProtection="1">
      <alignment horizontal="left"/>
      <protection locked="0"/>
    </xf>
    <xf numFmtId="0" fontId="2" fillId="0" borderId="12" xfId="0" applyFont="1" applyBorder="1" applyAlignment="1" applyProtection="1">
      <alignment horizontal="left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6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top" wrapText="1"/>
      <protection locked="0"/>
    </xf>
    <xf numFmtId="0" fontId="2" fillId="0" borderId="8" xfId="0" applyFont="1" applyBorder="1" applyAlignment="1" applyProtection="1">
      <alignment horizontal="left" vertical="top" wrapText="1"/>
      <protection locked="0"/>
    </xf>
    <xf numFmtId="0" fontId="2" fillId="0" borderId="11" xfId="0" quotePrefix="1" applyFont="1" applyBorder="1" applyAlignment="1" applyProtection="1">
      <alignment horizontal="left" vertical="top" wrapText="1"/>
      <protection locked="0"/>
    </xf>
    <xf numFmtId="0" fontId="2" fillId="0" borderId="12" xfId="0" quotePrefix="1" applyFont="1" applyBorder="1" applyAlignment="1" applyProtection="1">
      <alignment horizontal="left" vertical="top" wrapText="1"/>
      <protection locked="0"/>
    </xf>
    <xf numFmtId="0" fontId="2" fillId="0" borderId="11" xfId="0" quotePrefix="1" applyFont="1" applyBorder="1" applyAlignment="1" applyProtection="1">
      <alignment horizontal="left"/>
      <protection locked="0"/>
    </xf>
    <xf numFmtId="0" fontId="2" fillId="0" borderId="12" xfId="0" quotePrefix="1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top" wrapText="1"/>
      <protection locked="0"/>
    </xf>
  </cellXfs>
  <cellStyles count="4">
    <cellStyle name="Comma" xfId="1" builtinId="3"/>
    <cellStyle name="Currency" xfId="2" builtinId="4"/>
    <cellStyle name="Normal" xfId="0" builtinId="0"/>
    <cellStyle name="Normal 2" xfId="3" xr:uid="{F6951592-39BC-4E5B-8E30-69CF2F1210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4192C-9EB5-4F89-A08E-5D98A8E46AB0}">
  <dimension ref="B1:X36"/>
  <sheetViews>
    <sheetView tabSelected="1" workbookViewId="0">
      <selection activeCell="V8" sqref="V8"/>
    </sheetView>
  </sheetViews>
  <sheetFormatPr defaultColWidth="9.42578125" defaultRowHeight="15" x14ac:dyDescent="0.25"/>
  <cols>
    <col min="1" max="1" width="2.5703125" style="1" customWidth="1"/>
    <col min="2" max="2" width="6" style="1" customWidth="1"/>
    <col min="3" max="3" width="21.5703125" style="1" customWidth="1"/>
    <col min="4" max="4" width="17.5703125" style="1" hidden="1" customWidth="1"/>
    <col min="5" max="12" width="14.5703125" style="1" hidden="1" customWidth="1"/>
    <col min="13" max="13" width="15.85546875" style="1" bestFit="1" customWidth="1"/>
    <col min="14" max="17" width="14.5703125" style="1" customWidth="1"/>
    <col min="18" max="18" width="15.42578125" style="1" customWidth="1"/>
    <col min="19" max="24" width="15.5703125" style="1" customWidth="1"/>
    <col min="25" max="16384" width="9.42578125" style="1"/>
  </cols>
  <sheetData>
    <row r="1" spans="2:24" x14ac:dyDescent="0.25">
      <c r="R1" s="2" t="s">
        <v>0</v>
      </c>
      <c r="S1" s="3" t="s">
        <v>1</v>
      </c>
    </row>
    <row r="2" spans="2:24" x14ac:dyDescent="0.25">
      <c r="R2" s="2" t="s">
        <v>2</v>
      </c>
      <c r="S2" s="40"/>
    </row>
    <row r="3" spans="2:24" x14ac:dyDescent="0.25">
      <c r="R3" s="2" t="s">
        <v>3</v>
      </c>
      <c r="S3" s="40"/>
    </row>
    <row r="4" spans="2:24" x14ac:dyDescent="0.25">
      <c r="R4" s="2" t="s">
        <v>4</v>
      </c>
      <c r="S4" s="40"/>
    </row>
    <row r="5" spans="2:24" x14ac:dyDescent="0.25">
      <c r="R5" s="2" t="s">
        <v>5</v>
      </c>
      <c r="S5" s="40"/>
    </row>
    <row r="6" spans="2:24" x14ac:dyDescent="0.25">
      <c r="R6" s="2"/>
      <c r="S6" s="41"/>
    </row>
    <row r="7" spans="2:24" x14ac:dyDescent="0.25">
      <c r="R7" s="2" t="s">
        <v>6</v>
      </c>
      <c r="S7" s="45">
        <v>46150</v>
      </c>
    </row>
    <row r="9" spans="2:24" ht="18" x14ac:dyDescent="0.25">
      <c r="B9" s="44" t="s">
        <v>7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</row>
    <row r="10" spans="2:24" ht="18" x14ac:dyDescent="0.25">
      <c r="B10" s="44" t="s">
        <v>8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</row>
    <row r="11" spans="2:24" ht="18.75" thickBot="1" x14ac:dyDescent="0.3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</row>
    <row r="12" spans="2:24" s="5" customFormat="1" ht="15.75" hidden="1" thickBot="1" x14ac:dyDescent="0.3">
      <c r="D12" s="5">
        <f t="shared" ref="D12:Q12" si="0">E12-1</f>
        <v>2011</v>
      </c>
      <c r="E12" s="5">
        <f t="shared" si="0"/>
        <v>2012</v>
      </c>
      <c r="F12" s="5">
        <f t="shared" si="0"/>
        <v>2013</v>
      </c>
      <c r="G12" s="5">
        <f t="shared" si="0"/>
        <v>2014</v>
      </c>
      <c r="H12" s="5">
        <f t="shared" si="0"/>
        <v>2015</v>
      </c>
      <c r="I12" s="5">
        <f t="shared" si="0"/>
        <v>2016</v>
      </c>
      <c r="J12" s="5">
        <f t="shared" si="0"/>
        <v>2017</v>
      </c>
      <c r="K12" s="5">
        <f t="shared" si="0"/>
        <v>2018</v>
      </c>
      <c r="L12" s="5">
        <f t="shared" si="0"/>
        <v>2019</v>
      </c>
      <c r="M12" s="5">
        <f t="shared" si="0"/>
        <v>2020</v>
      </c>
      <c r="N12" s="5">
        <f t="shared" si="0"/>
        <v>2021</v>
      </c>
      <c r="O12" s="5">
        <f t="shared" si="0"/>
        <v>2022</v>
      </c>
      <c r="P12" s="5">
        <f t="shared" si="0"/>
        <v>2023</v>
      </c>
      <c r="Q12" s="5">
        <f t="shared" si="0"/>
        <v>2024</v>
      </c>
      <c r="R12" s="5">
        <f>S12-1</f>
        <v>2025</v>
      </c>
      <c r="S12" s="5">
        <v>2026</v>
      </c>
      <c r="T12" s="5">
        <v>2027</v>
      </c>
      <c r="U12" s="5">
        <v>2028</v>
      </c>
      <c r="V12" s="5">
        <v>2029</v>
      </c>
      <c r="W12" s="5">
        <v>2030</v>
      </c>
      <c r="X12" s="6">
        <v>2031</v>
      </c>
    </row>
    <row r="13" spans="2:24" ht="26.25" thickBot="1" x14ac:dyDescent="0.3">
      <c r="B13" s="7"/>
      <c r="C13" s="8"/>
      <c r="D13" s="9" t="s">
        <v>9</v>
      </c>
      <c r="E13" s="9" t="s">
        <v>10</v>
      </c>
      <c r="F13" s="9" t="s">
        <v>11</v>
      </c>
      <c r="G13" s="9" t="s">
        <v>12</v>
      </c>
      <c r="H13" s="9" t="s">
        <v>13</v>
      </c>
      <c r="I13" s="9" t="s">
        <v>14</v>
      </c>
      <c r="J13" s="9" t="s">
        <v>15</v>
      </c>
      <c r="K13" s="9" t="s">
        <v>16</v>
      </c>
      <c r="L13" s="9" t="s">
        <v>17</v>
      </c>
      <c r="M13" s="9" t="s">
        <v>18</v>
      </c>
      <c r="N13" s="9" t="s">
        <v>19</v>
      </c>
      <c r="O13" s="9" t="s">
        <v>20</v>
      </c>
      <c r="P13" s="9" t="s">
        <v>21</v>
      </c>
      <c r="Q13" s="9" t="s">
        <v>22</v>
      </c>
      <c r="R13" s="9" t="s">
        <v>23</v>
      </c>
      <c r="S13" s="9" t="s">
        <v>24</v>
      </c>
      <c r="T13" s="9" t="s">
        <v>25</v>
      </c>
      <c r="U13" s="9">
        <v>2028</v>
      </c>
      <c r="V13" s="9">
        <v>2029</v>
      </c>
      <c r="W13" s="9">
        <v>2030</v>
      </c>
      <c r="X13" s="35">
        <v>2031</v>
      </c>
    </row>
    <row r="14" spans="2:24" ht="15.75" thickBot="1" x14ac:dyDescent="0.3">
      <c r="B14" s="48" t="s">
        <v>26</v>
      </c>
      <c r="C14" s="49"/>
      <c r="D14" s="10"/>
      <c r="E14" s="10"/>
      <c r="F14" s="10"/>
      <c r="G14" s="10"/>
      <c r="H14" s="10"/>
      <c r="I14" s="10"/>
      <c r="J14" s="10"/>
      <c r="K14" s="10"/>
      <c r="L14" s="10"/>
      <c r="M14" s="33" t="s">
        <v>27</v>
      </c>
      <c r="N14" s="33" t="s">
        <v>27</v>
      </c>
      <c r="O14" s="33" t="s">
        <v>27</v>
      </c>
      <c r="P14" s="33" t="s">
        <v>27</v>
      </c>
      <c r="Q14" s="33" t="s">
        <v>27</v>
      </c>
      <c r="R14" s="33" t="s">
        <v>27</v>
      </c>
      <c r="S14" s="33" t="s">
        <v>27</v>
      </c>
      <c r="T14" s="33" t="s">
        <v>27</v>
      </c>
      <c r="U14" s="33" t="s">
        <v>27</v>
      </c>
      <c r="V14" s="33" t="s">
        <v>27</v>
      </c>
      <c r="W14" s="33" t="s">
        <v>27</v>
      </c>
      <c r="X14" s="36" t="s">
        <v>27</v>
      </c>
    </row>
    <row r="15" spans="2:24" ht="14.45" customHeight="1" x14ac:dyDescent="0.25">
      <c r="B15" s="50" t="s">
        <v>28</v>
      </c>
      <c r="C15" s="5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2"/>
    </row>
    <row r="16" spans="2:24" ht="14.45" customHeight="1" x14ac:dyDescent="0.25">
      <c r="B16" s="52" t="s">
        <v>29</v>
      </c>
      <c r="C16" s="53"/>
      <c r="D16" s="13" t="e">
        <v>#N/A</v>
      </c>
      <c r="E16" s="13" t="e">
        <v>#N/A</v>
      </c>
      <c r="F16" s="13" t="e">
        <v>#N/A</v>
      </c>
      <c r="G16" s="13" t="e">
        <v>#N/A</v>
      </c>
      <c r="H16" s="13" t="e">
        <v>#N/A</v>
      </c>
      <c r="I16" s="13" t="e">
        <v>#N/A</v>
      </c>
      <c r="J16" s="13" t="e">
        <v>#N/A</v>
      </c>
      <c r="K16" s="13" t="e">
        <v>#N/A</v>
      </c>
      <c r="L16" s="13" t="e">
        <v>#N/A</v>
      </c>
      <c r="M16" s="13">
        <v>13977719</v>
      </c>
      <c r="N16" s="13">
        <v>14925092.24</v>
      </c>
      <c r="O16" s="13">
        <v>15706551</v>
      </c>
      <c r="P16" s="13">
        <v>15552569</v>
      </c>
      <c r="Q16" s="13">
        <v>20436149</v>
      </c>
      <c r="R16" s="13">
        <v>19881736.57</v>
      </c>
      <c r="S16" s="13">
        <v>23544961</v>
      </c>
      <c r="T16" s="13">
        <v>28461948</v>
      </c>
      <c r="U16" s="13">
        <v>30766720</v>
      </c>
      <c r="V16" s="13">
        <v>31436295</v>
      </c>
      <c r="W16" s="13">
        <v>31683287</v>
      </c>
      <c r="X16" s="14">
        <v>32500026</v>
      </c>
    </row>
    <row r="17" spans="2:24" ht="14.45" customHeight="1" x14ac:dyDescent="0.25">
      <c r="B17" s="52" t="s">
        <v>30</v>
      </c>
      <c r="C17" s="53"/>
      <c r="D17" s="13" t="e">
        <v>#N/A</v>
      </c>
      <c r="E17" s="13" t="e">
        <v>#N/A</v>
      </c>
      <c r="F17" s="13" t="e">
        <v>#N/A</v>
      </c>
      <c r="G17" s="13" t="e">
        <v>#N/A</v>
      </c>
      <c r="H17" s="13" t="e">
        <v>#N/A</v>
      </c>
      <c r="I17" s="13" t="e">
        <v>#N/A</v>
      </c>
      <c r="J17" s="13" t="e">
        <v>#N/A</v>
      </c>
      <c r="K17" s="13" t="e">
        <v>#N/A</v>
      </c>
      <c r="L17" s="13" t="e">
        <v>#N/A</v>
      </c>
      <c r="M17" s="13">
        <v>28326416.369999997</v>
      </c>
      <c r="N17" s="13">
        <v>27990617.5</v>
      </c>
      <c r="O17" s="13">
        <v>29211914.25</v>
      </c>
      <c r="P17" s="13">
        <v>31109624.600000001</v>
      </c>
      <c r="Q17" s="13">
        <v>33164226.250000004</v>
      </c>
      <c r="R17" s="13">
        <v>41143492.859999999</v>
      </c>
      <c r="S17" s="13">
        <v>40546218.072661489</v>
      </c>
      <c r="T17" s="13">
        <v>52403639</v>
      </c>
      <c r="U17" s="13">
        <v>56699947</v>
      </c>
      <c r="V17" s="13">
        <v>57995559</v>
      </c>
      <c r="W17" s="13">
        <v>59654355</v>
      </c>
      <c r="X17" s="14">
        <v>61263320</v>
      </c>
    </row>
    <row r="18" spans="2:24" ht="29.1" customHeight="1" x14ac:dyDescent="0.25">
      <c r="B18" s="52" t="s">
        <v>31</v>
      </c>
      <c r="C18" s="53"/>
      <c r="D18" s="13" t="e">
        <f t="shared" ref="D18:L18" si="1">SUM(D16:D17)</f>
        <v>#N/A</v>
      </c>
      <c r="E18" s="13" t="e">
        <f t="shared" si="1"/>
        <v>#N/A</v>
      </c>
      <c r="F18" s="13" t="e">
        <f t="shared" si="1"/>
        <v>#N/A</v>
      </c>
      <c r="G18" s="13" t="e">
        <f t="shared" si="1"/>
        <v>#N/A</v>
      </c>
      <c r="H18" s="13" t="e">
        <f t="shared" si="1"/>
        <v>#N/A</v>
      </c>
      <c r="I18" s="13" t="e">
        <f t="shared" si="1"/>
        <v>#N/A</v>
      </c>
      <c r="J18" s="13" t="e">
        <f t="shared" si="1"/>
        <v>#N/A</v>
      </c>
      <c r="K18" s="13" t="e">
        <f t="shared" si="1"/>
        <v>#N/A</v>
      </c>
      <c r="L18" s="13" t="e">
        <f t="shared" si="1"/>
        <v>#N/A</v>
      </c>
      <c r="M18" s="13">
        <f>SUM(M16:M17)</f>
        <v>42304135.369999997</v>
      </c>
      <c r="N18" s="13">
        <f t="shared" ref="N18:X18" si="2">SUM(N16:N17)</f>
        <v>42915709.740000002</v>
      </c>
      <c r="O18" s="13">
        <f t="shared" si="2"/>
        <v>44918465.25</v>
      </c>
      <c r="P18" s="13">
        <f t="shared" si="2"/>
        <v>46662193.600000001</v>
      </c>
      <c r="Q18" s="13">
        <f t="shared" si="2"/>
        <v>53600375.25</v>
      </c>
      <c r="R18" s="13">
        <f t="shared" si="2"/>
        <v>61025229.43</v>
      </c>
      <c r="S18" s="13">
        <f t="shared" si="2"/>
        <v>64091179.072661489</v>
      </c>
      <c r="T18" s="13">
        <f t="shared" si="2"/>
        <v>80865587</v>
      </c>
      <c r="U18" s="13">
        <f t="shared" si="2"/>
        <v>87466667</v>
      </c>
      <c r="V18" s="13">
        <f t="shared" si="2"/>
        <v>89431854</v>
      </c>
      <c r="W18" s="13">
        <f t="shared" si="2"/>
        <v>91337642</v>
      </c>
      <c r="X18" s="14">
        <f t="shared" si="2"/>
        <v>93763346</v>
      </c>
    </row>
    <row r="19" spans="2:24" x14ac:dyDescent="0.25">
      <c r="B19" s="46" t="s">
        <v>32</v>
      </c>
      <c r="C19" s="47"/>
      <c r="D19" s="34"/>
      <c r="E19" s="34"/>
      <c r="F19" s="34"/>
      <c r="G19" s="34"/>
      <c r="H19" s="34"/>
      <c r="I19" s="34"/>
      <c r="J19" s="34"/>
      <c r="K19" s="34"/>
      <c r="L19" s="34"/>
      <c r="M19" s="34">
        <v>169630</v>
      </c>
      <c r="N19" s="34">
        <v>171597</v>
      </c>
      <c r="O19" s="34">
        <v>173951</v>
      </c>
      <c r="P19" s="34">
        <v>176534</v>
      </c>
      <c r="Q19" s="34">
        <v>178929</v>
      </c>
      <c r="R19" s="34">
        <v>180769</v>
      </c>
      <c r="S19" s="34">
        <v>183149</v>
      </c>
      <c r="T19" s="34">
        <v>185667</v>
      </c>
      <c r="U19" s="34">
        <v>188354</v>
      </c>
      <c r="V19" s="34">
        <v>191201</v>
      </c>
      <c r="W19" s="34">
        <v>194154</v>
      </c>
      <c r="X19" s="37">
        <v>196927</v>
      </c>
    </row>
    <row r="20" spans="2:24" x14ac:dyDescent="0.25">
      <c r="B20" s="46" t="s">
        <v>33</v>
      </c>
      <c r="C20" s="47"/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246</v>
      </c>
      <c r="N20" s="16">
        <v>246</v>
      </c>
      <c r="O20" s="16">
        <v>256</v>
      </c>
      <c r="P20" s="16">
        <v>264</v>
      </c>
      <c r="Q20" s="16">
        <v>307</v>
      </c>
      <c r="R20" s="16">
        <v>320</v>
      </c>
      <c r="S20" s="16">
        <v>351</v>
      </c>
      <c r="T20" s="16">
        <v>378</v>
      </c>
      <c r="U20" s="16">
        <v>395</v>
      </c>
      <c r="V20" s="16">
        <v>408</v>
      </c>
      <c r="W20" s="16">
        <v>412</v>
      </c>
      <c r="X20" s="17">
        <v>412</v>
      </c>
    </row>
    <row r="21" spans="2:24" x14ac:dyDescent="0.25">
      <c r="B21" s="46" t="s">
        <v>34</v>
      </c>
      <c r="C21" s="47"/>
      <c r="D21" s="18" t="str">
        <f t="shared" ref="D21:L21" si="3">IF(D20=0,"",D19/D20)</f>
        <v/>
      </c>
      <c r="E21" s="18" t="str">
        <f t="shared" si="3"/>
        <v/>
      </c>
      <c r="F21" s="18" t="str">
        <f t="shared" si="3"/>
        <v/>
      </c>
      <c r="G21" s="18" t="str">
        <f t="shared" si="3"/>
        <v/>
      </c>
      <c r="H21" s="18" t="str">
        <f t="shared" si="3"/>
        <v/>
      </c>
      <c r="I21" s="18" t="str">
        <f t="shared" si="3"/>
        <v/>
      </c>
      <c r="J21" s="18" t="str">
        <f t="shared" si="3"/>
        <v/>
      </c>
      <c r="K21" s="18" t="str">
        <f t="shared" si="3"/>
        <v/>
      </c>
      <c r="L21" s="18" t="str">
        <f t="shared" si="3"/>
        <v/>
      </c>
      <c r="M21" s="18">
        <f t="shared" ref="M21:X21" si="4">IF(M20=0,"",M19/M20)</f>
        <v>689.55284552845524</v>
      </c>
      <c r="N21" s="18">
        <f t="shared" si="4"/>
        <v>697.54878048780483</v>
      </c>
      <c r="O21" s="18">
        <f t="shared" si="4"/>
        <v>679.49609375</v>
      </c>
      <c r="P21" s="18">
        <f t="shared" si="4"/>
        <v>668.68939393939399</v>
      </c>
      <c r="Q21" s="18">
        <f t="shared" si="4"/>
        <v>582.83061889250814</v>
      </c>
      <c r="R21" s="18">
        <f t="shared" si="4"/>
        <v>564.90312500000005</v>
      </c>
      <c r="S21" s="18">
        <f t="shared" si="4"/>
        <v>521.79202279202275</v>
      </c>
      <c r="T21" s="18">
        <f t="shared" si="4"/>
        <v>491.1825396825397</v>
      </c>
      <c r="U21" s="18">
        <f t="shared" si="4"/>
        <v>476.84556962025317</v>
      </c>
      <c r="V21" s="18">
        <f t="shared" si="4"/>
        <v>468.62990196078431</v>
      </c>
      <c r="W21" s="18">
        <f t="shared" si="4"/>
        <v>471.247572815534</v>
      </c>
      <c r="X21" s="17">
        <f t="shared" si="4"/>
        <v>477.97815533980582</v>
      </c>
    </row>
    <row r="22" spans="2:24" x14ac:dyDescent="0.25">
      <c r="B22" s="46" t="s">
        <v>35</v>
      </c>
      <c r="C22" s="47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20"/>
    </row>
    <row r="23" spans="2:24" x14ac:dyDescent="0.25">
      <c r="B23" s="54" t="s">
        <v>36</v>
      </c>
      <c r="C23" s="55"/>
      <c r="D23" s="22" t="str">
        <f t="shared" ref="D23:X23" si="5">IF(D19=0,"",D16/D19)</f>
        <v/>
      </c>
      <c r="E23" s="22" t="str">
        <f t="shared" si="5"/>
        <v/>
      </c>
      <c r="F23" s="22" t="str">
        <f t="shared" si="5"/>
        <v/>
      </c>
      <c r="G23" s="22" t="str">
        <f t="shared" si="5"/>
        <v/>
      </c>
      <c r="H23" s="22" t="str">
        <f t="shared" si="5"/>
        <v/>
      </c>
      <c r="I23" s="22" t="str">
        <f t="shared" si="5"/>
        <v/>
      </c>
      <c r="J23" s="22" t="str">
        <f t="shared" si="5"/>
        <v/>
      </c>
      <c r="K23" s="22" t="str">
        <f t="shared" si="5"/>
        <v/>
      </c>
      <c r="L23" s="22" t="str">
        <f t="shared" si="5"/>
        <v/>
      </c>
      <c r="M23" s="13">
        <f>IF(M19=0,"",M16/M19)</f>
        <v>82.401220303012437</v>
      </c>
      <c r="N23" s="13">
        <f t="shared" si="5"/>
        <v>86.977582591770258</v>
      </c>
      <c r="O23" s="13">
        <f t="shared" si="5"/>
        <v>90.292961811084737</v>
      </c>
      <c r="P23" s="13">
        <f t="shared" si="5"/>
        <v>88.099567222178166</v>
      </c>
      <c r="Q23" s="13">
        <f t="shared" si="5"/>
        <v>114.21373282139844</v>
      </c>
      <c r="R23" s="13">
        <f t="shared" si="5"/>
        <v>109.9842150479341</v>
      </c>
      <c r="S23" s="13">
        <f t="shared" si="5"/>
        <v>128.55631753381127</v>
      </c>
      <c r="T23" s="13">
        <f t="shared" si="5"/>
        <v>153.29567451404935</v>
      </c>
      <c r="U23" s="13">
        <f t="shared" si="5"/>
        <v>163.34519043927924</v>
      </c>
      <c r="V23" s="13">
        <f t="shared" si="5"/>
        <v>164.41490891784039</v>
      </c>
      <c r="W23" s="13">
        <f t="shared" si="5"/>
        <v>163.18637267323876</v>
      </c>
      <c r="X23" s="14">
        <f t="shared" si="5"/>
        <v>165.03590670654609</v>
      </c>
    </row>
    <row r="24" spans="2:24" x14ac:dyDescent="0.25">
      <c r="B24" s="21" t="s">
        <v>37</v>
      </c>
      <c r="C24" s="15"/>
      <c r="D24" s="22" t="str">
        <f t="shared" ref="D24:X24" si="6">IF(D19=0,"",D17/D19)</f>
        <v/>
      </c>
      <c r="E24" s="22" t="str">
        <f t="shared" si="6"/>
        <v/>
      </c>
      <c r="F24" s="22" t="str">
        <f t="shared" si="6"/>
        <v/>
      </c>
      <c r="G24" s="22" t="str">
        <f t="shared" si="6"/>
        <v/>
      </c>
      <c r="H24" s="22" t="str">
        <f t="shared" si="6"/>
        <v/>
      </c>
      <c r="I24" s="22" t="str">
        <f t="shared" si="6"/>
        <v/>
      </c>
      <c r="J24" s="22" t="str">
        <f t="shared" si="6"/>
        <v/>
      </c>
      <c r="K24" s="22" t="str">
        <f t="shared" si="6"/>
        <v/>
      </c>
      <c r="L24" s="22" t="str">
        <f t="shared" si="6"/>
        <v/>
      </c>
      <c r="M24" s="13">
        <f>IF(M19=0,"",M17/M19)</f>
        <v>166.9894262217768</v>
      </c>
      <c r="N24" s="13">
        <f t="shared" si="6"/>
        <v>163.11833831593793</v>
      </c>
      <c r="O24" s="13">
        <f t="shared" si="6"/>
        <v>167.93185580996948</v>
      </c>
      <c r="P24" s="13">
        <f t="shared" si="6"/>
        <v>176.22454937858996</v>
      </c>
      <c r="Q24" s="13">
        <f t="shared" si="6"/>
        <v>185.34852511331312</v>
      </c>
      <c r="R24" s="13">
        <f t="shared" si="6"/>
        <v>227.60259148415935</v>
      </c>
      <c r="S24" s="13">
        <f t="shared" si="6"/>
        <v>221.38378081595582</v>
      </c>
      <c r="T24" s="13">
        <f t="shared" si="6"/>
        <v>282.24530476605969</v>
      </c>
      <c r="U24" s="13">
        <f t="shared" si="6"/>
        <v>301.0286322562834</v>
      </c>
      <c r="V24" s="13">
        <f t="shared" si="6"/>
        <v>303.32246693270434</v>
      </c>
      <c r="W24" s="13">
        <f t="shared" si="6"/>
        <v>307.2527735714948</v>
      </c>
      <c r="X24" s="14">
        <f t="shared" si="6"/>
        <v>311.09659924743687</v>
      </c>
    </row>
    <row r="25" spans="2:24" x14ac:dyDescent="0.25">
      <c r="B25" s="21" t="s">
        <v>38</v>
      </c>
      <c r="C25" s="15"/>
      <c r="D25" s="22" t="str">
        <f>IF(D19=0,"",D18/D19)</f>
        <v/>
      </c>
      <c r="E25" s="22" t="str">
        <f t="shared" ref="E25:X25" si="7">IF(E19=0,"",E18/E19)</f>
        <v/>
      </c>
      <c r="F25" s="22" t="str">
        <f t="shared" si="7"/>
        <v/>
      </c>
      <c r="G25" s="22" t="str">
        <f t="shared" si="7"/>
        <v/>
      </c>
      <c r="H25" s="22" t="str">
        <f t="shared" si="7"/>
        <v/>
      </c>
      <c r="I25" s="22" t="str">
        <f t="shared" si="7"/>
        <v/>
      </c>
      <c r="J25" s="22" t="str">
        <f t="shared" si="7"/>
        <v/>
      </c>
      <c r="K25" s="22" t="str">
        <f t="shared" si="7"/>
        <v/>
      </c>
      <c r="L25" s="22" t="str">
        <f t="shared" si="7"/>
        <v/>
      </c>
      <c r="M25" s="13">
        <f>IF(M19=0,"",M18/M19)</f>
        <v>249.39064652478922</v>
      </c>
      <c r="N25" s="13">
        <f t="shared" si="7"/>
        <v>250.09592090770818</v>
      </c>
      <c r="O25" s="13">
        <f t="shared" si="7"/>
        <v>258.22481762105423</v>
      </c>
      <c r="P25" s="13">
        <f t="shared" si="7"/>
        <v>264.32411660076815</v>
      </c>
      <c r="Q25" s="13">
        <f t="shared" si="7"/>
        <v>299.56225793471151</v>
      </c>
      <c r="R25" s="13">
        <f t="shared" si="7"/>
        <v>337.58680653209342</v>
      </c>
      <c r="S25" s="13">
        <f t="shared" si="7"/>
        <v>349.94009834976708</v>
      </c>
      <c r="T25" s="13">
        <f t="shared" si="7"/>
        <v>435.54097928010901</v>
      </c>
      <c r="U25" s="13">
        <f t="shared" si="7"/>
        <v>464.37382269556264</v>
      </c>
      <c r="V25" s="13">
        <f t="shared" si="7"/>
        <v>467.73737585054471</v>
      </c>
      <c r="W25" s="13">
        <f t="shared" si="7"/>
        <v>470.43914624473354</v>
      </c>
      <c r="X25" s="14">
        <f t="shared" si="7"/>
        <v>476.13250595398296</v>
      </c>
    </row>
    <row r="26" spans="2:24" x14ac:dyDescent="0.25">
      <c r="B26" s="46" t="s">
        <v>39</v>
      </c>
      <c r="C26" s="47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4"/>
    </row>
    <row r="27" spans="2:24" x14ac:dyDescent="0.25">
      <c r="B27" s="54" t="s">
        <v>40</v>
      </c>
      <c r="C27" s="55"/>
      <c r="D27" s="22" t="str">
        <f>IF(D20=0,"",D16/D20)</f>
        <v/>
      </c>
      <c r="E27" s="22" t="str">
        <f t="shared" ref="E27:X27" si="8">IF(E20=0,"",E16/E20)</f>
        <v/>
      </c>
      <c r="F27" s="22" t="str">
        <f t="shared" si="8"/>
        <v/>
      </c>
      <c r="G27" s="22" t="str">
        <f t="shared" si="8"/>
        <v/>
      </c>
      <c r="H27" s="22" t="str">
        <f t="shared" si="8"/>
        <v/>
      </c>
      <c r="I27" s="22" t="str">
        <f t="shared" si="8"/>
        <v/>
      </c>
      <c r="J27" s="22" t="str">
        <f t="shared" si="8"/>
        <v/>
      </c>
      <c r="K27" s="22" t="str">
        <f t="shared" si="8"/>
        <v/>
      </c>
      <c r="L27" s="22" t="str">
        <f t="shared" si="8"/>
        <v/>
      </c>
      <c r="M27" s="13">
        <f>IF(M20=0,"",M16/M20)</f>
        <v>56819.995934959348</v>
      </c>
      <c r="N27" s="13">
        <f t="shared" si="8"/>
        <v>60671.106666666667</v>
      </c>
      <c r="O27" s="13">
        <f t="shared" si="8"/>
        <v>61353.71484375</v>
      </c>
      <c r="P27" s="13">
        <f t="shared" si="8"/>
        <v>58911.246212121216</v>
      </c>
      <c r="Q27" s="13">
        <f t="shared" si="8"/>
        <v>66567.260586319215</v>
      </c>
      <c r="R27" s="13">
        <f t="shared" si="8"/>
        <v>62130.426781250004</v>
      </c>
      <c r="S27" s="13">
        <f t="shared" si="8"/>
        <v>67079.660968660974</v>
      </c>
      <c r="T27" s="13">
        <f t="shared" si="8"/>
        <v>75296.158730158728</v>
      </c>
      <c r="U27" s="13">
        <f t="shared" si="8"/>
        <v>77890.430379746831</v>
      </c>
      <c r="V27" s="13">
        <f t="shared" si="8"/>
        <v>77049.742647058825</v>
      </c>
      <c r="W27" s="13">
        <f t="shared" si="8"/>
        <v>76901.182038834944</v>
      </c>
      <c r="X27" s="14">
        <f t="shared" si="8"/>
        <v>78883.558252427189</v>
      </c>
    </row>
    <row r="28" spans="2:24" x14ac:dyDescent="0.25">
      <c r="B28" s="21" t="s">
        <v>41</v>
      </c>
      <c r="C28" s="15"/>
      <c r="D28" s="22" t="str">
        <f>IF(D20=0,"",D17/D20)</f>
        <v/>
      </c>
      <c r="E28" s="22" t="str">
        <f t="shared" ref="E28:X28" si="9">IF(E20=0,"",E17/E20)</f>
        <v/>
      </c>
      <c r="F28" s="22" t="str">
        <f t="shared" si="9"/>
        <v/>
      </c>
      <c r="G28" s="22" t="str">
        <f t="shared" si="9"/>
        <v/>
      </c>
      <c r="H28" s="22" t="str">
        <f t="shared" si="9"/>
        <v/>
      </c>
      <c r="I28" s="22" t="str">
        <f t="shared" si="9"/>
        <v/>
      </c>
      <c r="J28" s="22" t="str">
        <f t="shared" si="9"/>
        <v/>
      </c>
      <c r="K28" s="22" t="str">
        <f t="shared" si="9"/>
        <v/>
      </c>
      <c r="L28" s="22" t="str">
        <f t="shared" si="9"/>
        <v/>
      </c>
      <c r="M28" s="13">
        <f>IF(M20=0,"",M17/M20)</f>
        <v>115148.03402439023</v>
      </c>
      <c r="N28" s="13">
        <f t="shared" si="9"/>
        <v>113782.99796747968</v>
      </c>
      <c r="O28" s="13">
        <f t="shared" si="9"/>
        <v>114109.0400390625</v>
      </c>
      <c r="P28" s="13">
        <f t="shared" si="9"/>
        <v>117839.48712121212</v>
      </c>
      <c r="Q28" s="13">
        <f t="shared" si="9"/>
        <v>108026.79560260588</v>
      </c>
      <c r="R28" s="13">
        <f t="shared" si="9"/>
        <v>128573.4151875</v>
      </c>
      <c r="S28" s="13">
        <f t="shared" si="9"/>
        <v>115516.29080530339</v>
      </c>
      <c r="T28" s="13">
        <f t="shared" si="9"/>
        <v>138633.9656084656</v>
      </c>
      <c r="U28" s="13">
        <f t="shared" si="9"/>
        <v>143544.16962025317</v>
      </c>
      <c r="V28" s="13">
        <f t="shared" si="9"/>
        <v>142145.97794117648</v>
      </c>
      <c r="W28" s="13">
        <f t="shared" si="9"/>
        <v>144792.12378640776</v>
      </c>
      <c r="X28" s="14">
        <f t="shared" si="9"/>
        <v>148697.3786407767</v>
      </c>
    </row>
    <row r="29" spans="2:24" ht="15.75" thickBot="1" x14ac:dyDescent="0.3">
      <c r="B29" s="25" t="s">
        <v>42</v>
      </c>
      <c r="C29" s="26"/>
      <c r="D29" s="27" t="str">
        <f>IF(D20=0,"",D18/D20)</f>
        <v/>
      </c>
      <c r="E29" s="27" t="str">
        <f t="shared" ref="E29:X29" si="10">IF(E20=0,"",E18/E20)</f>
        <v/>
      </c>
      <c r="F29" s="27" t="str">
        <f t="shared" si="10"/>
        <v/>
      </c>
      <c r="G29" s="27" t="str">
        <f t="shared" si="10"/>
        <v/>
      </c>
      <c r="H29" s="27" t="str">
        <f t="shared" si="10"/>
        <v/>
      </c>
      <c r="I29" s="27" t="str">
        <f t="shared" si="10"/>
        <v/>
      </c>
      <c r="J29" s="27" t="str">
        <f t="shared" si="10"/>
        <v/>
      </c>
      <c r="K29" s="27" t="str">
        <f t="shared" si="10"/>
        <v/>
      </c>
      <c r="L29" s="27" t="str">
        <f t="shared" si="10"/>
        <v/>
      </c>
      <c r="M29" s="38">
        <f>IF(M20=0,"",M18/M20)</f>
        <v>171968.02995934957</v>
      </c>
      <c r="N29" s="38">
        <f t="shared" si="10"/>
        <v>174454.10463414635</v>
      </c>
      <c r="O29" s="38">
        <f t="shared" si="10"/>
        <v>175462.7548828125</v>
      </c>
      <c r="P29" s="38">
        <f t="shared" si="10"/>
        <v>176750.73333333334</v>
      </c>
      <c r="Q29" s="38">
        <f t="shared" si="10"/>
        <v>174594.05618892508</v>
      </c>
      <c r="R29" s="38">
        <f t="shared" si="10"/>
        <v>190703.84196875</v>
      </c>
      <c r="S29" s="38">
        <f t="shared" si="10"/>
        <v>182595.95177396436</v>
      </c>
      <c r="T29" s="38">
        <f t="shared" si="10"/>
        <v>213930.12433862433</v>
      </c>
      <c r="U29" s="38">
        <f t="shared" si="10"/>
        <v>221434.6</v>
      </c>
      <c r="V29" s="38">
        <f t="shared" si="10"/>
        <v>219195.7205882353</v>
      </c>
      <c r="W29" s="38">
        <f t="shared" si="10"/>
        <v>221693.30582524271</v>
      </c>
      <c r="X29" s="39">
        <f t="shared" si="10"/>
        <v>227580.93689320388</v>
      </c>
    </row>
    <row r="30" spans="2:24" x14ac:dyDescent="0.25">
      <c r="T30" s="31"/>
      <c r="U30" s="31"/>
      <c r="V30" s="31"/>
      <c r="W30" s="31"/>
      <c r="X30" s="31"/>
    </row>
    <row r="31" spans="2:24" x14ac:dyDescent="0.25">
      <c r="B31" s="43" t="s">
        <v>43</v>
      </c>
      <c r="Q31" s="32"/>
    </row>
    <row r="33" spans="2:19" x14ac:dyDescent="0.25">
      <c r="B33" s="28">
        <v>1</v>
      </c>
      <c r="C33" s="56" t="s">
        <v>44</v>
      </c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</row>
    <row r="34" spans="2:19" x14ac:dyDescent="0.25">
      <c r="B34" s="28">
        <v>2</v>
      </c>
      <c r="C34" s="57" t="s">
        <v>45</v>
      </c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</row>
    <row r="35" spans="2:19" x14ac:dyDescent="0.25">
      <c r="B35" s="29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</row>
    <row r="36" spans="2:19" x14ac:dyDescent="0.25">
      <c r="B36" s="29"/>
      <c r="C36" s="30"/>
    </row>
  </sheetData>
  <mergeCells count="14">
    <mergeCell ref="B26:C26"/>
    <mergeCell ref="B27:C27"/>
    <mergeCell ref="C33:S33"/>
    <mergeCell ref="C34:S34"/>
    <mergeCell ref="B23:C23"/>
    <mergeCell ref="B19:C19"/>
    <mergeCell ref="B20:C20"/>
    <mergeCell ref="B21:C21"/>
    <mergeCell ref="B22:C22"/>
    <mergeCell ref="B14:C14"/>
    <mergeCell ref="B15:C15"/>
    <mergeCell ref="B16:C16"/>
    <mergeCell ref="B17:C17"/>
    <mergeCell ref="B18:C18"/>
  </mergeCells>
  <dataValidations count="2">
    <dataValidation allowBlank="1" showInputMessage="1" showErrorMessage="1" promptTitle="Date Format" prompt="E.g:  &quot;August 1, 2011&quot;" sqref="S7" xr:uid="{6EFA8CAB-9697-4466-8715-7F899CC42115}"/>
    <dataValidation type="list" allowBlank="1" showInputMessage="1" showErrorMessage="1" sqref="D14:X14" xr:uid="{61099B9C-57BC-47BC-BE23-58397997243D}">
      <formula1>"CGAAP, MIFRS, USGAAP, ASPE"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6a95137c-d42e-468e-9f88-48056057fa51">Witness signed off</Status>
    <HasExcelAttachment xmlns="6a95137c-d42e-468e-9f88-48056057fa51">false</HasExcelAttachment>
    <MunishStatus xmlns="6a95137c-d42e-468e-9f88-48056057fa51">N/A</MunishStatus>
    <TorysCounsel xmlns="6a95137c-d42e-468e-9f88-48056057fa51">
      <Value>N/A</Value>
    </TorysCounsel>
    <CrossReference xmlns="6a95137c-d42e-468e-9f88-48056057fa51" xsi:nil="true"/>
    <Issue_x002f_Theme xmlns="6a95137c-d42e-468e-9f88-48056057fa51" xsi:nil="true"/>
    <Attachment xmlns="6a95137c-d42e-468e-9f88-48056057fa51">false</Attachment>
    <ZubairStatus xmlns="6a95137c-d42e-468e-9f88-48056057fa51">Witness signed off</ZubairStatus>
    <ExhibitRef xmlns="6a95137c-d42e-468e-9f88-48056057fa51" xsi:nil="true"/>
    <BBA_DRP xmlns="6a95137c-d42e-468e-9f88-48056057fa51">
      <UserInfo>
        <DisplayName/>
        <AccountId xsi:nil="true"/>
        <AccountType/>
      </UserInfo>
    </BBA_DRP>
    <AnchorIRR xmlns="6a95137c-d42e-468e-9f88-48056057fa51">false</AnchorIRR>
    <StatusNotes xmlns="6a95137c-d42e-468e-9f88-48056057fa51" xsi:nil="true"/>
    <KristonStatus xmlns="6a95137c-d42e-468e-9f88-48056057fa51">N/A</KristonStatus>
    <CynthiaStatus xmlns="6a95137c-d42e-468e-9f88-48056057fa51">N/A</CynthiaStatus>
    <IRR xmlns="6a95137c-d42e-468e-9f88-48056057fa51">false</IRR>
    <ABlairStatus xmlns="6a95137c-d42e-468e-9f88-48056057fa51">N/A</ABlairStatus>
    <Round2Topic xmlns="6a95137c-d42e-468e-9f88-48056057fa51">false</Round2Topic>
    <IRR_x0020_Label xmlns="6a95137c-d42e-468e-9f88-48056057fa51" xsi:nil="true"/>
    <Intervenor xmlns="6a95137c-d42e-468e-9f88-48056057fa51">OEB Staff</Intervenor>
    <UsmanStatus xmlns="6a95137c-d42e-468e-9f88-48056057fa51">N/A</UsmanStatus>
    <S_x002e_VetsisStatus xmlns="6a95137c-d42e-468e-9f88-48056057fa51">Witness signed off</S_x002e_VetsisStatus>
    <Strategic_x003f_ xmlns="6a95137c-d42e-468e-9f88-48056057fa51">false</Strategic_x003f_>
    <S_x002e_SheehyStatus xmlns="6a95137c-d42e-468e-9f88-48056057fa51">N/A</S_x002e_SheehyStatus>
    <Ex_x002e_ xmlns="6a95137c-d42e-468e-9f88-48056057fa51">Ex 1</Ex_x002e_>
    <LincolnStatus xmlns="6a95137c-d42e-468e-9f88-48056057fa51">N/A</LincolnStatus>
    <BBA_Comments xmlns="6a95137c-d42e-468e-9f88-48056057fa51" xsi:nil="true"/>
    <RegContact xmlns="6a95137c-d42e-468e-9f88-48056057fa51">
      <Value>Carlisle</Value>
    </RegContact>
    <SaadStatus xmlns="6a95137c-d42e-468e-9f88-48056057fa51">N/A</SaadStatus>
    <Witness_x0028_es_x0029_ xmlns="6a95137c-d42e-468e-9f88-48056057fa51">
      <Value>Zubair</Value>
      <Value>S. Vetsis</Value>
    </Witness_x0028_es_x0029_>
    <GlenWinn xmlns="6a95137c-d42e-468e-9f88-48056057fa51">
      <UserInfo>
        <DisplayName/>
        <AccountId xsi:nil="true"/>
        <AccountType/>
      </UserInfo>
    </GlenWinn>
    <FinanceInputs_x002f_Validation xmlns="6a95137c-d42e-468e-9f88-48056057fa51">N/A</FinanceInputs_x002f_Validation>
    <Confidential xmlns="6a95137c-d42e-468e-9f88-48056057fa51">N/A</Confidential>
    <SME_x0028_s_x0029_ xmlns="6a95137c-d42e-468e-9f88-48056057fa51">Jennifer</SME_x0028_s_x0029_>
    <BradStatus xmlns="6a95137c-d42e-468e-9f88-48056057fa51">N/A</BradStatus>
    <SamStatus xmlns="6a95137c-d42e-468e-9f88-48056057fa51">N/A</SamStatus>
    <ErinIntervention xmlns="6a95137c-d42e-468e-9f88-48056057fa51">false</ErinIntervention>
    <GeneralNotes xmlns="6a95137c-d42e-468e-9f88-48056057fa5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167192D49BE74B8E487B64E9012969" ma:contentTypeVersion="46" ma:contentTypeDescription="Create a new document." ma:contentTypeScope="" ma:versionID="2ab638d31771d19a9d2060fda2accbc0">
  <xsd:schema xmlns:xsd="http://www.w3.org/2001/XMLSchema" xmlns:xs="http://www.w3.org/2001/XMLSchema" xmlns:p="http://schemas.microsoft.com/office/2006/metadata/properties" xmlns:ns2="6a95137c-d42e-468e-9f88-48056057fa51" targetNamespace="http://schemas.microsoft.com/office/2006/metadata/properties" ma:root="true" ma:fieldsID="cec26060faadc0b2fed06678648fdcf9" ns2:_="">
    <xsd:import namespace="6a95137c-d42e-468e-9f88-48056057fa51"/>
    <xsd:element name="properties">
      <xsd:complexType>
        <xsd:sequence>
          <xsd:element name="documentManagement">
            <xsd:complexType>
              <xsd:all>
                <xsd:element ref="ns2:IRR_x0020_Label" minOccurs="0"/>
                <xsd:element ref="ns2:Status" minOccurs="0"/>
                <xsd:element ref="ns2:Strategic_x003f_" minOccurs="0"/>
                <xsd:element ref="ns2:Witness_x0028_es_x0029_" minOccurs="0"/>
                <xsd:element ref="ns2:FinanceInputs_x002f_Validation" minOccurs="0"/>
                <xsd:element ref="ns2:Confidential" minOccurs="0"/>
                <xsd:element ref="ns2:TorysCounsel" minOccurs="0"/>
                <xsd:element ref="ns2:AnchorIRR" minOccurs="0"/>
                <xsd:element ref="ns2:CrossReference" minOccurs="0"/>
                <xsd:element ref="ns2:HasExcelAttachment" minOccurs="0"/>
                <xsd:element ref="ns2:RegContact" minOccurs="0"/>
                <xsd:element ref="ns2:Round2Topic" minOccurs="0"/>
                <xsd:element ref="ns2:Issue_x002f_Theme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SME_x0028_s_x0029_" minOccurs="0"/>
                <xsd:element ref="ns2:Intervenor" minOccurs="0"/>
                <xsd:element ref="ns2:S_x002e_SheehyStatus" minOccurs="0"/>
                <xsd:element ref="ns2:UsmanStatus" minOccurs="0"/>
                <xsd:element ref="ns2:SaadStatus" minOccurs="0"/>
                <xsd:element ref="ns2:SamStatus" minOccurs="0"/>
                <xsd:element ref="ns2:MunishStatus" minOccurs="0"/>
                <xsd:element ref="ns2:LincolnStatus" minOccurs="0"/>
                <xsd:element ref="ns2:KristonStatus" minOccurs="0"/>
                <xsd:element ref="ns2:BradStatus" minOccurs="0"/>
                <xsd:element ref="ns2:S_x002e_VetsisStatus" minOccurs="0"/>
                <xsd:element ref="ns2:CynthiaStatus" minOccurs="0"/>
                <xsd:element ref="ns2:ZubairStatus" minOccurs="0"/>
                <xsd:element ref="ns2:ExhibitRef" minOccurs="0"/>
                <xsd:element ref="ns2:Ex_x002e_" minOccurs="0"/>
                <xsd:element ref="ns2:BBA_DRP" minOccurs="0"/>
                <xsd:element ref="ns2:ErinIntervention" minOccurs="0"/>
                <xsd:element ref="ns2:Attachment" minOccurs="0"/>
                <xsd:element ref="ns2:GlenWinn" minOccurs="0"/>
                <xsd:element ref="ns2:StatusNotes" minOccurs="0"/>
                <xsd:element ref="ns2:GeneralNotes" minOccurs="0"/>
                <xsd:element ref="ns2:MediaServiceBillingMetadata" minOccurs="0"/>
                <xsd:element ref="ns2:BBA_Comments" minOccurs="0"/>
                <xsd:element ref="ns2:IRR" minOccurs="0"/>
                <xsd:element ref="ns2:ABlair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95137c-d42e-468e-9f88-48056057fa51" elementFormDefault="qualified">
    <xsd:import namespace="http://schemas.microsoft.com/office/2006/documentManagement/types"/>
    <xsd:import namespace="http://schemas.microsoft.com/office/infopath/2007/PartnerControls"/>
    <xsd:element name="IRR_x0020_Label" ma:index="1" nillable="true" ma:displayName="IRR Label" ma:description="Exhibit-Intervenor-#" ma:internalName="IRR_x0020_Label">
      <xsd:simpleType>
        <xsd:restriction base="dms:Text">
          <xsd:maxLength value="255"/>
        </xsd:restriction>
      </xsd:simpleType>
    </xsd:element>
    <xsd:element name="Status" ma:index="2" nillable="true" ma:displayName="Main Status (REG ONLY)" ma:default="Drafting stage" ma:description="Stage of production" ma:format="Dropdown" ma:internalName="Status">
      <xsd:simpleType>
        <xsd:restriction base="dms:Choice">
          <xsd:enumeration value="Drafting stage"/>
          <xsd:enumeration value="Draft - ready for Reg review"/>
          <xsd:enumeration value="Witness signed off"/>
          <xsd:enumeration value="Final - To be redacted"/>
          <xsd:enumeration value="Final - Ready for PDF"/>
          <xsd:enumeration value="Torys review required"/>
          <xsd:enumeration value="Torys review complete"/>
          <xsd:enumeration value="ERIN or Στέφανος to review"/>
          <xsd:enumeration value="Reg review complete - ready for sign off"/>
          <xsd:enumeration value="Deferred to Round 2"/>
        </xsd:restriction>
      </xsd:simpleType>
    </xsd:element>
    <xsd:element name="Strategic_x003f_" ma:index="3" nillable="true" ma:displayName="Strategic?" ma:default="0" ma:description="IRRs that require legal review, tie to broader issues, and/or bear risk due to questions asked" ma:format="Dropdown" ma:internalName="Strategic_x003f_">
      <xsd:simpleType>
        <xsd:restriction base="dms:Boolean"/>
      </xsd:simpleType>
    </xsd:element>
    <xsd:element name="Witness_x0028_es_x0029_" ma:index="4" nillable="true" ma:displayName="Witness(es)" ma:description="All Witnesses responsible for approving responses" ma:format="Dropdown" ma:internalName="Witness_x0028_es_x0029_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ynthia"/>
                    <xsd:enumeration value="Zubair"/>
                    <xsd:enumeration value="S. Sheehy"/>
                    <xsd:enumeration value="S. Vetsis"/>
                    <xsd:enumeration value="Sam"/>
                    <xsd:enumeration value="Usman"/>
                    <xsd:enumeration value="Saad"/>
                    <xsd:enumeration value="Munish"/>
                    <xsd:enumeration value="Kriston"/>
                    <xsd:enumeration value="Lincoln"/>
                    <xsd:enumeration value="Brad"/>
                    <xsd:enumeration value="A. Blair"/>
                    <xsd:enumeration value="S. Fenrick (SV)"/>
                    <xsd:enumeration value="Not Yet Assigned"/>
                  </xsd:restriction>
                </xsd:simpleType>
              </xsd:element>
            </xsd:sequence>
          </xsd:extension>
        </xsd:complexContent>
      </xsd:complexType>
    </xsd:element>
    <xsd:element name="FinanceInputs_x002f_Validation" ma:index="5" nillable="true" ma:displayName="Finance Inputs/Validation" ma:default="N/A" ma:description="Response requires data from Finance, or Finance review and validation" ma:format="Dropdown" ma:internalName="FinanceInputs_x002f_Validation">
      <xsd:simpleType>
        <xsd:restriction base="dms:Choice">
          <xsd:enumeration value="Finance review or inputs outstanding"/>
          <xsd:enumeration value="Ready for Finance review"/>
          <xsd:enumeration value="Finance review/input complete"/>
          <xsd:enumeration value="N/A"/>
        </xsd:restriction>
      </xsd:simpleType>
    </xsd:element>
    <xsd:element name="Confidential" ma:index="6" nillable="true" ma:displayName="Confidential" ma:default="N/A" ma:description="Stage of confidentiality for those requiring that treatment" ma:format="Dropdown" ma:internalName="Confidential">
      <xsd:simpleType>
        <xsd:restriction base="dms:Choice">
          <xsd:enumeration value="Possibly Confidential - Internal review required"/>
          <xsd:enumeration value="Confidential - Redactions needed"/>
          <xsd:enumeration value="Confidential - Proposed redactions ready"/>
          <xsd:enumeration value="Confidential - Torys review required"/>
          <xsd:enumeration value="Confidential - Elexicon input required"/>
          <xsd:enumeration value="Confidential - Ready - Marked-up version"/>
          <xsd:enumeration value="Confidential - Ready - Public version"/>
          <xsd:enumeration value="N/A"/>
          <xsd:enumeration value="Reviewed - Confirmed not confidential"/>
        </xsd:restriction>
      </xsd:simpleType>
    </xsd:element>
    <xsd:element name="TorysCounsel" ma:index="7" nillable="true" ma:displayName="Torys' Counsel" ma:default="N/A" ma:description="Name of lawyer" ma:format="Dropdown" ma:internalName="TorysCounsel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aliana"/>
                    <xsd:enumeration value="Daniel"/>
                    <xsd:enumeration value="Meghan"/>
                    <xsd:enumeration value="Arlen"/>
                    <xsd:enumeration value="Jonathan"/>
                    <xsd:enumeration value="N/A"/>
                  </xsd:restriction>
                </xsd:simpleType>
              </xsd:element>
            </xsd:sequence>
          </xsd:extension>
        </xsd:complexContent>
      </xsd:complexType>
    </xsd:element>
    <xsd:element name="AnchorIRR" ma:index="8" nillable="true" ma:displayName="Anchor IRR" ma:default="0" ma:description="Identifies IRRs that address key topics and are cite in other IR responses" ma:format="Dropdown" ma:internalName="AnchorIRR">
      <xsd:simpleType>
        <xsd:restriction base="dms:Boolean"/>
      </xsd:simpleType>
    </xsd:element>
    <xsd:element name="CrossReference" ma:index="9" nillable="true" ma:displayName="Cross Reference" ma:description="Captures duplicative or related IRRs to Anchor responses" ma:format="Dropdown" ma:internalName="CrossReference">
      <xsd:simpleType>
        <xsd:restriction base="dms:Note">
          <xsd:maxLength value="255"/>
        </xsd:restriction>
      </xsd:simpleType>
    </xsd:element>
    <xsd:element name="HasExcelAttachment" ma:index="10" nillable="true" ma:displayName="Has Excel Attachment" ma:default="0" ma:description="Identifies IRRs that have Excel attachments that need to be reviewed by the Witness" ma:format="Dropdown" ma:internalName="HasExcelAttachment">
      <xsd:simpleType>
        <xsd:restriction base="dms:Boolean"/>
      </xsd:simpleType>
    </xsd:element>
    <xsd:element name="RegContact" ma:index="11" nillable="true" ma:displayName="Reg Contact" ma:description="Regulatory team member responsible for project management / review" ma:format="Dropdown" ma:internalName="RegContact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arlisle"/>
                    <xsd:enumeration value="Jeff"/>
                    <xsd:enumeration value="Susan"/>
                    <xsd:enumeration value="Erin"/>
                    <xsd:enumeration value="Not Yet Assigned"/>
                  </xsd:restriction>
                </xsd:simpleType>
              </xsd:element>
            </xsd:sequence>
          </xsd:extension>
        </xsd:complexContent>
      </xsd:complexType>
    </xsd:element>
    <xsd:element name="Round2Topic" ma:index="12" nillable="true" ma:displayName="Round 2 Topic" ma:default="0" ma:description="IRRs that relate to evidence update items and should be deferred to the second round. " ma:format="Dropdown" ma:internalName="Round2Topic">
      <xsd:simpleType>
        <xsd:restriction base="dms:Boolean"/>
      </xsd:simpleType>
    </xsd:element>
    <xsd:element name="Issue_x002f_Theme" ma:index="13" nillable="true" ma:displayName="Issue/Theme" ma:description="Tag issue/theme to ensure alignment across multiple IRRs" ma:format="Dropdown" ma:internalName="Issue_x002f_Them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Synergies"/>
                        <xsd:enumeration value="Merger"/>
                        <xsd:enumeration value="Productivity and Efficiency"/>
                        <xsd:enumeration value="Modernization and/or Dx NEXT"/>
                        <xsd:enumeration value="Rate Framework and Clearspring"/>
                        <xsd:enumeration value="Stretch Factor"/>
                        <xsd:enumeration value="Inflation"/>
                        <xsd:enumeration value="Benchmarking"/>
                        <xsd:enumeration value="Investment Planning"/>
                        <xsd:enumeration value="Customer Growth"/>
                        <xsd:enumeration value="Stations Investments"/>
                        <xsd:enumeration value="Reactive Captial"/>
                        <xsd:enumeration value="Customer Engagement"/>
                        <xsd:enumeration value="Reliability"/>
                        <xsd:enumeration value="eDSM"/>
                        <xsd:enumeration value="Capacity and Load Forecast"/>
                        <xsd:enumeration value="Asset Condition and ACA"/>
                        <xsd:enumeration value="Execution and Contractors"/>
                        <xsd:enumeration value="NWS and DERs"/>
                        <xsd:enumeration value="DVAs"/>
                        <xsd:enumeration value="New DVAs"/>
                        <xsd:enumeration value="Workforce and Compensation"/>
                        <xsd:enumeration value="Shared Services"/>
                        <xsd:enumeration value="Letters of Comment"/>
                        <xsd:enumeration value="RRWF"/>
                        <xsd:enumeration value="Chapter 2 Appendices"/>
                        <xsd:enumeration value="Application Costs"/>
                        <xsd:enumeration value="Historical ISA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Metadata" ma:index="1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ME_x0028_s_x0029_" ma:index="24" nillable="true" ma:displayName="SME(s)" ma:description="Magda Sulzycki" ma:format="Dropdown" ma:internalName="SME_x0028_s_x0029_">
      <xsd:simpleType>
        <xsd:restriction base="dms:Text">
          <xsd:maxLength value="255"/>
        </xsd:restriction>
      </xsd:simpleType>
    </xsd:element>
    <xsd:element name="Intervenor" ma:index="25" nillable="true" ma:displayName="Intervenor" ma:description="Acronym identifying Intervenor" ma:format="Dropdown" ma:internalName="Intervenor">
      <xsd:simpleType>
        <xsd:restriction base="dms:Choice">
          <xsd:enumeration value="OEB Staff"/>
          <xsd:enumeration value="BOMA"/>
          <xsd:enumeration value="CCMBC"/>
          <xsd:enumeration value="CCC"/>
          <xsd:enumeration value="DRC"/>
          <xsd:enumeration value="Energy Probe"/>
          <xsd:enumeration value="Pollution Probe"/>
          <xsd:enumeration value="PWU"/>
          <xsd:enumeration value="QMA"/>
          <xsd:enumeration value="SEC"/>
          <xsd:enumeration value="VECC"/>
          <xsd:enumeration value="N/A"/>
        </xsd:restriction>
      </xsd:simpleType>
    </xsd:element>
    <xsd:element name="S_x002e_SheehyStatus" ma:index="26" nillable="true" ma:displayName="S. Sheehy Status" ma:default="N/A" ma:format="Dropdown" ma:internalName="S_x002e_Sheehy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UsmanStatus" ma:index="27" nillable="true" ma:displayName="Usman Status" ma:default="N/A" ma:format="Dropdown" ma:internalName="Usman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SaadStatus" ma:index="28" nillable="true" ma:displayName="Saad Status" ma:default="N/A" ma:format="Dropdown" ma:internalName="Saad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SamStatus" ma:index="29" nillable="true" ma:displayName="Sam Status" ma:default="N/A" ma:format="Dropdown" ma:internalName="Sam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MunishStatus" ma:index="30" nillable="true" ma:displayName="Munish Status" ma:default="N/A" ma:format="Dropdown" ma:internalName="Munish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LincolnStatus" ma:index="31" nillable="true" ma:displayName="Lincoln Status" ma:default="N/A" ma:format="Dropdown" ma:internalName="Lincoln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KristonStatus" ma:index="32" nillable="true" ma:displayName="Kriston Status" ma:default="N/A" ma:format="Dropdown" ma:internalName="Kriston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BradStatus" ma:index="33" nillable="true" ma:displayName="Brad Status" ma:default="N/A" ma:format="Dropdown" ma:internalName="Brad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S_x002e_VetsisStatus" ma:index="34" nillable="true" ma:displayName="Στέφανος" ma:default="N/A" ma:format="Dropdown" ma:internalName="S_x002e_Vetsis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CynthiaStatus" ma:index="35" nillable="true" ma:displayName="Cynthia Status" ma:default="N/A" ma:format="Dropdown" ma:internalName="Cynthia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ady for sign-off"/>
          <xsd:enumeration value="Witness signed off"/>
          <xsd:enumeration value="N/A"/>
        </xsd:restriction>
      </xsd:simpleType>
    </xsd:element>
    <xsd:element name="ZubairStatus" ma:index="36" nillable="true" ma:displayName="Zubair Status" ma:default="N/A" ma:format="Dropdown" ma:internalName="Zubair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ExhibitRef" ma:index="37" nillable="true" ma:displayName="Exhibit Ref" ma:format="Dropdown" ma:internalName="ExhibitRef">
      <xsd:simpleType>
        <xsd:restriction base="dms:Text">
          <xsd:maxLength value="255"/>
        </xsd:restriction>
      </xsd:simpleType>
    </xsd:element>
    <xsd:element name="Ex_x002e_" ma:index="38" nillable="true" ma:displayName="Ex." ma:default="Ex 1" ma:format="RadioButtons" ma:internalName="Ex_x002e_">
      <xsd:simpleType>
        <xsd:restriction base="dms:Choice">
          <xsd:enumeration value="Ex 1"/>
          <xsd:enumeration value="Ex 2"/>
          <xsd:enumeration value="Ex 3"/>
          <xsd:enumeration value="Ex 4"/>
          <xsd:enumeration value="Ex 5"/>
          <xsd:enumeration value="Ex 6"/>
          <xsd:enumeration value="Ex 7"/>
          <xsd:enumeration value="Ex 8"/>
          <xsd:enumeration value="Ex 9"/>
          <xsd:enumeration value="Ex 10"/>
        </xsd:restriction>
      </xsd:simpleType>
    </xsd:element>
    <xsd:element name="BBA_DRP" ma:index="39" nillable="true" ma:displayName="BBA_DRP" ma:format="Dropdown" ma:list="UserInfo" ma:SharePointGroup="0" ma:internalName="BBA_DRP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rinIntervention" ma:index="40" nillable="true" ma:displayName="Erin Intervention" ma:default="0" ma:format="Dropdown" ma:internalName="ErinIntervention">
      <xsd:simpleType>
        <xsd:restriction base="dms:Boolean"/>
      </xsd:simpleType>
    </xsd:element>
    <xsd:element name="Attachment" ma:index="41" nillable="true" ma:displayName="Attachment" ma:default="0" ma:format="Dropdown" ma:internalName="Attachment">
      <xsd:simpleType>
        <xsd:restriction base="dms:Boolean"/>
      </xsd:simpleType>
    </xsd:element>
    <xsd:element name="GlenWinn" ma:index="42" nillable="true" ma:displayName="Glen Winn" ma:format="Dropdown" ma:list="UserInfo" ma:SharePointGroup="0" ma:internalName="GlenWin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sNotes" ma:index="43" nillable="true" ma:displayName="Status Notes" ma:format="Dropdown" ma:internalName="StatusNotes">
      <xsd:simpleType>
        <xsd:restriction base="dms:Note">
          <xsd:maxLength value="255"/>
        </xsd:restriction>
      </xsd:simpleType>
    </xsd:element>
    <xsd:element name="GeneralNotes" ma:index="44" nillable="true" ma:displayName="General Notes" ma:description="General notes to aid in completion of IRs" ma:format="Dropdown" ma:internalName="GeneralNotes">
      <xsd:simpleType>
        <xsd:restriction base="dms:Note">
          <xsd:maxLength value="255"/>
        </xsd:restriction>
      </xsd:simpleType>
    </xsd:element>
    <xsd:element name="MediaServiceBillingMetadata" ma:index="45" nillable="true" ma:displayName="MediaServiceBillingMetadata" ma:hidden="true" ma:internalName="MediaServiceBillingMetadata" ma:readOnly="true">
      <xsd:simpleType>
        <xsd:restriction base="dms:Note"/>
      </xsd:simpleType>
    </xsd:element>
    <xsd:element name="BBA_Comments" ma:index="46" nillable="true" ma:displayName="BBA_Comments" ma:format="Dropdown" ma:internalName="BBA_Comments">
      <xsd:simpleType>
        <xsd:restriction base="dms:Note">
          <xsd:maxLength value="255"/>
        </xsd:restriction>
      </xsd:simpleType>
    </xsd:element>
    <xsd:element name="IRR" ma:index="47" nillable="true" ma:displayName="Item (not IRR)" ma:default="0" ma:format="Dropdown" ma:internalName="IRR">
      <xsd:simpleType>
        <xsd:restriction base="dms:Boolean"/>
      </xsd:simpleType>
    </xsd:element>
    <xsd:element name="ABlairStatus" ma:index="48" nillable="true" ma:displayName="A Blair Status" ma:default="N/A" ma:format="Dropdown" ma:internalName="ABlairStatus">
      <xsd:simpleType>
        <xsd:restriction base="dms:Choice">
          <xsd:enumeration value="Draft - with DRP"/>
          <xsd:enumeration value="Draft - Ready for Review"/>
          <xsd:enumeration value="DRP/SME input required"/>
          <xsd:enumeration value="Revised draft - with DRP"/>
          <xsd:enumeration value="Revised draft ready for review"/>
          <xsd:enumeration value="Reg done ready for Witness Sign-off"/>
          <xsd:enumeration value="Witness sign-off"/>
          <xsd:enumeration value="AB done - ready for SK"/>
          <xsd:enumeration value="N/A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CA12F91-81E7-4ED5-9572-0539420438B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61273F-DE3D-4F6E-9BF9-0AF88B04D175}">
  <ds:schemaRefs>
    <ds:schemaRef ds:uri="6a95137c-d42e-468e-9f88-48056057fa51"/>
    <ds:schemaRef ds:uri="http://schemas.microsoft.com/office/2006/documentManagement/types"/>
    <ds:schemaRef ds:uri="http://www.w3.org/XML/1998/namespace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38B439D9-6655-43F1-AA70-D9B6D3D2F8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95137c-d42e-468e-9f88-48056057fa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App2.-L OM&amp;A per Cust FTE</vt:lpstr>
    </vt:vector>
  </TitlesOfParts>
  <Manager/>
  <Company>Elexicon Energy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Jennifer Cowles</dc:creator>
  <cp:keywords/>
  <dc:description/>
  <cp:lastModifiedBy>Susan Kim</cp:lastModifiedBy>
  <cp:revision/>
  <dcterms:created xsi:type="dcterms:W3CDTF">2025-10-06T20:39:48Z</dcterms:created>
  <dcterms:modified xsi:type="dcterms:W3CDTF">2026-05-08T02:25:59Z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0x01010078167192D49BE74B8E487B64E9012969</vt:lpwstr>
  </property>
  <property fmtid="{D5CDD505-2E9C-101B-9397-08002B2CF9AE}" pid="3" name="MediaServiceImageTags">
    <vt:lpwstr/>
  </property>
</Properties>
</file>