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4" documentId="13_ncr:1_{E8A7B38D-29F6-40EF-9BE2-BA051F93AEC3}" xr6:coauthVersionLast="47" xr6:coauthVersionMax="47" xr10:uidLastSave="{F7BC338E-467F-43AE-A978-9D84626A8E01}"/>
  <bookViews>
    <workbookView xWindow="-63480" yWindow="-1290" windowWidth="29040" windowHeight="15720" xr2:uid="{75DFA981-0C74-417C-8F58-101B0B301B05}"/>
  </bookViews>
  <sheets>
    <sheet name="App.2-H Other Rev" sheetId="1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RebaseYear">'[1]LDC Info'!$E$28</definedName>
    <definedName name="TestYear">'[1]LDC Info'!$E$24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4" i="1" l="1"/>
  <c r="D164" i="1"/>
  <c r="E156" i="1"/>
  <c r="D156" i="1"/>
  <c r="E149" i="1"/>
  <c r="D149" i="1"/>
  <c r="E141" i="1"/>
  <c r="D141" i="1"/>
  <c r="E133" i="1"/>
  <c r="D133" i="1"/>
  <c r="E125" i="1"/>
  <c r="D125" i="1"/>
  <c r="E118" i="1"/>
  <c r="D118" i="1"/>
  <c r="E111" i="1"/>
  <c r="D111" i="1"/>
  <c r="D103" i="1"/>
  <c r="E95" i="1"/>
  <c r="D95" i="1"/>
  <c r="E88" i="1"/>
  <c r="D88" i="1"/>
  <c r="E68" i="1"/>
  <c r="D68" i="1"/>
  <c r="E59" i="1"/>
  <c r="D59" i="1"/>
  <c r="E51" i="1"/>
  <c r="D51" i="1"/>
  <c r="E103" i="1" l="1"/>
  <c r="E81" i="1"/>
  <c r="D81" i="1"/>
  <c r="E34" i="1"/>
  <c r="D34" i="1"/>
  <c r="E33" i="1"/>
  <c r="D33" i="1"/>
  <c r="D35" i="1"/>
  <c r="E35" i="1"/>
  <c r="E36" i="1" l="1"/>
  <c r="E37" i="1" s="1"/>
  <c r="D36" i="1"/>
  <c r="D37" i="1" s="1"/>
</calcChain>
</file>

<file path=xl/sharedStrings.xml><?xml version="1.0" encoding="utf-8"?>
<sst xmlns="http://schemas.openxmlformats.org/spreadsheetml/2006/main" count="213" uniqueCount="86">
  <si>
    <t>File Number:</t>
  </si>
  <si>
    <t>EB-2025-0312</t>
  </si>
  <si>
    <t>Exhibit:</t>
  </si>
  <si>
    <t>Tab:</t>
  </si>
  <si>
    <t>Schedule:</t>
  </si>
  <si>
    <t>Show RRR data</t>
  </si>
  <si>
    <t>Page:</t>
  </si>
  <si>
    <t>Yes</t>
  </si>
  <si>
    <t>Date:</t>
  </si>
  <si>
    <t>Appendix 2-H</t>
  </si>
  <si>
    <t>Other Revenue</t>
  </si>
  <si>
    <t>USoA #</t>
  </si>
  <si>
    <t>USoA Description</t>
  </si>
  <si>
    <t>Actual</t>
  </si>
  <si>
    <t>Mar-2025 YTD</t>
  </si>
  <si>
    <t>Mar-2026 YTD</t>
  </si>
  <si>
    <t>Reporting Basis</t>
  </si>
  <si>
    <t>MIFRS</t>
  </si>
  <si>
    <t>Retail Services Revenues</t>
  </si>
  <si>
    <t>Service Transaction Requests (STR) Revenues</t>
  </si>
  <si>
    <t>SSS Administration Revenue</t>
  </si>
  <si>
    <t>Rent from Electric Property</t>
  </si>
  <si>
    <t>Late Payment Charges</t>
  </si>
  <si>
    <t>Miscellaneous Service Revenues</t>
  </si>
  <si>
    <t>Regulatory Debits</t>
  </si>
  <si>
    <t>Regulatory Credits</t>
  </si>
  <si>
    <t>Revenues from Merchandise</t>
  </si>
  <si>
    <t>Costs and Expenses of Merchandising</t>
  </si>
  <si>
    <t>Profits and Losses from Financial Instrument Hedges</t>
  </si>
  <si>
    <t>Gain on Disposition of Utility and Other Property</t>
  </si>
  <si>
    <t>Revenues from Non Rate-Regulated Utility Operations</t>
  </si>
  <si>
    <t>Expenses of Non Rate-Regulated Utility Operations</t>
  </si>
  <si>
    <t>Miscellaneous Non-Operating Income</t>
  </si>
  <si>
    <t>Foreign Exchange Gains and Losses, Including Amortization</t>
  </si>
  <si>
    <t>Interest and Dividend Income</t>
  </si>
  <si>
    <t>Other Operating Revenues</t>
  </si>
  <si>
    <t>Other Income and Deductions</t>
  </si>
  <si>
    <t>Total</t>
  </si>
  <si>
    <r>
      <t>Description</t>
    </r>
    <r>
      <rPr>
        <b/>
        <sz val="10"/>
        <rFont val="Arial"/>
        <family val="2"/>
      </rPr>
      <t xml:space="preserve">                          </t>
    </r>
    <r>
      <rPr>
        <b/>
        <u/>
        <sz val="10"/>
        <rFont val="Arial"/>
        <family val="2"/>
      </rPr>
      <t>Account(s)</t>
    </r>
  </si>
  <si>
    <t>Miscellaneous Service Revenues: 4235</t>
  </si>
  <si>
    <t>Late Payment Charges:               4225</t>
  </si>
  <si>
    <t>Other Distribution Revenues:        4082, 4084, 4086, 4090, 4205, 4210, 4215, 4220, 4230, 4240, 4245</t>
  </si>
  <si>
    <t>Other Income and Expenses:       4305, 4310, 4315, 4320, 4325, 4330, 4335, 4340, 4345, 4350, 4355, 4357, 4360, 4362, 4365, 4370, 4375, 4380, 4385, 4390, 4395, 4398, 4405, 4410, 4415, 4420</t>
  </si>
  <si>
    <t>Account Breakdown Details</t>
  </si>
  <si>
    <t xml:space="preserve">Account 4082 - Retail Services Revenues </t>
  </si>
  <si>
    <t>Retailers' Charges</t>
  </si>
  <si>
    <t xml:space="preserve">Account 4086 - SSS Administration Revenue </t>
  </si>
  <si>
    <t>SSS Administrative Revenue</t>
  </si>
  <si>
    <t>SSS Admin Unbilled</t>
  </si>
  <si>
    <t xml:space="preserve">Account 4210 - Rent from Electric Property </t>
  </si>
  <si>
    <t>Revenue - POP License</t>
  </si>
  <si>
    <t>Net Movement</t>
  </si>
  <si>
    <t>Account 4235 - Miscellaneous Service Revenues</t>
  </si>
  <si>
    <t>Deferred Variance - Collection of Account Charge</t>
  </si>
  <si>
    <t>Account Set Up Charges</t>
  </si>
  <si>
    <t>MicroFIT</t>
  </si>
  <si>
    <t>NSF Collection Charges</t>
  </si>
  <si>
    <t>Connection-Reconnection Charges</t>
  </si>
  <si>
    <t>Easement/Legal Letters</t>
  </si>
  <si>
    <t>Credit Reference</t>
  </si>
  <si>
    <t xml:space="preserve">Account 4305 - Regulatory Debits </t>
  </si>
  <si>
    <t>Transitonal PP&amp;E (capitalized interest)</t>
  </si>
  <si>
    <t xml:space="preserve">Account 4310 - Regulatory Credits </t>
  </si>
  <si>
    <t>Transitional PP&amp;E (loss on retirement)</t>
  </si>
  <si>
    <t>Account 4325 - Revenues from Merchandise</t>
  </si>
  <si>
    <t>MAR-Recoverable - Gross Revenue</t>
  </si>
  <si>
    <t>MAR-Income Reclass</t>
  </si>
  <si>
    <t>Account 4330 - Costs and Expenses of Merchandising</t>
  </si>
  <si>
    <t>MAR-Recoverable - Gross Expense</t>
  </si>
  <si>
    <t>Miscellaneous Revenue</t>
  </si>
  <si>
    <t xml:space="preserve">Account 4335 - Profits and Losses from Financial Instrument Hedges </t>
  </si>
  <si>
    <t>Unrealized Gain/Loss on Swap</t>
  </si>
  <si>
    <t xml:space="preserve">Account 4355 - Gain on Disposition of Utility and Other Property </t>
  </si>
  <si>
    <t>Account 4375 - Revenues from Non Rate-Regulated Utility Operations</t>
  </si>
  <si>
    <t>SLA Services to Elexion Energy Affiliates</t>
  </si>
  <si>
    <t>Solar Revenue</t>
  </si>
  <si>
    <t>Account 4380 - Expenses of Non Rate-Regulated Utility Operations</t>
  </si>
  <si>
    <t>SLA Costs from Elexion Energy Affiliates</t>
  </si>
  <si>
    <t>Solar Expenses</t>
  </si>
  <si>
    <t>Account 4390 - Miscellaneous Non-Operating Income</t>
  </si>
  <si>
    <t>Sale of Scrap &amp; Misc Material</t>
  </si>
  <si>
    <t>NSF Bank Fees</t>
  </si>
  <si>
    <t>Account 4398 - Foreign Exchange Gains and Losses, Including Amortization</t>
  </si>
  <si>
    <t xml:space="preserve">Account 4405 - Interest and Dividend Income </t>
  </si>
  <si>
    <t>Finance Charges</t>
  </si>
  <si>
    <t>Interest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</si>
</sst>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&quot;$&quot;* #,##0_-;\-&quot;$&quot;* #,##0_-;_-&quot;$&quot;* &quot;-&quot;??_-;_-@_-"/>
    <numFmt numFmtId="166" formatCode="_-* #,##0_-;\-* #,##0_-;_-* &quot;-&quot;??_-;_-@_-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2" borderId="0" xfId="2" applyFont="1" applyFill="1" applyAlignment="1">
      <alignment horizontal="right" vertical="top"/>
    </xf>
    <xf numFmtId="0" fontId="5" fillId="3" borderId="1" xfId="0" applyFont="1" applyFill="1" applyBorder="1" applyAlignment="1" applyProtection="1">
      <alignment horizontal="right" vertical="top"/>
      <protection locked="0"/>
    </xf>
    <xf numFmtId="0" fontId="6" fillId="2" borderId="0" xfId="2" applyFont="1" applyFill="1"/>
    <xf numFmtId="0" fontId="7" fillId="2" borderId="0" xfId="0" applyFont="1" applyFill="1"/>
    <xf numFmtId="0" fontId="2" fillId="4" borderId="2" xfId="0" applyFont="1" applyFill="1" applyBorder="1" applyProtection="1">
      <protection locked="0"/>
    </xf>
    <xf numFmtId="0" fontId="5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/>
    </xf>
    <xf numFmtId="0" fontId="9" fillId="2" borderId="0" xfId="0" applyFont="1" applyFill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4" borderId="6" xfId="0" applyFont="1" applyFill="1" applyBorder="1"/>
    <xf numFmtId="0" fontId="10" fillId="4" borderId="7" xfId="0" applyFont="1" applyFill="1" applyBorder="1"/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9" xfId="0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12" xfId="0" applyFont="1" applyFill="1" applyBorder="1"/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165" fontId="2" fillId="2" borderId="0" xfId="0" applyNumberFormat="1" applyFont="1" applyFill="1"/>
    <xf numFmtId="0" fontId="4" fillId="2" borderId="0" xfId="0" applyFont="1" applyFill="1"/>
    <xf numFmtId="0" fontId="3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/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left" indent="1"/>
      <protection locked="0"/>
    </xf>
    <xf numFmtId="0" fontId="11" fillId="2" borderId="22" xfId="0" applyFont="1" applyFill="1" applyBorder="1" applyAlignment="1" applyProtection="1">
      <alignment horizontal="left" indent="1"/>
      <protection locked="0"/>
    </xf>
    <xf numFmtId="0" fontId="11" fillId="2" borderId="22" xfId="0" applyFont="1" applyFill="1" applyBorder="1" applyProtection="1">
      <protection locked="0"/>
    </xf>
    <xf numFmtId="0" fontId="11" fillId="2" borderId="25" xfId="0" applyFont="1" applyFill="1" applyBorder="1" applyAlignment="1" applyProtection="1">
      <alignment horizontal="left" indent="1"/>
      <protection locked="0"/>
    </xf>
    <xf numFmtId="0" fontId="11" fillId="2" borderId="23" xfId="0" applyFont="1" applyFill="1" applyBorder="1" applyProtection="1">
      <protection locked="0"/>
    </xf>
    <xf numFmtId="166" fontId="11" fillId="2" borderId="0" xfId="1" applyNumberFormat="1" applyFont="1" applyFill="1"/>
    <xf numFmtId="0" fontId="11" fillId="2" borderId="0" xfId="0" applyFont="1" applyFill="1" applyProtection="1">
      <protection locked="0"/>
    </xf>
    <xf numFmtId="166" fontId="2" fillId="2" borderId="0" xfId="1" applyNumberFormat="1" applyFont="1" applyFill="1"/>
    <xf numFmtId="0" fontId="15" fillId="2" borderId="0" xfId="0" applyFont="1" applyFill="1" applyAlignment="1" applyProtection="1">
      <alignment horizontal="right"/>
      <protection locked="0"/>
    </xf>
    <xf numFmtId="166" fontId="11" fillId="3" borderId="2" xfId="1" applyNumberFormat="1" applyFont="1" applyFill="1" applyBorder="1" applyProtection="1">
      <protection locked="0"/>
    </xf>
    <xf numFmtId="166" fontId="11" fillId="3" borderId="9" xfId="1" applyNumberFormat="1" applyFont="1" applyFill="1" applyBorder="1" applyProtection="1">
      <protection locked="0"/>
    </xf>
    <xf numFmtId="166" fontId="11" fillId="2" borderId="2" xfId="1" applyNumberFormat="1" applyFont="1" applyFill="1" applyBorder="1"/>
    <xf numFmtId="166" fontId="11" fillId="2" borderId="11" xfId="1" applyNumberFormat="1" applyFont="1" applyFill="1" applyBorder="1"/>
    <xf numFmtId="166" fontId="12" fillId="2" borderId="16" xfId="1" applyNumberFormat="1" applyFont="1" applyFill="1" applyBorder="1" applyProtection="1"/>
    <xf numFmtId="166" fontId="3" fillId="2" borderId="16" xfId="1" applyNumberFormat="1" applyFont="1" applyFill="1" applyBorder="1"/>
    <xf numFmtId="166" fontId="3" fillId="2" borderId="26" xfId="1" applyNumberFormat="1" applyFont="1" applyFill="1" applyBorder="1"/>
    <xf numFmtId="166" fontId="11" fillId="0" borderId="2" xfId="1" applyNumberFormat="1" applyFont="1" applyFill="1" applyBorder="1" applyProtection="1">
      <protection locked="0"/>
    </xf>
    <xf numFmtId="166" fontId="11" fillId="0" borderId="9" xfId="1" applyNumberFormat="1" applyFont="1" applyFill="1" applyBorder="1" applyProtection="1">
      <protection locked="0"/>
    </xf>
    <xf numFmtId="166" fontId="11" fillId="3" borderId="14" xfId="1" applyNumberFormat="1" applyFont="1" applyFill="1" applyBorder="1" applyProtection="1">
      <protection locked="0"/>
    </xf>
    <xf numFmtId="166" fontId="11" fillId="3" borderId="24" xfId="1" applyNumberFormat="1" applyFont="1" applyFill="1" applyBorder="1" applyProtection="1">
      <protection locked="0"/>
    </xf>
    <xf numFmtId="14" fontId="5" fillId="3" borderId="1" xfId="0" applyNumberFormat="1" applyFont="1" applyFill="1" applyBorder="1" applyAlignment="1" applyProtection="1">
      <alignment horizontal="right" vertical="top"/>
      <protection locked="0"/>
    </xf>
    <xf numFmtId="0" fontId="14" fillId="2" borderId="0" xfId="0" applyFont="1" applyFill="1" applyAlignment="1">
      <alignment horizontal="center"/>
    </xf>
    <xf numFmtId="0" fontId="11" fillId="5" borderId="10" xfId="0" applyFont="1" applyFill="1" applyBorder="1"/>
    <xf numFmtId="0" fontId="11" fillId="5" borderId="2" xfId="0" applyFont="1" applyFill="1" applyBorder="1"/>
    <xf numFmtId="0" fontId="8" fillId="2" borderId="0" xfId="0" applyFont="1" applyFill="1"/>
    <xf numFmtId="166" fontId="12" fillId="2" borderId="26" xfId="1" applyNumberFormat="1" applyFont="1" applyFill="1" applyBorder="1" applyProtection="1"/>
    <xf numFmtId="166" fontId="11" fillId="0" borderId="14" xfId="1" applyNumberFormat="1" applyFont="1" applyFill="1" applyBorder="1" applyProtection="1">
      <protection locked="0"/>
    </xf>
    <xf numFmtId="166" fontId="11" fillId="0" borderId="24" xfId="1" applyNumberFormat="1" applyFont="1" applyFill="1" applyBorder="1" applyProtection="1">
      <protection locked="0"/>
    </xf>
    <xf numFmtId="0" fontId="12" fillId="0" borderId="0" xfId="0" applyFont="1"/>
    <xf numFmtId="0" fontId="2" fillId="0" borderId="0" xfId="0" applyFont="1"/>
    <xf numFmtId="0" fontId="3" fillId="6" borderId="4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27" xfId="0" applyFont="1" applyFill="1" applyBorder="1" applyAlignment="1">
      <alignment horizontal="center" wrapText="1"/>
    </xf>
    <xf numFmtId="0" fontId="3" fillId="2" borderId="0" xfId="0" applyFont="1" applyFill="1" applyAlignment="1" applyProtection="1">
      <alignment horizontal="left"/>
      <protection locked="0"/>
    </xf>
    <xf numFmtId="166" fontId="3" fillId="2" borderId="0" xfId="1" applyNumberFormat="1" applyFont="1" applyFill="1" applyBorder="1"/>
    <xf numFmtId="0" fontId="11" fillId="2" borderId="28" xfId="0" applyFont="1" applyFill="1" applyBorder="1" applyAlignment="1" applyProtection="1">
      <alignment horizontal="left" indent="1"/>
      <protection locked="0"/>
    </xf>
    <xf numFmtId="0" fontId="11" fillId="2" borderId="29" xfId="0" applyFont="1" applyFill="1" applyBorder="1" applyAlignment="1" applyProtection="1">
      <alignment horizontal="left" indent="1"/>
      <protection locked="0"/>
    </xf>
    <xf numFmtId="166" fontId="11" fillId="3" borderId="30" xfId="1" applyNumberFormat="1" applyFont="1" applyFill="1" applyBorder="1" applyProtection="1">
      <protection locked="0"/>
    </xf>
    <xf numFmtId="0" fontId="0" fillId="2" borderId="0" xfId="0" applyFill="1"/>
    <xf numFmtId="0" fontId="14" fillId="2" borderId="0" xfId="0" applyFont="1" applyFill="1"/>
    <xf numFmtId="166" fontId="2" fillId="2" borderId="0" xfId="0" applyNumberFormat="1" applyFont="1" applyFill="1"/>
    <xf numFmtId="38" fontId="2" fillId="2" borderId="0" xfId="0" applyNumberFormat="1" applyFont="1" applyFill="1"/>
    <xf numFmtId="164" fontId="2" fillId="2" borderId="0" xfId="0" applyNumberFormat="1" applyFont="1" applyFill="1"/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left" vertical="top" wrapText="1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1" fillId="2" borderId="21" xfId="0" applyFont="1" applyFill="1" applyBorder="1" applyAlignment="1" applyProtection="1">
      <alignment horizontal="left" indent="1"/>
      <protection locked="0"/>
    </xf>
    <xf numFmtId="0" fontId="11" fillId="2" borderId="22" xfId="0" applyFont="1" applyFill="1" applyBorder="1" applyAlignment="1" applyProtection="1">
      <alignment horizontal="left" indent="1"/>
      <protection locked="0"/>
    </xf>
    <xf numFmtId="0" fontId="14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E382758D-5A2F-418B-AC6F-E3D73FD03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orporate%20Planning/Rate%20Application%20Backup/Chapter%202%20Filing%20Appendices/2026_Filing_Requirements_Chapter2_Appendices_1.0_.xlsm" TargetMode="External"/><Relationship Id="rId2" Type="http://schemas.openxmlformats.org/officeDocument/2006/relationships/externalLinkPath" Target="file:///S:\Corporate%20Planning\Rate%20Application%20Backup\Chapter%202%20Filing%20Appendices\2026_Filing_Requirements_Chapter2_Appendices_1.0_.xlsm" TargetMode="External"/><Relationship Id="rId1" Type="http://schemas.openxmlformats.org/officeDocument/2006/relationships/externalLinkPath" Target="/Corporate%20Planning/Rate%20Application%20Backup/Chapter%202%20Filing%20Appendices/2026_Filing_Requirements_Chapter2_Appendices_1.0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2.1.4_ServiceQuality old"/>
      <sheetName val="App.2-H_Other_Rev"/>
      <sheetName val="Hidden_Other Revenue"/>
      <sheetName val="App_2-I LF_CDM"/>
      <sheetName val="lists"/>
      <sheetName val="2.1.7  All Accounts"/>
      <sheetName val="App.2-IA_Load_Forecast_Instrct"/>
      <sheetName val="App.2-IB_Load_Forecast_Analysis"/>
      <sheetName val="2.1.5.6"/>
      <sheetName val="2.1.4_ServiceQuality"/>
      <sheetName val="2.1.7 - System OM (2-AB)"/>
      <sheetName val="2.1.4 SAIDI SAIFI"/>
      <sheetName val="2018 Adjusted SAIDI and SAIFI"/>
      <sheetName val="2019 Adjusted SAIDI and SAIFI"/>
      <sheetName val="2020"/>
      <sheetName val="Several_Accounts"/>
      <sheetName val="2.1.2"/>
      <sheetName val="2.1.5.4"/>
      <sheetName val="FTE"/>
      <sheetName val="OM&amp;A_Expenses"/>
      <sheetName val="App.2-JA_OM&amp;A_Summary_Analys"/>
      <sheetName val="Hidden_OM&amp;A Summary"/>
      <sheetName val="App.2-JB_OM&amp;A_Cost _Drivers"/>
      <sheetName val="App.2-JC_OMA Programs"/>
      <sheetName val="App.2-JD_OM&amp;A USoA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A50EB-D075-406C-955A-3BEBBF6EF2BE}">
  <dimension ref="A1:S164"/>
  <sheetViews>
    <sheetView tabSelected="1" topLeftCell="A7" zoomScale="90" zoomScaleNormal="90" workbookViewId="0">
      <selection activeCell="D20" sqref="D20"/>
    </sheetView>
  </sheetViews>
  <sheetFormatPr defaultColWidth="9.42578125" defaultRowHeight="14.25"/>
  <cols>
    <col min="1" max="1" width="1.5703125" style="1" customWidth="1"/>
    <col min="2" max="2" width="11.42578125" style="1" customWidth="1"/>
    <col min="3" max="3" width="57.5703125" style="1" customWidth="1"/>
    <col min="4" max="4" width="14" style="1" customWidth="1"/>
    <col min="5" max="15" width="13.5703125" style="1" customWidth="1"/>
    <col min="16" max="18" width="9.42578125" style="1"/>
    <col min="19" max="19" width="9.42578125" style="1" hidden="1" customWidth="1"/>
    <col min="20" max="16384" width="9.42578125" style="1"/>
  </cols>
  <sheetData>
    <row r="1" spans="2:15">
      <c r="F1" s="3" t="s">
        <v>0</v>
      </c>
      <c r="G1" s="4" t="s">
        <v>1</v>
      </c>
      <c r="H1" s="2"/>
    </row>
    <row r="2" spans="2:15">
      <c r="F2" s="3" t="s">
        <v>2</v>
      </c>
      <c r="G2" s="5">
        <v>6</v>
      </c>
      <c r="H2" s="2"/>
    </row>
    <row r="3" spans="2:15">
      <c r="F3" s="3" t="s">
        <v>3</v>
      </c>
      <c r="G3" s="5">
        <v>3</v>
      </c>
      <c r="H3" s="2"/>
    </row>
    <row r="4" spans="2:15" ht="15">
      <c r="B4" s="6"/>
      <c r="F4" s="3" t="s">
        <v>4</v>
      </c>
      <c r="G4" s="5">
        <v>1</v>
      </c>
      <c r="H4" s="2"/>
    </row>
    <row r="5" spans="2:15" ht="15">
      <c r="B5" s="7" t="s">
        <v>5</v>
      </c>
      <c r="F5" s="3" t="s">
        <v>6</v>
      </c>
      <c r="G5" s="5"/>
      <c r="H5" s="2"/>
    </row>
    <row r="6" spans="2:15">
      <c r="B6" s="8" t="s">
        <v>7</v>
      </c>
      <c r="F6" s="3"/>
      <c r="G6" s="9"/>
      <c r="H6" s="2"/>
    </row>
    <row r="7" spans="2:15">
      <c r="F7" s="3" t="s">
        <v>8</v>
      </c>
      <c r="G7" s="58">
        <v>46150</v>
      </c>
      <c r="H7" s="2"/>
    </row>
    <row r="8" spans="2:15">
      <c r="I8" s="10"/>
    </row>
    <row r="9" spans="2:15" ht="18">
      <c r="B9" s="90" t="s">
        <v>9</v>
      </c>
      <c r="C9" s="90"/>
      <c r="D9" s="90"/>
      <c r="E9" s="90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ht="18">
      <c r="B10" s="90" t="s">
        <v>10</v>
      </c>
      <c r="C10" s="90"/>
      <c r="D10" s="90"/>
      <c r="E10" s="90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2:15" s="11" customFormat="1" ht="15" thickBot="1">
      <c r="L11" s="1"/>
    </row>
    <row r="12" spans="2:15">
      <c r="B12" s="12" t="s">
        <v>11</v>
      </c>
      <c r="C12" s="13" t="s">
        <v>12</v>
      </c>
      <c r="D12" s="14" t="s">
        <v>13</v>
      </c>
      <c r="E12" s="15" t="s">
        <v>13</v>
      </c>
    </row>
    <row r="13" spans="2:15">
      <c r="B13" s="16"/>
      <c r="C13" s="17"/>
      <c r="D13" s="18" t="s">
        <v>14</v>
      </c>
      <c r="E13" s="19" t="s">
        <v>15</v>
      </c>
    </row>
    <row r="14" spans="2:15">
      <c r="B14" s="20"/>
      <c r="C14" s="21" t="s">
        <v>16</v>
      </c>
      <c r="D14" s="23" t="s">
        <v>17</v>
      </c>
      <c r="E14" s="24" t="s">
        <v>17</v>
      </c>
    </row>
    <row r="15" spans="2:15">
      <c r="B15" s="25">
        <v>4082</v>
      </c>
      <c r="C15" s="26" t="s">
        <v>18</v>
      </c>
      <c r="D15" s="47">
        <v>19703.849999999999</v>
      </c>
      <c r="E15" s="48">
        <v>19119.38</v>
      </c>
    </row>
    <row r="16" spans="2:15">
      <c r="B16" s="25">
        <v>4084</v>
      </c>
      <c r="C16" s="26" t="s">
        <v>19</v>
      </c>
      <c r="D16" s="47">
        <v>0</v>
      </c>
      <c r="E16" s="48">
        <v>0</v>
      </c>
    </row>
    <row r="17" spans="1:5">
      <c r="B17" s="25">
        <v>4086</v>
      </c>
      <c r="C17" s="26" t="s">
        <v>20</v>
      </c>
      <c r="D17" s="47">
        <v>159063.56</v>
      </c>
      <c r="E17" s="48">
        <v>162504.98000000001</v>
      </c>
    </row>
    <row r="18" spans="1:5">
      <c r="B18" s="25">
        <v>4210</v>
      </c>
      <c r="C18" s="26" t="s">
        <v>21</v>
      </c>
      <c r="D18" s="47">
        <v>176700.3</v>
      </c>
      <c r="E18" s="48">
        <v>176157.23</v>
      </c>
    </row>
    <row r="19" spans="1:5">
      <c r="B19" s="25">
        <v>4225</v>
      </c>
      <c r="C19" s="26" t="s">
        <v>22</v>
      </c>
      <c r="D19" s="47">
        <v>480608.86</v>
      </c>
      <c r="E19" s="48">
        <v>570654.31000000006</v>
      </c>
    </row>
    <row r="20" spans="1:5">
      <c r="B20" s="25">
        <v>4235</v>
      </c>
      <c r="C20" s="26" t="s">
        <v>23</v>
      </c>
      <c r="D20" s="47">
        <v>402888.45</v>
      </c>
      <c r="E20" s="48">
        <v>416291.21</v>
      </c>
    </row>
    <row r="21" spans="1:5">
      <c r="B21" s="25">
        <v>4305</v>
      </c>
      <c r="C21" s="26" t="s">
        <v>24</v>
      </c>
      <c r="D21" s="47">
        <v>-13597.29</v>
      </c>
      <c r="E21" s="48">
        <v>0</v>
      </c>
    </row>
    <row r="22" spans="1:5">
      <c r="B22" s="25">
        <v>4310</v>
      </c>
      <c r="C22" s="26" t="s">
        <v>25</v>
      </c>
      <c r="D22" s="47">
        <v>0</v>
      </c>
      <c r="E22" s="48">
        <v>59038.74</v>
      </c>
    </row>
    <row r="23" spans="1:5">
      <c r="B23" s="25">
        <v>4325</v>
      </c>
      <c r="C23" s="26" t="s">
        <v>26</v>
      </c>
      <c r="D23" s="47">
        <v>196016.32</v>
      </c>
      <c r="E23" s="48">
        <v>682840.82</v>
      </c>
    </row>
    <row r="24" spans="1:5">
      <c r="B24" s="25">
        <v>4330</v>
      </c>
      <c r="C24" s="26" t="s">
        <v>27</v>
      </c>
      <c r="D24" s="47">
        <v>-222671</v>
      </c>
      <c r="E24" s="48">
        <v>-563095.67000000004</v>
      </c>
    </row>
    <row r="25" spans="1:5">
      <c r="B25" s="25">
        <v>4335</v>
      </c>
      <c r="C25" s="26" t="s">
        <v>28</v>
      </c>
      <c r="D25" s="47">
        <v>-2113973.06</v>
      </c>
      <c r="E25" s="48">
        <v>2049755.59</v>
      </c>
    </row>
    <row r="26" spans="1:5">
      <c r="B26" s="25">
        <v>4355</v>
      </c>
      <c r="C26" s="26" t="s">
        <v>29</v>
      </c>
      <c r="D26" s="47">
        <v>0</v>
      </c>
      <c r="E26" s="48">
        <v>4424.78</v>
      </c>
    </row>
    <row r="27" spans="1:5">
      <c r="B27" s="25">
        <v>4375</v>
      </c>
      <c r="C27" s="26" t="s">
        <v>30</v>
      </c>
      <c r="D27" s="47">
        <v>151885.70000000001</v>
      </c>
      <c r="E27" s="48">
        <v>49714.649999999994</v>
      </c>
    </row>
    <row r="28" spans="1:5">
      <c r="B28" s="25">
        <v>4380</v>
      </c>
      <c r="C28" s="26" t="s">
        <v>31</v>
      </c>
      <c r="D28" s="47">
        <v>-111682.01000000001</v>
      </c>
      <c r="E28" s="48">
        <v>-48787.130000000005</v>
      </c>
    </row>
    <row r="29" spans="1:5">
      <c r="B29" s="25">
        <v>4390</v>
      </c>
      <c r="C29" s="26" t="s">
        <v>32</v>
      </c>
      <c r="D29" s="47">
        <v>120329.22</v>
      </c>
      <c r="E29" s="48">
        <v>56679.56</v>
      </c>
    </row>
    <row r="30" spans="1:5">
      <c r="B30" s="25">
        <v>4398</v>
      </c>
      <c r="C30" s="26" t="s">
        <v>33</v>
      </c>
      <c r="D30" s="47">
        <v>17240</v>
      </c>
      <c r="E30" s="48">
        <v>-4045.42</v>
      </c>
    </row>
    <row r="31" spans="1:5">
      <c r="B31" s="25">
        <v>4405</v>
      </c>
      <c r="C31" s="26" t="s">
        <v>34</v>
      </c>
      <c r="D31" s="47">
        <v>23580.820000000007</v>
      </c>
      <c r="E31" s="48">
        <v>157905.93000000002</v>
      </c>
    </row>
    <row r="32" spans="1:5" ht="7.5" customHeight="1">
      <c r="A32" s="60"/>
      <c r="B32" s="61"/>
      <c r="C32" s="61"/>
      <c r="D32" s="61"/>
      <c r="E32" s="61"/>
    </row>
    <row r="33" spans="2:15">
      <c r="B33" s="27" t="s">
        <v>23</v>
      </c>
      <c r="C33" s="28"/>
      <c r="D33" s="49">
        <f>D20</f>
        <v>402888.45</v>
      </c>
      <c r="E33" s="55">
        <f>E20</f>
        <v>416291.21</v>
      </c>
    </row>
    <row r="34" spans="2:15">
      <c r="B34" s="27" t="s">
        <v>22</v>
      </c>
      <c r="C34" s="28"/>
      <c r="D34" s="49">
        <f>D19</f>
        <v>480608.86</v>
      </c>
      <c r="E34" s="50">
        <f>E19</f>
        <v>570654.31000000006</v>
      </c>
      <c r="F34" s="29"/>
    </row>
    <row r="35" spans="2:15">
      <c r="B35" s="27" t="s">
        <v>35</v>
      </c>
      <c r="C35" s="28"/>
      <c r="D35" s="54">
        <f>SUM(D15:D18)</f>
        <v>355467.70999999996</v>
      </c>
      <c r="E35" s="55">
        <f>SUM(E15:E18)</f>
        <v>357781.59</v>
      </c>
    </row>
    <row r="36" spans="2:15" ht="15" thickBot="1">
      <c r="B36" s="30" t="s">
        <v>36</v>
      </c>
      <c r="C36" s="31"/>
      <c r="D36" s="64">
        <f>SUM(D21:D31)</f>
        <v>-1952871.3000000003</v>
      </c>
      <c r="E36" s="65">
        <f>SUM(E21:E31)</f>
        <v>2444431.85</v>
      </c>
    </row>
    <row r="37" spans="2:15" ht="15.75" thickTop="1" thickBot="1">
      <c r="B37" s="87" t="s">
        <v>37</v>
      </c>
      <c r="C37" s="88"/>
      <c r="D37" s="51">
        <f>SUM(D33:D36)</f>
        <v>-713906.28000000026</v>
      </c>
      <c r="E37" s="63">
        <f>SUM(E33:E36)</f>
        <v>3789158.96</v>
      </c>
    </row>
    <row r="38" spans="2:15"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</row>
    <row r="39" spans="2:15">
      <c r="B39" s="89" t="s">
        <v>38</v>
      </c>
      <c r="C39" s="89"/>
      <c r="D39" s="89"/>
      <c r="E39" s="89"/>
      <c r="F39" s="89"/>
      <c r="G39" s="89"/>
      <c r="H39" s="89"/>
      <c r="I39" s="89"/>
      <c r="J39" s="89"/>
    </row>
    <row r="40" spans="2:15">
      <c r="B40" s="86" t="s">
        <v>39</v>
      </c>
      <c r="C40" s="86"/>
      <c r="D40" s="86"/>
      <c r="E40" s="86"/>
      <c r="F40" s="86"/>
      <c r="G40" s="86"/>
      <c r="H40" s="86"/>
      <c r="I40" s="86"/>
      <c r="J40" s="86"/>
    </row>
    <row r="41" spans="2:15">
      <c r="B41" s="86" t="s">
        <v>40</v>
      </c>
      <c r="C41" s="86"/>
      <c r="D41" s="86"/>
      <c r="E41" s="86"/>
      <c r="F41" s="86"/>
      <c r="G41" s="86"/>
      <c r="H41" s="86"/>
      <c r="I41" s="86"/>
      <c r="J41" s="86"/>
    </row>
    <row r="42" spans="2:15">
      <c r="B42" s="86" t="s">
        <v>41</v>
      </c>
      <c r="C42" s="86"/>
      <c r="D42" s="86"/>
      <c r="E42" s="86"/>
      <c r="F42" s="86"/>
      <c r="G42" s="86"/>
      <c r="H42" s="86"/>
      <c r="I42" s="86"/>
      <c r="J42" s="86"/>
    </row>
    <row r="43" spans="2:15" ht="26.25" customHeight="1">
      <c r="B43" s="86" t="s">
        <v>42</v>
      </c>
      <c r="C43" s="86"/>
      <c r="D43" s="86"/>
      <c r="E43" s="86"/>
      <c r="F43" s="86"/>
      <c r="G43" s="86"/>
      <c r="H43" s="86"/>
      <c r="I43" s="86"/>
      <c r="J43" s="86"/>
    </row>
    <row r="44" spans="2:15" ht="12.75" customHeight="1">
      <c r="B44" s="93" t="s">
        <v>43</v>
      </c>
      <c r="C44" s="93"/>
      <c r="D44" s="93"/>
      <c r="E44" s="93"/>
      <c r="F44" s="78"/>
      <c r="G44" s="78"/>
      <c r="H44" s="78"/>
      <c r="I44" s="78"/>
      <c r="J44" s="78"/>
      <c r="K44" s="78"/>
      <c r="L44" s="78"/>
      <c r="M44" s="78"/>
      <c r="N44" s="78"/>
      <c r="O44" s="78"/>
    </row>
    <row r="45" spans="2:15" ht="12.75" customHeight="1">
      <c r="B45" s="59"/>
      <c r="C45" s="59"/>
      <c r="D45" s="59"/>
      <c r="E45" s="59"/>
      <c r="F45" s="78"/>
      <c r="G45" s="78"/>
      <c r="H45" s="78"/>
      <c r="I45" s="78"/>
      <c r="J45" s="78"/>
      <c r="K45" s="78"/>
      <c r="L45" s="78"/>
      <c r="M45" s="78"/>
      <c r="N45" s="78"/>
      <c r="O45" s="78"/>
    </row>
    <row r="46" spans="2:15" ht="15" thickBot="1">
      <c r="B46" s="66" t="s">
        <v>44</v>
      </c>
      <c r="C46" s="67"/>
      <c r="D46" s="67"/>
      <c r="E46" s="67"/>
      <c r="F46" s="33"/>
      <c r="G46" s="33"/>
      <c r="H46" s="33"/>
      <c r="I46" s="33"/>
      <c r="J46" s="33"/>
    </row>
    <row r="47" spans="2:15">
      <c r="B47" s="82"/>
      <c r="C47" s="83"/>
      <c r="D47" s="68" t="s">
        <v>13</v>
      </c>
      <c r="E47" s="69" t="s">
        <v>13</v>
      </c>
      <c r="G47" s="80"/>
      <c r="H47" s="80"/>
    </row>
    <row r="48" spans="2:15">
      <c r="B48" s="36"/>
      <c r="C48" s="37"/>
      <c r="D48" s="70" t="s">
        <v>14</v>
      </c>
      <c r="E48" s="71" t="s">
        <v>15</v>
      </c>
      <c r="G48" s="81"/>
      <c r="H48" s="81"/>
    </row>
    <row r="49" spans="2:8">
      <c r="B49" s="20" t="s">
        <v>16</v>
      </c>
      <c r="C49" s="21"/>
      <c r="D49" s="23" t="s">
        <v>17</v>
      </c>
      <c r="E49" s="24" t="s">
        <v>17</v>
      </c>
    </row>
    <row r="50" spans="2:8" ht="15" thickBot="1">
      <c r="B50" s="41" t="s">
        <v>45</v>
      </c>
      <c r="C50" s="42"/>
      <c r="D50" s="56">
        <v>19703.849999999999</v>
      </c>
      <c r="E50" s="57">
        <v>19119.379999999997</v>
      </c>
      <c r="G50" s="79"/>
      <c r="H50" s="79"/>
    </row>
    <row r="51" spans="2:8" ht="15.75" thickTop="1" thickBot="1">
      <c r="B51" s="84" t="s">
        <v>37</v>
      </c>
      <c r="C51" s="85"/>
      <c r="D51" s="52">
        <f>SUM(D50:D50)</f>
        <v>19703.849999999999</v>
      </c>
      <c r="E51" s="53">
        <f>SUM(E50:E50)</f>
        <v>19119.379999999997</v>
      </c>
    </row>
    <row r="53" spans="2:8" ht="15" thickBot="1">
      <c r="B53" s="66" t="s">
        <v>46</v>
      </c>
      <c r="C53" s="67"/>
      <c r="D53" s="67"/>
      <c r="E53" s="67"/>
    </row>
    <row r="54" spans="2:8">
      <c r="B54" s="82"/>
      <c r="C54" s="83"/>
      <c r="D54" s="68" t="s">
        <v>13</v>
      </c>
      <c r="E54" s="69" t="s">
        <v>13</v>
      </c>
    </row>
    <row r="55" spans="2:8">
      <c r="B55" s="36"/>
      <c r="C55" s="37"/>
      <c r="D55" s="70" t="s">
        <v>14</v>
      </c>
      <c r="E55" s="71" t="s">
        <v>15</v>
      </c>
    </row>
    <row r="56" spans="2:8">
      <c r="B56" s="20" t="s">
        <v>16</v>
      </c>
      <c r="C56" s="21"/>
      <c r="D56" s="23" t="s">
        <v>17</v>
      </c>
      <c r="E56" s="24" t="s">
        <v>17</v>
      </c>
    </row>
    <row r="57" spans="2:8">
      <c r="B57" s="38" t="s">
        <v>47</v>
      </c>
      <c r="C57" s="39"/>
      <c r="D57" s="47">
        <v>161417.79999999999</v>
      </c>
      <c r="E57" s="48">
        <v>162874.49</v>
      </c>
      <c r="G57" s="79"/>
      <c r="H57" s="79"/>
    </row>
    <row r="58" spans="2:8" ht="15" thickBot="1">
      <c r="B58" s="41" t="s">
        <v>48</v>
      </c>
      <c r="C58" s="42"/>
      <c r="D58" s="56">
        <v>-2354.2399999999998</v>
      </c>
      <c r="E58" s="57">
        <v>-369.51</v>
      </c>
      <c r="G58" s="79"/>
      <c r="H58" s="79"/>
    </row>
    <row r="59" spans="2:8" ht="15.75" thickTop="1" thickBot="1">
      <c r="B59" s="84" t="s">
        <v>37</v>
      </c>
      <c r="C59" s="85"/>
      <c r="D59" s="52">
        <f t="shared" ref="D59:E59" si="0">SUM(D57:D58)</f>
        <v>159063.56</v>
      </c>
      <c r="E59" s="53">
        <f t="shared" si="0"/>
        <v>162504.97999999998</v>
      </c>
    </row>
    <row r="60" spans="2:8">
      <c r="B60" s="72"/>
      <c r="C60" s="72"/>
      <c r="D60" s="73"/>
      <c r="E60" s="73"/>
    </row>
    <row r="61" spans="2:8" ht="15" thickBot="1">
      <c r="B61" s="66" t="s">
        <v>49</v>
      </c>
      <c r="C61" s="67"/>
      <c r="D61" s="67"/>
      <c r="E61" s="67"/>
    </row>
    <row r="62" spans="2:8">
      <c r="B62" s="82"/>
      <c r="C62" s="83"/>
      <c r="D62" s="68" t="s">
        <v>13</v>
      </c>
      <c r="E62" s="69" t="s">
        <v>13</v>
      </c>
    </row>
    <row r="63" spans="2:8">
      <c r="B63" s="36"/>
      <c r="C63" s="37"/>
      <c r="D63" s="70" t="s">
        <v>14</v>
      </c>
      <c r="E63" s="71" t="s">
        <v>15</v>
      </c>
    </row>
    <row r="64" spans="2:8">
      <c r="B64" s="20" t="s">
        <v>16</v>
      </c>
      <c r="C64" s="21"/>
      <c r="D64" s="23" t="s">
        <v>17</v>
      </c>
      <c r="E64" s="24" t="s">
        <v>17</v>
      </c>
    </row>
    <row r="65" spans="2:8">
      <c r="B65" s="38" t="s">
        <v>21</v>
      </c>
      <c r="C65" s="39"/>
      <c r="D65" s="47">
        <v>300057.13</v>
      </c>
      <c r="E65" s="48">
        <v>311659.70999999996</v>
      </c>
      <c r="G65" s="79"/>
      <c r="H65" s="79"/>
    </row>
    <row r="66" spans="2:8">
      <c r="B66" s="74" t="s">
        <v>50</v>
      </c>
      <c r="C66" s="75"/>
      <c r="D66" s="76">
        <v>3500</v>
      </c>
      <c r="E66" s="48">
        <v>3500</v>
      </c>
      <c r="G66" s="79"/>
      <c r="H66" s="79"/>
    </row>
    <row r="67" spans="2:8" ht="15" thickBot="1">
      <c r="B67" s="41" t="s">
        <v>51</v>
      </c>
      <c r="C67" s="42"/>
      <c r="D67" s="56">
        <v>-126856.82999999999</v>
      </c>
      <c r="E67" s="57">
        <v>-139002.48000000001</v>
      </c>
      <c r="G67" s="79"/>
      <c r="H67" s="79"/>
    </row>
    <row r="68" spans="2:8" ht="15.75" thickTop="1" thickBot="1">
      <c r="B68" s="84" t="s">
        <v>37</v>
      </c>
      <c r="C68" s="85"/>
      <c r="D68" s="52">
        <f t="shared" ref="D68:E68" si="1">SUM(D65:D67)</f>
        <v>176700.30000000002</v>
      </c>
      <c r="E68" s="53">
        <f t="shared" si="1"/>
        <v>176157.22999999995</v>
      </c>
    </row>
    <row r="69" spans="2:8">
      <c r="B69" s="72"/>
      <c r="C69" s="72"/>
      <c r="D69" s="73"/>
      <c r="E69" s="73"/>
    </row>
    <row r="70" spans="2:8" ht="15" thickBot="1">
      <c r="B70" s="34" t="s">
        <v>52</v>
      </c>
      <c r="C70" s="67"/>
      <c r="D70" s="67"/>
      <c r="E70" s="67"/>
    </row>
    <row r="71" spans="2:8">
      <c r="B71" s="82"/>
      <c r="C71" s="83"/>
      <c r="D71" s="68" t="s">
        <v>13</v>
      </c>
      <c r="E71" s="69" t="s">
        <v>13</v>
      </c>
    </row>
    <row r="72" spans="2:8">
      <c r="B72" s="36"/>
      <c r="C72" s="37"/>
      <c r="D72" s="70" t="s">
        <v>14</v>
      </c>
      <c r="E72" s="71" t="s">
        <v>15</v>
      </c>
    </row>
    <row r="73" spans="2:8">
      <c r="B73" s="20" t="s">
        <v>16</v>
      </c>
      <c r="C73" s="21"/>
      <c r="D73" s="23" t="s">
        <v>17</v>
      </c>
      <c r="E73" s="24" t="s">
        <v>17</v>
      </c>
    </row>
    <row r="74" spans="2:8">
      <c r="B74" s="91" t="s">
        <v>53</v>
      </c>
      <c r="C74" s="92"/>
      <c r="D74" s="47">
        <v>257334.96</v>
      </c>
      <c r="E74" s="48">
        <v>285927.75</v>
      </c>
      <c r="G74" s="79"/>
      <c r="H74" s="79"/>
    </row>
    <row r="75" spans="2:8">
      <c r="B75" s="91" t="s">
        <v>54</v>
      </c>
      <c r="C75" s="92"/>
      <c r="D75" s="47">
        <v>128100</v>
      </c>
      <c r="E75" s="48">
        <v>111870</v>
      </c>
      <c r="G75" s="79"/>
      <c r="H75" s="79"/>
    </row>
    <row r="76" spans="2:8">
      <c r="B76" s="38" t="s">
        <v>55</v>
      </c>
      <c r="C76" s="40"/>
      <c r="D76" s="47">
        <v>8168.8099999999995</v>
      </c>
      <c r="E76" s="48">
        <v>7782.2000000000007</v>
      </c>
      <c r="G76" s="79"/>
      <c r="H76" s="79"/>
    </row>
    <row r="77" spans="2:8">
      <c r="B77" s="38" t="s">
        <v>56</v>
      </c>
      <c r="C77" s="40"/>
      <c r="D77" s="47">
        <v>2674.68</v>
      </c>
      <c r="E77" s="48">
        <v>2451.2600000000002</v>
      </c>
      <c r="G77" s="79"/>
      <c r="H77" s="79"/>
    </row>
    <row r="78" spans="2:8">
      <c r="B78" s="38" t="s">
        <v>57</v>
      </c>
      <c r="C78" s="40"/>
      <c r="D78" s="47">
        <v>5590</v>
      </c>
      <c r="E78" s="48">
        <v>7735</v>
      </c>
      <c r="G78" s="79"/>
      <c r="H78" s="79"/>
    </row>
    <row r="79" spans="2:8">
      <c r="B79" s="38" t="s">
        <v>58</v>
      </c>
      <c r="C79" s="39"/>
      <c r="D79" s="47">
        <v>885</v>
      </c>
      <c r="E79" s="48">
        <v>375</v>
      </c>
      <c r="G79" s="79"/>
      <c r="H79" s="79"/>
    </row>
    <row r="80" spans="2:8" ht="15" thickBot="1">
      <c r="B80" s="41" t="s">
        <v>59</v>
      </c>
      <c r="C80" s="42"/>
      <c r="D80" s="56">
        <v>135</v>
      </c>
      <c r="E80" s="57">
        <v>150</v>
      </c>
      <c r="G80" s="79"/>
      <c r="H80" s="79"/>
    </row>
    <row r="81" spans="2:8" ht="15.75" thickTop="1" thickBot="1">
      <c r="B81" s="84" t="s">
        <v>37</v>
      </c>
      <c r="C81" s="85"/>
      <c r="D81" s="52">
        <f>SUM(D74:D80)</f>
        <v>402888.44999999995</v>
      </c>
      <c r="E81" s="53">
        <f>SUM(E74:E80)</f>
        <v>416291.21</v>
      </c>
    </row>
    <row r="82" spans="2:8">
      <c r="B82" s="35"/>
      <c r="C82" s="35"/>
      <c r="D82" s="43"/>
      <c r="E82" s="43"/>
    </row>
    <row r="83" spans="2:8" ht="15" thickBot="1">
      <c r="B83" s="66" t="s">
        <v>60</v>
      </c>
      <c r="C83" s="67"/>
      <c r="D83" s="67"/>
      <c r="E83" s="67"/>
    </row>
    <row r="84" spans="2:8">
      <c r="B84" s="82"/>
      <c r="C84" s="83"/>
      <c r="D84" s="68" t="s">
        <v>13</v>
      </c>
      <c r="E84" s="69" t="s">
        <v>13</v>
      </c>
    </row>
    <row r="85" spans="2:8">
      <c r="B85" s="36"/>
      <c r="C85" s="37"/>
      <c r="D85" s="70" t="s">
        <v>14</v>
      </c>
      <c r="E85" s="71" t="s">
        <v>15</v>
      </c>
    </row>
    <row r="86" spans="2:8">
      <c r="B86" s="20" t="s">
        <v>16</v>
      </c>
      <c r="C86" s="21"/>
      <c r="D86" s="23" t="s">
        <v>17</v>
      </c>
      <c r="E86" s="24" t="s">
        <v>17</v>
      </c>
    </row>
    <row r="87" spans="2:8" ht="15" thickBot="1">
      <c r="B87" s="41" t="s">
        <v>61</v>
      </c>
      <c r="C87" s="42"/>
      <c r="D87" s="56">
        <v>-13597.29</v>
      </c>
      <c r="E87" s="57">
        <v>0</v>
      </c>
      <c r="G87" s="79"/>
      <c r="H87" s="79"/>
    </row>
    <row r="88" spans="2:8" ht="15.75" thickTop="1" thickBot="1">
      <c r="B88" s="84" t="s">
        <v>37</v>
      </c>
      <c r="C88" s="85"/>
      <c r="D88" s="52">
        <f>SUM(D87:D87)</f>
        <v>-13597.29</v>
      </c>
      <c r="E88" s="53">
        <f>SUM(E87:E87)</f>
        <v>0</v>
      </c>
    </row>
    <row r="90" spans="2:8" ht="15" thickBot="1">
      <c r="B90" s="66" t="s">
        <v>62</v>
      </c>
      <c r="C90" s="67"/>
      <c r="D90" s="67"/>
      <c r="E90" s="67"/>
    </row>
    <row r="91" spans="2:8">
      <c r="B91" s="82"/>
      <c r="C91" s="83"/>
      <c r="D91" s="68" t="s">
        <v>13</v>
      </c>
      <c r="E91" s="69" t="s">
        <v>13</v>
      </c>
    </row>
    <row r="92" spans="2:8">
      <c r="B92" s="36"/>
      <c r="C92" s="37"/>
      <c r="D92" s="70" t="s">
        <v>14</v>
      </c>
      <c r="E92" s="71" t="s">
        <v>15</v>
      </c>
    </row>
    <row r="93" spans="2:8">
      <c r="B93" s="20" t="s">
        <v>16</v>
      </c>
      <c r="C93" s="21"/>
      <c r="D93" s="23" t="s">
        <v>17</v>
      </c>
      <c r="E93" s="24" t="s">
        <v>17</v>
      </c>
    </row>
    <row r="94" spans="2:8" ht="15" thickBot="1">
      <c r="B94" s="41" t="s">
        <v>63</v>
      </c>
      <c r="C94" s="42"/>
      <c r="D94" s="56">
        <v>0</v>
      </c>
      <c r="E94" s="57">
        <v>59038.74</v>
      </c>
    </row>
    <row r="95" spans="2:8" ht="15.75" thickTop="1" thickBot="1">
      <c r="B95" s="84" t="s">
        <v>37</v>
      </c>
      <c r="C95" s="85"/>
      <c r="D95" s="52">
        <f>SUM(D94:D94)</f>
        <v>0</v>
      </c>
      <c r="E95" s="53">
        <f>SUM(E94:E94)</f>
        <v>59038.74</v>
      </c>
      <c r="G95" s="79"/>
      <c r="H95" s="79"/>
    </row>
    <row r="96" spans="2:8">
      <c r="B96" s="35"/>
      <c r="C96" s="35"/>
      <c r="D96" s="43"/>
      <c r="E96" s="43"/>
    </row>
    <row r="97" spans="2:8" ht="15" thickBot="1">
      <c r="B97" s="34" t="s">
        <v>64</v>
      </c>
    </row>
    <row r="98" spans="2:8">
      <c r="B98" s="82"/>
      <c r="C98" s="83"/>
      <c r="D98" s="68" t="s">
        <v>13</v>
      </c>
      <c r="E98" s="69" t="s">
        <v>13</v>
      </c>
    </row>
    <row r="99" spans="2:8">
      <c r="B99" s="36"/>
      <c r="C99" s="37"/>
      <c r="D99" s="70" t="s">
        <v>14</v>
      </c>
      <c r="E99" s="71" t="s">
        <v>15</v>
      </c>
    </row>
    <row r="100" spans="2:8">
      <c r="B100" s="20" t="s">
        <v>16</v>
      </c>
      <c r="C100" s="21"/>
      <c r="D100" s="23" t="s">
        <v>17</v>
      </c>
      <c r="E100" s="24" t="s">
        <v>17</v>
      </c>
    </row>
    <row r="101" spans="2:8">
      <c r="B101" s="38" t="s">
        <v>65</v>
      </c>
      <c r="C101" s="39"/>
      <c r="D101" s="47">
        <v>359272.42</v>
      </c>
      <c r="E101" s="48">
        <v>682933.63</v>
      </c>
      <c r="G101" s="79"/>
      <c r="H101" s="79"/>
    </row>
    <row r="102" spans="2:8" ht="15" thickBot="1">
      <c r="B102" s="41" t="s">
        <v>66</v>
      </c>
      <c r="C102" s="42"/>
      <c r="D102" s="56">
        <v>-163256.1</v>
      </c>
      <c r="E102" s="57">
        <v>-92.81</v>
      </c>
      <c r="G102" s="79"/>
      <c r="H102" s="79"/>
    </row>
    <row r="103" spans="2:8" ht="15.75" thickTop="1" thickBot="1">
      <c r="B103" s="84" t="s">
        <v>37</v>
      </c>
      <c r="C103" s="85"/>
      <c r="D103" s="52">
        <f>SUM(D101:D102)</f>
        <v>196016.31999999998</v>
      </c>
      <c r="E103" s="53">
        <f>SUM(E101:E102)</f>
        <v>682840.82</v>
      </c>
    </row>
    <row r="104" spans="2:8">
      <c r="B104" s="35"/>
      <c r="C104" s="35"/>
      <c r="D104" s="43"/>
      <c r="E104" s="43"/>
    </row>
    <row r="105" spans="2:8" ht="15" thickBot="1">
      <c r="B105" s="34" t="s">
        <v>67</v>
      </c>
    </row>
    <row r="106" spans="2:8">
      <c r="B106" s="82"/>
      <c r="C106" s="83"/>
      <c r="D106" s="68" t="s">
        <v>13</v>
      </c>
      <c r="E106" s="69" t="s">
        <v>13</v>
      </c>
    </row>
    <row r="107" spans="2:8">
      <c r="B107" s="36"/>
      <c r="C107" s="37"/>
      <c r="D107" s="70" t="s">
        <v>14</v>
      </c>
      <c r="E107" s="71" t="s">
        <v>15</v>
      </c>
    </row>
    <row r="108" spans="2:8">
      <c r="B108" s="20" t="s">
        <v>16</v>
      </c>
      <c r="C108" s="21"/>
      <c r="D108" s="23" t="s">
        <v>17</v>
      </c>
      <c r="E108" s="24" t="s">
        <v>17</v>
      </c>
    </row>
    <row r="109" spans="2:8">
      <c r="B109" s="38" t="s">
        <v>68</v>
      </c>
      <c r="C109" s="39"/>
      <c r="D109" s="47">
        <v>-229407.49</v>
      </c>
      <c r="E109" s="48">
        <v>-646542.99</v>
      </c>
      <c r="G109" s="79"/>
      <c r="H109" s="79"/>
    </row>
    <row r="110" spans="2:8" ht="15" thickBot="1">
      <c r="B110" s="41" t="s">
        <v>69</v>
      </c>
      <c r="C110" s="42"/>
      <c r="D110" s="56">
        <v>6736.49</v>
      </c>
      <c r="E110" s="57">
        <v>83447.320000000007</v>
      </c>
      <c r="G110" s="79"/>
      <c r="H110" s="79"/>
    </row>
    <row r="111" spans="2:8" ht="15.75" thickTop="1" thickBot="1">
      <c r="B111" s="84" t="s">
        <v>37</v>
      </c>
      <c r="C111" s="85"/>
      <c r="D111" s="52">
        <f t="shared" ref="D111:E111" si="2">SUM(D109:D110)</f>
        <v>-222671</v>
      </c>
      <c r="E111" s="53">
        <f t="shared" si="2"/>
        <v>-563095.66999999993</v>
      </c>
    </row>
    <row r="112" spans="2:8">
      <c r="B112" s="35"/>
      <c r="C112" s="35"/>
      <c r="D112" s="43"/>
      <c r="E112" s="43"/>
    </row>
    <row r="113" spans="2:8" ht="15" thickBot="1">
      <c r="B113" s="66" t="s">
        <v>70</v>
      </c>
      <c r="C113" s="67"/>
      <c r="D113" s="67"/>
      <c r="E113" s="67"/>
    </row>
    <row r="114" spans="2:8">
      <c r="B114" s="82"/>
      <c r="C114" s="83"/>
      <c r="D114" s="68" t="s">
        <v>13</v>
      </c>
      <c r="E114" s="69" t="s">
        <v>13</v>
      </c>
    </row>
    <row r="115" spans="2:8">
      <c r="B115" s="36"/>
      <c r="C115" s="37"/>
      <c r="D115" s="70" t="s">
        <v>14</v>
      </c>
      <c r="E115" s="71" t="s">
        <v>15</v>
      </c>
    </row>
    <row r="116" spans="2:8">
      <c r="B116" s="20" t="s">
        <v>16</v>
      </c>
      <c r="C116" s="21"/>
      <c r="D116" s="23" t="s">
        <v>17</v>
      </c>
      <c r="E116" s="24" t="s">
        <v>17</v>
      </c>
    </row>
    <row r="117" spans="2:8" ht="15" thickBot="1">
      <c r="B117" s="41" t="s">
        <v>71</v>
      </c>
      <c r="C117" s="42"/>
      <c r="D117" s="56">
        <v>-2113973.06</v>
      </c>
      <c r="E117" s="57">
        <v>2049755.59</v>
      </c>
      <c r="G117" s="79"/>
      <c r="H117" s="79"/>
    </row>
    <row r="118" spans="2:8" ht="15.75" thickTop="1" thickBot="1">
      <c r="B118" s="84" t="s">
        <v>37</v>
      </c>
      <c r="C118" s="85"/>
      <c r="D118" s="52">
        <f t="shared" ref="D118:E118" si="3">SUM(D117:D117)</f>
        <v>-2113973.06</v>
      </c>
      <c r="E118" s="53">
        <f t="shared" si="3"/>
        <v>2049755.59</v>
      </c>
    </row>
    <row r="119" spans="2:8">
      <c r="B119" s="35"/>
      <c r="C119" s="35"/>
      <c r="D119" s="43"/>
      <c r="E119" s="43"/>
    </row>
    <row r="120" spans="2:8" ht="15" thickBot="1">
      <c r="B120" s="66" t="s">
        <v>72</v>
      </c>
      <c r="C120" s="67"/>
      <c r="D120" s="67"/>
      <c r="E120" s="67"/>
    </row>
    <row r="121" spans="2:8">
      <c r="B121" s="82"/>
      <c r="C121" s="83"/>
      <c r="D121" s="68" t="s">
        <v>13</v>
      </c>
      <c r="E121" s="69" t="s">
        <v>13</v>
      </c>
    </row>
    <row r="122" spans="2:8">
      <c r="B122" s="36"/>
      <c r="C122" s="37"/>
      <c r="D122" s="70" t="s">
        <v>14</v>
      </c>
      <c r="E122" s="71" t="s">
        <v>15</v>
      </c>
    </row>
    <row r="123" spans="2:8">
      <c r="B123" s="20" t="s">
        <v>16</v>
      </c>
      <c r="C123" s="21"/>
      <c r="D123" s="23" t="s">
        <v>17</v>
      </c>
      <c r="E123" s="24" t="s">
        <v>17</v>
      </c>
    </row>
    <row r="124" spans="2:8" ht="15" thickBot="1">
      <c r="B124" s="41" t="s">
        <v>29</v>
      </c>
      <c r="C124" s="42"/>
      <c r="D124" s="56">
        <v>0</v>
      </c>
      <c r="E124" s="57">
        <v>4424.78</v>
      </c>
      <c r="G124" s="79"/>
      <c r="H124" s="79"/>
    </row>
    <row r="125" spans="2:8" ht="15.75" thickTop="1" thickBot="1">
      <c r="B125" s="84" t="s">
        <v>37</v>
      </c>
      <c r="C125" s="85"/>
      <c r="D125" s="52">
        <f t="shared" ref="D125:E125" si="4">SUM(D124:D124)</f>
        <v>0</v>
      </c>
      <c r="E125" s="53">
        <f t="shared" si="4"/>
        <v>4424.78</v>
      </c>
    </row>
    <row r="126" spans="2:8">
      <c r="B126" s="35"/>
      <c r="C126" s="35"/>
      <c r="D126" s="43"/>
      <c r="E126" s="43"/>
    </row>
    <row r="127" spans="2:8" ht="15" thickBot="1">
      <c r="B127" s="34" t="s">
        <v>73</v>
      </c>
      <c r="C127" s="44"/>
      <c r="D127" s="45"/>
      <c r="E127" s="45"/>
    </row>
    <row r="128" spans="2:8">
      <c r="B128" s="82"/>
      <c r="C128" s="83"/>
      <c r="D128" s="68" t="s">
        <v>13</v>
      </c>
      <c r="E128" s="69" t="s">
        <v>13</v>
      </c>
    </row>
    <row r="129" spans="2:8">
      <c r="B129" s="36"/>
      <c r="C129" s="37"/>
      <c r="D129" s="70" t="s">
        <v>14</v>
      </c>
      <c r="E129" s="71" t="s">
        <v>15</v>
      </c>
    </row>
    <row r="130" spans="2:8">
      <c r="B130" s="20" t="s">
        <v>16</v>
      </c>
      <c r="C130" s="21"/>
      <c r="D130" s="23" t="s">
        <v>17</v>
      </c>
      <c r="E130" s="24" t="s">
        <v>17</v>
      </c>
    </row>
    <row r="131" spans="2:8">
      <c r="B131" s="38" t="s">
        <v>74</v>
      </c>
      <c r="C131" s="39"/>
      <c r="D131" s="47">
        <v>128463.81</v>
      </c>
      <c r="E131" s="48">
        <v>43241.899999999994</v>
      </c>
      <c r="G131" s="79"/>
      <c r="H131" s="79"/>
    </row>
    <row r="132" spans="2:8" ht="15" thickBot="1">
      <c r="B132" s="41" t="s">
        <v>75</v>
      </c>
      <c r="C132" s="42"/>
      <c r="D132" s="56">
        <v>23421.89</v>
      </c>
      <c r="E132" s="57">
        <v>6472.75</v>
      </c>
      <c r="G132" s="79"/>
      <c r="H132" s="79"/>
    </row>
    <row r="133" spans="2:8" ht="15.75" thickTop="1" thickBot="1">
      <c r="B133" s="84" t="s">
        <v>37</v>
      </c>
      <c r="C133" s="85"/>
      <c r="D133" s="52">
        <f>SUM(D131:D132)</f>
        <v>151885.70000000001</v>
      </c>
      <c r="E133" s="53">
        <f>SUM(E131:E132)</f>
        <v>49714.649999999994</v>
      </c>
    </row>
    <row r="134" spans="2:8">
      <c r="B134" s="44"/>
      <c r="C134" s="46"/>
      <c r="D134" s="45"/>
      <c r="E134" s="45"/>
    </row>
    <row r="135" spans="2:8" ht="15" thickBot="1">
      <c r="B135" s="34" t="s">
        <v>76</v>
      </c>
      <c r="C135" s="44"/>
      <c r="D135" s="45"/>
      <c r="E135" s="45"/>
    </row>
    <row r="136" spans="2:8">
      <c r="B136" s="82"/>
      <c r="C136" s="83"/>
      <c r="D136" s="68" t="s">
        <v>13</v>
      </c>
      <c r="E136" s="69" t="s">
        <v>13</v>
      </c>
    </row>
    <row r="137" spans="2:8">
      <c r="B137" s="36"/>
      <c r="C137" s="37"/>
      <c r="D137" s="70" t="s">
        <v>14</v>
      </c>
      <c r="E137" s="71" t="s">
        <v>15</v>
      </c>
    </row>
    <row r="138" spans="2:8">
      <c r="B138" s="20" t="s">
        <v>16</v>
      </c>
      <c r="C138" s="21"/>
      <c r="D138" s="23" t="s">
        <v>17</v>
      </c>
      <c r="E138" s="24" t="s">
        <v>17</v>
      </c>
    </row>
    <row r="139" spans="2:8">
      <c r="B139" s="38" t="s">
        <v>77</v>
      </c>
      <c r="C139" s="39"/>
      <c r="D139" s="47">
        <v>-97472.690000000017</v>
      </c>
      <c r="E139" s="48">
        <v>-35644.950000000004</v>
      </c>
    </row>
    <row r="140" spans="2:8" ht="15" thickBot="1">
      <c r="B140" s="41" t="s">
        <v>78</v>
      </c>
      <c r="C140" s="42"/>
      <c r="D140" s="56">
        <v>-14209.32</v>
      </c>
      <c r="E140" s="57">
        <v>-13142.18</v>
      </c>
    </row>
    <row r="141" spans="2:8" ht="15.75" thickTop="1" thickBot="1">
      <c r="B141" s="84" t="s">
        <v>37</v>
      </c>
      <c r="C141" s="85"/>
      <c r="D141" s="52">
        <f>SUM(D139:D140)</f>
        <v>-111682.01000000001</v>
      </c>
      <c r="E141" s="53">
        <f>SUM(E139:E140)</f>
        <v>-48787.130000000005</v>
      </c>
    </row>
    <row r="142" spans="2:8">
      <c r="B142" s="44"/>
      <c r="C142" s="46"/>
      <c r="D142" s="45"/>
      <c r="E142" s="45"/>
    </row>
    <row r="143" spans="2:8" ht="15" thickBot="1">
      <c r="B143" s="34" t="s">
        <v>79</v>
      </c>
      <c r="C143" s="44"/>
      <c r="D143" s="45"/>
      <c r="E143" s="45"/>
    </row>
    <row r="144" spans="2:8">
      <c r="B144" s="82"/>
      <c r="C144" s="83"/>
      <c r="D144" s="68" t="s">
        <v>13</v>
      </c>
      <c r="E144" s="69" t="s">
        <v>13</v>
      </c>
    </row>
    <row r="145" spans="2:5">
      <c r="B145" s="36"/>
      <c r="C145" s="37"/>
      <c r="D145" s="70" t="s">
        <v>14</v>
      </c>
      <c r="E145" s="71" t="s">
        <v>15</v>
      </c>
    </row>
    <row r="146" spans="2:5">
      <c r="B146" s="20" t="s">
        <v>16</v>
      </c>
      <c r="C146" s="21"/>
      <c r="D146" s="23" t="s">
        <v>17</v>
      </c>
      <c r="E146" s="24" t="s">
        <v>17</v>
      </c>
    </row>
    <row r="147" spans="2:5">
      <c r="B147" s="91" t="s">
        <v>80</v>
      </c>
      <c r="C147" s="92"/>
      <c r="D147" s="47">
        <v>116318.05</v>
      </c>
      <c r="E147" s="48">
        <v>36746.42</v>
      </c>
    </row>
    <row r="148" spans="2:5" ht="15" thickBot="1">
      <c r="B148" s="41" t="s">
        <v>81</v>
      </c>
      <c r="C148" s="42"/>
      <c r="D148" s="56">
        <v>4011.17</v>
      </c>
      <c r="E148" s="57">
        <v>19933.14</v>
      </c>
    </row>
    <row r="149" spans="2:5" ht="15.75" thickTop="1" thickBot="1">
      <c r="B149" s="84" t="s">
        <v>37</v>
      </c>
      <c r="C149" s="85"/>
      <c r="D149" s="52">
        <f>SUM(D147:D148)</f>
        <v>120329.22</v>
      </c>
      <c r="E149" s="53">
        <f>SUM(E147:E148)</f>
        <v>56679.56</v>
      </c>
    </row>
    <row r="151" spans="2:5" ht="15.75" thickBot="1">
      <c r="B151" s="34" t="s">
        <v>82</v>
      </c>
      <c r="C151"/>
      <c r="D151"/>
      <c r="E151"/>
    </row>
    <row r="152" spans="2:5">
      <c r="B152" s="82"/>
      <c r="C152" s="83"/>
      <c r="D152" s="68" t="s">
        <v>13</v>
      </c>
      <c r="E152" s="69" t="s">
        <v>13</v>
      </c>
    </row>
    <row r="153" spans="2:5">
      <c r="B153" s="36"/>
      <c r="C153" s="37"/>
      <c r="D153" s="70" t="s">
        <v>14</v>
      </c>
      <c r="E153" s="71" t="s">
        <v>15</v>
      </c>
    </row>
    <row r="154" spans="2:5">
      <c r="B154" s="20" t="s">
        <v>16</v>
      </c>
      <c r="C154" s="21"/>
      <c r="D154" s="22" t="s">
        <v>17</v>
      </c>
      <c r="E154" s="24" t="s">
        <v>17</v>
      </c>
    </row>
    <row r="155" spans="2:5" ht="15" thickBot="1">
      <c r="B155" s="41" t="s">
        <v>33</v>
      </c>
      <c r="C155" s="42"/>
      <c r="D155" s="56">
        <v>17240</v>
      </c>
      <c r="E155" s="57">
        <v>-4045.42</v>
      </c>
    </row>
    <row r="156" spans="2:5" ht="15.75" thickTop="1" thickBot="1">
      <c r="B156" s="84" t="s">
        <v>37</v>
      </c>
      <c r="C156" s="85"/>
      <c r="D156" s="52">
        <f t="shared" ref="D156:E156" si="5">SUM(D155:D155)</f>
        <v>17240</v>
      </c>
      <c r="E156" s="53">
        <f t="shared" si="5"/>
        <v>-4045.42</v>
      </c>
    </row>
    <row r="157" spans="2:5" ht="15">
      <c r="B157" s="77"/>
      <c r="C157" s="77"/>
      <c r="D157" s="77"/>
      <c r="E157" s="77"/>
    </row>
    <row r="158" spans="2:5" ht="15.75" thickBot="1">
      <c r="B158" s="34" t="s">
        <v>83</v>
      </c>
      <c r="C158"/>
      <c r="D158"/>
      <c r="E158"/>
    </row>
    <row r="159" spans="2:5">
      <c r="B159" s="82"/>
      <c r="C159" s="83"/>
      <c r="D159" s="68" t="s">
        <v>13</v>
      </c>
      <c r="E159" s="69" t="s">
        <v>13</v>
      </c>
    </row>
    <row r="160" spans="2:5">
      <c r="B160" s="36"/>
      <c r="C160" s="37"/>
      <c r="D160" s="70" t="s">
        <v>14</v>
      </c>
      <c r="E160" s="71" t="s">
        <v>15</v>
      </c>
    </row>
    <row r="161" spans="2:5">
      <c r="B161" s="20" t="s">
        <v>16</v>
      </c>
      <c r="C161" s="21"/>
      <c r="D161" s="23" t="s">
        <v>17</v>
      </c>
      <c r="E161" s="24" t="s">
        <v>17</v>
      </c>
    </row>
    <row r="162" spans="2:5">
      <c r="B162" s="38" t="s">
        <v>84</v>
      </c>
      <c r="C162" s="39"/>
      <c r="D162" s="47">
        <v>7925.75</v>
      </c>
      <c r="E162" s="48">
        <v>3873.57</v>
      </c>
    </row>
    <row r="163" spans="2:5" ht="15" thickBot="1">
      <c r="B163" s="41" t="s">
        <v>85</v>
      </c>
      <c r="C163" s="42"/>
      <c r="D163" s="56">
        <v>15655.07</v>
      </c>
      <c r="E163" s="57">
        <v>154032.35999999999</v>
      </c>
    </row>
    <row r="164" spans="2:5" ht="15.75" thickTop="1" thickBot="1">
      <c r="B164" s="84" t="s">
        <v>37</v>
      </c>
      <c r="C164" s="85"/>
      <c r="D164" s="52">
        <f t="shared" ref="D164:E164" si="6">SUM(D162:D163)</f>
        <v>23580.82</v>
      </c>
      <c r="E164" s="53">
        <f t="shared" si="6"/>
        <v>157905.93</v>
      </c>
    </row>
  </sheetData>
  <mergeCells count="42">
    <mergeCell ref="B164:C164"/>
    <mergeCell ref="B44:E44"/>
    <mergeCell ref="B147:C147"/>
    <mergeCell ref="B149:C149"/>
    <mergeCell ref="B152:C152"/>
    <mergeCell ref="B156:C156"/>
    <mergeCell ref="B159:C159"/>
    <mergeCell ref="B128:C128"/>
    <mergeCell ref="B133:C133"/>
    <mergeCell ref="B136:C136"/>
    <mergeCell ref="B141:C141"/>
    <mergeCell ref="B144:C144"/>
    <mergeCell ref="B111:C111"/>
    <mergeCell ref="B114:C114"/>
    <mergeCell ref="B118:C118"/>
    <mergeCell ref="B121:C121"/>
    <mergeCell ref="B125:C125"/>
    <mergeCell ref="B74:C74"/>
    <mergeCell ref="B75:C75"/>
    <mergeCell ref="B81:C81"/>
    <mergeCell ref="B88:C88"/>
    <mergeCell ref="B91:C91"/>
    <mergeCell ref="B106:C106"/>
    <mergeCell ref="B95:C95"/>
    <mergeCell ref="B98:C98"/>
    <mergeCell ref="B103:C103"/>
    <mergeCell ref="B84:C84"/>
    <mergeCell ref="B37:C37"/>
    <mergeCell ref="B39:J39"/>
    <mergeCell ref="B9:E9"/>
    <mergeCell ref="B10:E10"/>
    <mergeCell ref="B40:J40"/>
    <mergeCell ref="B41:J41"/>
    <mergeCell ref="B42:J42"/>
    <mergeCell ref="B43:J43"/>
    <mergeCell ref="B62:C62"/>
    <mergeCell ref="B68:C68"/>
    <mergeCell ref="B71:C71"/>
    <mergeCell ref="B51:C51"/>
    <mergeCell ref="B59:C59"/>
    <mergeCell ref="B47:C47"/>
    <mergeCell ref="B54:C54"/>
  </mergeCells>
  <dataValidations disablePrompts="1" count="2">
    <dataValidation type="list" allowBlank="1" showInputMessage="1" showErrorMessage="1" sqref="B6" xr:uid="{2DA27A00-CD6E-4063-B5EE-4D3722D36679}">
      <formula1>"Yes,No"</formula1>
    </dataValidation>
    <dataValidation type="list" allowBlank="1" showInputMessage="1" showErrorMessage="1" sqref="D14:E14" xr:uid="{9B7C8284-C138-4D0C-8486-0E6CF84E7E5C}">
      <formula1>"CGAAP, MIFRS, USGAAP, ASPE"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a95137c-d42e-468e-9f88-48056057fa51">Witness signed off</Status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VECC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RegContact xmlns="6a95137c-d42e-468e-9f88-48056057fa51">
      <Value>Carlisle</Value>
      <Value>Susan</Value>
    </RegContact>
    <SaadStatus xmlns="6a95137c-d42e-468e-9f88-48056057fa51">N/A</SaadStatus>
    <Witness_x0028_es_x0029_ xmlns="6a95137c-d42e-468e-9f88-48056057fa51">
      <Value>Zubair</Value>
    </Witness_x0028_es_x0029_>
    <FinanceInputs_x002f_Validation xmlns="6a95137c-d42e-468e-9f88-48056057fa51">N/A</FinanceInputs_x002f_Validation>
    <Confidential xmlns="6a95137c-d42e-468e-9f88-48056057fa51">N/A</Confidential>
    <SME_x0028_s_x0029_ xmlns="6a95137c-d42e-468e-9f88-48056057fa51">Julie</SME_x0028_s_x0029_>
    <BradStatus xmlns="6a95137c-d42e-468e-9f88-48056057fa51">N/A</BradStatus>
    <SamStatus xmlns="6a95137c-d42e-468e-9f88-48056057fa51">N/A</SamStatus>
    <Attachment xmlns="6a95137c-d42e-468e-9f88-48056057fa51">true</Attachment>
    <ErinIntervention xmlns="6a95137c-d42e-468e-9f88-48056057fa51">false</ErinIntervention>
    <StatusNotes xmlns="6a95137c-d42e-468e-9f88-48056057fa51" xsi:nil="true"/>
    <GlenWinn xmlns="6a95137c-d42e-468e-9f88-48056057fa51">
      <UserInfo>
        <DisplayName/>
        <AccountId xsi:nil="true"/>
        <AccountType/>
      </UserInfo>
    </GlenWinn>
    <GeneralNotes xmlns="6a95137c-d42e-468e-9f88-48056057fa51" xsi:nil="true"/>
    <IRR xmlns="6a95137c-d42e-468e-9f88-48056057fa51">true</IRR>
    <BBA_Comments xmlns="6a95137c-d42e-468e-9f88-48056057fa51" xsi:nil="true"/>
    <ABlairStatus xmlns="6a95137c-d42e-468e-9f88-48056057fa51">N/A</ABlair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DADCA9-8EEB-49D7-97FD-F9B5FD650E74}"/>
</file>

<file path=customXml/itemProps2.xml><?xml version="1.0" encoding="utf-8"?>
<ds:datastoreItem xmlns:ds="http://schemas.openxmlformats.org/officeDocument/2006/customXml" ds:itemID="{52D166AF-C8DF-43D6-A0C4-D7E84A0E8CCB}"/>
</file>

<file path=customXml/itemProps3.xml><?xml version="1.0" encoding="utf-8"?>
<ds:datastoreItem xmlns:ds="http://schemas.openxmlformats.org/officeDocument/2006/customXml" ds:itemID="{62E1106C-40E2-444A-9E94-A5E88423E4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Elexicon Energy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Tranter</dc:creator>
  <cp:keywords/>
  <dc:description/>
  <cp:lastModifiedBy>Julie Tranter</cp:lastModifiedBy>
  <cp:revision/>
  <dcterms:created xsi:type="dcterms:W3CDTF">2025-10-06T19:13:54Z</dcterms:created>
  <dcterms:modified xsi:type="dcterms:W3CDTF">2026-04-20T16:58:29Z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