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oweradvisoryllc-my.sharepoint.com/personal/ablair_poweradvisoryllc_com/Documents/Documents/Elexicon/0-IRs/"/>
    </mc:Choice>
  </mc:AlternateContent>
  <xr:revisionPtr revIDLastSave="1" documentId="8_{50A06494-073B-4F7A-AD4F-81626DE77D24}" xr6:coauthVersionLast="47" xr6:coauthVersionMax="47" xr10:uidLastSave="{1754B583-4743-47A7-9C39-0B347413BB2C}"/>
  <bookViews>
    <workbookView xWindow="-28920" yWindow="-120" windowWidth="29040" windowHeight="15720" activeTab="2" xr2:uid="{9FC5CDB1-FD78-4F47-83FF-1FC9A304723B}"/>
  </bookViews>
  <sheets>
    <sheet name="1-Year Harmonization" sheetId="2" r:id="rId1"/>
    <sheet name="3-Year Harmonization" sheetId="3" r:id="rId2"/>
    <sheet name="5-Year Harmonization" sheetId="4" r:id="rId3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O22" i="4" l="1"/>
  <c r="P22" i="4" s="1"/>
  <c r="Q22" i="4" s="1"/>
  <c r="R22" i="4" s="1"/>
  <c r="F22" i="4"/>
  <c r="G22" i="4" s="1"/>
  <c r="H22" i="4" s="1"/>
  <c r="I22" i="4" s="1"/>
  <c r="O4" i="4"/>
  <c r="P4" i="4" s="1"/>
  <c r="Q4" i="4" s="1"/>
  <c r="R4" i="4" s="1"/>
  <c r="F4" i="4"/>
  <c r="G4" i="4" s="1"/>
  <c r="H4" i="4" s="1"/>
  <c r="I4" i="4" s="1"/>
  <c r="O22" i="3"/>
  <c r="P22" i="3" s="1"/>
  <c r="Q22" i="3" s="1"/>
  <c r="R22" i="3" s="1"/>
  <c r="F22" i="3"/>
  <c r="G22" i="3" s="1"/>
  <c r="H22" i="3" s="1"/>
  <c r="I22" i="3" s="1"/>
  <c r="P4" i="3"/>
  <c r="Q4" i="3" s="1"/>
  <c r="R4" i="3" s="1"/>
  <c r="O4" i="3"/>
  <c r="F4" i="3"/>
  <c r="G4" i="3" s="1"/>
  <c r="H4" i="3" s="1"/>
  <c r="I4" i="3" s="1"/>
  <c r="O22" i="2"/>
  <c r="P22" i="2" s="1"/>
  <c r="Q22" i="2" s="1"/>
  <c r="R22" i="2" s="1"/>
  <c r="F22" i="2"/>
  <c r="G22" i="2" s="1"/>
  <c r="H22" i="2" s="1"/>
  <c r="I22" i="2" s="1"/>
  <c r="O4" i="2"/>
  <c r="P4" i="2" s="1"/>
  <c r="Q4" i="2" s="1"/>
  <c r="R4" i="2" s="1"/>
  <c r="F4" i="2"/>
  <c r="G4" i="2" s="1"/>
  <c r="H4" i="2" s="1"/>
  <c r="I4" i="2" s="1"/>
  <c r="J15" i="4" l="1"/>
  <c r="J16" i="4"/>
  <c r="J19" i="4"/>
  <c r="J18" i="4"/>
  <c r="J34" i="3" l="1"/>
  <c r="J34" i="4"/>
  <c r="J5" i="4"/>
  <c r="J17" i="3"/>
  <c r="J38" i="4"/>
  <c r="J36" i="4"/>
  <c r="J37" i="4"/>
  <c r="J37" i="2"/>
  <c r="J17" i="4"/>
  <c r="J35" i="4"/>
  <c r="J35" i="3"/>
  <c r="S15" i="3" a="1"/>
  <c r="S15" i="3" s="1"/>
  <c r="S15" i="4" a="1"/>
  <c r="S15" i="4" s="1"/>
  <c r="S20" i="3" a="1"/>
  <c r="S20" i="3" s="1"/>
  <c r="S20" i="4" a="1"/>
  <c r="S20" i="4" s="1"/>
  <c r="S19" i="4" a="1"/>
  <c r="S19" i="4" s="1"/>
  <c r="S14" i="3" a="1"/>
  <c r="S14" i="3" s="1"/>
  <c r="S14" i="4" a="1"/>
  <c r="S14" i="4" s="1"/>
  <c r="S37" i="3" a="1"/>
  <c r="S37" i="3" s="1"/>
  <c r="S37" i="4" a="1"/>
  <c r="S37" i="4" s="1"/>
  <c r="S18" i="3" a="1"/>
  <c r="S18" i="3" s="1"/>
  <c r="S18" i="4" a="1"/>
  <c r="S18" i="4" s="1"/>
  <c r="J33" i="4"/>
  <c r="J33" i="3"/>
  <c r="J32" i="3"/>
  <c r="J32" i="4"/>
  <c r="J25" i="4"/>
  <c r="S34" i="3" a="1"/>
  <c r="S34" i="3" s="1"/>
  <c r="S34" i="4" a="1"/>
  <c r="S34" i="4" s="1"/>
  <c r="S36" i="3" a="1"/>
  <c r="S36" i="3" s="1"/>
  <c r="S36" i="4" a="1"/>
  <c r="S36" i="4" s="1"/>
  <c r="S16" i="3" a="1"/>
  <c r="S16" i="3" s="1"/>
  <c r="S16" i="4" a="1"/>
  <c r="S16" i="4" s="1"/>
  <c r="J23" i="3"/>
  <c r="J6" i="3"/>
  <c r="J6" i="4"/>
  <c r="S32" i="3" a="1"/>
  <c r="S32" i="3" s="1"/>
  <c r="S32" i="4" a="1"/>
  <c r="S32" i="4" s="1"/>
  <c r="J20" i="4"/>
  <c r="J15" i="3"/>
  <c r="J14" i="3"/>
  <c r="J14" i="4"/>
  <c r="S17" i="3" a="1"/>
  <c r="S17" i="3" s="1"/>
  <c r="S17" i="4" a="1"/>
  <c r="S17" i="4" s="1"/>
  <c r="S13" i="4" a="1"/>
  <c r="S13" i="4" s="1"/>
  <c r="J15" i="2"/>
  <c r="J16" i="2"/>
  <c r="J16" i="3"/>
  <c r="J18" i="3"/>
  <c r="J25" i="2"/>
  <c r="J25" i="3"/>
  <c r="J20" i="2"/>
  <c r="J20" i="3"/>
  <c r="J37" i="3"/>
  <c r="J33" i="2"/>
  <c r="J19" i="2"/>
  <c r="J19" i="3"/>
  <c r="J38" i="2"/>
  <c r="J38" i="3"/>
  <c r="J36" i="2"/>
  <c r="J36" i="3"/>
  <c r="J35" i="2"/>
  <c r="J18" i="2"/>
  <c r="J14" i="2"/>
  <c r="S18" i="2" a="1"/>
  <c r="S18" i="2" s="1"/>
  <c r="J34" i="2"/>
  <c r="S15" i="2" a="1"/>
  <c r="S15" i="2" s="1"/>
  <c r="S17" i="2" a="1"/>
  <c r="S17" i="2" s="1"/>
  <c r="S37" i="2" a="1"/>
  <c r="S37" i="2" s="1"/>
  <c r="J32" i="2"/>
  <c r="S36" i="2" a="1"/>
  <c r="S36" i="2" s="1"/>
  <c r="S16" i="2" a="1"/>
  <c r="S16" i="2" s="1"/>
  <c r="S34" i="2" a="1"/>
  <c r="S34" i="2" s="1"/>
  <c r="S32" i="2" a="1"/>
  <c r="S32" i="2" s="1"/>
  <c r="J17" i="2"/>
  <c r="S14" i="2" a="1"/>
  <c r="S14" i="2" s="1"/>
  <c r="J6" i="2"/>
  <c r="S20" i="2" a="1"/>
  <c r="S20" i="2" s="1"/>
  <c r="J8" i="3" l="1"/>
  <c r="S19" i="3" a="1"/>
  <c r="S19" i="3" s="1"/>
  <c r="S13" i="3" a="1"/>
  <c r="S13" i="3" s="1"/>
  <c r="J24" i="3"/>
  <c r="S10" i="3" a="1"/>
  <c r="S10" i="3" s="1"/>
  <c r="S28" i="3" a="1"/>
  <c r="S28" i="3" s="1"/>
  <c r="S27" i="3" a="1"/>
  <c r="S27" i="3" s="1"/>
  <c r="J7" i="3"/>
  <c r="J29" i="3"/>
  <c r="J11" i="3"/>
  <c r="J10" i="4"/>
  <c r="J9" i="3"/>
  <c r="J10" i="3"/>
  <c r="J26" i="3"/>
  <c r="S10" i="4" a="1"/>
  <c r="S10" i="4" s="1"/>
  <c r="J27" i="3"/>
  <c r="J31" i="3"/>
  <c r="J31" i="4"/>
  <c r="S33" i="2" a="1"/>
  <c r="S33" i="2" s="1"/>
  <c r="S38" i="3" a="1"/>
  <c r="S38" i="3" s="1"/>
  <c r="S35" i="3" a="1"/>
  <c r="S35" i="3" s="1"/>
  <c r="J23" i="4"/>
  <c r="J5" i="2"/>
  <c r="J24" i="4"/>
  <c r="J12" i="4"/>
  <c r="J13" i="3"/>
  <c r="J5" i="3"/>
  <c r="S33" i="3" a="1"/>
  <c r="S33" i="3" s="1"/>
  <c r="J30" i="4"/>
  <c r="J13" i="4"/>
  <c r="S25" i="3" a="1"/>
  <c r="S25" i="3" s="1"/>
  <c r="S25" i="4" a="1"/>
  <c r="S25" i="4" s="1"/>
  <c r="S26" i="3" a="1"/>
  <c r="S26" i="3" s="1"/>
  <c r="S26" i="4" a="1"/>
  <c r="S26" i="4" s="1"/>
  <c r="J9" i="4"/>
  <c r="S12" i="3" a="1"/>
  <c r="S12" i="3" s="1"/>
  <c r="S12" i="4" a="1"/>
  <c r="S12" i="4" s="1"/>
  <c r="J30" i="3"/>
  <c r="J28" i="4"/>
  <c r="S23" i="3" a="1"/>
  <c r="S23" i="3" s="1"/>
  <c r="S23" i="4" a="1"/>
  <c r="S23" i="4" s="1"/>
  <c r="J28" i="3"/>
  <c r="J12" i="3"/>
  <c r="S35" i="4" a="1"/>
  <c r="S35" i="4" s="1"/>
  <c r="S8" i="4" a="1"/>
  <c r="S8" i="4" s="1"/>
  <c r="S29" i="3" a="1"/>
  <c r="S29" i="3" s="1"/>
  <c r="S29" i="4" a="1"/>
  <c r="S29" i="4" s="1"/>
  <c r="S8" i="3" a="1"/>
  <c r="S8" i="3" s="1"/>
  <c r="S24" i="3" a="1"/>
  <c r="S24" i="3" s="1"/>
  <c r="S24" i="4" a="1"/>
  <c r="S24" i="4" s="1"/>
  <c r="S27" i="4" a="1"/>
  <c r="S27" i="4" s="1"/>
  <c r="J27" i="4"/>
  <c r="S5" i="3" a="1"/>
  <c r="S5" i="3" s="1"/>
  <c r="S5" i="4" a="1"/>
  <c r="S5" i="4" s="1"/>
  <c r="J8" i="4"/>
  <c r="S11" i="3" a="1"/>
  <c r="S11" i="3" s="1"/>
  <c r="S11" i="4" a="1"/>
  <c r="S11" i="4" s="1"/>
  <c r="S31" i="3" a="1"/>
  <c r="S31" i="3" s="1"/>
  <c r="S31" i="4" a="1"/>
  <c r="S31" i="4" s="1"/>
  <c r="S38" i="4" a="1"/>
  <c r="S38" i="4" s="1"/>
  <c r="S6" i="4" a="1"/>
  <c r="S6" i="4" s="1"/>
  <c r="J11" i="4"/>
  <c r="S7" i="3" a="1"/>
  <c r="S7" i="3" s="1"/>
  <c r="S7" i="4" a="1"/>
  <c r="S7" i="4" s="1"/>
  <c r="S30" i="3" a="1"/>
  <c r="S30" i="3" s="1"/>
  <c r="S30" i="4" a="1"/>
  <c r="S30" i="4" s="1"/>
  <c r="S28" i="4" a="1"/>
  <c r="S28" i="4" s="1"/>
  <c r="J7" i="4"/>
  <c r="S9" i="3" a="1"/>
  <c r="S9" i="3" s="1"/>
  <c r="S9" i="4" a="1"/>
  <c r="S9" i="4" s="1"/>
  <c r="J29" i="4"/>
  <c r="S33" i="4" a="1"/>
  <c r="S33" i="4" s="1"/>
  <c r="J26" i="4"/>
  <c r="S6" i="2" a="1"/>
  <c r="S6" i="2" s="1"/>
  <c r="S6" i="3" a="1"/>
  <c r="S6" i="3" s="1"/>
  <c r="S8" i="2" a="1"/>
  <c r="S8" i="2" s="1"/>
  <c r="S38" i="2" a="1"/>
  <c r="S38" i="2" s="1"/>
  <c r="J27" i="2"/>
  <c r="S10" i="2" a="1"/>
  <c r="S10" i="2" s="1"/>
  <c r="J9" i="2"/>
  <c r="J8" i="2"/>
  <c r="S13" i="2" a="1"/>
  <c r="S13" i="2" s="1"/>
  <c r="S11" i="2" a="1"/>
  <c r="S11" i="2" s="1"/>
  <c r="J11" i="2"/>
  <c r="S23" i="2" a="1"/>
  <c r="S23" i="2" s="1"/>
  <c r="S29" i="2" a="1"/>
  <c r="S29" i="2" s="1"/>
  <c r="J31" i="2"/>
  <c r="S24" i="2" a="1"/>
  <c r="S24" i="2" s="1"/>
  <c r="S35" i="2" a="1"/>
  <c r="S35" i="2" s="1"/>
  <c r="S5" i="2" a="1"/>
  <c r="S5" i="2" s="1"/>
  <c r="S31" i="2" a="1"/>
  <c r="S31" i="2" s="1"/>
  <c r="J24" i="2"/>
  <c r="S27" i="2" a="1"/>
  <c r="S27" i="2" s="1"/>
  <c r="J28" i="2"/>
  <c r="J10" i="2"/>
  <c r="J29" i="2"/>
  <c r="J26" i="2"/>
  <c r="S28" i="2" a="1"/>
  <c r="S28" i="2" s="1"/>
  <c r="J23" i="2"/>
  <c r="J12" i="2"/>
  <c r="J13" i="2"/>
  <c r="S7" i="2" a="1"/>
  <c r="S7" i="2" s="1"/>
  <c r="S30" i="2" a="1"/>
  <c r="S30" i="2" s="1"/>
  <c r="S9" i="2" a="1"/>
  <c r="S9" i="2" s="1"/>
  <c r="S26" i="2" a="1"/>
  <c r="S26" i="2" s="1"/>
  <c r="J30" i="2"/>
  <c r="J7" i="2"/>
  <c r="S19" i="2" a="1"/>
  <c r="S19" i="2" s="1"/>
  <c r="S25" i="2" a="1"/>
  <c r="S25" i="2" s="1"/>
  <c r="S12" i="2" a="1"/>
  <c r="S1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<sst xmlns="http://schemas.openxmlformats.org/spreadsheetml/2006/main" count="243" uniqueCount="17">
  <si>
    <t>Avg.</t>
  </si>
  <si>
    <t>Veridian</t>
  </si>
  <si>
    <t>Residential</t>
  </si>
  <si>
    <t>GS &lt;50</t>
  </si>
  <si>
    <t>GS 50 - 2,999 kW</t>
  </si>
  <si>
    <t>GS 3,000 - 4,999 kW</t>
  </si>
  <si>
    <t>Large Use &gt;5MW</t>
  </si>
  <si>
    <t>Distribution</t>
  </si>
  <si>
    <t>Street Light</t>
  </si>
  <si>
    <t>Sentinel</t>
  </si>
  <si>
    <t>Unmetered Scattered Load</t>
  </si>
  <si>
    <t>Seasonal Residential</t>
  </si>
  <si>
    <t>Whitby</t>
  </si>
  <si>
    <t>Total</t>
  </si>
  <si>
    <t>(Sub-Total A)</t>
  </si>
  <si>
    <t>Bill Impacts ($)</t>
  </si>
  <si>
    <t>Bill Impacts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</si>
</sst>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0.0%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4">
    <xf numFmtId="0" fontId="0" fillId="0" borderId="0" xfId="0"/>
    <xf numFmtId="0" fontId="3" fillId="3" borderId="0" xfId="0" applyFont="1" applyFill="1"/>
    <xf numFmtId="0" fontId="0" fillId="3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3" borderId="4" xfId="0" applyFont="1" applyFill="1" applyBorder="1" applyAlignment="1">
      <alignment horizontal="center" vertical="center"/>
    </xf>
    <xf numFmtId="0" fontId="0" fillId="3" borderId="5" xfId="0" applyFont="1" applyFill="1" applyBorder="1"/>
    <xf numFmtId="44" fontId="0" fillId="3" borderId="6" xfId="1" applyFont="1" applyFill="1" applyBorder="1" applyAlignment="1">
      <alignment horizontal="center"/>
    </xf>
    <xf numFmtId="44" fontId="0" fillId="3" borderId="7" xfId="1" applyFont="1" applyFill="1" applyBorder="1" applyAlignment="1">
      <alignment horizontal="center"/>
    </xf>
    <xf numFmtId="164" fontId="0" fillId="3" borderId="7" xfId="3" applyFont="1" applyFill="1" applyBorder="1" applyAlignment="1">
      <alignment horizontal="center"/>
    </xf>
    <xf numFmtId="165" fontId="0" fillId="3" borderId="6" xfId="2" applyNumberFormat="1" applyFont="1" applyFill="1" applyBorder="1" applyAlignment="1">
      <alignment horizontal="center"/>
    </xf>
    <xf numFmtId="165" fontId="0" fillId="3" borderId="7" xfId="2" applyNumberFormat="1" applyFont="1" applyFill="1" applyBorder="1" applyAlignment="1">
      <alignment horizontal="center"/>
    </xf>
    <xf numFmtId="165" fontId="0" fillId="3" borderId="4" xfId="2" applyNumberFormat="1" applyFont="1" applyFill="1" applyBorder="1" applyAlignment="1">
      <alignment horizontal="center"/>
    </xf>
    <xf numFmtId="0" fontId="0" fillId="3" borderId="8" xfId="0" applyFont="1" applyFill="1" applyBorder="1" applyAlignment="1">
      <alignment horizontal="center" vertical="center"/>
    </xf>
    <xf numFmtId="0" fontId="0" fillId="3" borderId="9" xfId="0" applyFont="1" applyFill="1" applyBorder="1"/>
    <xf numFmtId="44" fontId="0" fillId="3" borderId="0" xfId="1" applyFont="1" applyFill="1" applyBorder="1" applyAlignment="1">
      <alignment horizontal="center"/>
    </xf>
    <xf numFmtId="44" fontId="0" fillId="3" borderId="10" xfId="1" applyFont="1" applyFill="1" applyBorder="1" applyAlignment="1">
      <alignment horizontal="center"/>
    </xf>
    <xf numFmtId="164" fontId="0" fillId="3" borderId="10" xfId="3" applyFont="1" applyFill="1" applyBorder="1" applyAlignment="1">
      <alignment horizontal="center"/>
    </xf>
    <xf numFmtId="165" fontId="0" fillId="3" borderId="0" xfId="2" applyNumberFormat="1" applyFont="1" applyFill="1" applyBorder="1" applyAlignment="1">
      <alignment horizontal="center"/>
    </xf>
    <xf numFmtId="165" fontId="0" fillId="3" borderId="10" xfId="2" applyNumberFormat="1" applyFont="1" applyFill="1" applyBorder="1" applyAlignment="1">
      <alignment horizontal="center"/>
    </xf>
    <xf numFmtId="165" fontId="0" fillId="3" borderId="8" xfId="4" applyNumberFormat="1" applyFont="1" applyFill="1" applyBorder="1" applyAlignment="1">
      <alignment horizontal="center"/>
    </xf>
    <xf numFmtId="44" fontId="0" fillId="3" borderId="0" xfId="1" applyFont="1" applyFill="1"/>
    <xf numFmtId="0" fontId="0" fillId="3" borderId="11" xfId="0" applyFont="1" applyFill="1" applyBorder="1" applyAlignment="1">
      <alignment horizontal="center" vertical="center"/>
    </xf>
    <xf numFmtId="0" fontId="0" fillId="3" borderId="12" xfId="0" applyFont="1" applyFill="1" applyBorder="1"/>
    <xf numFmtId="44" fontId="0" fillId="3" borderId="13" xfId="1" applyFont="1" applyFill="1" applyBorder="1" applyAlignment="1">
      <alignment horizontal="center"/>
    </xf>
    <xf numFmtId="44" fontId="0" fillId="3" borderId="14" xfId="1" applyFont="1" applyFill="1" applyBorder="1" applyAlignment="1">
      <alignment horizontal="center"/>
    </xf>
    <xf numFmtId="164" fontId="0" fillId="3" borderId="14" xfId="3" applyFont="1" applyFill="1" applyBorder="1" applyAlignment="1">
      <alignment horizontal="center"/>
    </xf>
    <xf numFmtId="165" fontId="0" fillId="3" borderId="13" xfId="2" applyNumberFormat="1" applyFont="1" applyFill="1" applyBorder="1" applyAlignment="1">
      <alignment horizontal="center"/>
    </xf>
    <xf numFmtId="165" fontId="0" fillId="3" borderId="14" xfId="2" applyNumberFormat="1" applyFont="1" applyFill="1" applyBorder="1" applyAlignment="1">
      <alignment horizontal="center"/>
    </xf>
    <xf numFmtId="165" fontId="0" fillId="3" borderId="11" xfId="4" applyNumberFormat="1" applyFont="1" applyFill="1" applyBorder="1" applyAlignment="1">
      <alignment horizontal="center"/>
    </xf>
    <xf numFmtId="44" fontId="0" fillId="3" borderId="0" xfId="0" applyNumberFormat="1" applyFont="1" applyFill="1"/>
    <xf numFmtId="10" fontId="0" fillId="3" borderId="4" xfId="4" applyNumberFormat="1" applyFont="1" applyFill="1" applyBorder="1" applyAlignment="1">
      <alignment horizontal="center"/>
    </xf>
  </cellXfs>
  <cellStyles count="5">
    <cellStyle name="Currency" xfId="1" builtinId="4"/>
    <cellStyle name="Currency 2 3" xfId="3" xr:uid="{0BCDC302-C7B7-418D-A95B-B4DD5ABA71DE}"/>
    <cellStyle name="Normal" xfId="0" builtinId="0"/>
    <cellStyle name="Percent" xfId="2" builtinId="5"/>
    <cellStyle name="Percent 2" xfId="4" xr:uid="{0916EE58-EDC4-4D34-9A01-4565BCA4A18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1270B-F761-4911-8C23-CA4E445CE4A4}">
  <dimension ref="B2:S38"/>
  <sheetViews>
    <sheetView workbookViewId="0">
      <selection activeCell="B33" sqref="B33"/>
    </sheetView>
  </sheetViews>
  <sheetFormatPr defaultRowHeight="14.4" x14ac:dyDescent="0.3"/>
  <cols>
    <col min="1" max="1" width="6.21875" style="2" customWidth="1"/>
    <col min="2" max="2" width="13.77734375" style="2" customWidth="1"/>
    <col min="3" max="3" width="8.88671875" style="2"/>
    <col min="4" max="4" width="21.5546875" style="2" customWidth="1"/>
    <col min="5" max="6" width="12.33203125" style="2" bestFit="1" customWidth="1"/>
    <col min="7" max="8" width="11.21875" style="2" bestFit="1" customWidth="1"/>
    <col min="9" max="10" width="12.33203125" style="2" bestFit="1" customWidth="1"/>
    <col min="11" max="12" width="8.88671875" style="2"/>
    <col min="13" max="13" width="26.77734375" style="2" customWidth="1"/>
    <col min="14" max="14" width="8.88671875" style="2" customWidth="1"/>
    <col min="15" max="16384" width="8.88671875" style="2"/>
  </cols>
  <sheetData>
    <row r="2" spans="2:19" x14ac:dyDescent="0.3">
      <c r="G2" s="1" t="s">
        <v>15</v>
      </c>
      <c r="H2" s="1"/>
      <c r="I2" s="1"/>
      <c r="J2" s="1"/>
      <c r="K2" s="1"/>
      <c r="L2" s="1"/>
      <c r="M2" s="1"/>
      <c r="N2" s="1"/>
      <c r="O2" s="1" t="s">
        <v>16</v>
      </c>
    </row>
    <row r="3" spans="2:19" ht="15" thickBot="1" x14ac:dyDescent="0.35"/>
    <row r="4" spans="2:19" ht="15" thickBot="1" x14ac:dyDescent="0.35">
      <c r="C4" s="3"/>
      <c r="D4" s="4"/>
      <c r="E4" s="5">
        <v>2027</v>
      </c>
      <c r="F4" s="5">
        <f>E4+1</f>
        <v>2028</v>
      </c>
      <c r="G4" s="5">
        <f>F4+1</f>
        <v>2029</v>
      </c>
      <c r="H4" s="5">
        <f>G4+1</f>
        <v>2030</v>
      </c>
      <c r="I4" s="6">
        <f>H4+1</f>
        <v>2031</v>
      </c>
      <c r="J4" s="6" t="s">
        <v>0</v>
      </c>
      <c r="L4" s="3"/>
      <c r="M4" s="4"/>
      <c r="N4" s="5">
        <v>2027</v>
      </c>
      <c r="O4" s="5">
        <f>N4+1</f>
        <v>2028</v>
      </c>
      <c r="P4" s="5">
        <f>O4+1</f>
        <v>2029</v>
      </c>
      <c r="Q4" s="5">
        <f>P4+1</f>
        <v>2030</v>
      </c>
      <c r="R4" s="6">
        <f>Q4+1</f>
        <v>2031</v>
      </c>
      <c r="S4" s="6" t="s">
        <v>0</v>
      </c>
    </row>
    <row r="5" spans="2:19" x14ac:dyDescent="0.3">
      <c r="C5" s="7" t="s">
        <v>1</v>
      </c>
      <c r="D5" s="8" t="s">
        <v>2</v>
      </c>
      <c r="E5" s="9">
        <v>10.808876063433871</v>
      </c>
      <c r="F5" s="9">
        <v>5.2546486697209076</v>
      </c>
      <c r="G5" s="9">
        <v>3.1200000000000045</v>
      </c>
      <c r="H5" s="9">
        <v>2.7299999999999969</v>
      </c>
      <c r="I5" s="10">
        <v>4.4799999999999969</v>
      </c>
      <c r="J5" s="11">
        <f t="shared" ref="J5:J20" si="0">AVERAGE(E5:I5)</f>
        <v>5.2787049466309552</v>
      </c>
      <c r="L5" s="7" t="s">
        <v>1</v>
      </c>
      <c r="M5" s="8" t="s">
        <v>2</v>
      </c>
      <c r="N5" s="12">
        <v>0.30158694373420403</v>
      </c>
      <c r="O5" s="12">
        <v>0.11264255675904292</v>
      </c>
      <c r="P5" s="12">
        <v>6.0111524526329917E-2</v>
      </c>
      <c r="Q5" s="12">
        <v>4.9615142127654679E-2</v>
      </c>
      <c r="R5" s="13">
        <v>7.7571023079534174E-2</v>
      </c>
      <c r="S5" s="14" cm="1">
        <f t="array" ref="S5">GEOMEAN(1+(N5:R5))-1</f>
        <v>0.11668653534572604</v>
      </c>
    </row>
    <row r="6" spans="2:19" x14ac:dyDescent="0.3">
      <c r="C6" s="15"/>
      <c r="D6" s="16" t="s">
        <v>3</v>
      </c>
      <c r="E6" s="17">
        <v>19.514338883984337</v>
      </c>
      <c r="F6" s="17">
        <v>12.484538722881084</v>
      </c>
      <c r="G6" s="17">
        <v>7.5400000000000063</v>
      </c>
      <c r="H6" s="17">
        <v>6.9300000000000068</v>
      </c>
      <c r="I6" s="18">
        <v>10.210000000000008</v>
      </c>
      <c r="J6" s="19">
        <f t="shared" si="0"/>
        <v>11.335775521373089</v>
      </c>
      <c r="L6" s="15"/>
      <c r="M6" s="16" t="s">
        <v>3</v>
      </c>
      <c r="N6" s="20">
        <v>0.27481113764236498</v>
      </c>
      <c r="O6" s="20">
        <v>0.13791361391637694</v>
      </c>
      <c r="P6" s="20">
        <v>7.3197574569994872E-2</v>
      </c>
      <c r="Q6" s="20">
        <v>6.2687203615440709E-2</v>
      </c>
      <c r="R6" s="21">
        <v>8.6909240265020532E-2</v>
      </c>
      <c r="S6" s="22" cm="1">
        <f t="array" ref="S6">GEOMEAN(1+(N6:R6))-1</f>
        <v>0.1245187764130109</v>
      </c>
    </row>
    <row r="7" spans="2:19" x14ac:dyDescent="0.3">
      <c r="C7" s="15"/>
      <c r="D7" s="16" t="s">
        <v>4</v>
      </c>
      <c r="E7" s="17">
        <v>265.64161310272914</v>
      </c>
      <c r="F7" s="17">
        <v>140.24651898699722</v>
      </c>
      <c r="G7" s="17">
        <v>84.292499999999791</v>
      </c>
      <c r="H7" s="17">
        <v>84.222500000000082</v>
      </c>
      <c r="I7" s="18">
        <v>124.21249999999986</v>
      </c>
      <c r="J7" s="19">
        <f t="shared" si="0"/>
        <v>139.72312641794522</v>
      </c>
      <c r="L7" s="15"/>
      <c r="M7" s="16" t="s">
        <v>4</v>
      </c>
      <c r="N7" s="20">
        <v>0.26326694525651534</v>
      </c>
      <c r="O7" s="20">
        <v>0.11002647098284765</v>
      </c>
      <c r="P7" s="20">
        <v>5.9574539214433168E-2</v>
      </c>
      <c r="Q7" s="20">
        <v>5.6178271404943893E-2</v>
      </c>
      <c r="R7" s="21">
        <v>7.8445550960260471E-2</v>
      </c>
      <c r="S7" s="22" cm="1">
        <f t="array" ref="S7">GEOMEAN(1+(N7:R7))-1</f>
        <v>0.11096169924228416</v>
      </c>
    </row>
    <row r="8" spans="2:19" x14ac:dyDescent="0.3">
      <c r="C8" s="15"/>
      <c r="D8" s="16" t="s">
        <v>5</v>
      </c>
      <c r="E8" s="17">
        <v>4894.9569128370895</v>
      </c>
      <c r="F8" s="17">
        <v>165.64969274879331</v>
      </c>
      <c r="G8" s="17">
        <v>315.2200000000048</v>
      </c>
      <c r="H8" s="17">
        <v>789.36999999999534</v>
      </c>
      <c r="I8" s="18">
        <v>1385.630000000001</v>
      </c>
      <c r="J8" s="19">
        <f t="shared" si="0"/>
        <v>1510.1653211171767</v>
      </c>
      <c r="L8" s="15"/>
      <c r="M8" s="16" t="s">
        <v>5</v>
      </c>
      <c r="N8" s="20">
        <v>0.23835899044155423</v>
      </c>
      <c r="O8" s="20">
        <v>6.5136847724059678E-3</v>
      </c>
      <c r="P8" s="20">
        <v>1.2314879968879058E-2</v>
      </c>
      <c r="Q8" s="20">
        <v>3.0463613374785887E-2</v>
      </c>
      <c r="R8" s="21">
        <v>5.1893792922547283E-2</v>
      </c>
      <c r="S8" s="22" cm="1">
        <f t="array" ref="S8">GEOMEAN(1+(N8:R8))-1</f>
        <v>6.4626528804029748E-2</v>
      </c>
    </row>
    <row r="9" spans="2:19" x14ac:dyDescent="0.3">
      <c r="C9" s="15"/>
      <c r="D9" s="16" t="s">
        <v>6</v>
      </c>
      <c r="E9" s="17">
        <v>13340.165123560713</v>
      </c>
      <c r="F9" s="17">
        <v>-1491.0628915542038</v>
      </c>
      <c r="G9" s="17">
        <v>-30.360000000000582</v>
      </c>
      <c r="H9" s="17">
        <v>2825.5</v>
      </c>
      <c r="I9" s="18">
        <v>4851.5999999999913</v>
      </c>
      <c r="J9" s="19">
        <f t="shared" si="0"/>
        <v>3899.1684464013001</v>
      </c>
      <c r="L9" s="15"/>
      <c r="M9" s="16" t="s">
        <v>6</v>
      </c>
      <c r="N9" s="20">
        <v>0.24388142397128584</v>
      </c>
      <c r="O9" s="20">
        <v>-2.1914647866912332E-2</v>
      </c>
      <c r="P9" s="20">
        <v>-4.5620868304810272E-4</v>
      </c>
      <c r="Q9" s="20">
        <v>4.247713976912381E-2</v>
      </c>
      <c r="R9" s="21">
        <v>6.9964607330745915E-2</v>
      </c>
      <c r="S9" s="22" cm="1">
        <f t="array" ref="S9">GEOMEAN(1+(N9:R9))-1</f>
        <v>6.2866461157466524E-2</v>
      </c>
    </row>
    <row r="10" spans="2:19" x14ac:dyDescent="0.3">
      <c r="B10" s="2" t="s">
        <v>7</v>
      </c>
      <c r="C10" s="15"/>
      <c r="D10" s="16" t="s">
        <v>8</v>
      </c>
      <c r="E10" s="17">
        <v>-718.86159636398224</v>
      </c>
      <c r="F10" s="17">
        <v>2373.6061606075455</v>
      </c>
      <c r="G10" s="17">
        <v>1183.4365772946148</v>
      </c>
      <c r="H10" s="17">
        <v>1040.684624075795</v>
      </c>
      <c r="I10" s="18">
        <v>1638.7298492776499</v>
      </c>
      <c r="J10" s="19">
        <f t="shared" si="0"/>
        <v>1103.5191229783245</v>
      </c>
      <c r="L10" s="15"/>
      <c r="M10" s="16" t="s">
        <v>8</v>
      </c>
      <c r="N10" s="20">
        <v>-3.9719711974593223E-2</v>
      </c>
      <c r="O10" s="20">
        <v>0.13657507699999721</v>
      </c>
      <c r="P10" s="20">
        <v>5.9911425514739776E-2</v>
      </c>
      <c r="Q10" s="20">
        <v>4.9706619621304841E-2</v>
      </c>
      <c r="R10" s="21">
        <v>7.4564913729765911E-2</v>
      </c>
      <c r="S10" s="22" cm="1">
        <f t="array" ref="S10">GEOMEAN(1+(N10:R10))-1</f>
        <v>5.4661910682016979E-2</v>
      </c>
    </row>
    <row r="11" spans="2:19" x14ac:dyDescent="0.3">
      <c r="B11" s="2" t="s">
        <v>14</v>
      </c>
      <c r="C11" s="15"/>
      <c r="D11" s="16" t="s">
        <v>9</v>
      </c>
      <c r="E11" s="17">
        <v>1.9240065880597044</v>
      </c>
      <c r="F11" s="17">
        <v>2.0222605791791342</v>
      </c>
      <c r="G11" s="17">
        <v>1.3281799999999997</v>
      </c>
      <c r="H11" s="17">
        <v>1.2722000000000016</v>
      </c>
      <c r="I11" s="18">
        <v>1.5886199999999988</v>
      </c>
      <c r="J11" s="19">
        <f t="shared" si="0"/>
        <v>1.6270534334477678</v>
      </c>
      <c r="L11" s="15"/>
      <c r="M11" s="16" t="s">
        <v>9</v>
      </c>
      <c r="N11" s="20">
        <v>0.19262564555998452</v>
      </c>
      <c r="O11" s="20">
        <v>0.16976201619641143</v>
      </c>
      <c r="P11" s="20">
        <v>9.5315346200039647E-2</v>
      </c>
      <c r="Q11" s="20">
        <v>8.3353168272837716E-2</v>
      </c>
      <c r="R11" s="21">
        <v>9.6076392770078969E-2</v>
      </c>
      <c r="S11" s="22" cm="1">
        <f t="array" ref="S11">GEOMEAN(1+(N11:R11))-1</f>
        <v>0.12654966476402185</v>
      </c>
    </row>
    <row r="12" spans="2:19" x14ac:dyDescent="0.3">
      <c r="C12" s="15"/>
      <c r="D12" s="16" t="s">
        <v>10</v>
      </c>
      <c r="E12" s="17">
        <v>5.0504316608127127</v>
      </c>
      <c r="F12" s="17">
        <v>3.6444911945322538</v>
      </c>
      <c r="G12" s="17">
        <v>2.230000000000004</v>
      </c>
      <c r="H12" s="17">
        <v>2.144999999999996</v>
      </c>
      <c r="I12" s="18">
        <v>3.1949999999999932</v>
      </c>
      <c r="J12" s="19">
        <f t="shared" si="0"/>
        <v>3.2529845710689917</v>
      </c>
      <c r="K12" s="23"/>
      <c r="L12" s="15"/>
      <c r="M12" s="16" t="s">
        <v>10</v>
      </c>
      <c r="N12" s="20">
        <v>0.25245846842352976</v>
      </c>
      <c r="O12" s="20">
        <v>0.14545713056831203</v>
      </c>
      <c r="P12" s="20">
        <v>7.770055728859554E-2</v>
      </c>
      <c r="Q12" s="20">
        <v>6.9350318461247659E-2</v>
      </c>
      <c r="R12" s="21">
        <v>9.65988647645077E-2</v>
      </c>
      <c r="S12" s="22" cm="1">
        <f t="array" ref="S12">GEOMEAN(1+(N12:R12))-1</f>
        <v>0.12637140149964199</v>
      </c>
    </row>
    <row r="13" spans="2:19" ht="15" thickBot="1" x14ac:dyDescent="0.35">
      <c r="C13" s="24"/>
      <c r="D13" s="25" t="s">
        <v>11</v>
      </c>
      <c r="E13" s="26">
        <v>16.955759491756254</v>
      </c>
      <c r="F13" s="26">
        <v>12.024336246044498</v>
      </c>
      <c r="G13" s="26">
        <v>7.4499999999999886</v>
      </c>
      <c r="H13" s="26">
        <v>6.9900000000000091</v>
      </c>
      <c r="I13" s="27">
        <v>10.429999999999993</v>
      </c>
      <c r="J13" s="28">
        <f t="shared" si="0"/>
        <v>10.770019147560149</v>
      </c>
      <c r="L13" s="24"/>
      <c r="M13" s="25" t="s">
        <v>11</v>
      </c>
      <c r="N13" s="29">
        <v>0.26033716400669821</v>
      </c>
      <c r="O13" s="29">
        <v>0.14648504588974515</v>
      </c>
      <c r="P13" s="29">
        <v>7.9162601436049571E-2</v>
      </c>
      <c r="Q13" s="29">
        <v>6.8826244690101512E-2</v>
      </c>
      <c r="R13" s="30">
        <v>9.6084668826025926E-2</v>
      </c>
      <c r="S13" s="31" cm="1">
        <f t="array" ref="S13">GEOMEAN(1+(N13:R13))-1</f>
        <v>0.12807674687500081</v>
      </c>
    </row>
    <row r="14" spans="2:19" x14ac:dyDescent="0.3">
      <c r="C14" s="7" t="s">
        <v>12</v>
      </c>
      <c r="D14" s="8" t="s">
        <v>2</v>
      </c>
      <c r="E14" s="9">
        <v>7.0995378470457382</v>
      </c>
      <c r="F14" s="9">
        <v>5.2314273457146072</v>
      </c>
      <c r="G14" s="9">
        <v>3.1200000000000045</v>
      </c>
      <c r="H14" s="9">
        <v>2.7299999999999969</v>
      </c>
      <c r="I14" s="10">
        <v>4.4799999999999969</v>
      </c>
      <c r="J14" s="11">
        <f t="shared" si="0"/>
        <v>4.5321930385520686</v>
      </c>
      <c r="K14" s="32"/>
      <c r="L14" s="7" t="s">
        <v>12</v>
      </c>
      <c r="M14" s="8" t="s">
        <v>2</v>
      </c>
      <c r="N14" s="12">
        <v>0.18000856610156535</v>
      </c>
      <c r="O14" s="12">
        <v>0.1124082358296708</v>
      </c>
      <c r="P14" s="12">
        <v>6.0265440066323221E-2</v>
      </c>
      <c r="Q14" s="12">
        <v>4.97349607610846E-2</v>
      </c>
      <c r="R14" s="13">
        <v>7.7749478597121377E-2</v>
      </c>
      <c r="S14" s="33" cm="1">
        <f t="array" ref="S14">GEOMEAN(1+(N14:R14))-1</f>
        <v>9.5045812538678387E-2</v>
      </c>
    </row>
    <row r="15" spans="2:19" x14ac:dyDescent="0.3">
      <c r="C15" s="15"/>
      <c r="D15" s="16" t="s">
        <v>3</v>
      </c>
      <c r="E15" s="17">
        <v>8.1925799189583586</v>
      </c>
      <c r="F15" s="17">
        <v>11.5181736883453</v>
      </c>
      <c r="G15" s="17">
        <v>7.5400000000000063</v>
      </c>
      <c r="H15" s="17">
        <v>6.9300000000000068</v>
      </c>
      <c r="I15" s="18">
        <v>10.210000000000008</v>
      </c>
      <c r="J15" s="19">
        <f t="shared" si="0"/>
        <v>8.8781507214607362</v>
      </c>
      <c r="L15" s="15"/>
      <c r="M15" s="16" t="s">
        <v>3</v>
      </c>
      <c r="N15" s="20">
        <v>9.8693891325844593E-2</v>
      </c>
      <c r="O15" s="20">
        <v>0.12629219149919035</v>
      </c>
      <c r="P15" s="20">
        <v>7.3402888269541444E-2</v>
      </c>
      <c r="Q15" s="20">
        <v>6.2851012470687168E-2</v>
      </c>
      <c r="R15" s="21">
        <v>8.7122914442660362E-2</v>
      </c>
      <c r="S15" s="22" cm="1">
        <f t="array" ref="S15">GEOMEAN(1+(N15:R15))-1</f>
        <v>8.9452542179596417E-2</v>
      </c>
    </row>
    <row r="16" spans="2:19" x14ac:dyDescent="0.3">
      <c r="C16" s="15"/>
      <c r="D16" s="16" t="s">
        <v>4</v>
      </c>
      <c r="E16" s="17">
        <v>83.042189247774786</v>
      </c>
      <c r="F16" s="17">
        <v>123.81193404515989</v>
      </c>
      <c r="G16" s="17">
        <v>84.292499999999791</v>
      </c>
      <c r="H16" s="17">
        <v>84.222500000000082</v>
      </c>
      <c r="I16" s="18">
        <v>124.21249999999986</v>
      </c>
      <c r="J16" s="19">
        <f t="shared" si="0"/>
        <v>99.916324658586888</v>
      </c>
      <c r="L16" s="15"/>
      <c r="M16" s="16" t="s">
        <v>4</v>
      </c>
      <c r="N16" s="20">
        <v>6.9502131499667136E-2</v>
      </c>
      <c r="O16" s="20">
        <v>9.6890274662103038E-2</v>
      </c>
      <c r="P16" s="20">
        <v>6.0137231104850059E-2</v>
      </c>
      <c r="Q16" s="20">
        <v>5.6678785427419422E-2</v>
      </c>
      <c r="R16" s="21">
        <v>7.910696469118908E-2</v>
      </c>
      <c r="S16" s="22" cm="1">
        <f t="array" ref="S16">GEOMEAN(1+(N16:R16))-1</f>
        <v>7.2365620354722271E-2</v>
      </c>
    </row>
    <row r="17" spans="2:19" x14ac:dyDescent="0.3">
      <c r="C17" s="15"/>
      <c r="D17" s="16" t="s">
        <v>5</v>
      </c>
      <c r="E17" s="17">
        <v>3923.2949089609865</v>
      </c>
      <c r="F17" s="17">
        <v>-230.65166386453711</v>
      </c>
      <c r="G17" s="17">
        <v>315.2200000000048</v>
      </c>
      <c r="H17" s="17">
        <v>789.36999999999534</v>
      </c>
      <c r="I17" s="18">
        <v>1385.630000000001</v>
      </c>
      <c r="J17" s="19">
        <f t="shared" si="0"/>
        <v>1236.5726490192901</v>
      </c>
      <c r="L17" s="15"/>
      <c r="M17" s="16" t="s">
        <v>5</v>
      </c>
      <c r="N17" s="20">
        <v>0.18037200407339693</v>
      </c>
      <c r="O17" s="20">
        <v>-8.9837129627014217E-3</v>
      </c>
      <c r="P17" s="20">
        <v>1.2388885758552117E-2</v>
      </c>
      <c r="Q17" s="20">
        <v>3.0644442990809113E-2</v>
      </c>
      <c r="R17" s="21">
        <v>5.2192671435438882E-2</v>
      </c>
      <c r="S17" s="22" cm="1">
        <f t="array" ref="S17">GEOMEAN(1+(N17:R17))-1</f>
        <v>5.1308655359227684E-2</v>
      </c>
    </row>
    <row r="18" spans="2:19" x14ac:dyDescent="0.3">
      <c r="C18" s="15"/>
      <c r="D18" s="16" t="s">
        <v>8</v>
      </c>
      <c r="E18" s="17">
        <v>-35194.504512856933</v>
      </c>
      <c r="F18" s="17">
        <v>3751.0592142263522</v>
      </c>
      <c r="G18" s="17">
        <v>1295.1270126375603</v>
      </c>
      <c r="H18" s="17">
        <v>1138.1463445887166</v>
      </c>
      <c r="I18" s="18">
        <v>1791.7100178155233</v>
      </c>
      <c r="J18" s="19">
        <f t="shared" si="0"/>
        <v>-5443.6923847177559</v>
      </c>
      <c r="L18" s="15"/>
      <c r="M18" s="16" t="s">
        <v>8</v>
      </c>
      <c r="N18" s="20">
        <v>-0.66549666023924958</v>
      </c>
      <c r="O18" s="20">
        <v>0.21204326692759506</v>
      </c>
      <c r="P18" s="20">
        <v>6.0403875676259947E-2</v>
      </c>
      <c r="Q18" s="20">
        <v>5.0058662877861745E-2</v>
      </c>
      <c r="R18" s="21">
        <v>7.5047338827529037E-2</v>
      </c>
      <c r="S18" s="22" cm="1">
        <f t="array" ref="S18">GEOMEAN(1+(N18:R18))-1</f>
        <v>-0.1346212875889532</v>
      </c>
    </row>
    <row r="19" spans="2:19" x14ac:dyDescent="0.3">
      <c r="C19" s="15"/>
      <c r="D19" s="16" t="s">
        <v>9</v>
      </c>
      <c r="E19" s="17">
        <v>2.3037989389546247</v>
      </c>
      <c r="F19" s="17">
        <v>1.9669103394496457</v>
      </c>
      <c r="G19" s="17">
        <v>1.3281799999999997</v>
      </c>
      <c r="H19" s="17">
        <v>1.2722000000000016</v>
      </c>
      <c r="I19" s="18">
        <v>1.5886199999999988</v>
      </c>
      <c r="J19" s="19">
        <f t="shared" si="0"/>
        <v>1.6919418556808541</v>
      </c>
      <c r="L19" s="15"/>
      <c r="M19" s="16" t="s">
        <v>9</v>
      </c>
      <c r="N19" s="20">
        <v>0.23865254574102948</v>
      </c>
      <c r="O19" s="20">
        <v>0.16449646186785621</v>
      </c>
      <c r="P19" s="20">
        <v>9.5387344995471898E-2</v>
      </c>
      <c r="Q19" s="20">
        <v>8.3410648277386562E-2</v>
      </c>
      <c r="R19" s="21">
        <v>9.6137545841007782E-2</v>
      </c>
      <c r="S19" s="22" cm="1">
        <f t="array" ref="S19">GEOMEAN(1+(N19:R19))-1</f>
        <v>0.13412966205216525</v>
      </c>
    </row>
    <row r="20" spans="2:19" ht="15" thickBot="1" x14ac:dyDescent="0.35">
      <c r="C20" s="24"/>
      <c r="D20" s="25" t="s">
        <v>10</v>
      </c>
      <c r="E20" s="26">
        <v>-5.2310311901087125</v>
      </c>
      <c r="F20" s="26">
        <v>4.0397649191300182</v>
      </c>
      <c r="G20" s="26">
        <v>2.230000000000004</v>
      </c>
      <c r="H20" s="26">
        <v>2.144999999999996</v>
      </c>
      <c r="I20" s="27">
        <v>3.1949999999999932</v>
      </c>
      <c r="J20" s="28">
        <f t="shared" si="0"/>
        <v>1.2757467458042597</v>
      </c>
      <c r="L20" s="24"/>
      <c r="M20" s="25" t="s">
        <v>10</v>
      </c>
      <c r="N20" s="29">
        <v>-0.17556741701992656</v>
      </c>
      <c r="O20" s="29">
        <v>0.16445896631749943</v>
      </c>
      <c r="P20" s="29">
        <v>7.796185005517127E-2</v>
      </c>
      <c r="Q20" s="29">
        <v>6.9566664188355498E-2</v>
      </c>
      <c r="R20" s="30">
        <v>9.6880614830532175E-2</v>
      </c>
      <c r="S20" s="31" cm="1">
        <f t="array" ref="S20">GEOMEAN(1+(N20:R20))-1</f>
        <v>3.9561027113032443E-2</v>
      </c>
    </row>
    <row r="21" spans="2:19" ht="15" thickBot="1" x14ac:dyDescent="0.35"/>
    <row r="22" spans="2:19" ht="15" thickBot="1" x14ac:dyDescent="0.35">
      <c r="C22" s="3"/>
      <c r="D22" s="4"/>
      <c r="E22" s="5">
        <v>2027</v>
      </c>
      <c r="F22" s="5">
        <f>E22+1</f>
        <v>2028</v>
      </c>
      <c r="G22" s="5">
        <f>F22+1</f>
        <v>2029</v>
      </c>
      <c r="H22" s="5">
        <f>G22+1</f>
        <v>2030</v>
      </c>
      <c r="I22" s="6">
        <f>H22+1</f>
        <v>2031</v>
      </c>
      <c r="J22" s="6" t="s">
        <v>0</v>
      </c>
      <c r="L22" s="3"/>
      <c r="M22" s="4"/>
      <c r="N22" s="5">
        <v>2027</v>
      </c>
      <c r="O22" s="5">
        <f>N22+1</f>
        <v>2028</v>
      </c>
      <c r="P22" s="5">
        <f>O22+1</f>
        <v>2029</v>
      </c>
      <c r="Q22" s="5">
        <f>P22+1</f>
        <v>2030</v>
      </c>
      <c r="R22" s="6">
        <f>Q22+1</f>
        <v>2031</v>
      </c>
      <c r="S22" s="6" t="s">
        <v>0</v>
      </c>
    </row>
    <row r="23" spans="2:19" x14ac:dyDescent="0.3">
      <c r="C23" s="7" t="s">
        <v>1</v>
      </c>
      <c r="D23" s="8" t="s">
        <v>2</v>
      </c>
      <c r="E23" s="9">
        <v>10.066003176900836</v>
      </c>
      <c r="F23" s="9">
        <v>5.5969401657549156</v>
      </c>
      <c r="G23" s="9">
        <v>3.6783011602451552</v>
      </c>
      <c r="H23" s="9">
        <v>3.4013091972105371</v>
      </c>
      <c r="I23" s="10">
        <v>5.0397153994738062</v>
      </c>
      <c r="J23" s="11">
        <f t="shared" ref="J23:J38" si="1">AVERAGE(E23:I23)</f>
        <v>5.5564538199170501</v>
      </c>
      <c r="K23" s="32"/>
      <c r="L23" s="7" t="s">
        <v>1</v>
      </c>
      <c r="M23" s="8" t="s">
        <v>2</v>
      </c>
      <c r="N23" s="12">
        <v>7.1052943966146545E-2</v>
      </c>
      <c r="O23" s="12">
        <v>3.6886269809083549E-2</v>
      </c>
      <c r="P23" s="12">
        <v>2.3379231695844389E-2</v>
      </c>
      <c r="Q23" s="12">
        <v>2.1124793146558327E-2</v>
      </c>
      <c r="R23" s="13">
        <v>3.0653039326509691E-2</v>
      </c>
      <c r="S23" s="14" cm="1">
        <f t="array" ref="S23">GEOMEAN(1+(N23:R23))-1</f>
        <v>3.646345630481207E-2</v>
      </c>
    </row>
    <row r="24" spans="2:19" x14ac:dyDescent="0.3">
      <c r="C24" s="15"/>
      <c r="D24" s="16" t="s">
        <v>3</v>
      </c>
      <c r="E24" s="17">
        <v>17.640452883884166</v>
      </c>
      <c r="F24" s="17">
        <v>14.520626567833233</v>
      </c>
      <c r="G24" s="17">
        <v>9.1028350683482699</v>
      </c>
      <c r="H24" s="17">
        <v>8.5622516496660523</v>
      </c>
      <c r="I24" s="18">
        <v>11.689892062291847</v>
      </c>
      <c r="J24" s="19">
        <f t="shared" si="1"/>
        <v>12.303211646404714</v>
      </c>
      <c r="K24" s="32"/>
      <c r="L24" s="15"/>
      <c r="M24" s="16" t="s">
        <v>3</v>
      </c>
      <c r="N24" s="20">
        <v>5.0215641424835401E-2</v>
      </c>
      <c r="O24" s="20">
        <v>3.9358284290232387E-2</v>
      </c>
      <c r="P24" s="20">
        <v>2.3738987604285597E-2</v>
      </c>
      <c r="Q24" s="20">
        <v>2.1811436268086043E-2</v>
      </c>
      <c r="R24" s="21">
        <v>2.9143118267884831E-2</v>
      </c>
      <c r="S24" s="22" cm="1">
        <f t="array" ref="S24">GEOMEAN(1+(N24:R24))-1</f>
        <v>3.2799236309972502E-2</v>
      </c>
    </row>
    <row r="25" spans="2:19" x14ac:dyDescent="0.3">
      <c r="C25" s="15"/>
      <c r="D25" s="16" t="s">
        <v>4</v>
      </c>
      <c r="E25" s="17">
        <v>-930.55533770278998</v>
      </c>
      <c r="F25" s="17">
        <v>679.77160079146051</v>
      </c>
      <c r="G25" s="17">
        <v>201.73419014625142</v>
      </c>
      <c r="H25" s="17">
        <v>208.11192273170855</v>
      </c>
      <c r="I25" s="18">
        <v>258.9975438933252</v>
      </c>
      <c r="J25" s="19">
        <f t="shared" si="1"/>
        <v>83.611983971991137</v>
      </c>
      <c r="K25" s="32"/>
      <c r="L25" s="15"/>
      <c r="M25" s="16" t="s">
        <v>4</v>
      </c>
      <c r="N25" s="20">
        <v>-6.4886422276572001E-2</v>
      </c>
      <c r="O25" s="20">
        <v>5.0688597848214285E-2</v>
      </c>
      <c r="P25" s="20">
        <v>1.4317023933024312E-2</v>
      </c>
      <c r="Q25" s="20">
        <v>1.4561177261798572E-2</v>
      </c>
      <c r="R25" s="21">
        <v>1.7861459082050887E-2</v>
      </c>
      <c r="S25" s="22" cm="1">
        <f t="array" ref="S25">GEOMEAN(1+(N25:R25))-1</f>
        <v>5.7633395513265739E-3</v>
      </c>
    </row>
    <row r="26" spans="2:19" x14ac:dyDescent="0.3">
      <c r="C26" s="15"/>
      <c r="D26" s="16" t="s">
        <v>5</v>
      </c>
      <c r="E26" s="17">
        <v>-35329.431712510588</v>
      </c>
      <c r="F26" s="17">
        <v>13467.814679701172</v>
      </c>
      <c r="G26" s="17">
        <v>2538.88016463432</v>
      </c>
      <c r="H26" s="17">
        <v>3205.1544290389284</v>
      </c>
      <c r="I26" s="18">
        <v>3982.4724126175861</v>
      </c>
      <c r="J26" s="19">
        <f t="shared" si="1"/>
        <v>-2427.0220053037165</v>
      </c>
      <c r="K26" s="32"/>
      <c r="L26" s="15"/>
      <c r="M26" s="16" t="s">
        <v>5</v>
      </c>
      <c r="N26" s="20">
        <v>-9.583611972859396E-2</v>
      </c>
      <c r="O26" s="20">
        <v>4.0405691879565178E-2</v>
      </c>
      <c r="P26" s="20">
        <v>7.3212443032349347E-3</v>
      </c>
      <c r="Q26" s="20">
        <v>9.1753716090600974E-3</v>
      </c>
      <c r="R26" s="21">
        <v>1.129694036036479E-2</v>
      </c>
      <c r="S26" s="22" cm="1">
        <f t="array" ref="S26">GEOMEAN(1+(N26:R26))-1</f>
        <v>-6.6720845256281747E-3</v>
      </c>
    </row>
    <row r="27" spans="2:19" x14ac:dyDescent="0.3">
      <c r="C27" s="15"/>
      <c r="D27" s="16" t="s">
        <v>6</v>
      </c>
      <c r="E27" s="17">
        <v>-4190.5802250439301</v>
      </c>
      <c r="F27" s="17">
        <v>36655.745184369269</v>
      </c>
      <c r="G27" s="17">
        <v>6331.8943063443294</v>
      </c>
      <c r="H27" s="17">
        <v>9945.3734867878957</v>
      </c>
      <c r="I27" s="18">
        <v>12570.905124010285</v>
      </c>
      <c r="J27" s="19">
        <f t="shared" si="1"/>
        <v>12262.66757529357</v>
      </c>
      <c r="K27" s="32"/>
      <c r="L27" s="15"/>
      <c r="M27" s="16" t="s">
        <v>6</v>
      </c>
      <c r="N27" s="20">
        <v>-4.5237925751614345E-3</v>
      </c>
      <c r="O27" s="20">
        <v>3.9750234262771154E-2</v>
      </c>
      <c r="P27" s="20">
        <v>6.6039270871333265E-3</v>
      </c>
      <c r="Q27" s="20">
        <v>1.0304598846430679E-2</v>
      </c>
      <c r="R27" s="21">
        <v>1.2892116196604391E-2</v>
      </c>
      <c r="S27" s="22" cm="1">
        <f t="array" ref="S27">GEOMEAN(1+(N27:R27))-1</f>
        <v>1.2900558286602859E-2</v>
      </c>
    </row>
    <row r="28" spans="2:19" x14ac:dyDescent="0.3">
      <c r="C28" s="15"/>
      <c r="D28" s="16" t="s">
        <v>8</v>
      </c>
      <c r="E28" s="17">
        <v>-6221.7613940342853</v>
      </c>
      <c r="F28" s="17">
        <v>4432.4771220787225</v>
      </c>
      <c r="G28" s="17">
        <v>1715.158903208925</v>
      </c>
      <c r="H28" s="17">
        <v>1576.7490130828082</v>
      </c>
      <c r="I28" s="18">
        <v>2272.8058148884884</v>
      </c>
      <c r="J28" s="19">
        <f t="shared" si="1"/>
        <v>755.08589184493178</v>
      </c>
      <c r="K28" s="32"/>
      <c r="L28" s="15"/>
      <c r="M28" s="16" t="s">
        <v>8</v>
      </c>
      <c r="N28" s="20">
        <v>-7.5893539539228339E-2</v>
      </c>
      <c r="O28" s="20">
        <v>5.8508094273341728E-2</v>
      </c>
      <c r="P28" s="20">
        <v>2.1388465545768794E-2</v>
      </c>
      <c r="Q28" s="20">
        <v>1.9250715917006452E-2</v>
      </c>
      <c r="R28" s="21">
        <v>2.7224858048812403E-2</v>
      </c>
      <c r="S28" s="22" cm="1">
        <f t="array" ref="S28">GEOMEAN(1+(N28:R28))-1</f>
        <v>9.0454697069823897E-3</v>
      </c>
    </row>
    <row r="29" spans="2:19" x14ac:dyDescent="0.3">
      <c r="B29" s="2" t="s">
        <v>13</v>
      </c>
      <c r="C29" s="15"/>
      <c r="D29" s="16" t="s">
        <v>9</v>
      </c>
      <c r="E29" s="17">
        <v>1.7148051618244011</v>
      </c>
      <c r="F29" s="17">
        <v>1.7201982580605915</v>
      </c>
      <c r="G29" s="17">
        <v>1.2511978079980395</v>
      </c>
      <c r="H29" s="17">
        <v>1.2048753249084001</v>
      </c>
      <c r="I29" s="18">
        <v>1.4914100123570968</v>
      </c>
      <c r="J29" s="19">
        <f t="shared" si="1"/>
        <v>1.4764973130297059</v>
      </c>
      <c r="K29" s="32"/>
      <c r="L29" s="15"/>
      <c r="M29" s="16" t="s">
        <v>9</v>
      </c>
      <c r="N29" s="20">
        <v>9.5683299341606243E-2</v>
      </c>
      <c r="O29" s="20">
        <v>8.7602161384573371E-2</v>
      </c>
      <c r="P29" s="20">
        <v>5.8585781949573215E-2</v>
      </c>
      <c r="Q29" s="20">
        <v>5.3294489899702674E-2</v>
      </c>
      <c r="R29" s="21">
        <v>6.2630725349864469E-2</v>
      </c>
      <c r="S29" s="22" cm="1">
        <f t="array" ref="S29">GEOMEAN(1+(N29:R29))-1</f>
        <v>7.1427202305079485E-2</v>
      </c>
    </row>
    <row r="30" spans="2:19" x14ac:dyDescent="0.3">
      <c r="C30" s="15"/>
      <c r="D30" s="16" t="s">
        <v>10</v>
      </c>
      <c r="E30" s="17">
        <v>4.576382768470765</v>
      </c>
      <c r="F30" s="17">
        <v>3.7311343838575084</v>
      </c>
      <c r="G30" s="17">
        <v>2.5258056667263418</v>
      </c>
      <c r="H30" s="17">
        <v>2.4509466173635133</v>
      </c>
      <c r="I30" s="18">
        <v>3.4339145672407199</v>
      </c>
      <c r="J30" s="19">
        <f t="shared" si="1"/>
        <v>3.3436368007317698</v>
      </c>
      <c r="K30" s="32"/>
      <c r="L30" s="15"/>
      <c r="M30" s="16" t="s">
        <v>10</v>
      </c>
      <c r="N30" s="20">
        <v>5.5126025548708907E-2</v>
      </c>
      <c r="O30" s="20">
        <v>4.2596203798979028E-2</v>
      </c>
      <c r="P30" s="20">
        <v>2.7657555907195427E-2</v>
      </c>
      <c r="Q30" s="20">
        <v>2.6115557308811269E-2</v>
      </c>
      <c r="R30" s="21">
        <v>3.565813787371469E-2</v>
      </c>
      <c r="S30" s="22" cm="1">
        <f t="array" ref="S30">GEOMEAN(1+(N30:R30))-1</f>
        <v>3.737629019943034E-2</v>
      </c>
    </row>
    <row r="31" spans="2:19" ht="15" thickBot="1" x14ac:dyDescent="0.35">
      <c r="C31" s="24"/>
      <c r="D31" s="25" t="s">
        <v>11</v>
      </c>
      <c r="E31" s="26">
        <v>15.007240116673898</v>
      </c>
      <c r="F31" s="26">
        <v>10.700774652749516</v>
      </c>
      <c r="G31" s="26">
        <v>7.5431634364683475</v>
      </c>
      <c r="H31" s="26">
        <v>7.2605845243375313</v>
      </c>
      <c r="I31" s="27">
        <v>10.341841648245264</v>
      </c>
      <c r="J31" s="28">
        <f t="shared" si="1"/>
        <v>10.170720875694911</v>
      </c>
      <c r="K31" s="32"/>
      <c r="L31" s="24"/>
      <c r="M31" s="25" t="s">
        <v>11</v>
      </c>
      <c r="N31" s="29">
        <v>9.3360099304951066E-2</v>
      </c>
      <c r="O31" s="29">
        <v>6.0885302927970862E-2</v>
      </c>
      <c r="P31" s="29">
        <v>4.0455943816098364E-2</v>
      </c>
      <c r="Q31" s="29">
        <v>3.7426284102184869E-2</v>
      </c>
      <c r="R31" s="30">
        <v>5.1386112219936261E-2</v>
      </c>
      <c r="S31" s="31" cm="1">
        <f t="array" ref="S31">GEOMEAN(1+(N31:R31))-1</f>
        <v>5.6513294934840141E-2</v>
      </c>
    </row>
    <row r="32" spans="2:19" x14ac:dyDescent="0.3">
      <c r="C32" s="7" t="s">
        <v>12</v>
      </c>
      <c r="D32" s="8" t="s">
        <v>2</v>
      </c>
      <c r="E32" s="9">
        <v>2.8807796884229901</v>
      </c>
      <c r="F32" s="9">
        <v>8.1973439020317471</v>
      </c>
      <c r="G32" s="9">
        <v>3.6783011602451552</v>
      </c>
      <c r="H32" s="9">
        <v>3.4013091972105656</v>
      </c>
      <c r="I32" s="10">
        <v>5.0397153994737778</v>
      </c>
      <c r="J32" s="11">
        <f t="shared" si="1"/>
        <v>4.6394898694768472</v>
      </c>
      <c r="K32" s="32"/>
      <c r="L32" s="7" t="s">
        <v>12</v>
      </c>
      <c r="M32" s="8" t="s">
        <v>2</v>
      </c>
      <c r="N32" s="12">
        <v>1.9733690432271068E-2</v>
      </c>
      <c r="O32" s="12">
        <v>5.5066142226947133E-2</v>
      </c>
      <c r="P32" s="12">
        <v>2.3419579577420069E-2</v>
      </c>
      <c r="Q32" s="12">
        <v>2.116041604445482E-2</v>
      </c>
      <c r="R32" s="13">
        <v>3.0703658651769151E-2</v>
      </c>
      <c r="S32" s="33" cm="1">
        <f t="array" ref="S32">GEOMEAN(1+(N32:R32))-1</f>
        <v>2.9934469049395673E-2</v>
      </c>
    </row>
    <row r="33" spans="3:19" x14ac:dyDescent="0.3">
      <c r="C33" s="15"/>
      <c r="D33" s="16" t="s">
        <v>3</v>
      </c>
      <c r="E33" s="17">
        <v>-1.2763973736341541</v>
      </c>
      <c r="F33" s="17">
        <v>18.88284056678566</v>
      </c>
      <c r="G33" s="17">
        <v>9.1028350683482699</v>
      </c>
      <c r="H33" s="17">
        <v>8.5622516496659955</v>
      </c>
      <c r="I33" s="18">
        <v>11.689892062291847</v>
      </c>
      <c r="J33" s="19">
        <f t="shared" si="1"/>
        <v>9.392284394691524</v>
      </c>
      <c r="K33" s="32"/>
      <c r="L33" s="15"/>
      <c r="M33" s="16" t="s">
        <v>3</v>
      </c>
      <c r="N33" s="20">
        <v>-3.494158675339116E-3</v>
      </c>
      <c r="O33" s="20">
        <v>5.1873338401031546E-2</v>
      </c>
      <c r="P33" s="20">
        <v>2.3773334388999274E-2</v>
      </c>
      <c r="Q33" s="20">
        <v>2.1842261357513854E-2</v>
      </c>
      <c r="R33" s="21">
        <v>2.9183424503490343E-2</v>
      </c>
      <c r="S33" s="22" cm="1">
        <f t="array" ref="S33">GEOMEAN(1+(N33:R33))-1</f>
        <v>2.4482986709065013E-2</v>
      </c>
    </row>
    <row r="34" spans="3:19" x14ac:dyDescent="0.3">
      <c r="C34" s="15"/>
      <c r="D34" s="16" t="s">
        <v>4</v>
      </c>
      <c r="E34" s="17">
        <v>191.71194555517104</v>
      </c>
      <c r="F34" s="17">
        <v>301.36403441217772</v>
      </c>
      <c r="G34" s="17">
        <v>201.73419014625324</v>
      </c>
      <c r="H34" s="17">
        <v>208.11192273170855</v>
      </c>
      <c r="I34" s="18">
        <v>258.9975438933252</v>
      </c>
      <c r="J34" s="19">
        <f t="shared" si="1"/>
        <v>232.38392734772714</v>
      </c>
      <c r="K34" s="32"/>
      <c r="L34" s="15"/>
      <c r="M34" s="16" t="s">
        <v>4</v>
      </c>
      <c r="N34" s="20">
        <v>1.412012252768167E-2</v>
      </c>
      <c r="O34" s="20">
        <v>2.1887255705480526E-2</v>
      </c>
      <c r="P34" s="20">
        <v>1.4337598573330343E-2</v>
      </c>
      <c r="Q34" s="20">
        <v>1.4581806988068978E-2</v>
      </c>
      <c r="R34" s="21">
        <v>1.7886400827305679E-2</v>
      </c>
      <c r="S34" s="22" cm="1">
        <f t="array" ref="S34">GEOMEAN(1+(N34:R34))-1</f>
        <v>1.6558223427668883E-2</v>
      </c>
    </row>
    <row r="35" spans="3:19" x14ac:dyDescent="0.3">
      <c r="C35" s="15"/>
      <c r="D35" s="16" t="s">
        <v>5</v>
      </c>
      <c r="E35" s="17">
        <v>-5546.9338989744429</v>
      </c>
      <c r="F35" s="17">
        <v>10667.60780390288</v>
      </c>
      <c r="G35" s="17">
        <v>2538.8801646342617</v>
      </c>
      <c r="H35" s="17">
        <v>3205.1544290389866</v>
      </c>
      <c r="I35" s="18">
        <v>3982.4724126175861</v>
      </c>
      <c r="J35" s="19">
        <f t="shared" si="1"/>
        <v>2969.4361822438541</v>
      </c>
      <c r="K35" s="32"/>
      <c r="L35" s="15"/>
      <c r="M35" s="16" t="s">
        <v>5</v>
      </c>
      <c r="N35" s="20">
        <v>-1.6246938951841393E-2</v>
      </c>
      <c r="O35" s="20">
        <v>3.1761390085933656E-2</v>
      </c>
      <c r="P35" s="20">
        <v>7.3264803979662127E-3</v>
      </c>
      <c r="Q35" s="20">
        <v>9.1818860328515099E-3</v>
      </c>
      <c r="R35" s="21">
        <v>1.130488810189053E-2</v>
      </c>
      <c r="S35" s="22" cm="1">
        <f t="array" ref="S35">GEOMEAN(1+(N35:R35))-1</f>
        <v>8.5500018145800993E-3</v>
      </c>
    </row>
    <row r="36" spans="3:19" x14ac:dyDescent="0.3">
      <c r="C36" s="15"/>
      <c r="D36" s="16" t="s">
        <v>8</v>
      </c>
      <c r="E36" s="17">
        <v>-39697.304037150374</v>
      </c>
      <c r="F36" s="17">
        <v>4854.0801621467544</v>
      </c>
      <c r="G36" s="17">
        <v>1821.8528149287304</v>
      </c>
      <c r="H36" s="17">
        <v>1666.1817616743647</v>
      </c>
      <c r="I36" s="18">
        <v>2423.9277397374244</v>
      </c>
      <c r="J36" s="19">
        <f t="shared" si="1"/>
        <v>-5786.25231173262</v>
      </c>
      <c r="K36" s="32"/>
      <c r="L36" s="15"/>
      <c r="M36" s="16" t="s">
        <v>8</v>
      </c>
      <c r="N36" s="20">
        <v>-0.34570255886132389</v>
      </c>
      <c r="O36" s="20">
        <v>6.4606066926223116E-2</v>
      </c>
      <c r="P36" s="20">
        <v>2.2776695196701897E-2</v>
      </c>
      <c r="Q36" s="20">
        <v>2.0366620665490661E-2</v>
      </c>
      <c r="R36" s="21">
        <v>2.9037553574355789E-2</v>
      </c>
      <c r="S36" s="22" cm="1">
        <f t="array" ref="S36">GEOMEAN(1+(N36:R36))-1</f>
        <v>-5.6403133721932508E-2</v>
      </c>
    </row>
    <row r="37" spans="3:19" x14ac:dyDescent="0.3">
      <c r="C37" s="15"/>
      <c r="D37" s="16" t="s">
        <v>9</v>
      </c>
      <c r="E37" s="17">
        <v>1.7426236247658196</v>
      </c>
      <c r="F37" s="17">
        <v>2.1283819840325222</v>
      </c>
      <c r="G37" s="17">
        <v>1.251197807998043</v>
      </c>
      <c r="H37" s="17">
        <v>1.204875324908393</v>
      </c>
      <c r="I37" s="18">
        <v>1.4914100123571039</v>
      </c>
      <c r="J37" s="19">
        <f t="shared" si="1"/>
        <v>1.5636977508123764</v>
      </c>
      <c r="K37" s="32"/>
      <c r="L37" s="15"/>
      <c r="M37" s="16" t="s">
        <v>9</v>
      </c>
      <c r="N37" s="20">
        <v>9.9989352007420471E-2</v>
      </c>
      <c r="O37" s="20">
        <v>0.11102256310336124</v>
      </c>
      <c r="P37" s="20">
        <v>5.8744169898171224E-2</v>
      </c>
      <c r="Q37" s="20">
        <v>5.343057832256292E-2</v>
      </c>
      <c r="R37" s="21">
        <v>6.2782542345263398E-2</v>
      </c>
      <c r="S37" s="22" cm="1">
        <f t="array" ref="S37">GEOMEAN(1+(N37:R37))-1</f>
        <v>7.6937611860889987E-2</v>
      </c>
    </row>
    <row r="38" spans="3:19" ht="15" thickBot="1" x14ac:dyDescent="0.35">
      <c r="C38" s="24"/>
      <c r="D38" s="25" t="s">
        <v>10</v>
      </c>
      <c r="E38" s="26">
        <v>-6.6475127105748726</v>
      </c>
      <c r="F38" s="26">
        <v>5.6798209101605153</v>
      </c>
      <c r="G38" s="26">
        <v>2.525805666726356</v>
      </c>
      <c r="H38" s="26">
        <v>2.4509466173635133</v>
      </c>
      <c r="I38" s="27">
        <v>3.4339145672407057</v>
      </c>
      <c r="J38" s="28">
        <f t="shared" si="1"/>
        <v>1.4885950101832435</v>
      </c>
      <c r="K38" s="32"/>
      <c r="L38" s="24"/>
      <c r="M38" s="25" t="s">
        <v>10</v>
      </c>
      <c r="N38" s="29">
        <v>-7.2169534287679013E-2</v>
      </c>
      <c r="O38" s="29">
        <v>6.6460061672238918E-2</v>
      </c>
      <c r="P38" s="29">
        <v>2.7712865562967343E-2</v>
      </c>
      <c r="Q38" s="29">
        <v>2.616637496860429E-2</v>
      </c>
      <c r="R38" s="30">
        <v>3.5725754927447714E-2</v>
      </c>
      <c r="S38" s="31" cm="1">
        <f t="array" ref="S38">GEOMEAN(1+(N38:R38))-1</f>
        <v>1.5662726517122971E-2</v>
      </c>
    </row>
  </sheetData>
  <mergeCells count="8">
    <mergeCell ref="C32:C38"/>
    <mergeCell ref="L32:L38"/>
    <mergeCell ref="C5:C13"/>
    <mergeCell ref="L5:L13"/>
    <mergeCell ref="C14:C20"/>
    <mergeCell ref="L14:L20"/>
    <mergeCell ref="C23:C31"/>
    <mergeCell ref="L23:L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3D8D2-62A3-4DE3-A9F6-DC3DD495A38D}">
  <dimension ref="B2:S38"/>
  <sheetViews>
    <sheetView workbookViewId="0">
      <selection activeCell="D37" sqref="D37"/>
    </sheetView>
  </sheetViews>
  <sheetFormatPr defaultRowHeight="14.4" x14ac:dyDescent="0.3"/>
  <cols>
    <col min="1" max="1" width="6.21875" style="2" customWidth="1"/>
    <col min="2" max="2" width="13.77734375" style="2" customWidth="1"/>
    <col min="3" max="3" width="8.88671875" style="2"/>
    <col min="4" max="4" width="21.5546875" style="2" customWidth="1"/>
    <col min="5" max="6" width="12.33203125" style="2" bestFit="1" customWidth="1"/>
    <col min="7" max="8" width="11.21875" style="2" bestFit="1" customWidth="1"/>
    <col min="9" max="10" width="12.33203125" style="2" bestFit="1" customWidth="1"/>
    <col min="11" max="12" width="8.88671875" style="2"/>
    <col min="13" max="13" width="26.77734375" style="2" customWidth="1"/>
    <col min="14" max="16384" width="8.88671875" style="2"/>
  </cols>
  <sheetData>
    <row r="2" spans="2:19" x14ac:dyDescent="0.3">
      <c r="G2" s="1" t="s">
        <v>15</v>
      </c>
      <c r="H2" s="1"/>
      <c r="I2" s="1"/>
      <c r="J2" s="1"/>
      <c r="K2" s="1"/>
      <c r="L2" s="1"/>
      <c r="M2" s="1"/>
      <c r="N2" s="1"/>
      <c r="O2" s="1" t="s">
        <v>16</v>
      </c>
    </row>
    <row r="3" spans="2:19" ht="15" thickBot="1" x14ac:dyDescent="0.35"/>
    <row r="4" spans="2:19" ht="15" thickBot="1" x14ac:dyDescent="0.35">
      <c r="C4" s="3"/>
      <c r="D4" s="4"/>
      <c r="E4" s="5">
        <v>2027</v>
      </c>
      <c r="F4" s="5">
        <f>E4+1</f>
        <v>2028</v>
      </c>
      <c r="G4" s="5">
        <f>F4+1</f>
        <v>2029</v>
      </c>
      <c r="H4" s="5">
        <f>G4+1</f>
        <v>2030</v>
      </c>
      <c r="I4" s="6">
        <f>H4+1</f>
        <v>2031</v>
      </c>
      <c r="J4" s="6" t="s">
        <v>0</v>
      </c>
      <c r="L4" s="3"/>
      <c r="M4" s="4"/>
      <c r="N4" s="5">
        <v>2027</v>
      </c>
      <c r="O4" s="5">
        <f>N4+1</f>
        <v>2028</v>
      </c>
      <c r="P4" s="5">
        <f>O4+1</f>
        <v>2029</v>
      </c>
      <c r="Q4" s="5">
        <f>P4+1</f>
        <v>2030</v>
      </c>
      <c r="R4" s="6">
        <f>Q4+1</f>
        <v>2031</v>
      </c>
      <c r="S4" s="6" t="s">
        <v>0</v>
      </c>
    </row>
    <row r="5" spans="2:19" x14ac:dyDescent="0.3">
      <c r="C5" s="7" t="s">
        <v>1</v>
      </c>
      <c r="D5" s="8" t="s">
        <v>2</v>
      </c>
      <c r="E5" s="9">
        <v>9.6788760634338686</v>
      </c>
      <c r="F5" s="9">
        <v>5.7846486697209087</v>
      </c>
      <c r="G5" s="9">
        <v>3.720000000000006</v>
      </c>
      <c r="H5" s="9">
        <v>2.7299999999999969</v>
      </c>
      <c r="I5" s="10">
        <v>4.4799999999999969</v>
      </c>
      <c r="J5" s="11">
        <f t="shared" ref="J5:J20" si="0">AVERAGE(E5:I5)</f>
        <v>5.2787049466309552</v>
      </c>
      <c r="L5" s="7" t="s">
        <v>1</v>
      </c>
      <c r="M5" s="8" t="s">
        <v>2</v>
      </c>
      <c r="N5" s="12">
        <v>0.27005792587706112</v>
      </c>
      <c r="O5" s="12">
        <v>0.1270824143737552</v>
      </c>
      <c r="P5" s="12">
        <v>7.2509637872813934E-2</v>
      </c>
      <c r="Q5" s="12">
        <v>4.9615142127654679E-2</v>
      </c>
      <c r="R5" s="13">
        <v>7.7571023079534174E-2</v>
      </c>
      <c r="S5" s="14" cm="1">
        <f t="array" ref="S5">GEOMEAN(1+(N5:R5))-1</f>
        <v>0.11668653534572604</v>
      </c>
    </row>
    <row r="6" spans="2:19" x14ac:dyDescent="0.3">
      <c r="C6" s="15"/>
      <c r="D6" s="16" t="s">
        <v>3</v>
      </c>
      <c r="E6" s="17">
        <v>17.054338883984329</v>
      </c>
      <c r="F6" s="17">
        <v>13.684538722881101</v>
      </c>
      <c r="G6" s="17">
        <v>8.7999999999999972</v>
      </c>
      <c r="H6" s="17">
        <v>6.9300000000000068</v>
      </c>
      <c r="I6" s="18">
        <v>10.210000000000008</v>
      </c>
      <c r="J6" s="19">
        <f t="shared" si="0"/>
        <v>11.335775521373089</v>
      </c>
      <c r="L6" s="15"/>
      <c r="M6" s="16" t="s">
        <v>3</v>
      </c>
      <c r="N6" s="20">
        <v>0.24016812961532641</v>
      </c>
      <c r="O6" s="20">
        <v>0.15539251070639462</v>
      </c>
      <c r="P6" s="20">
        <v>8.6487440519994727E-2</v>
      </c>
      <c r="Q6" s="20">
        <v>6.2687203615440709E-2</v>
      </c>
      <c r="R6" s="21">
        <v>8.6909240265020532E-2</v>
      </c>
      <c r="S6" s="22" cm="1">
        <f t="array" ref="S6">GEOMEAN(1+(N6:R6))-1</f>
        <v>0.1245187764130109</v>
      </c>
    </row>
    <row r="7" spans="2:19" x14ac:dyDescent="0.3">
      <c r="C7" s="15"/>
      <c r="D7" s="16" t="s">
        <v>4</v>
      </c>
      <c r="E7" s="17">
        <v>226.0566131027291</v>
      </c>
      <c r="F7" s="17">
        <v>162.45151898699714</v>
      </c>
      <c r="G7" s="17">
        <v>101.6724999999999</v>
      </c>
      <c r="H7" s="17">
        <v>84.222500000000082</v>
      </c>
      <c r="I7" s="18">
        <v>124.21249999999986</v>
      </c>
      <c r="J7" s="19">
        <f t="shared" si="0"/>
        <v>139.72312641794522</v>
      </c>
      <c r="L7" s="15"/>
      <c r="M7" s="16" t="s">
        <v>4</v>
      </c>
      <c r="N7" s="20">
        <v>0.22403581009566617</v>
      </c>
      <c r="O7" s="20">
        <v>0.1315315319418853</v>
      </c>
      <c r="P7" s="20">
        <v>7.2751666077711677E-2</v>
      </c>
      <c r="Q7" s="20">
        <v>5.6178271404943893E-2</v>
      </c>
      <c r="R7" s="21">
        <v>7.8445550960260471E-2</v>
      </c>
      <c r="S7" s="22" cm="1">
        <f t="array" ref="S7">GEOMEAN(1+(N7:R7))-1</f>
        <v>0.11096169924228416</v>
      </c>
    </row>
    <row r="8" spans="2:19" x14ac:dyDescent="0.3">
      <c r="C8" s="15"/>
      <c r="D8" s="16" t="s">
        <v>5</v>
      </c>
      <c r="E8" s="17">
        <v>3540.6469128370918</v>
      </c>
      <c r="F8" s="17">
        <v>486.36969274879084</v>
      </c>
      <c r="G8" s="17">
        <v>1348.8100000000049</v>
      </c>
      <c r="H8" s="17">
        <v>789.36999999999534</v>
      </c>
      <c r="I8" s="18">
        <v>1385.630000000001</v>
      </c>
      <c r="J8" s="19">
        <f t="shared" si="0"/>
        <v>1510.1653211171767</v>
      </c>
      <c r="L8" s="15"/>
      <c r="M8" s="16" t="s">
        <v>5</v>
      </c>
      <c r="N8" s="20">
        <v>0.17241112407763956</v>
      </c>
      <c r="O8" s="20">
        <v>2.0200831139459502E-2</v>
      </c>
      <c r="P8" s="20">
        <v>5.4912072804941071E-2</v>
      </c>
      <c r="Q8" s="20">
        <v>3.0463613374785887E-2</v>
      </c>
      <c r="R8" s="21">
        <v>5.1893792922547283E-2</v>
      </c>
      <c r="S8" s="22" cm="1">
        <f t="array" ref="S8">GEOMEAN(1+(N8:R8))-1</f>
        <v>6.4626528804029748E-2</v>
      </c>
    </row>
    <row r="9" spans="2:19" x14ac:dyDescent="0.3">
      <c r="C9" s="15"/>
      <c r="D9" s="16" t="s">
        <v>6</v>
      </c>
      <c r="E9" s="17">
        <v>13340.165123560713</v>
      </c>
      <c r="F9" s="17">
        <v>-1491.0628915542038</v>
      </c>
      <c r="G9" s="17">
        <v>-30.360000000000582</v>
      </c>
      <c r="H9" s="17">
        <v>2825.5</v>
      </c>
      <c r="I9" s="18">
        <v>4851.5999999999913</v>
      </c>
      <c r="J9" s="19">
        <f t="shared" si="0"/>
        <v>3899.1684464013001</v>
      </c>
      <c r="L9" s="15"/>
      <c r="M9" s="16" t="s">
        <v>6</v>
      </c>
      <c r="N9" s="20">
        <v>0.24388142397128584</v>
      </c>
      <c r="O9" s="20">
        <v>-2.1914647866912332E-2</v>
      </c>
      <c r="P9" s="20">
        <v>-4.5620868304810272E-4</v>
      </c>
      <c r="Q9" s="20">
        <v>4.247713976912381E-2</v>
      </c>
      <c r="R9" s="21">
        <v>6.9964607330745915E-2</v>
      </c>
      <c r="S9" s="22" cm="1">
        <f t="array" ref="S9">GEOMEAN(1+(N9:R9))-1</f>
        <v>6.2866461157466524E-2</v>
      </c>
    </row>
    <row r="10" spans="2:19" x14ac:dyDescent="0.3">
      <c r="B10" s="2" t="s">
        <v>7</v>
      </c>
      <c r="C10" s="15"/>
      <c r="D10" s="16" t="s">
        <v>8</v>
      </c>
      <c r="E10" s="17">
        <v>-2508.9456030627534</v>
      </c>
      <c r="F10" s="17">
        <v>3718.7299832554218</v>
      </c>
      <c r="G10" s="17">
        <v>1628.3967613455097</v>
      </c>
      <c r="H10" s="17">
        <v>1040.684624075795</v>
      </c>
      <c r="I10" s="18">
        <v>1638.7298492776499</v>
      </c>
      <c r="J10" s="19">
        <f t="shared" si="0"/>
        <v>1103.5191229783245</v>
      </c>
      <c r="L10" s="15"/>
      <c r="M10" s="16" t="s">
        <v>8</v>
      </c>
      <c r="N10" s="20">
        <v>-0.13862834962617254</v>
      </c>
      <c r="O10" s="20">
        <v>0.2385420124927233</v>
      </c>
      <c r="P10" s="20">
        <v>8.43373053127041E-2</v>
      </c>
      <c r="Q10" s="20">
        <v>4.9706619621304841E-2</v>
      </c>
      <c r="R10" s="21">
        <v>7.4564913729765911E-2</v>
      </c>
      <c r="S10" s="22" cm="1">
        <f t="array" ref="S10">GEOMEAN(1+(N10:R10))-1</f>
        <v>5.4661910682016979E-2</v>
      </c>
    </row>
    <row r="11" spans="2:19" x14ac:dyDescent="0.3">
      <c r="B11" s="2" t="s">
        <v>14</v>
      </c>
      <c r="C11" s="15"/>
      <c r="D11" s="16" t="s">
        <v>9</v>
      </c>
      <c r="E11" s="17">
        <v>1.6499865880597042</v>
      </c>
      <c r="F11" s="17">
        <v>2.0576205791791331</v>
      </c>
      <c r="G11" s="17">
        <v>1.5668400000000009</v>
      </c>
      <c r="H11" s="17">
        <v>1.2722000000000016</v>
      </c>
      <c r="I11" s="18">
        <v>1.5886199999999988</v>
      </c>
      <c r="J11" s="19">
        <f t="shared" si="0"/>
        <v>1.6270534334477678</v>
      </c>
      <c r="L11" s="15"/>
      <c r="M11" s="16" t="s">
        <v>9</v>
      </c>
      <c r="N11" s="20">
        <v>0.16519160259780466</v>
      </c>
      <c r="O11" s="20">
        <v>0.17679724826033924</v>
      </c>
      <c r="P11" s="20">
        <v>0.11440189341455757</v>
      </c>
      <c r="Q11" s="20">
        <v>8.3353168272837716E-2</v>
      </c>
      <c r="R11" s="21">
        <v>9.6076392770078969E-2</v>
      </c>
      <c r="S11" s="22" cm="1">
        <f t="array" ref="S11">GEOMEAN(1+(N11:R11))-1</f>
        <v>0.12654966476402185</v>
      </c>
    </row>
    <row r="12" spans="2:19" x14ac:dyDescent="0.3">
      <c r="C12" s="15"/>
      <c r="D12" s="16" t="s">
        <v>10</v>
      </c>
      <c r="E12" s="17">
        <v>2.9254316608127127</v>
      </c>
      <c r="F12" s="17">
        <v>4.5744911945322571</v>
      </c>
      <c r="G12" s="17">
        <v>3.4250000000000007</v>
      </c>
      <c r="H12" s="17">
        <v>2.144999999999996</v>
      </c>
      <c r="I12" s="18">
        <v>3.1949999999999932</v>
      </c>
      <c r="J12" s="19">
        <f t="shared" si="0"/>
        <v>3.2529845710689917</v>
      </c>
      <c r="K12" s="23"/>
      <c r="L12" s="15"/>
      <c r="M12" s="16" t="s">
        <v>10</v>
      </c>
      <c r="N12" s="20">
        <v>0.1462350242845645</v>
      </c>
      <c r="O12" s="20">
        <v>0.19949433408835032</v>
      </c>
      <c r="P12" s="20">
        <v>0.12452316329018273</v>
      </c>
      <c r="Q12" s="20">
        <v>6.9350318461247659E-2</v>
      </c>
      <c r="R12" s="21">
        <v>9.65988647645077E-2</v>
      </c>
      <c r="S12" s="22" cm="1">
        <f t="array" ref="S12">GEOMEAN(1+(N12:R12))-1</f>
        <v>0.12637140149964199</v>
      </c>
    </row>
    <row r="13" spans="2:19" ht="15" thickBot="1" x14ac:dyDescent="0.35">
      <c r="C13" s="24"/>
      <c r="D13" s="25" t="s">
        <v>11</v>
      </c>
      <c r="E13" s="26">
        <v>16.955759491756254</v>
      </c>
      <c r="F13" s="26">
        <v>12.024336246044498</v>
      </c>
      <c r="G13" s="26">
        <v>7.4499999999999886</v>
      </c>
      <c r="H13" s="26">
        <v>6.9900000000000091</v>
      </c>
      <c r="I13" s="27">
        <v>10.429999999999993</v>
      </c>
      <c r="J13" s="28">
        <f t="shared" si="0"/>
        <v>10.770019147560149</v>
      </c>
      <c r="L13" s="24"/>
      <c r="M13" s="25" t="s">
        <v>11</v>
      </c>
      <c r="N13" s="29">
        <v>0.26033716400669821</v>
      </c>
      <c r="O13" s="29">
        <v>0.14648504588974515</v>
      </c>
      <c r="P13" s="29">
        <v>7.9162601436049571E-2</v>
      </c>
      <c r="Q13" s="29">
        <v>6.8826244690101512E-2</v>
      </c>
      <c r="R13" s="30">
        <v>9.6084668826025926E-2</v>
      </c>
      <c r="S13" s="31" cm="1">
        <f t="array" ref="S13">GEOMEAN(1+(N13:R13))-1</f>
        <v>0.12807674687500081</v>
      </c>
    </row>
    <row r="14" spans="2:19" x14ac:dyDescent="0.3">
      <c r="C14" s="7" t="s">
        <v>12</v>
      </c>
      <c r="D14" s="8" t="s">
        <v>2</v>
      </c>
      <c r="E14" s="9">
        <v>9.9195378470457314</v>
      </c>
      <c r="F14" s="9">
        <v>3.8614273457146169</v>
      </c>
      <c r="G14" s="9">
        <v>1.6700000000000017</v>
      </c>
      <c r="H14" s="9">
        <v>2.7299999999999969</v>
      </c>
      <c r="I14" s="10">
        <v>4.4799999999999969</v>
      </c>
      <c r="J14" s="11">
        <f t="shared" si="0"/>
        <v>4.5321930385520686</v>
      </c>
      <c r="K14" s="32"/>
      <c r="L14" s="7" t="s">
        <v>12</v>
      </c>
      <c r="M14" s="8" t="s">
        <v>2</v>
      </c>
      <c r="N14" s="12">
        <v>0.25150958030034815</v>
      </c>
      <c r="O14" s="12">
        <v>7.8230621965714592E-2</v>
      </c>
      <c r="P14" s="12">
        <v>3.1378611679653862E-2</v>
      </c>
      <c r="Q14" s="12">
        <v>4.97349607610846E-2</v>
      </c>
      <c r="R14" s="13">
        <v>7.7749478597121377E-2</v>
      </c>
      <c r="S14" s="33" cm="1">
        <f t="array" ref="S14">GEOMEAN(1+(N14:R14))-1</f>
        <v>9.5045812538678387E-2</v>
      </c>
    </row>
    <row r="15" spans="2:19" x14ac:dyDescent="0.3">
      <c r="C15" s="15"/>
      <c r="D15" s="16" t="s">
        <v>3</v>
      </c>
      <c r="E15" s="17">
        <v>16.812579918958363</v>
      </c>
      <c r="F15" s="17">
        <v>7.1081736883453033</v>
      </c>
      <c r="G15" s="17">
        <v>3.3299999999999983</v>
      </c>
      <c r="H15" s="17">
        <v>6.9300000000000068</v>
      </c>
      <c r="I15" s="18">
        <v>10.210000000000008</v>
      </c>
      <c r="J15" s="19">
        <f t="shared" si="0"/>
        <v>8.8781507214607362</v>
      </c>
      <c r="L15" s="15"/>
      <c r="M15" s="16" t="s">
        <v>3</v>
      </c>
      <c r="N15" s="20">
        <v>0.20253680181855638</v>
      </c>
      <c r="O15" s="20">
        <v>7.1208074306595995E-2</v>
      </c>
      <c r="P15" s="20">
        <v>3.1141649036059448E-2</v>
      </c>
      <c r="Q15" s="20">
        <v>6.2851012470687168E-2</v>
      </c>
      <c r="R15" s="21">
        <v>8.7122914442660362E-2</v>
      </c>
      <c r="S15" s="22" cm="1">
        <f t="array" ref="S15">GEOMEAN(1+(N15:R15))-1</f>
        <v>8.9452542179596195E-2</v>
      </c>
    </row>
    <row r="16" spans="2:19" x14ac:dyDescent="0.3">
      <c r="C16" s="15"/>
      <c r="D16" s="16" t="s">
        <v>4</v>
      </c>
      <c r="E16" s="17">
        <v>192.73218924777461</v>
      </c>
      <c r="F16" s="17">
        <v>63.124434045159887</v>
      </c>
      <c r="G16" s="17">
        <v>35.289999999999964</v>
      </c>
      <c r="H16" s="17">
        <v>84.222500000000082</v>
      </c>
      <c r="I16" s="18">
        <v>124.21249999999986</v>
      </c>
      <c r="J16" s="19">
        <f t="shared" si="0"/>
        <v>99.916324658586888</v>
      </c>
      <c r="L16" s="15"/>
      <c r="M16" s="16" t="s">
        <v>4</v>
      </c>
      <c r="N16" s="20">
        <v>0.16130713896944263</v>
      </c>
      <c r="O16" s="20">
        <v>4.5493540352585259E-2</v>
      </c>
      <c r="P16" s="20">
        <v>2.4326663204381052E-2</v>
      </c>
      <c r="Q16" s="20">
        <v>5.6678785427419422E-2</v>
      </c>
      <c r="R16" s="21">
        <v>7.910696469118908E-2</v>
      </c>
      <c r="S16" s="22" cm="1">
        <f t="array" ref="S16">GEOMEAN(1+(N16:R16))-1</f>
        <v>7.2365620354722271E-2</v>
      </c>
    </row>
    <row r="17" spans="2:19" x14ac:dyDescent="0.3">
      <c r="C17" s="15"/>
      <c r="D17" s="16" t="s">
        <v>5</v>
      </c>
      <c r="E17" s="17">
        <v>6089.5049089609856</v>
      </c>
      <c r="F17" s="17">
        <v>-877.57166386453173</v>
      </c>
      <c r="G17" s="17">
        <v>-1204.0699999999997</v>
      </c>
      <c r="H17" s="17">
        <v>789.36999999999534</v>
      </c>
      <c r="I17" s="18">
        <v>1385.630000000001</v>
      </c>
      <c r="J17" s="19">
        <f t="shared" si="0"/>
        <v>1236.5726490192901</v>
      </c>
      <c r="L17" s="15"/>
      <c r="M17" s="16" t="s">
        <v>5</v>
      </c>
      <c r="N17" s="20">
        <v>0.27996269200547214</v>
      </c>
      <c r="O17" s="20">
        <v>-3.1521251822531897E-2</v>
      </c>
      <c r="P17" s="20">
        <v>-4.4656276219615876E-2</v>
      </c>
      <c r="Q17" s="20">
        <v>3.0644442990809113E-2</v>
      </c>
      <c r="R17" s="21">
        <v>5.2192671435438882E-2</v>
      </c>
      <c r="S17" s="22" cm="1">
        <f t="array" ref="S17">GEOMEAN(1+(N17:R17))-1</f>
        <v>5.1308655359227684E-2</v>
      </c>
    </row>
    <row r="18" spans="2:19" x14ac:dyDescent="0.3">
      <c r="C18" s="15"/>
      <c r="D18" s="16" t="s">
        <v>8</v>
      </c>
      <c r="E18" s="17">
        <v>-22956.364252396041</v>
      </c>
      <c r="F18" s="17">
        <v>-358.1435388160935</v>
      </c>
      <c r="G18" s="17">
        <v>-6833.8104947808861</v>
      </c>
      <c r="H18" s="17">
        <v>1138.1463445887166</v>
      </c>
      <c r="I18" s="18">
        <v>1791.7100178155233</v>
      </c>
      <c r="J18" s="19">
        <f t="shared" si="0"/>
        <v>-5443.6923847177559</v>
      </c>
      <c r="L18" s="15"/>
      <c r="M18" s="16" t="s">
        <v>8</v>
      </c>
      <c r="N18" s="20">
        <v>-0.43408435358492597</v>
      </c>
      <c r="O18" s="20">
        <v>-1.196675622450479E-2</v>
      </c>
      <c r="P18" s="20">
        <v>-0.23110572159428258</v>
      </c>
      <c r="Q18" s="20">
        <v>5.0058662877861745E-2</v>
      </c>
      <c r="R18" s="21">
        <v>7.5047338827529037E-2</v>
      </c>
      <c r="S18" s="22" cm="1">
        <f t="array" ref="S18">GEOMEAN(1+(N18:R18))-1</f>
        <v>-0.1346212875889532</v>
      </c>
    </row>
    <row r="19" spans="2:19" x14ac:dyDescent="0.3">
      <c r="C19" s="15"/>
      <c r="D19" s="16" t="s">
        <v>9</v>
      </c>
      <c r="E19" s="17">
        <v>1.7509989389546252</v>
      </c>
      <c r="F19" s="17">
        <v>1.6114703394496441</v>
      </c>
      <c r="G19" s="17">
        <v>2.2364200000000007</v>
      </c>
      <c r="H19" s="17">
        <v>1.2722000000000016</v>
      </c>
      <c r="I19" s="18">
        <v>1.5886199999999988</v>
      </c>
      <c r="J19" s="19">
        <f t="shared" si="0"/>
        <v>1.6919418556808541</v>
      </c>
      <c r="L19" s="15"/>
      <c r="M19" s="16" t="s">
        <v>9</v>
      </c>
      <c r="N19" s="20">
        <v>0.18138751056156871</v>
      </c>
      <c r="O19" s="20">
        <v>0.14130301826481784</v>
      </c>
      <c r="P19" s="20">
        <v>0.17182308957529474</v>
      </c>
      <c r="Q19" s="20">
        <v>8.3410648277386562E-2</v>
      </c>
      <c r="R19" s="21">
        <v>9.6137545841007782E-2</v>
      </c>
      <c r="S19" s="22" cm="1">
        <f t="array" ref="S19">GEOMEAN(1+(N19:R19))-1</f>
        <v>0.13412966205216525</v>
      </c>
    </row>
    <row r="20" spans="2:19" ht="15" thickBot="1" x14ac:dyDescent="0.35">
      <c r="C20" s="24"/>
      <c r="D20" s="25" t="s">
        <v>10</v>
      </c>
      <c r="E20" s="26">
        <v>-1.1210311901087131</v>
      </c>
      <c r="F20" s="26">
        <v>1.6997649191300219</v>
      </c>
      <c r="G20" s="26">
        <v>0.46000000000000085</v>
      </c>
      <c r="H20" s="26">
        <v>2.144999999999996</v>
      </c>
      <c r="I20" s="27">
        <v>3.1949999999999932</v>
      </c>
      <c r="J20" s="28">
        <f t="shared" si="0"/>
        <v>1.2757467458042597</v>
      </c>
      <c r="L20" s="24"/>
      <c r="M20" s="25" t="s">
        <v>10</v>
      </c>
      <c r="N20" s="29">
        <v>-3.7624809199822556E-2</v>
      </c>
      <c r="O20" s="29">
        <v>5.9279025181323206E-2</v>
      </c>
      <c r="P20" s="29">
        <v>1.5144664271567077E-2</v>
      </c>
      <c r="Q20" s="29">
        <v>6.9566664188355498E-2</v>
      </c>
      <c r="R20" s="30">
        <v>9.6880614830532175E-2</v>
      </c>
      <c r="S20" s="31" cm="1">
        <f t="array" ref="S20">GEOMEAN(1+(N20:R20))-1</f>
        <v>3.9561027113032443E-2</v>
      </c>
    </row>
    <row r="21" spans="2:19" ht="15" thickBot="1" x14ac:dyDescent="0.35"/>
    <row r="22" spans="2:19" ht="15" thickBot="1" x14ac:dyDescent="0.35">
      <c r="C22" s="3"/>
      <c r="D22" s="4"/>
      <c r="E22" s="5">
        <v>2027</v>
      </c>
      <c r="F22" s="5">
        <f>E22+1</f>
        <v>2028</v>
      </c>
      <c r="G22" s="5">
        <f>F22+1</f>
        <v>2029</v>
      </c>
      <c r="H22" s="5">
        <f>G22+1</f>
        <v>2030</v>
      </c>
      <c r="I22" s="6">
        <f>H22+1</f>
        <v>2031</v>
      </c>
      <c r="J22" s="6" t="s">
        <v>0</v>
      </c>
      <c r="L22" s="3"/>
      <c r="M22" s="4"/>
      <c r="N22" s="5">
        <v>2027</v>
      </c>
      <c r="O22" s="5">
        <f>N22+1</f>
        <v>2028</v>
      </c>
      <c r="P22" s="5">
        <f>O22+1</f>
        <v>2029</v>
      </c>
      <c r="Q22" s="5">
        <f>P22+1</f>
        <v>2030</v>
      </c>
      <c r="R22" s="6">
        <f>Q22+1</f>
        <v>2031</v>
      </c>
      <c r="S22" s="6" t="s">
        <v>0</v>
      </c>
    </row>
    <row r="23" spans="2:19" x14ac:dyDescent="0.3">
      <c r="C23" s="7" t="s">
        <v>1</v>
      </c>
      <c r="D23" s="8" t="s">
        <v>2</v>
      </c>
      <c r="E23" s="9">
        <v>9.0546531769008141</v>
      </c>
      <c r="F23" s="9">
        <v>6.0712901657549594</v>
      </c>
      <c r="G23" s="9">
        <v>4.2153011602451329</v>
      </c>
      <c r="H23" s="9">
        <v>3.4013091972105371</v>
      </c>
      <c r="I23" s="10">
        <v>5.0397153994738062</v>
      </c>
      <c r="J23" s="11">
        <f t="shared" ref="J23:J38" si="1">AVERAGE(E23:I23)</f>
        <v>5.5564538199170501</v>
      </c>
      <c r="K23" s="32"/>
      <c r="L23" s="7" t="s">
        <v>1</v>
      </c>
      <c r="M23" s="8" t="s">
        <v>2</v>
      </c>
      <c r="N23" s="12">
        <v>6.3914122964672526E-2</v>
      </c>
      <c r="O23" s="12">
        <v>4.0280924486124504E-2</v>
      </c>
      <c r="P23" s="12">
        <v>2.6884156378068458E-2</v>
      </c>
      <c r="Q23" s="12">
        <v>2.1124793146558327E-2</v>
      </c>
      <c r="R23" s="13">
        <v>3.0653039326509691E-2</v>
      </c>
      <c r="S23" s="14" cm="1">
        <f t="array" ref="S23">GEOMEAN(1+(N23:R23))-1</f>
        <v>3.646345630481207E-2</v>
      </c>
    </row>
    <row r="24" spans="2:19" x14ac:dyDescent="0.3">
      <c r="C24" s="15"/>
      <c r="D24" s="16" t="s">
        <v>3</v>
      </c>
      <c r="E24" s="17">
        <v>15.438752883884149</v>
      </c>
      <c r="F24" s="17">
        <v>15.594626567833245</v>
      </c>
      <c r="G24" s="17">
        <v>10.230535068348274</v>
      </c>
      <c r="H24" s="17">
        <v>8.5622516496660523</v>
      </c>
      <c r="I24" s="18">
        <v>11.689892062291847</v>
      </c>
      <c r="J24" s="19">
        <f t="shared" si="1"/>
        <v>12.303211646404714</v>
      </c>
      <c r="K24" s="32"/>
      <c r="L24" s="15"/>
      <c r="M24" s="16" t="s">
        <v>3</v>
      </c>
      <c r="N24" s="20">
        <v>4.3948241236597303E-2</v>
      </c>
      <c r="O24" s="20">
        <v>4.2523137079257714E-2</v>
      </c>
      <c r="P24" s="20">
        <v>2.675857384828504E-2</v>
      </c>
      <c r="Q24" s="20">
        <v>2.1811436268086043E-2</v>
      </c>
      <c r="R24" s="21">
        <v>2.9143118267884831E-2</v>
      </c>
      <c r="S24" s="22" cm="1">
        <f t="array" ref="S24">GEOMEAN(1+(N24:R24))-1</f>
        <v>3.2799236309972502E-2</v>
      </c>
    </row>
    <row r="25" spans="2:19" x14ac:dyDescent="0.3">
      <c r="C25" s="15"/>
      <c r="D25" s="16" t="s">
        <v>4</v>
      </c>
      <c r="E25" s="17">
        <v>-975.28638770279031</v>
      </c>
      <c r="F25" s="17">
        <v>704.863250791459</v>
      </c>
      <c r="G25" s="17">
        <v>221.37359014625326</v>
      </c>
      <c r="H25" s="17">
        <v>208.11192273170855</v>
      </c>
      <c r="I25" s="18">
        <v>258.9975438933252</v>
      </c>
      <c r="J25" s="19">
        <f t="shared" si="1"/>
        <v>83.611983971991137</v>
      </c>
      <c r="K25" s="32"/>
      <c r="L25" s="15"/>
      <c r="M25" s="16" t="s">
        <v>4</v>
      </c>
      <c r="N25" s="20">
        <v>-6.8005460641705193E-2</v>
      </c>
      <c r="O25" s="20">
        <v>5.2735506880372075E-2</v>
      </c>
      <c r="P25" s="20">
        <v>1.573275549825958E-2</v>
      </c>
      <c r="Q25" s="20">
        <v>1.4561177261798572E-2</v>
      </c>
      <c r="R25" s="21">
        <v>1.7861459082050887E-2</v>
      </c>
      <c r="S25" s="22" cm="1">
        <f t="array" ref="S25">GEOMEAN(1+(N25:R25))-1</f>
        <v>5.7633395513265739E-3</v>
      </c>
    </row>
    <row r="26" spans="2:19" x14ac:dyDescent="0.3">
      <c r="C26" s="15"/>
      <c r="D26" s="16" t="s">
        <v>5</v>
      </c>
      <c r="E26" s="17">
        <v>-36859.802012510539</v>
      </c>
      <c r="F26" s="17">
        <v>13830.228279701143</v>
      </c>
      <c r="G26" s="17">
        <v>3706.8368646343006</v>
      </c>
      <c r="H26" s="17">
        <v>3205.1544290389284</v>
      </c>
      <c r="I26" s="18">
        <v>3982.4724126175861</v>
      </c>
      <c r="J26" s="19">
        <f t="shared" si="1"/>
        <v>-2427.0220053037165</v>
      </c>
      <c r="K26" s="32"/>
      <c r="L26" s="15"/>
      <c r="M26" s="16" t="s">
        <v>5</v>
      </c>
      <c r="N26" s="20">
        <v>-9.998746732153993E-2</v>
      </c>
      <c r="O26" s="20">
        <v>4.1684381433296031E-2</v>
      </c>
      <c r="P26" s="20">
        <v>1.0725346546095737E-2</v>
      </c>
      <c r="Q26" s="20">
        <v>9.1753716090600974E-3</v>
      </c>
      <c r="R26" s="21">
        <v>1.129694036036479E-2</v>
      </c>
      <c r="S26" s="22" cm="1">
        <f t="array" ref="S26">GEOMEAN(1+(N26:R26))-1</f>
        <v>-6.6720845256281747E-3</v>
      </c>
    </row>
    <row r="27" spans="2:19" x14ac:dyDescent="0.3">
      <c r="C27" s="15"/>
      <c r="D27" s="16" t="s">
        <v>6</v>
      </c>
      <c r="E27" s="17">
        <v>-4190.5802250439301</v>
      </c>
      <c r="F27" s="17">
        <v>36655.745184369269</v>
      </c>
      <c r="G27" s="17">
        <v>6331.8943063443294</v>
      </c>
      <c r="H27" s="17">
        <v>9945.3734867878957</v>
      </c>
      <c r="I27" s="18">
        <v>12570.905124010285</v>
      </c>
      <c r="J27" s="19">
        <f t="shared" si="1"/>
        <v>12262.66757529357</v>
      </c>
      <c r="K27" s="32"/>
      <c r="L27" s="15"/>
      <c r="M27" s="16" t="s">
        <v>6</v>
      </c>
      <c r="N27" s="20">
        <v>-4.5237925751614345E-3</v>
      </c>
      <c r="O27" s="20">
        <v>3.9750234262771154E-2</v>
      </c>
      <c r="P27" s="20">
        <v>6.6039270871333265E-3</v>
      </c>
      <c r="Q27" s="20">
        <v>1.0304598846430679E-2</v>
      </c>
      <c r="R27" s="21">
        <v>1.2892116196604391E-2</v>
      </c>
      <c r="S27" s="22" cm="1">
        <f t="array" ref="S27">GEOMEAN(1+(N27:R27))-1</f>
        <v>1.2900558286602859E-2</v>
      </c>
    </row>
    <row r="28" spans="2:19" x14ac:dyDescent="0.3">
      <c r="C28" s="15"/>
      <c r="D28" s="16" t="s">
        <v>8</v>
      </c>
      <c r="E28" s="17">
        <v>-8244.5563216039009</v>
      </c>
      <c r="F28" s="17">
        <v>5952.467041670825</v>
      </c>
      <c r="G28" s="17">
        <v>2217.9639111864381</v>
      </c>
      <c r="H28" s="17">
        <v>1576.7490130828082</v>
      </c>
      <c r="I28" s="18">
        <v>2272.8058148884884</v>
      </c>
      <c r="J28" s="19">
        <f t="shared" si="1"/>
        <v>755.08589184493178</v>
      </c>
      <c r="K28" s="32"/>
      <c r="L28" s="15"/>
      <c r="M28" s="16" t="s">
        <v>8</v>
      </c>
      <c r="N28" s="20">
        <v>-0.10056775269090182</v>
      </c>
      <c r="O28" s="20">
        <v>8.0727220824386117E-2</v>
      </c>
      <c r="P28" s="20">
        <v>2.7833087631565851E-2</v>
      </c>
      <c r="Q28" s="20">
        <v>1.9250715917006452E-2</v>
      </c>
      <c r="R28" s="21">
        <v>2.7224858048812403E-2</v>
      </c>
      <c r="S28" s="22" cm="1">
        <f t="array" ref="S28">GEOMEAN(1+(N28:R28))-1</f>
        <v>9.0454697069823897E-3</v>
      </c>
    </row>
    <row r="29" spans="2:19" x14ac:dyDescent="0.3">
      <c r="B29" s="2" t="s">
        <v>13</v>
      </c>
      <c r="C29" s="15"/>
      <c r="D29" s="16" t="s">
        <v>9</v>
      </c>
      <c r="E29" s="17">
        <v>1.4695572618244022</v>
      </c>
      <c r="F29" s="17">
        <v>1.7518454580605898</v>
      </c>
      <c r="G29" s="17">
        <v>1.4647985079980401</v>
      </c>
      <c r="H29" s="17">
        <v>1.2048753249084001</v>
      </c>
      <c r="I29" s="18">
        <v>1.4914100123570968</v>
      </c>
      <c r="J29" s="19">
        <f t="shared" si="1"/>
        <v>1.4764973130297059</v>
      </c>
      <c r="K29" s="32"/>
      <c r="L29" s="15"/>
      <c r="M29" s="16" t="s">
        <v>9</v>
      </c>
      <c r="N29" s="20">
        <v>8.1998871074762031E-2</v>
      </c>
      <c r="O29" s="20">
        <v>9.0342133789836271E-2</v>
      </c>
      <c r="P29" s="20">
        <v>6.9280281976582966E-2</v>
      </c>
      <c r="Q29" s="20">
        <v>5.3294489899702674E-2</v>
      </c>
      <c r="R29" s="21">
        <v>6.2630725349864469E-2</v>
      </c>
      <c r="S29" s="22" cm="1">
        <f t="array" ref="S29">GEOMEAN(1+(N29:R29))-1</f>
        <v>7.1427202305079485E-2</v>
      </c>
    </row>
    <row r="30" spans="2:19" x14ac:dyDescent="0.3">
      <c r="C30" s="15"/>
      <c r="D30" s="16" t="s">
        <v>10</v>
      </c>
      <c r="E30" s="17">
        <v>2.674507768470761</v>
      </c>
      <c r="F30" s="17">
        <v>4.5634843838575136</v>
      </c>
      <c r="G30" s="17">
        <v>3.5953306667263405</v>
      </c>
      <c r="H30" s="17">
        <v>2.4509466173635133</v>
      </c>
      <c r="I30" s="18">
        <v>3.4339145672407199</v>
      </c>
      <c r="J30" s="19">
        <f t="shared" si="1"/>
        <v>3.3436368007317698</v>
      </c>
      <c r="K30" s="32"/>
      <c r="L30" s="15"/>
      <c r="M30" s="16" t="s">
        <v>10</v>
      </c>
      <c r="N30" s="20">
        <v>3.2216488662334113E-2</v>
      </c>
      <c r="O30" s="20">
        <v>5.3254966626669599E-2</v>
      </c>
      <c r="P30" s="20">
        <v>3.9835371485400541E-2</v>
      </c>
      <c r="Q30" s="20">
        <v>2.6115557308811269E-2</v>
      </c>
      <c r="R30" s="21">
        <v>3.565813787371469E-2</v>
      </c>
      <c r="S30" s="22" cm="1">
        <f t="array" ref="S30">GEOMEAN(1+(N30:R30))-1</f>
        <v>3.7376290199430118E-2</v>
      </c>
    </row>
    <row r="31" spans="2:19" ht="15" thickBot="1" x14ac:dyDescent="0.35">
      <c r="C31" s="24"/>
      <c r="D31" s="25" t="s">
        <v>11</v>
      </c>
      <c r="E31" s="26">
        <v>15.007240116673898</v>
      </c>
      <c r="F31" s="26">
        <v>10.700774652749516</v>
      </c>
      <c r="G31" s="26">
        <v>7.5431634364683475</v>
      </c>
      <c r="H31" s="26">
        <v>7.2605845243375313</v>
      </c>
      <c r="I31" s="27">
        <v>10.341841648245264</v>
      </c>
      <c r="J31" s="28">
        <f t="shared" si="1"/>
        <v>10.170720875694911</v>
      </c>
      <c r="K31" s="32"/>
      <c r="L31" s="24"/>
      <c r="M31" s="25" t="s">
        <v>11</v>
      </c>
      <c r="N31" s="29">
        <v>9.3360099304951066E-2</v>
      </c>
      <c r="O31" s="29">
        <v>6.0885302927970862E-2</v>
      </c>
      <c r="P31" s="29">
        <v>4.0455943816098364E-2</v>
      </c>
      <c r="Q31" s="29">
        <v>3.7426284102184869E-2</v>
      </c>
      <c r="R31" s="30">
        <v>5.1386112219936261E-2</v>
      </c>
      <c r="S31" s="31" cm="1">
        <f t="array" ref="S31">GEOMEAN(1+(N31:R31))-1</f>
        <v>5.6513294934840141E-2</v>
      </c>
    </row>
    <row r="32" spans="2:19" x14ac:dyDescent="0.3">
      <c r="C32" s="7" t="s">
        <v>12</v>
      </c>
      <c r="D32" s="8" t="s">
        <v>2</v>
      </c>
      <c r="E32" s="9">
        <v>5.4046796884230162</v>
      </c>
      <c r="F32" s="9">
        <v>6.9711939020317288</v>
      </c>
      <c r="G32" s="9">
        <v>2.3805511602451475</v>
      </c>
      <c r="H32" s="9">
        <v>3.4013091972105656</v>
      </c>
      <c r="I32" s="10">
        <v>5.0397153994737778</v>
      </c>
      <c r="J32" s="11">
        <f t="shared" si="1"/>
        <v>4.6394898694768472</v>
      </c>
      <c r="K32" s="32"/>
      <c r="L32" s="7" t="s">
        <v>12</v>
      </c>
      <c r="M32" s="8" t="s">
        <v>2</v>
      </c>
      <c r="N32" s="12">
        <v>3.7022711693481924E-2</v>
      </c>
      <c r="O32" s="12">
        <v>4.6048677243042922E-2</v>
      </c>
      <c r="P32" s="12">
        <v>1.5032652611263839E-2</v>
      </c>
      <c r="Q32" s="12">
        <v>2.116041604445482E-2</v>
      </c>
      <c r="R32" s="13">
        <v>3.0703658651769151E-2</v>
      </c>
      <c r="S32" s="33" cm="1">
        <f t="array" ref="S32">GEOMEAN(1+(N32:R32))-1</f>
        <v>2.9934469049395451E-2</v>
      </c>
    </row>
    <row r="33" spans="3:19" x14ac:dyDescent="0.3">
      <c r="C33" s="15"/>
      <c r="D33" s="16" t="s">
        <v>3</v>
      </c>
      <c r="E33" s="17">
        <v>6.438502626365846</v>
      </c>
      <c r="F33" s="17">
        <v>14.935890566785588</v>
      </c>
      <c r="G33" s="17">
        <v>5.334885068348342</v>
      </c>
      <c r="H33" s="17">
        <v>8.5622516496659955</v>
      </c>
      <c r="I33" s="18">
        <v>11.689892062291847</v>
      </c>
      <c r="J33" s="19">
        <f t="shared" si="1"/>
        <v>9.392284394691524</v>
      </c>
      <c r="K33" s="32"/>
      <c r="L33" s="15"/>
      <c r="M33" s="16" t="s">
        <v>3</v>
      </c>
      <c r="N33" s="20">
        <v>1.7625506188606532E-2</v>
      </c>
      <c r="O33" s="20">
        <v>4.0179068166014416E-2</v>
      </c>
      <c r="P33" s="20">
        <v>1.3797032744577102E-2</v>
      </c>
      <c r="Q33" s="20">
        <v>2.1842261357513854E-2</v>
      </c>
      <c r="R33" s="21">
        <v>2.9183424503490343E-2</v>
      </c>
      <c r="S33" s="22" cm="1">
        <f t="array" ref="S33">GEOMEAN(1+(N33:R33))-1</f>
        <v>2.4482986709065013E-2</v>
      </c>
    </row>
    <row r="34" spans="3:19" x14ac:dyDescent="0.3">
      <c r="C34" s="15"/>
      <c r="D34" s="16" t="s">
        <v>4</v>
      </c>
      <c r="E34" s="17">
        <v>315.66164555516843</v>
      </c>
      <c r="F34" s="17">
        <v>232.78715941217888</v>
      </c>
      <c r="G34" s="17">
        <v>146.36136514625468</v>
      </c>
      <c r="H34" s="17">
        <v>208.11192273170855</v>
      </c>
      <c r="I34" s="18">
        <v>258.9975438933252</v>
      </c>
      <c r="J34" s="19">
        <f t="shared" si="1"/>
        <v>232.38392734772714</v>
      </c>
      <c r="K34" s="32"/>
      <c r="L34" s="15"/>
      <c r="M34" s="16" t="s">
        <v>4</v>
      </c>
      <c r="N34" s="20">
        <v>2.324936560223843E-2</v>
      </c>
      <c r="O34" s="20">
        <v>1.6755864032258812E-2</v>
      </c>
      <c r="P34" s="20">
        <v>1.0361379305011022E-2</v>
      </c>
      <c r="Q34" s="20">
        <v>1.4581806988068978E-2</v>
      </c>
      <c r="R34" s="21">
        <v>1.7886400827305679E-2</v>
      </c>
      <c r="S34" s="22" cm="1">
        <f t="array" ref="S34">GEOMEAN(1+(N34:R34))-1</f>
        <v>1.6558223427668883E-2</v>
      </c>
    </row>
    <row r="35" spans="3:19" x14ac:dyDescent="0.3">
      <c r="C35" s="15"/>
      <c r="D35" s="16" t="s">
        <v>5</v>
      </c>
      <c r="E35" s="17">
        <v>-3099.1165989743895</v>
      </c>
      <c r="F35" s="17">
        <v>9936.5882039028802</v>
      </c>
      <c r="G35" s="17">
        <v>822.08246463420801</v>
      </c>
      <c r="H35" s="17">
        <v>3205.1544290389866</v>
      </c>
      <c r="I35" s="18">
        <v>3982.4724126175861</v>
      </c>
      <c r="J35" s="19">
        <f t="shared" si="1"/>
        <v>2969.4361822438541</v>
      </c>
      <c r="K35" s="32"/>
      <c r="L35" s="15"/>
      <c r="M35" s="16" t="s">
        <v>5</v>
      </c>
      <c r="N35" s="20">
        <v>-9.0772955122981579E-3</v>
      </c>
      <c r="O35" s="20">
        <v>2.9370819935170139E-2</v>
      </c>
      <c r="P35" s="20">
        <v>2.3605994980456751E-3</v>
      </c>
      <c r="Q35" s="20">
        <v>9.1818860328515099E-3</v>
      </c>
      <c r="R35" s="21">
        <v>1.130488810189053E-2</v>
      </c>
      <c r="S35" s="22" cm="1">
        <f t="array" ref="S35">GEOMEAN(1+(N35:R35))-1</f>
        <v>8.5500018145800993E-3</v>
      </c>
    </row>
    <row r="36" spans="3:19" x14ac:dyDescent="0.3">
      <c r="C36" s="15"/>
      <c r="D36" s="16" t="s">
        <v>8</v>
      </c>
      <c r="E36" s="17">
        <v>-25868.205542829572</v>
      </c>
      <c r="F36" s="17">
        <v>210.68105120879773</v>
      </c>
      <c r="G36" s="17">
        <v>-7363.8465684541152</v>
      </c>
      <c r="H36" s="17">
        <v>1666.1817616743647</v>
      </c>
      <c r="I36" s="18">
        <v>2423.9277397374244</v>
      </c>
      <c r="J36" s="19">
        <f t="shared" si="1"/>
        <v>-5786.25231173262</v>
      </c>
      <c r="K36" s="32"/>
      <c r="L36" s="15"/>
      <c r="M36" s="16" t="s">
        <v>8</v>
      </c>
      <c r="N36" s="20">
        <v>-0.22527234698199944</v>
      </c>
      <c r="O36" s="20">
        <v>2.3681979420906896E-3</v>
      </c>
      <c r="P36" s="20">
        <v>-8.2579067501948933E-2</v>
      </c>
      <c r="Q36" s="20">
        <v>2.0366620665490661E-2</v>
      </c>
      <c r="R36" s="21">
        <v>2.9037553574355789E-2</v>
      </c>
      <c r="S36" s="22" cm="1">
        <f t="array" ref="S36">GEOMEAN(1+(N36:R36))-1</f>
        <v>-5.6403133721932619E-2</v>
      </c>
    </row>
    <row r="37" spans="3:19" x14ac:dyDescent="0.3">
      <c r="C37" s="15"/>
      <c r="D37" s="16" t="s">
        <v>9</v>
      </c>
      <c r="E37" s="17">
        <v>1.2478676247658136</v>
      </c>
      <c r="F37" s="17">
        <v>1.8102631840325216</v>
      </c>
      <c r="G37" s="17">
        <v>2.0640726079980496</v>
      </c>
      <c r="H37" s="17">
        <v>1.204875324908393</v>
      </c>
      <c r="I37" s="18">
        <v>1.4914100123571039</v>
      </c>
      <c r="J37" s="19">
        <f t="shared" si="1"/>
        <v>1.5636977508123764</v>
      </c>
      <c r="K37" s="32"/>
      <c r="L37" s="15"/>
      <c r="M37" s="16" t="s">
        <v>9</v>
      </c>
      <c r="N37" s="20">
        <v>7.1600931731968312E-2</v>
      </c>
      <c r="O37" s="20">
        <v>9.6930129504030474E-2</v>
      </c>
      <c r="P37" s="20">
        <v>0.10075418139840907</v>
      </c>
      <c r="Q37" s="20">
        <v>5.343057832256292E-2</v>
      </c>
      <c r="R37" s="21">
        <v>6.2782542345263398E-2</v>
      </c>
      <c r="S37" s="22" cm="1">
        <f t="array" ref="S37">GEOMEAN(1+(N37:R37))-1</f>
        <v>7.6937611860890209E-2</v>
      </c>
    </row>
    <row r="38" spans="3:19" ht="15" thickBot="1" x14ac:dyDescent="0.35">
      <c r="C38" s="24"/>
      <c r="D38" s="25" t="s">
        <v>10</v>
      </c>
      <c r="E38" s="26">
        <v>-2.9690627105748888</v>
      </c>
      <c r="F38" s="26">
        <v>3.5855209101605254</v>
      </c>
      <c r="G38" s="26">
        <v>0.94165566672636203</v>
      </c>
      <c r="H38" s="26">
        <v>2.4509466173635133</v>
      </c>
      <c r="I38" s="27">
        <v>3.4339145672407057</v>
      </c>
      <c r="J38" s="28">
        <f t="shared" si="1"/>
        <v>1.4885950101832435</v>
      </c>
      <c r="K38" s="32"/>
      <c r="L38" s="24"/>
      <c r="M38" s="25" t="s">
        <v>10</v>
      </c>
      <c r="N38" s="29">
        <v>-3.2233992234754705E-2</v>
      </c>
      <c r="O38" s="29">
        <v>4.0223200358081551E-2</v>
      </c>
      <c r="P38" s="29">
        <v>1.0155234379286969E-2</v>
      </c>
      <c r="Q38" s="29">
        <v>2.616637496860429E-2</v>
      </c>
      <c r="R38" s="30">
        <v>3.5725754927447714E-2</v>
      </c>
      <c r="S38" s="31" cm="1">
        <f t="array" ref="S38">GEOMEAN(1+(N38:R38))-1</f>
        <v>1.5662726517122971E-2</v>
      </c>
    </row>
  </sheetData>
  <mergeCells count="8">
    <mergeCell ref="C32:C38"/>
    <mergeCell ref="L32:L38"/>
    <mergeCell ref="C5:C13"/>
    <mergeCell ref="L5:L13"/>
    <mergeCell ref="C14:C20"/>
    <mergeCell ref="L14:L20"/>
    <mergeCell ref="C23:C31"/>
    <mergeCell ref="L23:L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A395B8-0178-4875-91F1-B567121ED992}">
  <dimension ref="B2:S38"/>
  <sheetViews>
    <sheetView tabSelected="1" topLeftCell="A15" workbookViewId="0">
      <selection activeCell="G27" sqref="G27"/>
    </sheetView>
  </sheetViews>
  <sheetFormatPr defaultRowHeight="14.4" x14ac:dyDescent="0.3"/>
  <cols>
    <col min="1" max="1" width="6.21875" style="2" customWidth="1"/>
    <col min="2" max="2" width="13.77734375" style="2" customWidth="1"/>
    <col min="3" max="3" width="8.88671875" style="2"/>
    <col min="4" max="4" width="21.5546875" style="2" customWidth="1"/>
    <col min="5" max="6" width="12.33203125" style="2" bestFit="1" customWidth="1"/>
    <col min="7" max="8" width="11.21875" style="2" bestFit="1" customWidth="1"/>
    <col min="9" max="10" width="12.33203125" style="2" bestFit="1" customWidth="1"/>
    <col min="11" max="12" width="8.88671875" style="2"/>
    <col min="13" max="13" width="26.77734375" style="2" customWidth="1"/>
    <col min="14" max="16384" width="8.88671875" style="2"/>
  </cols>
  <sheetData>
    <row r="2" spans="2:19" x14ac:dyDescent="0.3">
      <c r="G2" s="1" t="s">
        <v>15</v>
      </c>
      <c r="H2" s="1"/>
      <c r="I2" s="1"/>
      <c r="J2" s="1"/>
      <c r="K2" s="1"/>
      <c r="L2" s="1"/>
      <c r="M2" s="1"/>
      <c r="N2" s="1"/>
      <c r="O2" s="1" t="s">
        <v>16</v>
      </c>
    </row>
    <row r="3" spans="2:19" ht="15" thickBot="1" x14ac:dyDescent="0.35"/>
    <row r="4" spans="2:19" ht="15" thickBot="1" x14ac:dyDescent="0.35">
      <c r="C4" s="3"/>
      <c r="D4" s="4"/>
      <c r="E4" s="5">
        <v>2027</v>
      </c>
      <c r="F4" s="5">
        <f>E4+1</f>
        <v>2028</v>
      </c>
      <c r="G4" s="5">
        <f>F4+1</f>
        <v>2029</v>
      </c>
      <c r="H4" s="5">
        <f>G4+1</f>
        <v>2030</v>
      </c>
      <c r="I4" s="6">
        <f>H4+1</f>
        <v>2031</v>
      </c>
      <c r="J4" s="6" t="s">
        <v>0</v>
      </c>
      <c r="L4" s="3"/>
      <c r="M4" s="4"/>
      <c r="N4" s="5">
        <v>2027</v>
      </c>
      <c r="O4" s="5">
        <f>N4+1</f>
        <v>2028</v>
      </c>
      <c r="P4" s="5">
        <f>O4+1</f>
        <v>2029</v>
      </c>
      <c r="Q4" s="5">
        <f>P4+1</f>
        <v>2030</v>
      </c>
      <c r="R4" s="6">
        <f>Q4+1</f>
        <v>2031</v>
      </c>
      <c r="S4" s="6" t="s">
        <v>0</v>
      </c>
    </row>
    <row r="5" spans="2:19" x14ac:dyDescent="0.3">
      <c r="C5" s="7" t="s">
        <v>1</v>
      </c>
      <c r="D5" s="8" t="s">
        <v>2</v>
      </c>
      <c r="E5" s="9">
        <v>9.1288760634338644</v>
      </c>
      <c r="F5" s="9">
        <v>5.8646486697209141</v>
      </c>
      <c r="G5" s="9">
        <v>3.4400000000000048</v>
      </c>
      <c r="H5" s="9">
        <v>3.0799999999999983</v>
      </c>
      <c r="I5" s="10">
        <v>4.8799999999999955</v>
      </c>
      <c r="J5" s="11">
        <f t="shared" ref="J5:J20" si="0">AVERAGE(E5:I5)</f>
        <v>5.2787049466309552</v>
      </c>
      <c r="L5" s="7" t="s">
        <v>1</v>
      </c>
      <c r="M5" s="8" t="s">
        <v>2</v>
      </c>
      <c r="N5" s="12">
        <v>0.25471194373420381</v>
      </c>
      <c r="O5" s="12">
        <v>0.13041572712309155</v>
      </c>
      <c r="P5" s="12">
        <v>6.7671876346523718E-2</v>
      </c>
      <c r="Q5" s="12">
        <v>5.6749584906146296E-2</v>
      </c>
      <c r="R5" s="13">
        <v>8.5086313748019352E-2</v>
      </c>
      <c r="S5" s="14" cm="1">
        <f t="array" ref="S5">GEOMEAN(1+(N5:R5))-1</f>
        <v>0.11668653534572604</v>
      </c>
    </row>
    <row r="6" spans="2:19" x14ac:dyDescent="0.3">
      <c r="C6" s="15"/>
      <c r="D6" s="16" t="s">
        <v>3</v>
      </c>
      <c r="E6" s="17">
        <v>15.924338883984333</v>
      </c>
      <c r="F6" s="17">
        <v>13.834538722881092</v>
      </c>
      <c r="G6" s="17">
        <v>8.2000000000000028</v>
      </c>
      <c r="H6" s="17">
        <v>7.9200000000000017</v>
      </c>
      <c r="I6" s="18">
        <v>10.800000000000011</v>
      </c>
      <c r="J6" s="19">
        <f t="shared" si="0"/>
        <v>11.335775521373089</v>
      </c>
      <c r="L6" s="15"/>
      <c r="M6" s="16" t="s">
        <v>3</v>
      </c>
      <c r="N6" s="20">
        <v>0.22425487796062996</v>
      </c>
      <c r="O6" s="20">
        <v>0.15913779181484969</v>
      </c>
      <c r="P6" s="20">
        <v>8.1374330991271587E-2</v>
      </c>
      <c r="Q6" s="20">
        <v>7.2681302899838374E-2</v>
      </c>
      <c r="R6" s="21">
        <v>9.2395446180293175E-2</v>
      </c>
      <c r="S6" s="22" cm="1">
        <f t="array" ref="S6">GEOMEAN(1+(N6:R6))-1</f>
        <v>0.1245187764130109</v>
      </c>
    </row>
    <row r="7" spans="2:19" x14ac:dyDescent="0.3">
      <c r="C7" s="15"/>
      <c r="D7" s="16" t="s">
        <v>4</v>
      </c>
      <c r="E7" s="17">
        <v>206.63161310272892</v>
      </c>
      <c r="F7" s="17">
        <v>165.92151898699717</v>
      </c>
      <c r="G7" s="17">
        <v>95.9849999999999</v>
      </c>
      <c r="H7" s="17">
        <v>95.790000000000418</v>
      </c>
      <c r="I7" s="18">
        <v>134.28749999999968</v>
      </c>
      <c r="J7" s="19">
        <f t="shared" si="0"/>
        <v>139.72312641794522</v>
      </c>
      <c r="L7" s="15"/>
      <c r="M7" s="16" t="s">
        <v>4</v>
      </c>
      <c r="N7" s="20">
        <v>0.20478445729790182</v>
      </c>
      <c r="O7" s="20">
        <v>0.13648772164544146</v>
      </c>
      <c r="P7" s="20">
        <v>6.9475149574467959E-2</v>
      </c>
      <c r="Q7" s="20">
        <v>6.4829936582274164E-2</v>
      </c>
      <c r="R7" s="21">
        <v>8.5351421761716881E-2</v>
      </c>
      <c r="S7" s="22" cm="1">
        <f t="array" ref="S7">GEOMEAN(1+(N7:R7))-1</f>
        <v>0.11096169924228416</v>
      </c>
    </row>
    <row r="8" spans="2:19" x14ac:dyDescent="0.3">
      <c r="C8" s="15"/>
      <c r="D8" s="16" t="s">
        <v>5</v>
      </c>
      <c r="E8" s="17">
        <v>3090.1069128370909</v>
      </c>
      <c r="F8" s="17">
        <v>512.89969274879331</v>
      </c>
      <c r="G8" s="17">
        <v>628.77000000000407</v>
      </c>
      <c r="H8" s="17">
        <v>1280.5499999999956</v>
      </c>
      <c r="I8" s="18">
        <v>2038.5</v>
      </c>
      <c r="J8" s="19">
        <f t="shared" si="0"/>
        <v>1510.1653211171767</v>
      </c>
      <c r="L8" s="15"/>
      <c r="M8" s="16" t="s">
        <v>5</v>
      </c>
      <c r="N8" s="20">
        <v>0.15047216496813121</v>
      </c>
      <c r="O8" s="20">
        <v>2.1708958442197789E-2</v>
      </c>
      <c r="P8" s="20">
        <v>2.6047806644538506E-2</v>
      </c>
      <c r="Q8" s="20">
        <v>5.1702112839765134E-2</v>
      </c>
      <c r="R8" s="21">
        <v>7.8258175766674973E-2</v>
      </c>
      <c r="S8" s="22" cm="1">
        <f t="array" ref="S8">GEOMEAN(1+(N8:R8))-1</f>
        <v>6.4626528804029748E-2</v>
      </c>
    </row>
    <row r="9" spans="2:19" x14ac:dyDescent="0.3">
      <c r="C9" s="15"/>
      <c r="D9" s="16" t="s">
        <v>6</v>
      </c>
      <c r="E9" s="17">
        <v>13340.165123560713</v>
      </c>
      <c r="F9" s="17">
        <v>-1491.0628915542038</v>
      </c>
      <c r="G9" s="17">
        <v>-30.360000000000582</v>
      </c>
      <c r="H9" s="17">
        <v>2825.5</v>
      </c>
      <c r="I9" s="18">
        <v>4851.5999999999913</v>
      </c>
      <c r="J9" s="19">
        <f t="shared" si="0"/>
        <v>3899.1684464013001</v>
      </c>
      <c r="L9" s="15"/>
      <c r="M9" s="16" t="s">
        <v>6</v>
      </c>
      <c r="N9" s="20">
        <v>0.24388142397128584</v>
      </c>
      <c r="O9" s="20">
        <v>-2.1914647866912332E-2</v>
      </c>
      <c r="P9" s="20">
        <v>-4.5620868304810272E-4</v>
      </c>
      <c r="Q9" s="20">
        <v>4.247713976912381E-2</v>
      </c>
      <c r="R9" s="21">
        <v>6.9964607330745915E-2</v>
      </c>
      <c r="S9" s="22" cm="1">
        <f t="array" ref="S9">GEOMEAN(1+(N9:R9))-1</f>
        <v>6.2866461157466524E-2</v>
      </c>
    </row>
    <row r="10" spans="2:19" x14ac:dyDescent="0.3">
      <c r="B10" s="2" t="s">
        <v>7</v>
      </c>
      <c r="C10" s="15"/>
      <c r="D10" s="16" t="s">
        <v>8</v>
      </c>
      <c r="E10" s="17">
        <v>-3888.025502470975</v>
      </c>
      <c r="F10" s="17">
        <v>3895.2559431179052</v>
      </c>
      <c r="G10" s="17">
        <v>2049.2428543017231</v>
      </c>
      <c r="H10" s="17">
        <v>2075.4699328469687</v>
      </c>
      <c r="I10" s="18">
        <v>1385.6523870960009</v>
      </c>
      <c r="J10" s="19">
        <f t="shared" si="0"/>
        <v>1103.5191229783245</v>
      </c>
      <c r="L10" s="15"/>
      <c r="M10" s="16" t="s">
        <v>8</v>
      </c>
      <c r="N10" s="20">
        <v>-0.21482751880074955</v>
      </c>
      <c r="O10" s="20">
        <v>0.27411432779368283</v>
      </c>
      <c r="P10" s="20">
        <v>0.11318288700027203</v>
      </c>
      <c r="Q10" s="20">
        <v>0.10297629517588837</v>
      </c>
      <c r="R10" s="21">
        <v>6.2331694329028471E-2</v>
      </c>
      <c r="S10" s="22" cm="1">
        <f t="array" ref="S10">GEOMEAN(1+(N10:R10))-1</f>
        <v>5.4661910682016979E-2</v>
      </c>
    </row>
    <row r="11" spans="2:19" x14ac:dyDescent="0.3">
      <c r="B11" s="2" t="s">
        <v>14</v>
      </c>
      <c r="C11" s="15"/>
      <c r="D11" s="16" t="s">
        <v>9</v>
      </c>
      <c r="E11" s="17">
        <v>1.6020665880597047</v>
      </c>
      <c r="F11" s="17">
        <v>2.0701605791791344</v>
      </c>
      <c r="G11" s="17">
        <v>1.340799999999998</v>
      </c>
      <c r="H11" s="17">
        <v>1.2893800000000013</v>
      </c>
      <c r="I11" s="18">
        <v>1.8328600000000002</v>
      </c>
      <c r="J11" s="19">
        <f t="shared" si="0"/>
        <v>1.6270534334477678</v>
      </c>
      <c r="L11" s="15"/>
      <c r="M11" s="16" t="s">
        <v>9</v>
      </c>
      <c r="N11" s="20">
        <v>0.16039399899679874</v>
      </c>
      <c r="O11" s="20">
        <v>0.17861014069295947</v>
      </c>
      <c r="P11" s="20">
        <v>9.8151266093904899E-2</v>
      </c>
      <c r="Q11" s="20">
        <v>8.595094731330892E-2</v>
      </c>
      <c r="R11" s="21">
        <v>0.11250940373526966</v>
      </c>
      <c r="S11" s="22" cm="1">
        <f t="array" ref="S11">GEOMEAN(1+(N11:R11))-1</f>
        <v>0.12654966476402185</v>
      </c>
    </row>
    <row r="12" spans="2:19" x14ac:dyDescent="0.3">
      <c r="C12" s="15"/>
      <c r="D12" s="16" t="s">
        <v>10</v>
      </c>
      <c r="E12" s="17">
        <v>1.9254316608127162</v>
      </c>
      <c r="F12" s="17">
        <v>4.7294911945322511</v>
      </c>
      <c r="G12" s="17">
        <v>2.8049999999999997</v>
      </c>
      <c r="H12" s="17">
        <v>2.7149999999999963</v>
      </c>
      <c r="I12" s="18">
        <v>4.0899999999999963</v>
      </c>
      <c r="J12" s="19">
        <f t="shared" si="0"/>
        <v>3.2529845710689917</v>
      </c>
      <c r="K12" s="23"/>
      <c r="L12" s="15"/>
      <c r="M12" s="16" t="s">
        <v>10</v>
      </c>
      <c r="N12" s="20">
        <v>9.6247521160345725E-2</v>
      </c>
      <c r="O12" s="20">
        <v>0.21565882822923796</v>
      </c>
      <c r="P12" s="20">
        <v>0.10521410790345306</v>
      </c>
      <c r="Q12" s="20">
        <v>9.2143462018516462E-2</v>
      </c>
      <c r="R12" s="21">
        <v>0.12709788082418175</v>
      </c>
      <c r="S12" s="22" cm="1">
        <f t="array" ref="S12">GEOMEAN(1+(N12:R12))-1</f>
        <v>0.12637140149964199</v>
      </c>
    </row>
    <row r="13" spans="2:19" ht="15" thickBot="1" x14ac:dyDescent="0.35">
      <c r="C13" s="24"/>
      <c r="D13" s="25" t="s">
        <v>11</v>
      </c>
      <c r="E13" s="26">
        <v>16.955759491756254</v>
      </c>
      <c r="F13" s="26">
        <v>12.024336246044498</v>
      </c>
      <c r="G13" s="26">
        <v>7.4499999999999886</v>
      </c>
      <c r="H13" s="26">
        <v>6.9900000000000091</v>
      </c>
      <c r="I13" s="27">
        <v>10.429999999999993</v>
      </c>
      <c r="J13" s="28">
        <f t="shared" si="0"/>
        <v>10.770019147560149</v>
      </c>
      <c r="L13" s="24"/>
      <c r="M13" s="25" t="s">
        <v>11</v>
      </c>
      <c r="N13" s="29">
        <v>0.26033716400669821</v>
      </c>
      <c r="O13" s="29">
        <v>0.14648504588974515</v>
      </c>
      <c r="P13" s="29">
        <v>7.9162601436049571E-2</v>
      </c>
      <c r="Q13" s="29">
        <v>6.8826244690101512E-2</v>
      </c>
      <c r="R13" s="30">
        <v>9.6084668826025926E-2</v>
      </c>
      <c r="S13" s="31" cm="1">
        <f t="array" ref="S13">GEOMEAN(1+(N13:R13))-1</f>
        <v>0.12807674687500081</v>
      </c>
    </row>
    <row r="14" spans="2:19" x14ac:dyDescent="0.3">
      <c r="C14" s="7" t="s">
        <v>12</v>
      </c>
      <c r="D14" s="8" t="s">
        <v>2</v>
      </c>
      <c r="E14" s="9">
        <v>11.339537847045733</v>
      </c>
      <c r="F14" s="9">
        <v>3.6414273457146109</v>
      </c>
      <c r="G14" s="9">
        <v>2.3100000000000023</v>
      </c>
      <c r="H14" s="9">
        <v>1.8100000000000023</v>
      </c>
      <c r="I14" s="10">
        <v>3.5599999999999952</v>
      </c>
      <c r="J14" s="11">
        <f t="shared" si="0"/>
        <v>4.5321930385520686</v>
      </c>
      <c r="K14" s="32"/>
      <c r="L14" s="7" t="s">
        <v>12</v>
      </c>
      <c r="M14" s="8" t="s">
        <v>2</v>
      </c>
      <c r="N14" s="12">
        <v>0.28751363709548</v>
      </c>
      <c r="O14" s="12">
        <v>7.1710525540485251E-2</v>
      </c>
      <c r="P14" s="12">
        <v>4.2446876710435538E-2</v>
      </c>
      <c r="Q14" s="12">
        <v>3.1904974538155453E-2</v>
      </c>
      <c r="R14" s="13">
        <v>6.0812116579865572E-2</v>
      </c>
      <c r="S14" s="33" cm="1">
        <f t="array" ref="S14">GEOMEAN(1+(N14:R14))-1</f>
        <v>9.5045812538678387E-2</v>
      </c>
    </row>
    <row r="15" spans="2:19" x14ac:dyDescent="0.3">
      <c r="C15" s="15"/>
      <c r="D15" s="16" t="s">
        <v>3</v>
      </c>
      <c r="E15" s="17">
        <v>20.432579918958353</v>
      </c>
      <c r="F15" s="17">
        <v>6.4181736883453055</v>
      </c>
      <c r="G15" s="17">
        <v>5.2000000000000028</v>
      </c>
      <c r="H15" s="17">
        <v>4.5300000000000011</v>
      </c>
      <c r="I15" s="18">
        <v>7.8100000000000165</v>
      </c>
      <c r="J15" s="19">
        <f t="shared" si="0"/>
        <v>8.8781507214607362</v>
      </c>
      <c r="L15" s="15"/>
      <c r="M15" s="16" t="s">
        <v>3</v>
      </c>
      <c r="N15" s="20">
        <v>0.2461460055289526</v>
      </c>
      <c r="O15" s="20">
        <v>6.204576194226398E-2</v>
      </c>
      <c r="P15" s="20">
        <v>4.7332644545543166E-2</v>
      </c>
      <c r="Q15" s="20">
        <v>3.9370505215537303E-2</v>
      </c>
      <c r="R15" s="21">
        <v>6.5306052219099353E-2</v>
      </c>
      <c r="S15" s="22" cm="1">
        <f t="array" ref="S15">GEOMEAN(1+(N15:R15))-1</f>
        <v>8.9452542179596195E-2</v>
      </c>
    </row>
    <row r="16" spans="2:19" x14ac:dyDescent="0.3">
      <c r="C16" s="15"/>
      <c r="D16" s="16" t="s">
        <v>4</v>
      </c>
      <c r="E16" s="17">
        <v>245.92718924777478</v>
      </c>
      <c r="F16" s="17">
        <v>52.769434045159642</v>
      </c>
      <c r="G16" s="17">
        <v>52.630000000000109</v>
      </c>
      <c r="H16" s="17">
        <v>53.465000000000146</v>
      </c>
      <c r="I16" s="18">
        <v>94.789999999999736</v>
      </c>
      <c r="J16" s="19">
        <f t="shared" si="0"/>
        <v>99.916324658586888</v>
      </c>
      <c r="L16" s="15"/>
      <c r="M16" s="16" t="s">
        <v>4</v>
      </c>
      <c r="N16" s="20">
        <v>0.20582867577639616</v>
      </c>
      <c r="O16" s="20">
        <v>3.6626562641794411E-2</v>
      </c>
      <c r="P16" s="20">
        <v>3.5239096354643742E-2</v>
      </c>
      <c r="Q16" s="20">
        <v>3.4579626597291711E-2</v>
      </c>
      <c r="R16" s="21">
        <v>5.9258319276564358E-2</v>
      </c>
      <c r="S16" s="22" cm="1">
        <f t="array" ref="S16">GEOMEAN(1+(N16:R16))-1</f>
        <v>7.2365620354722271E-2</v>
      </c>
    </row>
    <row r="17" spans="2:19" x14ac:dyDescent="0.3">
      <c r="C17" s="15"/>
      <c r="D17" s="16" t="s">
        <v>5</v>
      </c>
      <c r="E17" s="17">
        <v>6880.8949089609923</v>
      </c>
      <c r="F17" s="17">
        <v>-818.76166386454133</v>
      </c>
      <c r="G17" s="17">
        <v>-372.45000000000073</v>
      </c>
      <c r="H17" s="17">
        <v>-331.91999999999825</v>
      </c>
      <c r="I17" s="18">
        <v>825.09999999999854</v>
      </c>
      <c r="J17" s="19">
        <f t="shared" si="0"/>
        <v>1236.5726490192901</v>
      </c>
      <c r="L17" s="15"/>
      <c r="M17" s="16" t="s">
        <v>5</v>
      </c>
      <c r="N17" s="20">
        <v>0.31634654884417462</v>
      </c>
      <c r="O17" s="20">
        <v>-2.85960097641677E-2</v>
      </c>
      <c r="P17" s="20">
        <v>-1.3391093188810363E-2</v>
      </c>
      <c r="Q17" s="20">
        <v>-1.2095851425223734E-2</v>
      </c>
      <c r="R17" s="21">
        <v>3.0436506298509452E-2</v>
      </c>
      <c r="S17" s="22" cm="1">
        <f t="array" ref="S17">GEOMEAN(1+(N17:R17))-1</f>
        <v>5.1308655359227906E-2</v>
      </c>
    </row>
    <row r="18" spans="2:19" x14ac:dyDescent="0.3">
      <c r="C18" s="15"/>
      <c r="D18" s="16" t="s">
        <v>8</v>
      </c>
      <c r="E18" s="17">
        <v>-18573.902522888849</v>
      </c>
      <c r="F18" s="17">
        <v>-1030.7602177417866</v>
      </c>
      <c r="G18" s="17">
        <v>-1111.342382970226</v>
      </c>
      <c r="H18" s="17">
        <v>-1452.9303868458919</v>
      </c>
      <c r="I18" s="18">
        <v>-5049.5264131420263</v>
      </c>
      <c r="J18" s="19">
        <f t="shared" si="0"/>
        <v>-5443.6923847177559</v>
      </c>
      <c r="L18" s="15"/>
      <c r="M18" s="16" t="s">
        <v>8</v>
      </c>
      <c r="N18" s="20">
        <v>-0.35121591474817726</v>
      </c>
      <c r="O18" s="20">
        <v>-3.0041975355706272E-2</v>
      </c>
      <c r="P18" s="20">
        <v>-3.3393794771160362E-2</v>
      </c>
      <c r="Q18" s="20">
        <v>-4.5166155407450108E-2</v>
      </c>
      <c r="R18" s="21">
        <v>-0.16439596793440522</v>
      </c>
      <c r="S18" s="22" cm="1">
        <f t="array" ref="S18">GEOMEAN(1+(N18:R18))-1</f>
        <v>-0.1346212875889532</v>
      </c>
    </row>
    <row r="19" spans="2:19" x14ac:dyDescent="0.3">
      <c r="C19" s="15"/>
      <c r="D19" s="16" t="s">
        <v>9</v>
      </c>
      <c r="E19" s="17">
        <v>2.0411389389546244</v>
      </c>
      <c r="F19" s="17">
        <v>1.5718303394496456</v>
      </c>
      <c r="G19" s="17">
        <v>1.0159000000000002</v>
      </c>
      <c r="H19" s="17">
        <v>0.99463999999999864</v>
      </c>
      <c r="I19" s="18">
        <v>2.8362000000000016</v>
      </c>
      <c r="J19" s="19">
        <f t="shared" si="0"/>
        <v>1.6919418556808541</v>
      </c>
      <c r="L19" s="15"/>
      <c r="M19" s="16" t="s">
        <v>9</v>
      </c>
      <c r="N19" s="20">
        <v>0.2114433667608609</v>
      </c>
      <c r="O19" s="20">
        <v>0.1344076687384908</v>
      </c>
      <c r="P19" s="20">
        <v>7.6577324343497441E-2</v>
      </c>
      <c r="Q19" s="20">
        <v>6.9641789150098846E-2</v>
      </c>
      <c r="R19" s="21">
        <v>0.1856532217637889</v>
      </c>
      <c r="S19" s="22" cm="1">
        <f t="array" ref="S19">GEOMEAN(1+(N19:R19))-1</f>
        <v>0.13412966205216525</v>
      </c>
    </row>
    <row r="20" spans="2:19" ht="15" thickBot="1" x14ac:dyDescent="0.35">
      <c r="C20" s="24"/>
      <c r="D20" s="25" t="s">
        <v>10</v>
      </c>
      <c r="E20" s="26">
        <v>1.1239688098912879</v>
      </c>
      <c r="F20" s="26">
        <v>1.3347649191300164</v>
      </c>
      <c r="G20" s="26">
        <v>0.84499999999999886</v>
      </c>
      <c r="H20" s="26">
        <v>0.71999999999999886</v>
      </c>
      <c r="I20" s="27">
        <v>2.3549999999999969</v>
      </c>
      <c r="J20" s="28">
        <f t="shared" si="0"/>
        <v>1.2757467458042597</v>
      </c>
      <c r="L20" s="24"/>
      <c r="M20" s="25" t="s">
        <v>10</v>
      </c>
      <c r="N20" s="29">
        <v>3.7723403587557908E-2</v>
      </c>
      <c r="O20" s="29">
        <v>4.3169774753387367E-2</v>
      </c>
      <c r="P20" s="29">
        <v>2.6198517266225328E-2</v>
      </c>
      <c r="Q20" s="29">
        <v>2.1753098045823292E-2</v>
      </c>
      <c r="R20" s="30">
        <v>6.963596031920824E-2</v>
      </c>
      <c r="S20" s="31" cm="1">
        <f t="array" ref="S20">GEOMEAN(1+(N20:R20))-1</f>
        <v>3.9561027113032443E-2</v>
      </c>
    </row>
    <row r="21" spans="2:19" ht="15" thickBot="1" x14ac:dyDescent="0.35"/>
    <row r="22" spans="2:19" ht="15" thickBot="1" x14ac:dyDescent="0.35">
      <c r="C22" s="3"/>
      <c r="D22" s="4"/>
      <c r="E22" s="5">
        <v>2027</v>
      </c>
      <c r="F22" s="5">
        <f>E22+1</f>
        <v>2028</v>
      </c>
      <c r="G22" s="5">
        <f>F22+1</f>
        <v>2029</v>
      </c>
      <c r="H22" s="5">
        <f>G22+1</f>
        <v>2030</v>
      </c>
      <c r="I22" s="6">
        <f>H22+1</f>
        <v>2031</v>
      </c>
      <c r="J22" s="6" t="s">
        <v>0</v>
      </c>
      <c r="L22" s="3"/>
      <c r="M22" s="4"/>
      <c r="N22" s="5">
        <v>2027</v>
      </c>
      <c r="O22" s="5">
        <f>N22+1</f>
        <v>2028</v>
      </c>
      <c r="P22" s="5">
        <f>O22+1</f>
        <v>2029</v>
      </c>
      <c r="Q22" s="5">
        <f>P22+1</f>
        <v>2030</v>
      </c>
      <c r="R22" s="6">
        <f>Q22+1</f>
        <v>2031</v>
      </c>
      <c r="S22" s="6" t="s">
        <v>0</v>
      </c>
    </row>
    <row r="23" spans="2:19" x14ac:dyDescent="0.3">
      <c r="C23" s="7" t="s">
        <v>1</v>
      </c>
      <c r="D23" s="8" t="s">
        <v>2</v>
      </c>
      <c r="E23" s="9">
        <v>8.5624031769008297</v>
      </c>
      <c r="F23" s="9">
        <v>6.1428901657549204</v>
      </c>
      <c r="G23" s="9">
        <v>3.9647011602451698</v>
      </c>
      <c r="H23" s="9">
        <v>3.7145591972105194</v>
      </c>
      <c r="I23" s="10">
        <v>5.3977153994738103</v>
      </c>
      <c r="J23" s="11">
        <f t="shared" ref="J23:J38" si="1">AVERAGE(E23:I23)</f>
        <v>5.5564538199170501</v>
      </c>
      <c r="K23" s="32"/>
      <c r="L23" s="7" t="s">
        <v>1</v>
      </c>
      <c r="M23" s="8" t="s">
        <v>2</v>
      </c>
      <c r="N23" s="12">
        <v>6.0439475574574741E-2</v>
      </c>
      <c r="O23" s="12">
        <v>4.0889507324412377E-2</v>
      </c>
      <c r="P23" s="12">
        <v>2.5353910608640888E-2</v>
      </c>
      <c r="Q23" s="12">
        <v>2.3166903447154209E-2</v>
      </c>
      <c r="R23" s="13">
        <v>3.290214435326335E-2</v>
      </c>
      <c r="S23" s="14" cm="1">
        <f t="array" ref="S23">GEOMEAN(1+(N23:R23))-1</f>
        <v>3.646345630481207E-2</v>
      </c>
    </row>
    <row r="24" spans="2:19" x14ac:dyDescent="0.3">
      <c r="C24" s="15"/>
      <c r="D24" s="16" t="s">
        <v>3</v>
      </c>
      <c r="E24" s="17">
        <v>14.427402883884099</v>
      </c>
      <c r="F24" s="17">
        <v>15.728876567833254</v>
      </c>
      <c r="G24" s="17">
        <v>9.6935350683483534</v>
      </c>
      <c r="H24" s="17">
        <v>9.4483016496660071</v>
      </c>
      <c r="I24" s="18">
        <v>12.217942062291854</v>
      </c>
      <c r="J24" s="19">
        <f t="shared" si="1"/>
        <v>12.303211646404714</v>
      </c>
      <c r="K24" s="32"/>
      <c r="L24" s="15"/>
      <c r="M24" s="16" t="s">
        <v>3</v>
      </c>
      <c r="N24" s="20">
        <v>4.1069313507853665E-2</v>
      </c>
      <c r="O24" s="20">
        <v>4.3007811423191447E-2</v>
      </c>
      <c r="P24" s="20">
        <v>2.5412316943791726E-2</v>
      </c>
      <c r="Q24" s="20">
        <v>2.4155570442160081E-2</v>
      </c>
      <c r="R24" s="21">
        <v>3.0499707724730343E-2</v>
      </c>
      <c r="S24" s="22" cm="1">
        <f t="array" ref="S24">GEOMEAN(1+(N24:R24))-1</f>
        <v>3.2799236309972502E-2</v>
      </c>
    </row>
    <row r="25" spans="2:19" x14ac:dyDescent="0.3">
      <c r="C25" s="15"/>
      <c r="D25" s="16" t="s">
        <v>4</v>
      </c>
      <c r="E25" s="17">
        <v>-997.23663770279018</v>
      </c>
      <c r="F25" s="17">
        <v>708.78435079145856</v>
      </c>
      <c r="G25" s="17">
        <v>214.94671514625406</v>
      </c>
      <c r="H25" s="17">
        <v>221.18319773170697</v>
      </c>
      <c r="I25" s="18">
        <v>270.38229389332628</v>
      </c>
      <c r="J25" s="19">
        <f t="shared" si="1"/>
        <v>83.611983971991137</v>
      </c>
      <c r="K25" s="32"/>
      <c r="L25" s="15"/>
      <c r="M25" s="16" t="s">
        <v>4</v>
      </c>
      <c r="N25" s="20">
        <v>-6.9536023234675046E-2</v>
      </c>
      <c r="O25" s="20">
        <v>5.3116100050598219E-2</v>
      </c>
      <c r="P25" s="20">
        <v>1.5295603612337208E-2</v>
      </c>
      <c r="Q25" s="20">
        <v>1.5502274926205364E-2</v>
      </c>
      <c r="R25" s="21">
        <v>1.8661246504436148E-2</v>
      </c>
      <c r="S25" s="22" cm="1">
        <f t="array" ref="S25">GEOMEAN(1+(N25:R25))-1</f>
        <v>5.7633395513265739E-3</v>
      </c>
    </row>
    <row r="26" spans="2:19" x14ac:dyDescent="0.3">
      <c r="C26" s="15"/>
      <c r="D26" s="16" t="s">
        <v>5</v>
      </c>
      <c r="E26" s="17">
        <v>-37368.912212510593</v>
      </c>
      <c r="F26" s="17">
        <v>13860.207179701189</v>
      </c>
      <c r="G26" s="17">
        <v>2893.1916646342142</v>
      </c>
      <c r="H26" s="17">
        <v>3760.1878290390014</v>
      </c>
      <c r="I26" s="18">
        <v>4720.2155126176076</v>
      </c>
      <c r="J26" s="19">
        <f t="shared" si="1"/>
        <v>-2427.0220053037165</v>
      </c>
      <c r="K26" s="32"/>
      <c r="L26" s="15"/>
      <c r="M26" s="16" t="s">
        <v>5</v>
      </c>
      <c r="N26" s="20">
        <v>-0.10136850131266908</v>
      </c>
      <c r="O26" s="20">
        <v>4.1838938209462911E-2</v>
      </c>
      <c r="P26" s="20">
        <v>8.3827700418502155E-3</v>
      </c>
      <c r="Q26" s="20">
        <v>1.0804246159257493E-2</v>
      </c>
      <c r="R26" s="21">
        <v>1.3417750167536477E-2</v>
      </c>
      <c r="S26" s="22" cm="1">
        <f t="array" ref="S26">GEOMEAN(1+(N26:R26))-1</f>
        <v>-6.6720845256281747E-3</v>
      </c>
    </row>
    <row r="27" spans="2:19" x14ac:dyDescent="0.3">
      <c r="C27" s="15"/>
      <c r="D27" s="16" t="s">
        <v>6</v>
      </c>
      <c r="E27" s="17">
        <v>-4190.5802250439301</v>
      </c>
      <c r="F27" s="17">
        <v>36655.745184369269</v>
      </c>
      <c r="G27" s="17">
        <v>6331.8943063443294</v>
      </c>
      <c r="H27" s="17">
        <v>9945.3734867878957</v>
      </c>
      <c r="I27" s="18">
        <v>12570.905124010285</v>
      </c>
      <c r="J27" s="19">
        <f t="shared" si="1"/>
        <v>12262.66757529357</v>
      </c>
      <c r="K27" s="32"/>
      <c r="L27" s="15"/>
      <c r="M27" s="16" t="s">
        <v>6</v>
      </c>
      <c r="N27" s="20">
        <v>-4.5237925751614345E-3</v>
      </c>
      <c r="O27" s="20">
        <v>3.9750234262771154E-2</v>
      </c>
      <c r="P27" s="20">
        <v>6.6039270871333265E-3</v>
      </c>
      <c r="Q27" s="20">
        <v>1.0304598846430679E-2</v>
      </c>
      <c r="R27" s="21">
        <v>1.2892116196604391E-2</v>
      </c>
      <c r="S27" s="22" cm="1">
        <f t="array" ref="S27">GEOMEAN(1+(N27:R27))-1</f>
        <v>1.2900558286602859E-2</v>
      </c>
    </row>
    <row r="28" spans="2:19" x14ac:dyDescent="0.3">
      <c r="C28" s="15"/>
      <c r="D28" s="16" t="s">
        <v>8</v>
      </c>
      <c r="E28" s="17">
        <v>-9802.9166079351999</v>
      </c>
      <c r="F28" s="17">
        <v>6151.9413763154444</v>
      </c>
      <c r="G28" s="17">
        <v>2693.5199962269398</v>
      </c>
      <c r="H28" s="17">
        <v>2746.0564119942283</v>
      </c>
      <c r="I28" s="18">
        <v>1986.8282826232462</v>
      </c>
      <c r="J28" s="19">
        <f t="shared" si="1"/>
        <v>755.08589184493178</v>
      </c>
      <c r="K28" s="32"/>
      <c r="L28" s="15"/>
      <c r="M28" s="16" t="s">
        <v>8</v>
      </c>
      <c r="N28" s="20">
        <v>-0.11957675520913563</v>
      </c>
      <c r="O28" s="20">
        <v>8.5233857537102109E-2</v>
      </c>
      <c r="P28" s="20">
        <v>3.4387200862861511E-2</v>
      </c>
      <c r="Q28" s="20">
        <v>3.3892447968234062E-2</v>
      </c>
      <c r="R28" s="21">
        <v>2.3718021251377026E-2</v>
      </c>
      <c r="S28" s="22" cm="1">
        <f t="array" ref="S28">GEOMEAN(1+(N28:R28))-1</f>
        <v>9.0454697069823897E-3</v>
      </c>
    </row>
    <row r="29" spans="2:19" x14ac:dyDescent="0.3">
      <c r="B29" s="2" t="s">
        <v>13</v>
      </c>
      <c r="C29" s="15"/>
      <c r="D29" s="16" t="s">
        <v>9</v>
      </c>
      <c r="E29" s="17">
        <v>1.4266688618244068</v>
      </c>
      <c r="F29" s="17">
        <v>1.7630687580605873</v>
      </c>
      <c r="G29" s="17">
        <v>1.2624927079980424</v>
      </c>
      <c r="H29" s="17">
        <v>1.2202514249083904</v>
      </c>
      <c r="I29" s="18">
        <v>1.7100048123571021</v>
      </c>
      <c r="J29" s="19">
        <f t="shared" si="1"/>
        <v>1.4764973130297059</v>
      </c>
      <c r="K29" s="32"/>
      <c r="L29" s="15"/>
      <c r="M29" s="16" t="s">
        <v>9</v>
      </c>
      <c r="N29" s="20">
        <v>7.9605769102106358E-2</v>
      </c>
      <c r="O29" s="20">
        <v>9.1122455263745433E-2</v>
      </c>
      <c r="P29" s="20">
        <v>5.9801427108186235E-2</v>
      </c>
      <c r="Q29" s="20">
        <v>5.4539040512229672E-2</v>
      </c>
      <c r="R29" s="21">
        <v>7.247577029127597E-2</v>
      </c>
      <c r="S29" s="22" cm="1">
        <f t="array" ref="S29">GEOMEAN(1+(N29:R29))-1</f>
        <v>7.1427202305079485E-2</v>
      </c>
    </row>
    <row r="30" spans="2:19" x14ac:dyDescent="0.3">
      <c r="C30" s="15"/>
      <c r="D30" s="16" t="s">
        <v>10</v>
      </c>
      <c r="E30" s="17">
        <v>1.7795077684707792</v>
      </c>
      <c r="F30" s="17">
        <v>4.702209383857479</v>
      </c>
      <c r="G30" s="17">
        <v>3.0404306667263654</v>
      </c>
      <c r="H30" s="17">
        <v>2.9610966173635092</v>
      </c>
      <c r="I30" s="18">
        <v>4.2349395672407155</v>
      </c>
      <c r="J30" s="19">
        <f t="shared" si="1"/>
        <v>3.3436368007317698</v>
      </c>
      <c r="K30" s="32"/>
      <c r="L30" s="15"/>
      <c r="M30" s="16" t="s">
        <v>10</v>
      </c>
      <c r="N30" s="20">
        <v>2.1435530127569751E-2</v>
      </c>
      <c r="O30" s="20">
        <v>5.5453037962194876E-2</v>
      </c>
      <c r="P30" s="20">
        <v>3.3971879104295416E-2</v>
      </c>
      <c r="Q30" s="20">
        <v>3.1998403925458774E-2</v>
      </c>
      <c r="R30" s="21">
        <v>4.4344925523713156E-2</v>
      </c>
      <c r="S30" s="22" cm="1">
        <f t="array" ref="S30">GEOMEAN(1+(N30:R30))-1</f>
        <v>3.737629019943034E-2</v>
      </c>
    </row>
    <row r="31" spans="2:19" ht="15" thickBot="1" x14ac:dyDescent="0.35">
      <c r="C31" s="24"/>
      <c r="D31" s="25" t="s">
        <v>11</v>
      </c>
      <c r="E31" s="26">
        <v>15.007240116673898</v>
      </c>
      <c r="F31" s="26">
        <v>10.700774652749516</v>
      </c>
      <c r="G31" s="26">
        <v>7.5431634364683475</v>
      </c>
      <c r="H31" s="26">
        <v>7.2605845243375313</v>
      </c>
      <c r="I31" s="27">
        <v>10.341841648245264</v>
      </c>
      <c r="J31" s="28">
        <f t="shared" si="1"/>
        <v>10.170720875694911</v>
      </c>
      <c r="K31" s="32"/>
      <c r="L31" s="24"/>
      <c r="M31" s="25" t="s">
        <v>11</v>
      </c>
      <c r="N31" s="29">
        <v>9.3360099304951066E-2</v>
      </c>
      <c r="O31" s="29">
        <v>6.0885302927970862E-2</v>
      </c>
      <c r="P31" s="29">
        <v>4.0455943816098364E-2</v>
      </c>
      <c r="Q31" s="29">
        <v>3.7426284102184869E-2</v>
      </c>
      <c r="R31" s="30">
        <v>5.1386112219936261E-2</v>
      </c>
      <c r="S31" s="31" cm="1">
        <f t="array" ref="S31">GEOMEAN(1+(N31:R31))-1</f>
        <v>5.6513294934840141E-2</v>
      </c>
    </row>
    <row r="32" spans="2:19" x14ac:dyDescent="0.3">
      <c r="C32" s="7" t="s">
        <v>12</v>
      </c>
      <c r="D32" s="8" t="s">
        <v>2</v>
      </c>
      <c r="E32" s="9">
        <v>6.6755796884229994</v>
      </c>
      <c r="F32" s="9">
        <v>6.7742939020317294</v>
      </c>
      <c r="G32" s="9">
        <v>2.9533511602451767</v>
      </c>
      <c r="H32" s="9">
        <v>2.5779091972105448</v>
      </c>
      <c r="I32" s="10">
        <v>4.2163153994737854</v>
      </c>
      <c r="J32" s="11">
        <f t="shared" si="1"/>
        <v>4.6394898694768472</v>
      </c>
      <c r="K32" s="32"/>
      <c r="L32" s="7" t="s">
        <v>12</v>
      </c>
      <c r="M32" s="8" t="s">
        <v>2</v>
      </c>
      <c r="N32" s="12">
        <v>4.5728530910119809E-2</v>
      </c>
      <c r="O32" s="12">
        <v>4.4375508442303584E-2</v>
      </c>
      <c r="P32" s="12">
        <v>1.8524125623876345E-2</v>
      </c>
      <c r="Q32" s="12">
        <v>1.5875189727539211E-2</v>
      </c>
      <c r="R32" s="13">
        <v>2.5559011014166386E-2</v>
      </c>
      <c r="S32" s="33" cm="1">
        <f t="array" ref="S32">GEOMEAN(1+(N32:R32))-1</f>
        <v>2.9934469049395673E-2</v>
      </c>
    </row>
    <row r="33" spans="3:19" x14ac:dyDescent="0.3">
      <c r="C33" s="15"/>
      <c r="D33" s="16" t="s">
        <v>3</v>
      </c>
      <c r="E33" s="17">
        <v>9.6784026263658234</v>
      </c>
      <c r="F33" s="17">
        <v>14.31834056678565</v>
      </c>
      <c r="G33" s="17">
        <v>7.0085350683482375</v>
      </c>
      <c r="H33" s="17">
        <v>6.4142516496660846</v>
      </c>
      <c r="I33" s="18">
        <v>9.5418920622918222</v>
      </c>
      <c r="J33" s="19">
        <f t="shared" si="1"/>
        <v>9.392284394691524</v>
      </c>
      <c r="K33" s="32"/>
      <c r="L33" s="15"/>
      <c r="M33" s="16" t="s">
        <v>3</v>
      </c>
      <c r="N33" s="20">
        <v>2.6494785400611485E-2</v>
      </c>
      <c r="O33" s="20">
        <v>3.8184988290380806E-2</v>
      </c>
      <c r="P33" s="20">
        <v>1.8003314969777993E-2</v>
      </c>
      <c r="Q33" s="20">
        <v>1.6185347612387258E-2</v>
      </c>
      <c r="R33" s="21">
        <v>2.3693957635773845E-2</v>
      </c>
      <c r="S33" s="22" cm="1">
        <f t="array" ref="S33">GEOMEAN(1+(N33:R33))-1</f>
        <v>2.4482986709065013E-2</v>
      </c>
    </row>
    <row r="34" spans="3:19" x14ac:dyDescent="0.3">
      <c r="C34" s="15"/>
      <c r="D34" s="16" t="s">
        <v>4</v>
      </c>
      <c r="E34" s="17">
        <v>375.77199555517109</v>
      </c>
      <c r="F34" s="17">
        <v>221.08600941217628</v>
      </c>
      <c r="G34" s="17">
        <v>165.95556514625423</v>
      </c>
      <c r="H34" s="17">
        <v>173.35594773171033</v>
      </c>
      <c r="I34" s="18">
        <v>225.75011889332382</v>
      </c>
      <c r="J34" s="19">
        <f t="shared" si="1"/>
        <v>232.38392734772714</v>
      </c>
      <c r="K34" s="32"/>
      <c r="L34" s="15"/>
      <c r="M34" s="16" t="s">
        <v>4</v>
      </c>
      <c r="N34" s="20">
        <v>2.7676661484735271E-2</v>
      </c>
      <c r="O34" s="20">
        <v>1.5845066189648923E-2</v>
      </c>
      <c r="P34" s="20">
        <v>1.1708388969883857E-2</v>
      </c>
      <c r="Q34" s="20">
        <v>1.2088953770296722E-2</v>
      </c>
      <c r="R34" s="21">
        <v>1.5554615246249417E-2</v>
      </c>
      <c r="S34" s="22" cm="1">
        <f t="array" ref="S34">GEOMEAN(1+(N34:R34))-1</f>
        <v>1.6558223427668883E-2</v>
      </c>
    </row>
    <row r="35" spans="3:19" x14ac:dyDescent="0.3">
      <c r="C35" s="15"/>
      <c r="D35" s="16" t="s">
        <v>5</v>
      </c>
      <c r="E35" s="17">
        <v>-2204.845898974454</v>
      </c>
      <c r="F35" s="17">
        <v>10003.043503902853</v>
      </c>
      <c r="G35" s="17">
        <v>1761.8130646342761</v>
      </c>
      <c r="H35" s="17">
        <v>1938.0967290390399</v>
      </c>
      <c r="I35" s="18">
        <v>3349.0735126175568</v>
      </c>
      <c r="J35" s="19">
        <f t="shared" si="1"/>
        <v>2969.4361822438541</v>
      </c>
      <c r="K35" s="32"/>
      <c r="L35" s="15"/>
      <c r="M35" s="16" t="s">
        <v>5</v>
      </c>
      <c r="N35" s="20">
        <v>-6.4579815392209455E-3</v>
      </c>
      <c r="O35" s="20">
        <v>2.9489300892984516E-2</v>
      </c>
      <c r="P35" s="20">
        <v>5.0451061446266003E-3</v>
      </c>
      <c r="Q35" s="20">
        <v>5.5220505389217446E-3</v>
      </c>
      <c r="R35" s="21">
        <v>9.48982076782213E-3</v>
      </c>
      <c r="S35" s="22" cm="1">
        <f t="array" ref="S35">GEOMEAN(1+(N35:R35))-1</f>
        <v>8.5500018145803214E-3</v>
      </c>
    </row>
    <row r="36" spans="3:19" x14ac:dyDescent="0.3">
      <c r="C36" s="15"/>
      <c r="D36" s="16" t="s">
        <v>8</v>
      </c>
      <c r="E36" s="17">
        <v>-20916.023788486433</v>
      </c>
      <c r="F36" s="17">
        <v>-549.37579597724834</v>
      </c>
      <c r="G36" s="17">
        <v>-897.45760210808658</v>
      </c>
      <c r="H36" s="17">
        <v>-1261.7349448467139</v>
      </c>
      <c r="I36" s="18">
        <v>-5306.6694272446184</v>
      </c>
      <c r="J36" s="19">
        <f t="shared" si="1"/>
        <v>-5786.25231173262</v>
      </c>
      <c r="K36" s="32"/>
      <c r="L36" s="15"/>
      <c r="M36" s="16" t="s">
        <v>8</v>
      </c>
      <c r="N36" s="20">
        <v>-0.18214644848721398</v>
      </c>
      <c r="O36" s="20">
        <v>-5.8497264589110511E-3</v>
      </c>
      <c r="P36" s="20">
        <v>-9.6123138194535076E-3</v>
      </c>
      <c r="Q36" s="20">
        <v>-1.3645105559969516E-2</v>
      </c>
      <c r="R36" s="21">
        <v>-5.8183199441751279E-2</v>
      </c>
      <c r="S36" s="22" cm="1">
        <f t="array" ref="S36">GEOMEAN(1+(N36:R36))-1</f>
        <v>-5.6403133721932619E-2</v>
      </c>
    </row>
    <row r="37" spans="3:19" x14ac:dyDescent="0.3">
      <c r="C37" s="15"/>
      <c r="D37" s="16" t="s">
        <v>9</v>
      </c>
      <c r="E37" s="17">
        <v>1.5075429247658185</v>
      </c>
      <c r="F37" s="17">
        <v>1.7747853840325192</v>
      </c>
      <c r="G37" s="17">
        <v>0.97170720799804755</v>
      </c>
      <c r="H37" s="17">
        <v>0.95645912490838825</v>
      </c>
      <c r="I37" s="18">
        <v>2.6079941123571082</v>
      </c>
      <c r="J37" s="19">
        <f t="shared" si="1"/>
        <v>1.5636977508123764</v>
      </c>
      <c r="K37" s="32"/>
      <c r="L37" s="15"/>
      <c r="M37" s="16" t="s">
        <v>9</v>
      </c>
      <c r="N37" s="20">
        <v>8.650074406684484E-2</v>
      </c>
      <c r="O37" s="20">
        <v>9.3727270939621354E-2</v>
      </c>
      <c r="P37" s="20">
        <v>4.6918758479913392E-2</v>
      </c>
      <c r="Q37" s="20">
        <v>4.4112789421897169E-2</v>
      </c>
      <c r="R37" s="21">
        <v>0.11520127801400631</v>
      </c>
      <c r="S37" s="22" cm="1">
        <f t="array" ref="S37">GEOMEAN(1+(N37:R37))-1</f>
        <v>7.6937611860890209E-2</v>
      </c>
    </row>
    <row r="38" spans="3:19" ht="15" thickBot="1" x14ac:dyDescent="0.35">
      <c r="C38" s="24"/>
      <c r="D38" s="25" t="s">
        <v>10</v>
      </c>
      <c r="E38" s="26">
        <v>-0.95978771057487222</v>
      </c>
      <c r="F38" s="26">
        <v>3.2588459101605025</v>
      </c>
      <c r="G38" s="26">
        <v>1.2862306667263681</v>
      </c>
      <c r="H38" s="26">
        <v>1.1755716173635022</v>
      </c>
      <c r="I38" s="27">
        <v>2.682114567240717</v>
      </c>
      <c r="J38" s="28">
        <f t="shared" si="1"/>
        <v>1.4885950101832435</v>
      </c>
      <c r="K38" s="32"/>
      <c r="L38" s="24"/>
      <c r="M38" s="25" t="s">
        <v>10</v>
      </c>
      <c r="N38" s="29">
        <v>-1.0420052597573143E-2</v>
      </c>
      <c r="O38" s="29">
        <v>3.5752602965522365E-2</v>
      </c>
      <c r="P38" s="29">
        <v>1.3624063735577858E-2</v>
      </c>
      <c r="Q38" s="29">
        <v>1.2284570767095826E-2</v>
      </c>
      <c r="R38" s="30">
        <v>2.7687618477606982E-2</v>
      </c>
      <c r="S38" s="31" cm="1">
        <f t="array" ref="S38">GEOMEAN(1+(N38:R38))-1</f>
        <v>1.5662726517122971E-2</v>
      </c>
    </row>
  </sheetData>
  <mergeCells count="8">
    <mergeCell ref="C32:C38"/>
    <mergeCell ref="L32:L38"/>
    <mergeCell ref="C5:C13"/>
    <mergeCell ref="L5:L13"/>
    <mergeCell ref="C14:C20"/>
    <mergeCell ref="L14:L20"/>
    <mergeCell ref="C23:C31"/>
    <mergeCell ref="L23:L3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167192D49BE74B8E487B64E9012969" ma:contentTypeVersion="46" ma:contentTypeDescription="Create a new document." ma:contentTypeScope="" ma:versionID="2ab638d31771d19a9d2060fda2accbc0">
  <xsd:schema xmlns:xsd="http://www.w3.org/2001/XMLSchema" xmlns:xs="http://www.w3.org/2001/XMLSchema" xmlns:p="http://schemas.microsoft.com/office/2006/metadata/properties" xmlns:ns2="6a95137c-d42e-468e-9f88-48056057fa51" targetNamespace="http://schemas.microsoft.com/office/2006/metadata/properties" ma:root="true" ma:fieldsID="cec26060faadc0b2fed06678648fdcf9" ns2:_="">
    <xsd:import namespace="6a95137c-d42e-468e-9f88-48056057fa51"/>
    <xsd:element name="properties">
      <xsd:complexType>
        <xsd:sequence>
          <xsd:element name="documentManagement">
            <xsd:complexType>
              <xsd:all>
                <xsd:element ref="ns2:IRR_x0020_Label" minOccurs="0"/>
                <xsd:element ref="ns2:Status" minOccurs="0"/>
                <xsd:element ref="ns2:Strategic_x003f_" minOccurs="0"/>
                <xsd:element ref="ns2:Witness_x0028_es_x0029_" minOccurs="0"/>
                <xsd:element ref="ns2:FinanceInputs_x002f_Validation" minOccurs="0"/>
                <xsd:element ref="ns2:Confidential" minOccurs="0"/>
                <xsd:element ref="ns2:TorysCounsel" minOccurs="0"/>
                <xsd:element ref="ns2:AnchorIRR" minOccurs="0"/>
                <xsd:element ref="ns2:CrossReference" minOccurs="0"/>
                <xsd:element ref="ns2:HasExcelAttachment" minOccurs="0"/>
                <xsd:element ref="ns2:RegContact" minOccurs="0"/>
                <xsd:element ref="ns2:Round2Topic" minOccurs="0"/>
                <xsd:element ref="ns2:Issue_x002f_Theme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SME_x0028_s_x0029_" minOccurs="0"/>
                <xsd:element ref="ns2:Intervenor" minOccurs="0"/>
                <xsd:element ref="ns2:S_x002e_SheehyStatus" minOccurs="0"/>
                <xsd:element ref="ns2:UsmanStatus" minOccurs="0"/>
                <xsd:element ref="ns2:SaadStatus" minOccurs="0"/>
                <xsd:element ref="ns2:SamStatus" minOccurs="0"/>
                <xsd:element ref="ns2:MunishStatus" minOccurs="0"/>
                <xsd:element ref="ns2:LincolnStatus" minOccurs="0"/>
                <xsd:element ref="ns2:KristonStatus" minOccurs="0"/>
                <xsd:element ref="ns2:BradStatus" minOccurs="0"/>
                <xsd:element ref="ns2:S_x002e_VetsisStatus" minOccurs="0"/>
                <xsd:element ref="ns2:CynthiaStatus" minOccurs="0"/>
                <xsd:element ref="ns2:ZubairStatus" minOccurs="0"/>
                <xsd:element ref="ns2:ExhibitRef" minOccurs="0"/>
                <xsd:element ref="ns2:Ex_x002e_" minOccurs="0"/>
                <xsd:element ref="ns2:BBA_DRP" minOccurs="0"/>
                <xsd:element ref="ns2:ErinIntervention" minOccurs="0"/>
                <xsd:element ref="ns2:Attachment" minOccurs="0"/>
                <xsd:element ref="ns2:GlenWinn" minOccurs="0"/>
                <xsd:element ref="ns2:StatusNotes" minOccurs="0"/>
                <xsd:element ref="ns2:GeneralNotes" minOccurs="0"/>
                <xsd:element ref="ns2:MediaServiceBillingMetadata" minOccurs="0"/>
                <xsd:element ref="ns2:BBA_Comments" minOccurs="0"/>
                <xsd:element ref="ns2:IRR" minOccurs="0"/>
                <xsd:element ref="ns2:ABlair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95137c-d42e-468e-9f88-48056057fa51" elementFormDefault="qualified">
    <xsd:import namespace="http://schemas.microsoft.com/office/2006/documentManagement/types"/>
    <xsd:import namespace="http://schemas.microsoft.com/office/infopath/2007/PartnerControls"/>
    <xsd:element name="IRR_x0020_Label" ma:index="1" nillable="true" ma:displayName="IRR Label" ma:description="Exhibit-Intervenor-#" ma:internalName="IRR_x0020_Label">
      <xsd:simpleType>
        <xsd:restriction base="dms:Text">
          <xsd:maxLength value="255"/>
        </xsd:restriction>
      </xsd:simpleType>
    </xsd:element>
    <xsd:element name="Status" ma:index="2" nillable="true" ma:displayName="Main Status (REG ONLY)" ma:default="Drafting stage" ma:description="Stage of production" ma:format="Dropdown" ma:internalName="Status">
      <xsd:simpleType>
        <xsd:restriction base="dms:Choice">
          <xsd:enumeration value="Drafting stage"/>
          <xsd:enumeration value="Draft - ready for Reg review"/>
          <xsd:enumeration value="Witness signed off"/>
          <xsd:enumeration value="Final - To be redacted"/>
          <xsd:enumeration value="Final - Ready for PDF"/>
          <xsd:enumeration value="Torys review required"/>
          <xsd:enumeration value="Torys review complete"/>
          <xsd:enumeration value="ERIN or Στέφανος to review"/>
          <xsd:enumeration value="Reg review complete - ready for sign off"/>
          <xsd:enumeration value="Deferred to Round 2"/>
        </xsd:restriction>
      </xsd:simpleType>
    </xsd:element>
    <xsd:element name="Strategic_x003f_" ma:index="3" nillable="true" ma:displayName="Strategic?" ma:default="0" ma:description="IRRs that require legal review, tie to broader issues, and/or bear risk due to questions asked" ma:format="Dropdown" ma:internalName="Strategic_x003f_">
      <xsd:simpleType>
        <xsd:restriction base="dms:Boolean"/>
      </xsd:simpleType>
    </xsd:element>
    <xsd:element name="Witness_x0028_es_x0029_" ma:index="4" nillable="true" ma:displayName="Witness(es)" ma:description="All Witnesses responsible for approving responses" ma:format="Dropdown" ma:internalName="Witness_x0028_es_x0029_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ynthia"/>
                    <xsd:enumeration value="Zubair"/>
                    <xsd:enumeration value="S. Sheehy"/>
                    <xsd:enumeration value="S. Vetsis"/>
                    <xsd:enumeration value="Sam"/>
                    <xsd:enumeration value="Usman"/>
                    <xsd:enumeration value="Saad"/>
                    <xsd:enumeration value="Munish"/>
                    <xsd:enumeration value="Kriston"/>
                    <xsd:enumeration value="Lincoln"/>
                    <xsd:enumeration value="Brad"/>
                    <xsd:enumeration value="A. Blair"/>
                    <xsd:enumeration value="S. Fenrick (SV)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FinanceInputs_x002f_Validation" ma:index="5" nillable="true" ma:displayName="Finance Inputs/Validation" ma:default="N/A" ma:description="Response requires data from Finance, or Finance review and validation" ma:format="Dropdown" ma:internalName="FinanceInputs_x002f_Validation">
      <xsd:simpleType>
        <xsd:restriction base="dms:Choice">
          <xsd:enumeration value="Finance review or inputs outstanding"/>
          <xsd:enumeration value="Ready for Finance review"/>
          <xsd:enumeration value="Finance review/input complete"/>
          <xsd:enumeration value="N/A"/>
        </xsd:restriction>
      </xsd:simpleType>
    </xsd:element>
    <xsd:element name="Confidential" ma:index="6" nillable="true" ma:displayName="Confidential" ma:default="N/A" ma:description="Stage of confidentiality for those requiring that treatment" ma:format="Dropdown" ma:internalName="Confidential">
      <xsd:simpleType>
        <xsd:restriction base="dms:Choice">
          <xsd:enumeration value="Possibly Confidential - Internal review required"/>
          <xsd:enumeration value="Confidential - Redactions needed"/>
          <xsd:enumeration value="Confidential - Proposed redactions ready"/>
          <xsd:enumeration value="Confidential - Torys review required"/>
          <xsd:enumeration value="Confidential - Elexicon input required"/>
          <xsd:enumeration value="Confidential - Ready - Marked-up version"/>
          <xsd:enumeration value="Confidential - Ready - Public version"/>
          <xsd:enumeration value="N/A"/>
          <xsd:enumeration value="Reviewed - Confirmed not confidential"/>
        </xsd:restriction>
      </xsd:simpleType>
    </xsd:element>
    <xsd:element name="TorysCounsel" ma:index="7" nillable="true" ma:displayName="Torys' Counsel" ma:default="N/A" ma:description="Name of lawyer" ma:format="Dropdown" ma:internalName="TorysCounsel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Daliana"/>
                    <xsd:enumeration value="Daniel"/>
                    <xsd:enumeration value="Meghan"/>
                    <xsd:enumeration value="Arlen"/>
                    <xsd:enumeration value="Jonathan"/>
                    <xsd:enumeration value="N/A"/>
                  </xsd:restriction>
                </xsd:simpleType>
              </xsd:element>
            </xsd:sequence>
          </xsd:extension>
        </xsd:complexContent>
      </xsd:complexType>
    </xsd:element>
    <xsd:element name="AnchorIRR" ma:index="8" nillable="true" ma:displayName="Anchor IRR" ma:default="0" ma:description="Identifies IRRs that address key topics and are cite in other IR responses" ma:format="Dropdown" ma:internalName="AnchorIRR">
      <xsd:simpleType>
        <xsd:restriction base="dms:Boolean"/>
      </xsd:simpleType>
    </xsd:element>
    <xsd:element name="CrossReference" ma:index="9" nillable="true" ma:displayName="Cross Reference" ma:description="Captures duplicative or related IRRs to Anchor responses" ma:format="Dropdown" ma:internalName="CrossReference">
      <xsd:simpleType>
        <xsd:restriction base="dms:Note">
          <xsd:maxLength value="255"/>
        </xsd:restriction>
      </xsd:simpleType>
    </xsd:element>
    <xsd:element name="HasExcelAttachment" ma:index="10" nillable="true" ma:displayName="Has Excel Attachment" ma:default="0" ma:description="Identifies IRRs that have Excel attachments that need to be reviewed by the Witness" ma:format="Dropdown" ma:internalName="HasExcelAttachment">
      <xsd:simpleType>
        <xsd:restriction base="dms:Boolean"/>
      </xsd:simpleType>
    </xsd:element>
    <xsd:element name="RegContact" ma:index="11" nillable="true" ma:displayName="Reg Contact" ma:description="Regulatory team member responsible for project management / review" ma:format="Dropdown" ma:internalName="RegContact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Carlisle"/>
                    <xsd:enumeration value="Jeff"/>
                    <xsd:enumeration value="Susan"/>
                    <xsd:enumeration value="Erin"/>
                    <xsd:enumeration value="Not Yet Assigned"/>
                  </xsd:restriction>
                </xsd:simpleType>
              </xsd:element>
            </xsd:sequence>
          </xsd:extension>
        </xsd:complexContent>
      </xsd:complexType>
    </xsd:element>
    <xsd:element name="Round2Topic" ma:index="12" nillable="true" ma:displayName="Round 2 Topic" ma:default="0" ma:description="IRRs that relate to evidence update items and should be deferred to the second round. " ma:format="Dropdown" ma:internalName="Round2Topic">
      <xsd:simpleType>
        <xsd:restriction base="dms:Boolean"/>
      </xsd:simpleType>
    </xsd:element>
    <xsd:element name="Issue_x002f_Theme" ma:index="13" nillable="true" ma:displayName="Issue/Theme" ma:description="Tag issue/theme to ensure alignment across multiple IRRs" ma:format="Dropdown" ma:internalName="Issue_x002f_Them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ynergies"/>
                        <xsd:enumeration value="Merger"/>
                        <xsd:enumeration value="Productivity and Efficiency"/>
                        <xsd:enumeration value="Modernization and/or Dx NEXT"/>
                        <xsd:enumeration value="Rate Framework and Clearspring"/>
                        <xsd:enumeration value="Stretch Factor"/>
                        <xsd:enumeration value="Inflation"/>
                        <xsd:enumeration value="Benchmarking"/>
                        <xsd:enumeration value="Investment Planning"/>
                        <xsd:enumeration value="Customer Growth"/>
                        <xsd:enumeration value="Stations Investments"/>
                        <xsd:enumeration value="Reactive Captial"/>
                        <xsd:enumeration value="Customer Engagement"/>
                        <xsd:enumeration value="Reliability"/>
                        <xsd:enumeration value="eDSM"/>
                        <xsd:enumeration value="Capacity and Load Forecast"/>
                        <xsd:enumeration value="Asset Condition and ACA"/>
                        <xsd:enumeration value="Execution and Contractors"/>
                        <xsd:enumeration value="NWS and DERs"/>
                        <xsd:enumeration value="DVAs"/>
                        <xsd:enumeration value="New DVAs"/>
                        <xsd:enumeration value="Workforce and Compensation"/>
                        <xsd:enumeration value="Shared Services"/>
                        <xsd:enumeration value="Letters of Comment"/>
                        <xsd:enumeration value="RRWF"/>
                        <xsd:enumeration value="Chapter 2 Appendices"/>
                        <xsd:enumeration value="Application Costs"/>
                        <xsd:enumeration value="Historical ISA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ediaServiceMetadata" ma:index="1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ME_x0028_s_x0029_" ma:index="24" nillable="true" ma:displayName="SME(s)" ma:description="Magda Sulzycki" ma:format="Dropdown" ma:internalName="SME_x0028_s_x0029_">
      <xsd:simpleType>
        <xsd:restriction base="dms:Text">
          <xsd:maxLength value="255"/>
        </xsd:restriction>
      </xsd:simpleType>
    </xsd:element>
    <xsd:element name="Intervenor" ma:index="25" nillable="true" ma:displayName="Intervenor" ma:description="Acronym identifying Intervenor" ma:format="Dropdown" ma:internalName="Intervenor">
      <xsd:simpleType>
        <xsd:restriction base="dms:Choice">
          <xsd:enumeration value="OEB Staff"/>
          <xsd:enumeration value="BOMA"/>
          <xsd:enumeration value="CCMBC"/>
          <xsd:enumeration value="CCC"/>
          <xsd:enumeration value="DRC"/>
          <xsd:enumeration value="Energy Probe"/>
          <xsd:enumeration value="Pollution Probe"/>
          <xsd:enumeration value="PWU"/>
          <xsd:enumeration value="QMA"/>
          <xsd:enumeration value="SEC"/>
          <xsd:enumeration value="VECC"/>
          <xsd:enumeration value="N/A"/>
        </xsd:restriction>
      </xsd:simpleType>
    </xsd:element>
    <xsd:element name="S_x002e_SheehyStatus" ma:index="26" nillable="true" ma:displayName="S. Sheehy Status" ma:default="N/A" ma:format="Dropdown" ma:internalName="S_x002e_Sheehy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UsmanStatus" ma:index="27" nillable="true" ma:displayName="Usman Status" ma:default="N/A" ma:format="Dropdown" ma:internalName="Usma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adStatus" ma:index="28" nillable="true" ma:displayName="Saad Status" ma:default="N/A" ma:format="Dropdown" ma:internalName="Sa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amStatus" ma:index="29" nillable="true" ma:displayName="Sam Status" ma:default="N/A" ma:format="Dropdown" ma:internalName="Sam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MunishStatus" ma:index="30" nillable="true" ma:displayName="Munish Status" ma:default="N/A" ma:format="Dropdown" ma:internalName="Munish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LincolnStatus" ma:index="31" nillable="true" ma:displayName="Lincoln Status" ma:default="N/A" ma:format="Dropdown" ma:internalName="Lincol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KristonStatus" ma:index="32" nillable="true" ma:displayName="Kriston Status" ma:default="N/A" ma:format="Dropdown" ma:internalName="Kriston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BradStatus" ma:index="33" nillable="true" ma:displayName="Brad Status" ma:default="N/A" ma:format="Dropdown" ma:internalName="Brad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S_x002e_VetsisStatus" ma:index="34" nillable="true" ma:displayName="Στέφανος" ma:default="N/A" ma:format="Dropdown" ma:internalName="S_x002e_Vetsis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CynthiaStatus" ma:index="35" nillable="true" ma:displayName="Cynthia Status" ma:default="N/A" ma:format="Dropdown" ma:internalName="Cynthia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ady for sign-off"/>
          <xsd:enumeration value="Witness signed off"/>
          <xsd:enumeration value="N/A"/>
        </xsd:restriction>
      </xsd:simpleType>
    </xsd:element>
    <xsd:element name="ZubairStatus" ma:index="36" nillable="true" ma:displayName="Zubair Status" ma:default="N/A" ma:format="Dropdown" ma:internalName="ZubairStatus">
      <xsd:simpleType>
        <xsd:restriction base="dms:Choice">
          <xsd:enumeration value="Draft - with DRP/SME"/>
          <xsd:enumeration value="Draft - Ready for Witness review"/>
          <xsd:enumeration value="DRP/SME - Revisions/inputs required"/>
          <xsd:enumeration value="Revised draft - with DRP/SME"/>
          <xsd:enumeration value="Revised draft - Ready for Witness review"/>
          <xsd:enumeration value="Witness review complete"/>
          <xsd:enumeration value="Reg review complete - Ready for sign-off"/>
          <xsd:enumeration value="Witness signed off"/>
          <xsd:enumeration value="N/A"/>
        </xsd:restriction>
      </xsd:simpleType>
    </xsd:element>
    <xsd:element name="ExhibitRef" ma:index="37" nillable="true" ma:displayName="Exhibit Ref" ma:format="Dropdown" ma:internalName="ExhibitRef">
      <xsd:simpleType>
        <xsd:restriction base="dms:Text">
          <xsd:maxLength value="255"/>
        </xsd:restriction>
      </xsd:simpleType>
    </xsd:element>
    <xsd:element name="Ex_x002e_" ma:index="38" nillable="true" ma:displayName="Ex." ma:default="Ex 1" ma:format="RadioButtons" ma:internalName="Ex_x002e_">
      <xsd:simpleType>
        <xsd:restriction base="dms:Choice">
          <xsd:enumeration value="Ex 1"/>
          <xsd:enumeration value="Ex 2"/>
          <xsd:enumeration value="Ex 3"/>
          <xsd:enumeration value="Ex 4"/>
          <xsd:enumeration value="Ex 5"/>
          <xsd:enumeration value="Ex 6"/>
          <xsd:enumeration value="Ex 7"/>
          <xsd:enumeration value="Ex 8"/>
          <xsd:enumeration value="Ex 9"/>
          <xsd:enumeration value="Ex 10"/>
        </xsd:restriction>
      </xsd:simpleType>
    </xsd:element>
    <xsd:element name="BBA_DRP" ma:index="39" nillable="true" ma:displayName="BBA_DRP" ma:format="Dropdown" ma:list="UserInfo" ma:SharePointGroup="0" ma:internalName="BBA_DRP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rinIntervention" ma:index="40" nillable="true" ma:displayName="Erin Intervention" ma:default="0" ma:format="Dropdown" ma:internalName="ErinIntervention">
      <xsd:simpleType>
        <xsd:restriction base="dms:Boolean"/>
      </xsd:simpleType>
    </xsd:element>
    <xsd:element name="Attachment" ma:index="41" nillable="true" ma:displayName="Attachment" ma:default="0" ma:format="Dropdown" ma:internalName="Attachment">
      <xsd:simpleType>
        <xsd:restriction base="dms:Boolean"/>
      </xsd:simpleType>
    </xsd:element>
    <xsd:element name="GlenWinn" ma:index="42" nillable="true" ma:displayName="Glen Winn" ma:format="Dropdown" ma:list="UserInfo" ma:SharePointGroup="0" ma:internalName="GlenWin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Notes" ma:index="43" nillable="true" ma:displayName="Status Notes" ma:format="Dropdown" ma:internalName="StatusNotes">
      <xsd:simpleType>
        <xsd:restriction base="dms:Note">
          <xsd:maxLength value="255"/>
        </xsd:restriction>
      </xsd:simpleType>
    </xsd:element>
    <xsd:element name="GeneralNotes" ma:index="44" nillable="true" ma:displayName="General Notes" ma:description="General notes to aid in completion of IRs" ma:format="Dropdown" ma:internalName="GeneralNotes">
      <xsd:simpleType>
        <xsd:restriction base="dms:Note">
          <xsd:maxLength value="255"/>
        </xsd:restriction>
      </xsd:simpleType>
    </xsd:element>
    <xsd:element name="MediaServiceBillingMetadata" ma:index="45" nillable="true" ma:displayName="MediaServiceBillingMetadata" ma:hidden="true" ma:internalName="MediaServiceBillingMetadata" ma:readOnly="true">
      <xsd:simpleType>
        <xsd:restriction base="dms:Note"/>
      </xsd:simpleType>
    </xsd:element>
    <xsd:element name="BBA_Comments" ma:index="46" nillable="true" ma:displayName="BBA_Comments" ma:format="Dropdown" ma:internalName="BBA_Comments">
      <xsd:simpleType>
        <xsd:restriction base="dms:Note">
          <xsd:maxLength value="255"/>
        </xsd:restriction>
      </xsd:simpleType>
    </xsd:element>
    <xsd:element name="IRR" ma:index="47" nillable="true" ma:displayName="Item (not IRR)" ma:default="0" ma:format="Dropdown" ma:internalName="IRR">
      <xsd:simpleType>
        <xsd:restriction base="dms:Boolean"/>
      </xsd:simpleType>
    </xsd:element>
    <xsd:element name="ABlairStatus" ma:index="48" nillable="true" ma:displayName="A Blair Status" ma:default="N/A" ma:format="Dropdown" ma:internalName="ABlairStatus">
      <xsd:simpleType>
        <xsd:restriction base="dms:Choice">
          <xsd:enumeration value="Draft - with DRP"/>
          <xsd:enumeration value="Draft - Ready for Review"/>
          <xsd:enumeration value="DRP/SME input required"/>
          <xsd:enumeration value="Revised draft - with DRP"/>
          <xsd:enumeration value="Revised draft ready for review"/>
          <xsd:enumeration value="Reg done ready for Witness Sign-off"/>
          <xsd:enumeration value="Witness sign-off"/>
          <xsd:enumeration value="AB done - ready for SK"/>
          <xsd:enumeration value="N/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asExcelAttachment xmlns="6a95137c-d42e-468e-9f88-48056057fa51">false</HasExcelAttachment>
    <MunishStatus xmlns="6a95137c-d42e-468e-9f88-48056057fa51">N/A</MunishStatus>
    <TorysCounsel xmlns="6a95137c-d42e-468e-9f88-48056057fa51">
      <Value>N/A</Value>
    </TorysCounsel>
    <CrossReference xmlns="6a95137c-d42e-468e-9f88-48056057fa51" xsi:nil="true"/>
    <Issue_x002f_Theme xmlns="6a95137c-d42e-468e-9f88-48056057fa51" xsi:nil="true"/>
    <Attachment xmlns="6a95137c-d42e-468e-9f88-48056057fa51">false</Attachment>
    <ZubairStatus xmlns="6a95137c-d42e-468e-9f88-48056057fa51">N/A</ZubairStatus>
    <ExhibitRef xmlns="6a95137c-d42e-468e-9f88-48056057fa51" xsi:nil="true"/>
    <BBA_DRP xmlns="6a95137c-d42e-468e-9f88-48056057fa51">
      <UserInfo>
        <DisplayName/>
        <AccountId xsi:nil="true"/>
        <AccountType/>
      </UserInfo>
    </BBA_DRP>
    <AnchorIRR xmlns="6a95137c-d42e-468e-9f88-48056057fa51">false</AnchorIRR>
    <StatusNotes xmlns="6a95137c-d42e-468e-9f88-48056057fa51" xsi:nil="true"/>
    <KristonStatus xmlns="6a95137c-d42e-468e-9f88-48056057fa51">N/A</KristonStatus>
    <CynthiaStatus xmlns="6a95137c-d42e-468e-9f88-48056057fa51">N/A</CynthiaStatus>
    <IRR xmlns="6a95137c-d42e-468e-9f88-48056057fa51">false</IRR>
    <Round2Topic xmlns="6a95137c-d42e-468e-9f88-48056057fa51">false</Round2Topic>
    <IRR_x0020_Label xmlns="6a95137c-d42e-468e-9f88-48056057fa51" xsi:nil="true"/>
    <Intervenor xmlns="6a95137c-d42e-468e-9f88-48056057fa51">OEB Staff</Intervenor>
    <UsmanStatus xmlns="6a95137c-d42e-468e-9f88-48056057fa51">N/A</UsmanStatus>
    <S_x002e_VetsisStatus xmlns="6a95137c-d42e-468e-9f88-48056057fa51">Reg review complete - Ready for sign-off</S_x002e_VetsisStatus>
    <Strategic_x003f_ xmlns="6a95137c-d42e-468e-9f88-48056057fa51">false</Strategic_x003f_>
    <S_x002e_SheehyStatus xmlns="6a95137c-d42e-468e-9f88-48056057fa51">N/A</S_x002e_SheehyStatus>
    <Ex_x002e_ xmlns="6a95137c-d42e-468e-9f88-48056057fa51">Ex 1</Ex_x002e_>
    <LincolnStatus xmlns="6a95137c-d42e-468e-9f88-48056057fa51">N/A</LincolnStatus>
    <BBA_Comments xmlns="6a95137c-d42e-468e-9f88-48056057fa51" xsi:nil="true"/>
    <RegContact xmlns="6a95137c-d42e-468e-9f88-48056057fa51">
      <Value>Carlisle</Value>
    </RegContact>
    <SaadStatus xmlns="6a95137c-d42e-468e-9f88-48056057fa51">N/A</SaadStatus>
    <Witness_x0028_es_x0029_ xmlns="6a95137c-d42e-468e-9f88-48056057fa51">
      <Value>S. Vetsis</Value>
    </Witness_x0028_es_x0029_>
    <Status xmlns="6a95137c-d42e-468e-9f88-48056057fa51">Witness signed off</Status>
    <GlenWinn xmlns="6a95137c-d42e-468e-9f88-48056057fa51">
      <UserInfo>
        <DisplayName/>
        <AccountId xsi:nil="true"/>
        <AccountType/>
      </UserInfo>
    </GlenWinn>
    <FinanceInputs_x002f_Validation xmlns="6a95137c-d42e-468e-9f88-48056057fa51">N/A</FinanceInputs_x002f_Validation>
    <Confidential xmlns="6a95137c-d42e-468e-9f88-48056057fa51">N/A</Confidential>
    <SME_x0028_s_x0029_ xmlns="6a95137c-d42e-468e-9f88-48056057fa51" xsi:nil="true"/>
    <BradStatus xmlns="6a95137c-d42e-468e-9f88-48056057fa51">N/A</BradStatus>
    <SamStatus xmlns="6a95137c-d42e-468e-9f88-48056057fa51">N/A</SamStatus>
    <ErinIntervention xmlns="6a95137c-d42e-468e-9f88-48056057fa51">false</ErinIntervention>
    <GeneralNotes xmlns="6a95137c-d42e-468e-9f88-48056057fa51" xsi:nil="true"/>
    <ABlairStatus xmlns="6a95137c-d42e-468e-9f88-48056057fa51">Witness sign-off</ABlairStatus>
  </documentManagement>
</p:properties>
</file>

<file path=customXml/itemProps1.xml><?xml version="1.0" encoding="utf-8"?>
<ds:datastoreItem xmlns:ds="http://schemas.openxmlformats.org/officeDocument/2006/customXml" ds:itemID="{3E697E58-70C8-48BF-AE19-4FD2986F215E}"/>
</file>

<file path=customXml/itemProps2.xml><?xml version="1.0" encoding="utf-8"?>
<ds:datastoreItem xmlns:ds="http://schemas.openxmlformats.org/officeDocument/2006/customXml" ds:itemID="{8236A55B-5707-4B2D-BBCF-E2C165047A9F}"/>
</file>

<file path=customXml/itemProps3.xml><?xml version="1.0" encoding="utf-8"?>
<ds:datastoreItem xmlns:ds="http://schemas.openxmlformats.org/officeDocument/2006/customXml" ds:itemID="{0EC49133-C121-41CC-B374-9A9EC958C5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1-Year Harmonization</vt:lpstr>
      <vt:lpstr>3-Year Harmonization</vt:lpstr>
      <vt:lpstr>5-Year Harmonization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Blair</dc:creator>
  <cp:lastModifiedBy>Andrew Blair</cp:lastModifiedBy>
  <dcterms:created xsi:type="dcterms:W3CDTF">2026-04-24T23:06:15Z</dcterms:created>
  <dcterms:modified xsi:type="dcterms:W3CDTF">2026-04-24T23:28:48Z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0x01010078167192D49BE74B8E487B64E9012969</vt:lpwstr>
  </property>
</Properties>
</file>